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vbaProject.bin" ContentType="application/vnd.ms-office.vbaProject"/>
  <Override PartName="/xl/connections.xml" ContentType="application/vnd.openxmlformats-officedocument.spreadsheetml.connections+xml"/>
  <Override PartName="/customXml/itemProps3.xml" ContentType="application/vnd.openxmlformats-officedocument.customXmlProperties+xml"/>
  <Override PartName="/customXml/itemProps4.xml" ContentType="application/vnd.openxmlformats-officedocument.customXm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5.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EstaPasta_de_trabalho"/>
  <mc:AlternateContent xmlns:mc="http://schemas.openxmlformats.org/markup-compatibility/2006">
    <mc:Choice Requires="x15">
      <x15ac:absPath xmlns:x15ac="http://schemas.microsoft.com/office/spreadsheetml/2010/11/ac" url="https://energisa-my.sharepoint.com/personal/sandro_padilha_energisa_com_br/Documents/GT GD/Formulário Excel/Formulário Excel/0 - Atualizada/"/>
    </mc:Choice>
  </mc:AlternateContent>
  <xr:revisionPtr revIDLastSave="624" documentId="13_ncr:1_{8D2E3944-0921-4E7A-A673-20E6352C605D}" xr6:coauthVersionLast="47" xr6:coauthVersionMax="47" xr10:uidLastSave="{0FCE8F7F-2F61-4C77-B013-570DE49F40D3}"/>
  <bookViews>
    <workbookView showSheetTabs="0" xWindow="-120" yWindow="-120" windowWidth="29040" windowHeight="15840" tabRatio="790" xr2:uid="{00000000-000D-0000-FFFF-FFFF00000000}"/>
  </bookViews>
  <sheets>
    <sheet name="Ativar Macros" sheetId="2" r:id="rId1"/>
    <sheet name="Início" sheetId="3" state="hidden" r:id="rId2"/>
    <sheet name="2" sheetId="4" state="hidden" r:id="rId3"/>
    <sheet name="FSA MICRO &lt;=10" sheetId="5" state="hidden" r:id="rId4"/>
    <sheet name="FSA MICRO &gt;10" sheetId="6" state="hidden" r:id="rId5"/>
    <sheet name="SOLICITACAO" sheetId="7" state="hidden" r:id="rId6"/>
    <sheet name="RELACAO DE CARGA" sheetId="18" state="hidden" r:id="rId7"/>
    <sheet name="FORMULARIO" sheetId="15" state="hidden" r:id="rId8"/>
    <sheet name="GD EXISTENTE" sheetId="16" state="hidden" r:id="rId9"/>
    <sheet name="MD-SOLAR" sheetId="10" state="hidden" r:id="rId10"/>
    <sheet name="UC BENEFICIARIAS" sheetId="11" state="hidden" r:id="rId11"/>
    <sheet name="DU-SOLAR" sheetId="12" state="hidden" r:id="rId12"/>
    <sheet name="INVERSOR-MODULO" sheetId="17" state="hidden" r:id="rId13"/>
    <sheet name="CONFIG" sheetId="8" state="hidden" r:id="rId14"/>
    <sheet name="SAIDA" sheetId="13" state="hidden" r:id="rId15"/>
    <sheet name="Consulta Versão Online" sheetId="14" state="hidden" r:id="rId16"/>
  </sheets>
  <definedNames>
    <definedName name="_xlnm._FilterDatabase" localSheetId="13" hidden="1">CONFIG!#REF!</definedName>
    <definedName name="ABB_LTDA">CONFIG!$A$170:$A$199</definedName>
    <definedName name="AC">CONFIG!$I$291:$I$312</definedName>
    <definedName name="AE_SOLAR">CONFIG!$A$40:$A$53</definedName>
    <definedName name="AMERISOLAR">CONFIG!$B$40:$B$70</definedName>
    <definedName name="APSYSTEMS">CONFIG!$B$170:$B$181</definedName>
    <definedName name="_xlnm.Print_Area" localSheetId="2">'2'!$B$1:$L$19</definedName>
    <definedName name="_xlnm.Print_Area" localSheetId="11">'DU-SOLAR'!$B$1:$S$42</definedName>
    <definedName name="_xlnm.Print_Area" localSheetId="7">FORMULARIO!$B$1:$K$32</definedName>
    <definedName name="_xlnm.Print_Area" localSheetId="3">'FSA MICRO &lt;=10'!$B$1:$K$38</definedName>
    <definedName name="_xlnm.Print_Area" localSheetId="4">'FSA MICRO &gt;10'!$B$1:$K$38</definedName>
    <definedName name="_xlnm.Print_Area" localSheetId="8">'GD EXISTENTE'!$B$1:$L$23</definedName>
    <definedName name="_xlnm.Print_Area" localSheetId="1">Início!$B$1:$L$21</definedName>
    <definedName name="_xlnm.Print_Area" localSheetId="9">'MD-SOLAR'!$B$1:$L$120</definedName>
    <definedName name="_xlnm.Print_Area" localSheetId="6">'RELACAO DE CARGA'!$B$1:$K$39</definedName>
    <definedName name="_xlnm.Print_Area" localSheetId="5">SOLICITACAO!$B$1:$K$30</definedName>
    <definedName name="_xlnm.Print_Area" localSheetId="10">'UC BENEFICIARIAS'!$B$1:$K$35</definedName>
    <definedName name="ASTROHALO">CONFIG!$C$40:$C$41</definedName>
    <definedName name="ASTRONERGY">CONFIG!$D$40:$D$59</definedName>
    <definedName name="AXITEC">CONFIG!$F$40:$F$44</definedName>
    <definedName name="BALFAR_SOLAR">CONFIG!$G$40:$G$45</definedName>
    <definedName name="BeB_POWER">CONFIG!$C$170:$C$174</definedName>
    <definedName name="BEDIN_SOLAR">CONFIG!$D$170:$D$179</definedName>
    <definedName name="BEDIN_SOLAR_PAINEIS">CONFIG!$H$40:$H$49</definedName>
    <definedName name="BELENERGY_PAINEIS">CONFIG!$I$40:$I$54</definedName>
    <definedName name="BEYONDSUN">CONFIG!$J$40:$J$43</definedName>
    <definedName name="BLADE_SOLAR">CONFIG!$L$40:$L$41</definedName>
    <definedName name="BST">CONFIG!$M$40:$M$43</definedName>
    <definedName name="BYD">CONFIG!$N$40:$N$88</definedName>
    <definedName name="CANADIAN_SOLAR">CONFIG!$F$170:$F$205</definedName>
    <definedName name="CANADIAN_SOLAR_PAINEIS">CONFIG!$O$40:$O$160</definedName>
    <definedName name="CHINT_POWER">CONFIG!$G$170:$G$183</definedName>
    <definedName name="CPS">CONFIG!$H$170:$H$175</definedName>
    <definedName name="CSUN">CONFIG!$P$40:$P$45</definedName>
    <definedName name="DadosExternos_1" localSheetId="13" hidden="1">CONFIG!$Z$23:$AD$25</definedName>
    <definedName name="DadosExternos_1" localSheetId="15" hidden="1">'Consulta Versão Online'!$A$1:$E$3</definedName>
    <definedName name="DAH_SOLAR">CONFIG!$Q$40:$Q$111</definedName>
    <definedName name="DELTA">CONFIG!$I$170+CONFIG!$I$39:$I$54</definedName>
    <definedName name="DEYE">CONFIG!$J$170:$J$222</definedName>
    <definedName name="EAC">CONFIG!$N$5:$N$10</definedName>
    <definedName name="EAST">CONFIG!$K$170:$K$173</definedName>
    <definedName name="EBO">CONFIG!$X$5:$X$7</definedName>
    <definedName name="ECOSOLYS">CONFIG!$L$170:$L$184</definedName>
    <definedName name="ELCO">CONFIG!$R$40</definedName>
    <definedName name="ELGIN_S.A.">CONFIG!$M$170:$M$189</definedName>
    <definedName name="ELGIN_S.A._PAINEIS">CONFIG!$S$40:$S$51</definedName>
    <definedName name="EMG">CONFIG!$U$5:$U$8</definedName>
    <definedName name="EMPALUX">CONFIG!$O$170:$O$176</definedName>
    <definedName name="EMPALUX_PAINEIS">CONFIG!$T$40:$T$48</definedName>
    <definedName name="EMR">CONFIG!$U$5:$U$11</definedName>
    <definedName name="EMS">CONFIG!$P$5:$P$9</definedName>
    <definedName name="EMT">CONFIG!$O$5:$O$10</definedName>
    <definedName name="ENF">CONFIG!$V$5:$V$8</definedName>
    <definedName name="EPB">CONFIG!$S$5:$S$9</definedName>
    <definedName name="ERA_SOLAR">CONFIG!$U$40:$U$54</definedName>
    <definedName name="ERO">CONFIG!$Q$5:$Q$13</definedName>
    <definedName name="ESE">CONFIG!$T$5:$T$8</definedName>
    <definedName name="ESS">CONFIG!$W$15:$W$23</definedName>
    <definedName name="ETO">CONFIG!$R$5:$R$10</definedName>
    <definedName name="FRONIUS">CONFIG!$P$170:$P$209</definedName>
    <definedName name="GCL">CONFIG!$W$40:$W$59</definedName>
    <definedName name="GLOBO">CONFIG!$X$40:$X$41</definedName>
    <definedName name="GOODWE">CONFIG!$R$170:$R$215</definedName>
    <definedName name="GROWATT">CONFIG!$S$170:$S$267</definedName>
    <definedName name="HELIUS">CONFIG!$Y$40:$Y$44</definedName>
    <definedName name="HELTE">CONFIG!$T$170:$T$176</definedName>
    <definedName name="HOYMILES">CONFIG!$V$170:$V$177</definedName>
    <definedName name="HT_SAAE">CONFIG!$AB$40:$AB$44</definedName>
    <definedName name="HUAWEI">CONFIG!$W$170:$W$203</definedName>
    <definedName name="INGETEAM_S.A.">CONFIG!$Y$170:$Y$178</definedName>
    <definedName name="INTELBRAS">CONFIG!$Z$170:$Z$191</definedName>
    <definedName name="INTELBRAS_PAINEIS">CONFIG!$AC$40:$AC$54</definedName>
    <definedName name="INVERSORES">CONFIG!$A$169:$BE$169</definedName>
    <definedName name="INVT">CONFIG!$AA$170:$AA$174</definedName>
    <definedName name="JÁ_SOLAR">CONFIG!$AD$40:$AD$102</definedName>
    <definedName name="JAYU_SOLAR">CONFIG!$AE$40</definedName>
    <definedName name="JETION_SOLAR">CONFIG!$AF$40:$AF$42</definedName>
    <definedName name="JINKO_SOLAR">CONFIG!$AG$40:$AG$126</definedName>
    <definedName name="KEHUA_TECH">CONFIG!$AB$170:$AB$174</definedName>
    <definedName name="KOMECO">CONFIG!$AC$170:$AC$174</definedName>
    <definedName name="KOMECO_PAINEIS">CONFIG!$AI$40:$AI$42</definedName>
    <definedName name="KSTAR_NEW_ENERGY">CONFIG!$AD$170:$AD$179</definedName>
    <definedName name="KVA_SISTEMAS_DE_ENERGIA">CONFIG!$AH$40:$AH$41</definedName>
    <definedName name="LIVOLTEK_POWER">CONFIG!$AE$170:$AE$174</definedName>
    <definedName name="LONGI_SOLAR">CONFIG!$AK$40:$AK$68</definedName>
    <definedName name="LUCKSOLAR">CONFIG!$AL$40</definedName>
    <definedName name="LUXEN">CONFIG!$AM$40:$AM$56</definedName>
    <definedName name="MG">CONFIG!$E$291:$E$367</definedName>
    <definedName name="MINASOL">CONFIG!$AF$170</definedName>
    <definedName name="MOSO">CONFIG!$AG$170</definedName>
    <definedName name="MS">CONFIG!$D$291:$D$369</definedName>
    <definedName name="MT">CONFIG!$B$291:$B$431</definedName>
    <definedName name="NEP">CONFIG!$AH$170:$AH$171</definedName>
    <definedName name="NHS_SOLAR">CONFIG!$AI$170:$AI$173</definedName>
    <definedName name="NINGBO_GINLONG">CONFIG!$AJ$170:$AJ$172</definedName>
    <definedName name="ODEX_SOLAR">CONFIG!$AK$170:$AK$171</definedName>
    <definedName name="ODEX_SOLAR_PAINEIS">CONFIG!$AO$40</definedName>
    <definedName name="OMNIKSOL">CONFIG!$AL$170:$AL$176</definedName>
    <definedName name="OPEN_RENEWABLES">CONFIG!$AP$40:$AP$47</definedName>
    <definedName name="OPUS_SOLAR">CONFIG!$AQ$40</definedName>
    <definedName name="OSDA">CONFIG!$AR$40:$AR$64</definedName>
    <definedName name="OUTRO_INVERSOR">CONFIG!$BE$170</definedName>
    <definedName name="OUTRO_PAINEL">CONFIG!$CA$40</definedName>
    <definedName name="PAINEIS_SOLARES">CONFIG!$B$39:$CA$39</definedName>
    <definedName name="PB">CONFIG!$A$291:$A$526</definedName>
    <definedName name="PERLIGHT_SOLAR">CONFIG!$AS$40:$AS$41</definedName>
    <definedName name="PHB">CONFIG!$AM$170:$AM$193</definedName>
    <definedName name="PHONO_SOLAR">CONFIG!$AT$40:$AT$63</definedName>
    <definedName name="PHOTO_SOLAR">CONFIG!$AU$40:$AU$45</definedName>
    <definedName name="PR">CONFIG!$K$291</definedName>
    <definedName name="QCELLS">CONFIG!$AV$40:$AV$73</definedName>
    <definedName name="RAY_TECH">CONFIG!$AX$40:$AX$47</definedName>
    <definedName name="REFUSOL">CONFIG!$AN$170:$AN$219</definedName>
    <definedName name="RENAC_POWER">CONFIG!$AO$170:$AO$184</definedName>
    <definedName name="RENESOLA">CONFIG!$AY$40:$AY$42</definedName>
    <definedName name="RENOVIGI">CONFIG!$AP$170:$AP$195</definedName>
    <definedName name="RENOVIGI_PAINEIS">CONFIG!$AZ$40:$AZ$53</definedName>
    <definedName name="RESUN">CONFIG!$BA$40:$BA$56</definedName>
    <definedName name="RISEN">CONFIG!$BB$40:$BB$98</definedName>
    <definedName name="RJ">CONFIG!$J$291:$J$304</definedName>
    <definedName name="RO">CONFIG!$H$291:$H$342</definedName>
    <definedName name="SAJ">CONFIG!$AQ$170:$AQ$205</definedName>
    <definedName name="SE">CONFIG!$G$291:$G$360</definedName>
    <definedName name="SENSOTEC">CONFIG!$BC$40</definedName>
    <definedName name="SERAPHIM">CONFIG!$BD$40:$BD$55</definedName>
    <definedName name="SERRANA_SISTEMAS_DE_ENERGIA">CONFIG!$AS$170</definedName>
    <definedName name="SINOSOLA">CONFIG!$BF$40:$BF$43</definedName>
    <definedName name="SIRIUS">CONFIG!$BG$40:$BG$41</definedName>
    <definedName name="SMA_SOLAR_TECHNOLOGY">CONFIG!$AT$170:$AT$193</definedName>
    <definedName name="SOFAR">CONFIG!$AU$170:$AU$212</definedName>
    <definedName name="SOLAR_ENERGY">CONFIG!$AV$170:$AV$177</definedName>
    <definedName name="SOLAREDGE">CONFIG!$AW$170:$AW$189</definedName>
    <definedName name="SOLAX_POWER">CONFIG!$AX$170</definedName>
    <definedName name="SOLIS">CONFIG!$AY$170:$AY$202</definedName>
    <definedName name="SOLPAC">CONFIG!$BH$40:$BH$42</definedName>
    <definedName name="SOLUXTEC">CONFIG!$BI$40</definedName>
    <definedName name="SOPRANO">CONFIG!$BK$40:$BK$46</definedName>
    <definedName name="SP">CONFIG!$F$291:$F$363</definedName>
    <definedName name="SUNEDISON">CONFIG!$BL$40</definedName>
    <definedName name="SUNERGY_SOLAR">CONFIG!$BM$40:$BM$56</definedName>
    <definedName name="SUNGROW">CONFIG!$AZ$170:$AZ$193</definedName>
    <definedName name="SUNLIGHT">CONFIG!$BN$40:$BN$45</definedName>
    <definedName name="SUNOVA_SOLAR">CONFIG!$BO$40:$BO$58</definedName>
    <definedName name="SUNTECH">CONFIG!$BP$40:$BP$45</definedName>
    <definedName name="TALESUN">CONFIG!$BQ$40:$BQ$65</definedName>
    <definedName name="TO">CONFIG!$C$291:$C$429</definedName>
    <definedName name="TRINA_SOLAR">CONFIG!$BR$40:$BR$135</definedName>
    <definedName name="ULICA_SOLAR">CONFIG!$BT$40:$BT$59</definedName>
    <definedName name="UP_SOLAR">CONFIG!$BU$40</definedName>
    <definedName name="VICTRON">CONFIG!$BC$170</definedName>
    <definedName name="VIGESTSOLAR">CONFIG!$BV$40</definedName>
    <definedName name="WEG">CONFIG!$BD$170:$BD$222</definedName>
    <definedName name="WEG_PAINEIS">CONFIG!$BX$40:$BX$41</definedName>
    <definedName name="YINGLI">CONFIG!$BY$40:$BY$48</definedName>
    <definedName name="ZNSHINE_SOLAR">CONFIG!$BZ$40:$BZ$75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2" i="12" l="1"/>
  <c r="K1" i="11"/>
  <c r="B26" i="10"/>
  <c r="B39" i="18"/>
  <c r="B28" i="7"/>
  <c r="A22" i="3"/>
  <c r="AV2" i="13"/>
  <c r="AS2" i="13"/>
  <c r="E14" i="13" l="1"/>
  <c r="E13" i="13" l="1"/>
  <c r="E12" i="13"/>
  <c r="E11" i="13"/>
  <c r="C12" i="18"/>
  <c r="C11" i="18"/>
  <c r="E10" i="18"/>
  <c r="C10" i="18"/>
  <c r="C13" i="18"/>
  <c r="I12" i="18"/>
  <c r="K11" i="18"/>
  <c r="I11" i="18"/>
  <c r="I10" i="18"/>
  <c r="C9" i="18"/>
  <c r="C8" i="18"/>
  <c r="I7" i="18"/>
  <c r="C7" i="18"/>
  <c r="G16" i="18"/>
  <c r="J16" i="18" s="1"/>
  <c r="G17" i="18"/>
  <c r="J17" i="18"/>
  <c r="G18" i="18"/>
  <c r="J18" i="18"/>
  <c r="G19" i="18"/>
  <c r="J19" i="18"/>
  <c r="G20" i="18"/>
  <c r="J20" i="18"/>
  <c r="G21" i="18"/>
  <c r="J21" i="18"/>
  <c r="G22" i="18"/>
  <c r="J22" i="18"/>
  <c r="G23" i="18"/>
  <c r="J23" i="18"/>
  <c r="G24" i="18"/>
  <c r="J24" i="18"/>
  <c r="G25" i="18"/>
  <c r="J25" i="18"/>
  <c r="G26" i="18"/>
  <c r="J26" i="18"/>
  <c r="G27" i="18"/>
  <c r="J27" i="18"/>
  <c r="G28" i="18"/>
  <c r="J28" i="18"/>
  <c r="G29" i="18"/>
  <c r="J29" i="18"/>
  <c r="G30" i="18"/>
  <c r="J30" i="18"/>
  <c r="G31" i="18"/>
  <c r="J31" i="18"/>
  <c r="G32" i="18"/>
  <c r="J32" i="18"/>
  <c r="G33" i="18"/>
  <c r="J33" i="18"/>
  <c r="G34" i="18"/>
  <c r="J34" i="18"/>
  <c r="G35" i="18"/>
  <c r="J35" i="18"/>
  <c r="B16" i="13" l="1"/>
  <c r="K36" i="18"/>
  <c r="G36" i="18"/>
  <c r="AR2" i="13" l="1"/>
  <c r="CW2" i="13"/>
  <c r="CT2" i="13"/>
  <c r="CQ2" i="13"/>
  <c r="CN2" i="13"/>
  <c r="CK2" i="13"/>
  <c r="CH2" i="13"/>
  <c r="CE2" i="13"/>
  <c r="CB2" i="13"/>
  <c r="BY2" i="13"/>
  <c r="BV2" i="13"/>
  <c r="BS2" i="13"/>
  <c r="BP2" i="13"/>
  <c r="BM2" i="13"/>
  <c r="BJ2" i="13"/>
  <c r="BG2" i="13"/>
  <c r="BD2" i="13"/>
  <c r="BA2" i="13"/>
  <c r="AU2" i="13"/>
  <c r="AX2" i="13"/>
  <c r="AC2" i="13"/>
  <c r="AE2" i="13"/>
  <c r="N4" i="11"/>
  <c r="K25" i="11" s="1"/>
  <c r="AX3" i="17"/>
  <c r="Z2" i="8"/>
  <c r="L8" i="16"/>
  <c r="K21" i="16"/>
  <c r="K20" i="16"/>
  <c r="K19" i="16"/>
  <c r="K18" i="16"/>
  <c r="K17" i="16"/>
  <c r="J12" i="16"/>
  <c r="L11" i="16"/>
  <c r="L10" i="16"/>
  <c r="L9" i="16"/>
  <c r="L7" i="16"/>
  <c r="L32" i="10"/>
  <c r="K48" i="10"/>
  <c r="B24" i="8" l="1"/>
  <c r="AW5" i="17"/>
  <c r="AW4" i="17"/>
  <c r="AW8" i="17"/>
  <c r="AZ18" i="17"/>
  <c r="AW16" i="17"/>
  <c r="AX14" i="17"/>
  <c r="AW12" i="17"/>
  <c r="AY2" i="17"/>
  <c r="AX10" i="17"/>
  <c r="AX6" i="17"/>
  <c r="AW15" i="17"/>
  <c r="AW11" i="17"/>
  <c r="AW7" i="17"/>
  <c r="AX17" i="17"/>
  <c r="AX13" i="17"/>
  <c r="AX9" i="17"/>
  <c r="AX5" i="17"/>
  <c r="AY18" i="17"/>
  <c r="AW14" i="17"/>
  <c r="AW10" i="17"/>
  <c r="AW6" i="17"/>
  <c r="AX16" i="17"/>
  <c r="AX12" i="17"/>
  <c r="AX8" i="17"/>
  <c r="AX4" i="17"/>
  <c r="AW17" i="17"/>
  <c r="AW13" i="17"/>
  <c r="AW9" i="17"/>
  <c r="AX15" i="17"/>
  <c r="AX11" i="17"/>
  <c r="AX7" i="17"/>
  <c r="L12" i="16"/>
  <c r="K22" i="16"/>
  <c r="K19" i="12"/>
  <c r="J16" i="12"/>
  <c r="N9" i="12"/>
  <c r="O15" i="12"/>
  <c r="AK2" i="13" l="1"/>
  <c r="DR2" i="13"/>
  <c r="DP2" i="13"/>
  <c r="DO2" i="13"/>
  <c r="DN2" i="13"/>
  <c r="DM2" i="13"/>
  <c r="DL2" i="13"/>
  <c r="DJ2" i="13"/>
  <c r="DH2" i="13"/>
  <c r="DF2" i="13"/>
  <c r="DD2" i="13"/>
  <c r="DB2" i="13"/>
  <c r="CZ2" i="13"/>
  <c r="D30" i="6"/>
  <c r="D30" i="5"/>
  <c r="G32" i="6"/>
  <c r="G32" i="5"/>
  <c r="C32" i="5"/>
  <c r="C32" i="6"/>
  <c r="G31" i="6"/>
  <c r="G31" i="5"/>
  <c r="C31" i="5"/>
  <c r="C31" i="6"/>
  <c r="M291" i="8" l="1"/>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B59" i="10"/>
  <c r="C23" i="12" l="1"/>
  <c r="CA2" i="13"/>
  <c r="C17" i="12"/>
  <c r="C12" i="12"/>
  <c r="C11" i="12"/>
  <c r="C10" i="12"/>
  <c r="C9" i="12"/>
  <c r="C8" i="12"/>
  <c r="J41" i="10"/>
  <c r="AM2" i="13" l="1"/>
  <c r="K47" i="10" l="1"/>
  <c r="K49" i="10"/>
  <c r="K50" i="10"/>
  <c r="K51" i="10"/>
  <c r="K52" i="10"/>
  <c r="K53" i="10"/>
  <c r="K54" i="10"/>
  <c r="K55" i="10"/>
  <c r="K46" i="10"/>
  <c r="K56" i="10" l="1"/>
  <c r="C24" i="12" s="1"/>
  <c r="H21" i="12" s="1"/>
  <c r="Q2" i="13" l="1"/>
  <c r="BX2" i="13"/>
  <c r="BZ2" i="13"/>
  <c r="CC2" i="13"/>
  <c r="CD2" i="13"/>
  <c r="CF2" i="13"/>
  <c r="CG2" i="13"/>
  <c r="CI2" i="13"/>
  <c r="CJ2" i="13"/>
  <c r="CL2" i="13"/>
  <c r="CM2" i="13"/>
  <c r="CO2" i="13"/>
  <c r="CP2" i="13"/>
  <c r="CR2" i="13"/>
  <c r="CS2" i="13"/>
  <c r="CU2" i="13"/>
  <c r="CV2" i="13"/>
  <c r="CX2" i="13"/>
  <c r="BW2" i="13"/>
  <c r="BU2" i="13"/>
  <c r="AT2" i="13"/>
  <c r="AW2" i="13"/>
  <c r="AY2" i="13"/>
  <c r="AZ2" i="13"/>
  <c r="BB2" i="13"/>
  <c r="BC2" i="13"/>
  <c r="BE2" i="13"/>
  <c r="BF2" i="13"/>
  <c r="BH2" i="13"/>
  <c r="BI2" i="13"/>
  <c r="BK2" i="13"/>
  <c r="BL2" i="13"/>
  <c r="BN2" i="13"/>
  <c r="BO2" i="13"/>
  <c r="BQ2" i="13"/>
  <c r="BR2" i="13"/>
  <c r="BT2" i="13"/>
  <c r="C16" i="12" l="1"/>
  <c r="C22" i="12"/>
  <c r="C21" i="12"/>
  <c r="C15" i="12"/>
  <c r="AQ2" i="13"/>
  <c r="L33" i="10" l="1"/>
  <c r="L34" i="10"/>
  <c r="L35" i="10"/>
  <c r="L36" i="10"/>
  <c r="L37" i="10"/>
  <c r="L38" i="10"/>
  <c r="L39" i="10"/>
  <c r="L40" i="10"/>
  <c r="L31" i="10"/>
  <c r="P2" i="13" l="1"/>
  <c r="R2" i="13"/>
  <c r="T2" i="13"/>
  <c r="V2" i="13"/>
  <c r="C35" i="12" s="1"/>
  <c r="W2" i="13"/>
  <c r="C36" i="12" s="1"/>
  <c r="X2" i="13"/>
  <c r="C37" i="12" s="1"/>
  <c r="AA2" i="13"/>
  <c r="AB2" i="13"/>
  <c r="AD2" i="13"/>
  <c r="AG2" i="13"/>
  <c r="AH2" i="13"/>
  <c r="AI2" i="13"/>
  <c r="AL2" i="13"/>
  <c r="AN2" i="13"/>
  <c r="AP2" i="13"/>
  <c r="CY2" i="13"/>
  <c r="DA2" i="13"/>
  <c r="DC2" i="13"/>
  <c r="DE2" i="13"/>
  <c r="DG2" i="13"/>
  <c r="DI2" i="13"/>
  <c r="DK2" i="13"/>
  <c r="DQ2" i="13"/>
  <c r="Z14" i="13"/>
  <c r="Z17" i="13"/>
  <c r="J10" i="12"/>
  <c r="C25" i="12"/>
  <c r="C26" i="12"/>
  <c r="L41" i="10"/>
  <c r="A2" i="8"/>
  <c r="B2" i="8"/>
  <c r="C2" i="8"/>
  <c r="B4" i="8" l="1"/>
  <c r="U34" i="8"/>
  <c r="D22" i="10" s="1"/>
  <c r="V2" i="8"/>
  <c r="D13" i="10" s="1"/>
  <c r="C18" i="12"/>
  <c r="N23" i="12" s="1"/>
  <c r="J2" i="8"/>
  <c r="L2" i="8"/>
  <c r="D5" i="8"/>
  <c r="M2" i="8"/>
  <c r="N2" i="8" s="1"/>
  <c r="B15" i="8" s="1"/>
  <c r="K2" i="8"/>
  <c r="D2" i="8"/>
  <c r="O2" i="8"/>
  <c r="P2" i="8" s="1"/>
  <c r="C11" i="10" s="1"/>
  <c r="F2" i="13" s="1"/>
  <c r="S2" i="8"/>
  <c r="T2" i="8" s="1"/>
  <c r="C13" i="11" s="1"/>
  <c r="N2" i="11" s="1"/>
  <c r="W2" i="8"/>
  <c r="G2" i="8"/>
  <c r="C8" i="10" s="1"/>
  <c r="C2" i="13" s="1"/>
  <c r="X2" i="8"/>
  <c r="F2" i="8"/>
  <c r="Y2" i="8"/>
  <c r="U2" i="8"/>
  <c r="B18" i="8" s="1"/>
  <c r="Q2" i="8"/>
  <c r="I2" i="8"/>
  <c r="E2" i="8"/>
  <c r="H2" i="8"/>
  <c r="E19" i="7" l="1"/>
  <c r="K20" i="8"/>
  <c r="D22" i="7" s="1"/>
  <c r="U35" i="8"/>
  <c r="Y2" i="13"/>
  <c r="U28" i="8"/>
  <c r="B8" i="8"/>
  <c r="D8" i="8"/>
  <c r="U30" i="8"/>
  <c r="U29" i="8"/>
  <c r="U36" i="8" s="1"/>
  <c r="P27" i="8"/>
  <c r="O27" i="8"/>
  <c r="S27" i="8" s="1"/>
  <c r="I10" i="11"/>
  <c r="AO2" i="13"/>
  <c r="K12" i="10"/>
  <c r="B12" i="8"/>
  <c r="I9" i="10"/>
  <c r="J2" i="13" s="1"/>
  <c r="C33" i="12" s="1"/>
  <c r="C11" i="11"/>
  <c r="B20" i="8"/>
  <c r="C10" i="10"/>
  <c r="E2" i="13" s="1"/>
  <c r="B13" i="8"/>
  <c r="C6" i="10"/>
  <c r="A2" i="13" s="1"/>
  <c r="C12" i="11"/>
  <c r="C7" i="11"/>
  <c r="B17" i="8"/>
  <c r="J6" i="10"/>
  <c r="G2" i="13" s="1"/>
  <c r="B21" i="8"/>
  <c r="R27" i="8"/>
  <c r="B13" i="10"/>
  <c r="U2" i="13" s="1"/>
  <c r="C9" i="11"/>
  <c r="B10" i="8"/>
  <c r="C10" i="11"/>
  <c r="C9" i="10"/>
  <c r="D2" i="13" s="1"/>
  <c r="C31" i="12" s="1"/>
  <c r="I11" i="11"/>
  <c r="I10" i="10"/>
  <c r="K2" i="13" s="1"/>
  <c r="B14" i="8"/>
  <c r="R2" i="8"/>
  <c r="B32" i="8" s="1"/>
  <c r="G11" i="10"/>
  <c r="L2" i="13" s="1"/>
  <c r="B19" i="8"/>
  <c r="C7" i="10"/>
  <c r="B2" i="13" s="1"/>
  <c r="C30" i="12" s="1"/>
  <c r="B9" i="8"/>
  <c r="C8" i="11"/>
  <c r="B11" i="8"/>
  <c r="E10" i="11"/>
  <c r="E9" i="10"/>
  <c r="H2" i="13" s="1"/>
  <c r="C32" i="12" s="1"/>
  <c r="B22" i="8"/>
  <c r="B23" i="8"/>
  <c r="I7" i="11"/>
  <c r="G6" i="10"/>
  <c r="I2" i="13" s="1"/>
  <c r="K10" i="10"/>
  <c r="M2" i="13" s="1"/>
  <c r="C34" i="12" s="1"/>
  <c r="K11" i="11"/>
  <c r="B9" i="13" l="1"/>
  <c r="B13" i="13"/>
  <c r="B10" i="13"/>
  <c r="G24" i="7"/>
  <c r="D24" i="7"/>
  <c r="G23" i="7"/>
  <c r="D23" i="7"/>
  <c r="A2" i="17"/>
  <c r="C6" i="17" s="1"/>
  <c r="N2" i="13"/>
  <c r="C6" i="12"/>
  <c r="D12" i="12" s="1"/>
  <c r="C29" i="12"/>
  <c r="B6" i="12"/>
  <c r="E19" i="6"/>
  <c r="E19" i="5"/>
  <c r="AJ2" i="13"/>
  <c r="J12" i="10"/>
  <c r="G13" i="10" s="1"/>
  <c r="Q27" i="8"/>
  <c r="I12" i="11"/>
  <c r="B16" i="8"/>
  <c r="B25" i="8" s="1"/>
  <c r="O2" i="13"/>
  <c r="AF2" i="13"/>
  <c r="T7" i="17" l="1"/>
  <c r="T9" i="17"/>
  <c r="T11" i="17"/>
  <c r="T13" i="17"/>
  <c r="T15" i="17"/>
  <c r="T5" i="17"/>
  <c r="T8" i="17"/>
  <c r="T12" i="17"/>
  <c r="T16" i="17"/>
  <c r="T18" i="17"/>
  <c r="T22" i="17"/>
  <c r="T19" i="17"/>
  <c r="T23" i="17"/>
  <c r="T25" i="17"/>
  <c r="T27" i="17"/>
  <c r="T29" i="17"/>
  <c r="T31" i="17"/>
  <c r="T10" i="17"/>
  <c r="T21" i="17"/>
  <c r="T24" i="17"/>
  <c r="T28" i="17"/>
  <c r="T33" i="17"/>
  <c r="T35" i="17"/>
  <c r="T37" i="17"/>
  <c r="T6" i="17"/>
  <c r="T20" i="17"/>
  <c r="T32" i="17"/>
  <c r="T39" i="17"/>
  <c r="T42" i="17"/>
  <c r="T47" i="17"/>
  <c r="T50" i="17"/>
  <c r="T55" i="17"/>
  <c r="T58" i="17"/>
  <c r="T63" i="17"/>
  <c r="T66" i="17"/>
  <c r="T26" i="17"/>
  <c r="T36" i="17"/>
  <c r="T41" i="17"/>
  <c r="T44" i="17"/>
  <c r="T49" i="17"/>
  <c r="T52" i="17"/>
  <c r="T14" i="17"/>
  <c r="T17" i="17"/>
  <c r="T46" i="17"/>
  <c r="T51" i="17"/>
  <c r="T57" i="17"/>
  <c r="T61" i="17"/>
  <c r="T69" i="17"/>
  <c r="T72" i="17"/>
  <c r="T77" i="17"/>
  <c r="T80" i="17"/>
  <c r="T85" i="17"/>
  <c r="T88" i="17"/>
  <c r="T91" i="17"/>
  <c r="T93" i="17"/>
  <c r="T95" i="17"/>
  <c r="T97" i="17"/>
  <c r="T99" i="17"/>
  <c r="T101" i="17"/>
  <c r="T103" i="17"/>
  <c r="T105" i="17"/>
  <c r="T107" i="17"/>
  <c r="T109" i="17"/>
  <c r="T111" i="17"/>
  <c r="T113" i="17"/>
  <c r="T115" i="17"/>
  <c r="T117" i="17"/>
  <c r="T30" i="17"/>
  <c r="T40" i="17"/>
  <c r="T45" i="17"/>
  <c r="T56" i="17"/>
  <c r="T62" i="17"/>
  <c r="T71" i="17"/>
  <c r="T74" i="17"/>
  <c r="T79" i="17"/>
  <c r="T82" i="17"/>
  <c r="T87" i="17"/>
  <c r="T90" i="17"/>
  <c r="T54" i="17"/>
  <c r="T76" i="17"/>
  <c r="T81" i="17"/>
  <c r="T92" i="17"/>
  <c r="T96" i="17"/>
  <c r="T100" i="17"/>
  <c r="T104" i="17"/>
  <c r="T112" i="17"/>
  <c r="T64" i="17"/>
  <c r="T65" i="17"/>
  <c r="T70" i="17"/>
  <c r="T75" i="17"/>
  <c r="T86" i="17"/>
  <c r="T106" i="17"/>
  <c r="T114" i="17"/>
  <c r="T119" i="17"/>
  <c r="T121" i="17"/>
  <c r="T123" i="17"/>
  <c r="T125" i="17"/>
  <c r="T127" i="17"/>
  <c r="T129" i="17"/>
  <c r="T131" i="17"/>
  <c r="T133" i="17"/>
  <c r="T135" i="17"/>
  <c r="T137" i="17"/>
  <c r="T139" i="17"/>
  <c r="T141" i="17"/>
  <c r="T143" i="17"/>
  <c r="T145" i="17"/>
  <c r="T147" i="17"/>
  <c r="T149" i="17"/>
  <c r="T151" i="17"/>
  <c r="T153" i="17"/>
  <c r="T155" i="17"/>
  <c r="T157" i="17"/>
  <c r="T159" i="17"/>
  <c r="T161" i="17"/>
  <c r="T163" i="17"/>
  <c r="T165" i="17"/>
  <c r="T167" i="17"/>
  <c r="T169" i="17"/>
  <c r="T171" i="17"/>
  <c r="T173" i="17"/>
  <c r="T43" i="17"/>
  <c r="T59" i="17"/>
  <c r="T68" i="17"/>
  <c r="T73" i="17"/>
  <c r="T53" i="17"/>
  <c r="T60" i="17"/>
  <c r="T78" i="17"/>
  <c r="T83" i="17"/>
  <c r="T38" i="17"/>
  <c r="T84" i="17"/>
  <c r="T89" i="17"/>
  <c r="T98" i="17"/>
  <c r="T108" i="17"/>
  <c r="T34" i="17"/>
  <c r="T118" i="17"/>
  <c r="T122" i="17"/>
  <c r="T126" i="17"/>
  <c r="T130" i="17"/>
  <c r="T134" i="17"/>
  <c r="T48" i="17"/>
  <c r="T94" i="17"/>
  <c r="T116" i="17"/>
  <c r="T120" i="17"/>
  <c r="T136" i="17"/>
  <c r="T140" i="17"/>
  <c r="T146" i="17"/>
  <c r="T150" i="17"/>
  <c r="T154" i="17"/>
  <c r="T158" i="17"/>
  <c r="T162" i="17"/>
  <c r="T166" i="17"/>
  <c r="T170" i="17"/>
  <c r="T174" i="17"/>
  <c r="T176" i="17"/>
  <c r="T178" i="17"/>
  <c r="T180" i="17"/>
  <c r="T182" i="17"/>
  <c r="T184" i="17"/>
  <c r="T186" i="17"/>
  <c r="T188" i="17"/>
  <c r="T190" i="17"/>
  <c r="T132" i="17"/>
  <c r="T110" i="17"/>
  <c r="T128" i="17"/>
  <c r="T138" i="17"/>
  <c r="T144" i="17"/>
  <c r="T148" i="17"/>
  <c r="T152" i="17"/>
  <c r="T156" i="17"/>
  <c r="T160" i="17"/>
  <c r="T164" i="17"/>
  <c r="T168" i="17"/>
  <c r="T172" i="17"/>
  <c r="T175" i="17"/>
  <c r="T177" i="17"/>
  <c r="T179" i="17"/>
  <c r="T181" i="17"/>
  <c r="T183" i="17"/>
  <c r="T185" i="17"/>
  <c r="T187" i="17"/>
  <c r="T189" i="17"/>
  <c r="T191" i="17"/>
  <c r="T193" i="17"/>
  <c r="T195" i="17"/>
  <c r="T194" i="17"/>
  <c r="T197" i="17"/>
  <c r="T199" i="17"/>
  <c r="T201" i="17"/>
  <c r="T67" i="17"/>
  <c r="T102" i="17"/>
  <c r="T124" i="17"/>
  <c r="T142" i="17"/>
  <c r="T192" i="17"/>
  <c r="T196" i="17"/>
  <c r="T198" i="17"/>
  <c r="T200" i="17"/>
  <c r="T202" i="17"/>
  <c r="T4" i="17"/>
  <c r="B14" i="13"/>
  <c r="E2" i="17"/>
  <c r="D11" i="17"/>
  <c r="D7" i="17"/>
  <c r="C2" i="17"/>
  <c r="E10" i="17"/>
  <c r="D3" i="17"/>
  <c r="D8" i="17"/>
  <c r="D2" i="17"/>
  <c r="C4" i="17"/>
  <c r="R3" i="17" s="1"/>
  <c r="E5" i="17"/>
  <c r="AH3" i="17" s="1"/>
  <c r="B6" i="17"/>
  <c r="C3" i="17"/>
  <c r="B2" i="17"/>
  <c r="D10" i="17"/>
  <c r="D6" i="17"/>
  <c r="A6" i="17"/>
  <c r="E6" i="17"/>
  <c r="D4" i="17"/>
  <c r="E3" i="17"/>
  <c r="E9" i="17"/>
  <c r="E8" i="17"/>
  <c r="B3" i="17"/>
  <c r="E11" i="17"/>
  <c r="D5" i="17"/>
  <c r="C5" i="17"/>
  <c r="E4" i="17"/>
  <c r="D9" i="17"/>
  <c r="B5" i="17"/>
  <c r="B4" i="17"/>
  <c r="A4" i="17"/>
  <c r="E7" i="17"/>
  <c r="T3" i="17"/>
  <c r="Z2" i="13"/>
  <c r="C7" i="12"/>
  <c r="B12" i="13"/>
  <c r="S2" i="13"/>
  <c r="I9" i="17" l="1"/>
  <c r="B19" i="13"/>
  <c r="I257" i="17"/>
  <c r="I261" i="17"/>
  <c r="I265" i="17"/>
  <c r="I269" i="17"/>
  <c r="I273" i="17"/>
  <c r="I277" i="17"/>
  <c r="I281" i="17"/>
  <c r="I196" i="17"/>
  <c r="I200" i="17"/>
  <c r="I204" i="17"/>
  <c r="I208" i="17"/>
  <c r="I212" i="17"/>
  <c r="I216" i="17"/>
  <c r="I220" i="17"/>
  <c r="I224" i="17"/>
  <c r="I228" i="17"/>
  <c r="I232" i="17"/>
  <c r="I236" i="17"/>
  <c r="I240" i="17"/>
  <c r="I244" i="17"/>
  <c r="I248" i="17"/>
  <c r="I252" i="17"/>
  <c r="I174" i="17"/>
  <c r="I178" i="17"/>
  <c r="I182" i="17"/>
  <c r="I186" i="17"/>
  <c r="I190" i="17"/>
  <c r="I152" i="17"/>
  <c r="I156" i="17"/>
  <c r="I160" i="17"/>
  <c r="I164" i="17"/>
  <c r="I168" i="17"/>
  <c r="I172" i="17"/>
  <c r="I262" i="17"/>
  <c r="I193" i="17"/>
  <c r="I201" i="17"/>
  <c r="I209" i="17"/>
  <c r="I213" i="17"/>
  <c r="I221" i="17"/>
  <c r="I229" i="17"/>
  <c r="I241" i="17"/>
  <c r="I249" i="17"/>
  <c r="I175" i="17"/>
  <c r="I183" i="17"/>
  <c r="I153" i="17"/>
  <c r="I161" i="17"/>
  <c r="I169" i="17"/>
  <c r="I258" i="17"/>
  <c r="I233" i="17"/>
  <c r="I191" i="17"/>
  <c r="I263" i="17"/>
  <c r="I198" i="17"/>
  <c r="I206" i="17"/>
  <c r="I214" i="17"/>
  <c r="I226" i="17"/>
  <c r="I230" i="17"/>
  <c r="I234" i="17"/>
  <c r="I238" i="17"/>
  <c r="I242" i="17"/>
  <c r="I250" i="17"/>
  <c r="I176" i="17"/>
  <c r="I184" i="17"/>
  <c r="I192" i="17"/>
  <c r="I158" i="17"/>
  <c r="I166" i="17"/>
  <c r="I256" i="17"/>
  <c r="I260" i="17"/>
  <c r="I264" i="17"/>
  <c r="I268" i="17"/>
  <c r="I272" i="17"/>
  <c r="I276" i="17"/>
  <c r="I280" i="17"/>
  <c r="I195" i="17"/>
  <c r="I199" i="17"/>
  <c r="I203" i="17"/>
  <c r="I207" i="17"/>
  <c r="I211" i="17"/>
  <c r="I215" i="17"/>
  <c r="I219" i="17"/>
  <c r="I223" i="17"/>
  <c r="I227" i="17"/>
  <c r="I231" i="17"/>
  <c r="I235" i="17"/>
  <c r="I239" i="17"/>
  <c r="I243" i="17"/>
  <c r="I247" i="17"/>
  <c r="I251" i="17"/>
  <c r="I255" i="17"/>
  <c r="I177" i="17"/>
  <c r="I181" i="17"/>
  <c r="I185" i="17"/>
  <c r="I189" i="17"/>
  <c r="I151" i="17"/>
  <c r="I155" i="17"/>
  <c r="I159" i="17"/>
  <c r="I163" i="17"/>
  <c r="I167" i="17"/>
  <c r="I171" i="17"/>
  <c r="I266" i="17"/>
  <c r="I270" i="17"/>
  <c r="I274" i="17"/>
  <c r="I278" i="17"/>
  <c r="I197" i="17"/>
  <c r="I205" i="17"/>
  <c r="I217" i="17"/>
  <c r="I225" i="17"/>
  <c r="I237" i="17"/>
  <c r="I245" i="17"/>
  <c r="I253" i="17"/>
  <c r="I179" i="17"/>
  <c r="I187" i="17"/>
  <c r="I157" i="17"/>
  <c r="I165" i="17"/>
  <c r="I173" i="17"/>
  <c r="I259" i="17"/>
  <c r="I267" i="17"/>
  <c r="I271" i="17"/>
  <c r="I275" i="17"/>
  <c r="I279" i="17"/>
  <c r="I194" i="17"/>
  <c r="I202" i="17"/>
  <c r="I210" i="17"/>
  <c r="I218" i="17"/>
  <c r="I222" i="17"/>
  <c r="I246" i="17"/>
  <c r="I254" i="17"/>
  <c r="I180" i="17"/>
  <c r="I188" i="17"/>
  <c r="I154" i="17"/>
  <c r="I162" i="17"/>
  <c r="I170" i="17"/>
  <c r="J261" i="17"/>
  <c r="J267" i="17"/>
  <c r="J273" i="17"/>
  <c r="J279" i="17"/>
  <c r="J196" i="17"/>
  <c r="J202" i="17"/>
  <c r="J208" i="17"/>
  <c r="J214" i="17"/>
  <c r="J220" i="17"/>
  <c r="J226" i="17"/>
  <c r="J232" i="17"/>
  <c r="J238" i="17"/>
  <c r="J244" i="17"/>
  <c r="J250" i="17"/>
  <c r="J174" i="17"/>
  <c r="J180" i="17"/>
  <c r="J188" i="17"/>
  <c r="J152" i="17"/>
  <c r="J158" i="17"/>
  <c r="J164" i="17"/>
  <c r="J256" i="17"/>
  <c r="J258" i="17"/>
  <c r="J260" i="17"/>
  <c r="J262" i="17"/>
  <c r="J264" i="17"/>
  <c r="J266" i="17"/>
  <c r="J268" i="17"/>
  <c r="J270" i="17"/>
  <c r="J272" i="17"/>
  <c r="J274" i="17"/>
  <c r="J276" i="17"/>
  <c r="J278" i="17"/>
  <c r="J280" i="17"/>
  <c r="J193" i="17"/>
  <c r="J195" i="17"/>
  <c r="J197" i="17"/>
  <c r="J199" i="17"/>
  <c r="J201" i="17"/>
  <c r="J203" i="17"/>
  <c r="J205" i="17"/>
  <c r="J207" i="17"/>
  <c r="J209" i="17"/>
  <c r="J211" i="17"/>
  <c r="J213" i="17"/>
  <c r="J215" i="17"/>
  <c r="J217" i="17"/>
  <c r="J219" i="17"/>
  <c r="J221" i="17"/>
  <c r="J223" i="17"/>
  <c r="J225" i="17"/>
  <c r="J227" i="17"/>
  <c r="J229" i="17"/>
  <c r="J231" i="17"/>
  <c r="J233" i="17"/>
  <c r="J235" i="17"/>
  <c r="J237" i="17"/>
  <c r="J239" i="17"/>
  <c r="J241" i="17"/>
  <c r="J243" i="17"/>
  <c r="J245" i="17"/>
  <c r="J247" i="17"/>
  <c r="J249" i="17"/>
  <c r="J251" i="17"/>
  <c r="J253" i="17"/>
  <c r="J255" i="17"/>
  <c r="J175" i="17"/>
  <c r="J177" i="17"/>
  <c r="J179" i="17"/>
  <c r="J181" i="17"/>
  <c r="J183" i="17"/>
  <c r="J185" i="17"/>
  <c r="J187" i="17"/>
  <c r="J189" i="17"/>
  <c r="J191" i="17"/>
  <c r="J151" i="17"/>
  <c r="J153" i="17"/>
  <c r="J155" i="17"/>
  <c r="J157" i="17"/>
  <c r="J159" i="17"/>
  <c r="J161" i="17"/>
  <c r="J163" i="17"/>
  <c r="J165" i="17"/>
  <c r="J167" i="17"/>
  <c r="J169" i="17"/>
  <c r="J171" i="17"/>
  <c r="J173" i="17"/>
  <c r="J259" i="17"/>
  <c r="J263" i="17"/>
  <c r="J269" i="17"/>
  <c r="J275" i="17"/>
  <c r="J281" i="17"/>
  <c r="J198" i="17"/>
  <c r="J204" i="17"/>
  <c r="J210" i="17"/>
  <c r="J218" i="17"/>
  <c r="J224" i="17"/>
  <c r="J230" i="17"/>
  <c r="J236" i="17"/>
  <c r="J242" i="17"/>
  <c r="J248" i="17"/>
  <c r="J254" i="17"/>
  <c r="J178" i="17"/>
  <c r="J184" i="17"/>
  <c r="J190" i="17"/>
  <c r="J154" i="17"/>
  <c r="J257" i="17"/>
  <c r="J265" i="17"/>
  <c r="J271" i="17"/>
  <c r="J277" i="17"/>
  <c r="J194" i="17"/>
  <c r="J200" i="17"/>
  <c r="J206" i="17"/>
  <c r="J212" i="17"/>
  <c r="J216" i="17"/>
  <c r="J222" i="17"/>
  <c r="J228" i="17"/>
  <c r="J234" i="17"/>
  <c r="J240" i="17"/>
  <c r="J246" i="17"/>
  <c r="J252" i="17"/>
  <c r="J176" i="17"/>
  <c r="J182" i="17"/>
  <c r="J186" i="17"/>
  <c r="J192" i="17"/>
  <c r="J156" i="17"/>
  <c r="J160" i="17"/>
  <c r="J166" i="17"/>
  <c r="J162" i="17"/>
  <c r="J168" i="17"/>
  <c r="J172" i="17"/>
  <c r="J170" i="17"/>
  <c r="M7" i="17"/>
  <c r="M9" i="17"/>
  <c r="M11" i="17"/>
  <c r="M13" i="17"/>
  <c r="M15" i="17"/>
  <c r="M5" i="17"/>
  <c r="M21" i="17"/>
  <c r="M24" i="17"/>
  <c r="M26" i="17"/>
  <c r="M28" i="17"/>
  <c r="M30" i="17"/>
  <c r="M32" i="17"/>
  <c r="M8" i="17"/>
  <c r="M12" i="17"/>
  <c r="M16" i="17"/>
  <c r="M18" i="17"/>
  <c r="M22" i="17"/>
  <c r="M19" i="17"/>
  <c r="M25" i="17"/>
  <c r="M29" i="17"/>
  <c r="M34" i="17"/>
  <c r="M36" i="17"/>
  <c r="M38" i="17"/>
  <c r="M40" i="17"/>
  <c r="M42" i="17"/>
  <c r="M44" i="17"/>
  <c r="M46" i="17"/>
  <c r="M48" i="17"/>
  <c r="M50" i="17"/>
  <c r="M52" i="17"/>
  <c r="M54" i="17"/>
  <c r="M56" i="17"/>
  <c r="M58" i="17"/>
  <c r="M60" i="17"/>
  <c r="M62" i="17"/>
  <c r="M64" i="17"/>
  <c r="M66" i="17"/>
  <c r="M6" i="17"/>
  <c r="M14" i="17"/>
  <c r="M23" i="17"/>
  <c r="M31" i="17"/>
  <c r="M37" i="17"/>
  <c r="M41" i="17"/>
  <c r="M49" i="17"/>
  <c r="M57" i="17"/>
  <c r="M65" i="17"/>
  <c r="M68" i="17"/>
  <c r="M70" i="17"/>
  <c r="M72" i="17"/>
  <c r="M74" i="17"/>
  <c r="M76" i="17"/>
  <c r="M78" i="17"/>
  <c r="M80" i="17"/>
  <c r="M82" i="17"/>
  <c r="M84" i="17"/>
  <c r="M86" i="17"/>
  <c r="M88" i="17"/>
  <c r="M90" i="17"/>
  <c r="M17" i="17"/>
  <c r="M33" i="17"/>
  <c r="M43" i="17"/>
  <c r="M51" i="17"/>
  <c r="M27" i="17"/>
  <c r="M35" i="17"/>
  <c r="M53" i="17"/>
  <c r="M61" i="17"/>
  <c r="M71" i="17"/>
  <c r="M79" i="17"/>
  <c r="M87" i="17"/>
  <c r="M10" i="17"/>
  <c r="M47" i="17"/>
  <c r="M73" i="17"/>
  <c r="M81" i="17"/>
  <c r="M89" i="17"/>
  <c r="M93" i="17"/>
  <c r="M95" i="17"/>
  <c r="M97" i="17"/>
  <c r="M99" i="17"/>
  <c r="M101" i="17"/>
  <c r="M45" i="17"/>
  <c r="M59" i="17"/>
  <c r="M67" i="17"/>
  <c r="M83" i="17"/>
  <c r="M103" i="17"/>
  <c r="M106" i="17"/>
  <c r="M111" i="17"/>
  <c r="M114" i="17"/>
  <c r="M120" i="17"/>
  <c r="M122" i="17"/>
  <c r="M124" i="17"/>
  <c r="M126" i="17"/>
  <c r="M128" i="17"/>
  <c r="M130" i="17"/>
  <c r="M132" i="17"/>
  <c r="M134" i="17"/>
  <c r="M136" i="17"/>
  <c r="M138" i="17"/>
  <c r="M140" i="17"/>
  <c r="M142" i="17"/>
  <c r="M144" i="17"/>
  <c r="M146" i="17"/>
  <c r="M148" i="17"/>
  <c r="M150" i="17"/>
  <c r="M152" i="17"/>
  <c r="M154" i="17"/>
  <c r="M156" i="17"/>
  <c r="M158" i="17"/>
  <c r="M160" i="17"/>
  <c r="M162" i="17"/>
  <c r="M164" i="17"/>
  <c r="M166" i="17"/>
  <c r="M168" i="17"/>
  <c r="M170" i="17"/>
  <c r="M172" i="17"/>
  <c r="M20" i="17"/>
  <c r="M55" i="17"/>
  <c r="M77" i="17"/>
  <c r="M92" i="17"/>
  <c r="M96" i="17"/>
  <c r="M100" i="17"/>
  <c r="M105" i="17"/>
  <c r="M108" i="17"/>
  <c r="M113" i="17"/>
  <c r="M116" i="17"/>
  <c r="M63" i="17"/>
  <c r="M39" i="17"/>
  <c r="M69" i="17"/>
  <c r="M98" i="17"/>
  <c r="M75" i="17"/>
  <c r="M110" i="17"/>
  <c r="M115" i="17"/>
  <c r="M119" i="17"/>
  <c r="M123" i="17"/>
  <c r="M127" i="17"/>
  <c r="M131" i="17"/>
  <c r="M135" i="17"/>
  <c r="M85" i="17"/>
  <c r="M94" i="17"/>
  <c r="M102" i="17"/>
  <c r="M109" i="17"/>
  <c r="M91" i="17"/>
  <c r="M104" i="17"/>
  <c r="M118" i="17"/>
  <c r="M121" i="17"/>
  <c r="M125" i="17"/>
  <c r="M129" i="17"/>
  <c r="M133" i="17"/>
  <c r="M137" i="17"/>
  <c r="M141" i="17"/>
  <c r="M107" i="17"/>
  <c r="M117" i="17"/>
  <c r="M145" i="17"/>
  <c r="M149" i="17"/>
  <c r="M153" i="17"/>
  <c r="M157" i="17"/>
  <c r="M161" i="17"/>
  <c r="M165" i="17"/>
  <c r="M169" i="17"/>
  <c r="M173" i="17"/>
  <c r="M174" i="17"/>
  <c r="M176" i="17"/>
  <c r="M178" i="17"/>
  <c r="M180" i="17"/>
  <c r="M182" i="17"/>
  <c r="M184" i="17"/>
  <c r="M186" i="17"/>
  <c r="M188" i="17"/>
  <c r="M190" i="17"/>
  <c r="M192" i="17"/>
  <c r="M194" i="17"/>
  <c r="M196" i="17"/>
  <c r="M139" i="17"/>
  <c r="M143" i="17"/>
  <c r="M155" i="17"/>
  <c r="M171" i="17"/>
  <c r="M181" i="17"/>
  <c r="M189" i="17"/>
  <c r="M4" i="17"/>
  <c r="M159" i="17"/>
  <c r="M112" i="17"/>
  <c r="M151" i="17"/>
  <c r="M167" i="17"/>
  <c r="M179" i="17"/>
  <c r="M187" i="17"/>
  <c r="M193" i="17"/>
  <c r="M197" i="17"/>
  <c r="M199" i="17"/>
  <c r="M201" i="17"/>
  <c r="M183" i="17"/>
  <c r="M191" i="17"/>
  <c r="M200" i="17"/>
  <c r="M147" i="17"/>
  <c r="M163" i="17"/>
  <c r="M177" i="17"/>
  <c r="M185" i="17"/>
  <c r="M175" i="17"/>
  <c r="M195" i="17"/>
  <c r="M198" i="17"/>
  <c r="M202" i="17"/>
  <c r="S5" i="17"/>
  <c r="S6" i="17"/>
  <c r="S8" i="17"/>
  <c r="S10" i="17"/>
  <c r="S12" i="17"/>
  <c r="S14" i="17"/>
  <c r="S19" i="17"/>
  <c r="S23" i="17"/>
  <c r="S25" i="17"/>
  <c r="S27" i="17"/>
  <c r="S29" i="17"/>
  <c r="S31" i="17"/>
  <c r="S7" i="17"/>
  <c r="S11" i="17"/>
  <c r="S15" i="17"/>
  <c r="S17" i="17"/>
  <c r="S20" i="17"/>
  <c r="S21" i="17"/>
  <c r="S24" i="17"/>
  <c r="S28" i="17"/>
  <c r="S33" i="17"/>
  <c r="S35" i="17"/>
  <c r="S37" i="17"/>
  <c r="S39" i="17"/>
  <c r="S41" i="17"/>
  <c r="S43" i="17"/>
  <c r="S45" i="17"/>
  <c r="S47" i="17"/>
  <c r="S49" i="17"/>
  <c r="S51" i="17"/>
  <c r="S53" i="17"/>
  <c r="S55" i="17"/>
  <c r="S57" i="17"/>
  <c r="S59" i="17"/>
  <c r="S61" i="17"/>
  <c r="S63" i="17"/>
  <c r="S65" i="17"/>
  <c r="S9" i="17"/>
  <c r="S18" i="17"/>
  <c r="S32" i="17"/>
  <c r="S26" i="17"/>
  <c r="S36" i="17"/>
  <c r="S44" i="17"/>
  <c r="S52" i="17"/>
  <c r="S60" i="17"/>
  <c r="S67" i="17"/>
  <c r="S69" i="17"/>
  <c r="S71" i="17"/>
  <c r="S73" i="17"/>
  <c r="S75" i="17"/>
  <c r="S77" i="17"/>
  <c r="S79" i="17"/>
  <c r="S81" i="17"/>
  <c r="S83" i="17"/>
  <c r="S85" i="17"/>
  <c r="S87" i="17"/>
  <c r="S89" i="17"/>
  <c r="S38" i="17"/>
  <c r="S46" i="17"/>
  <c r="S54" i="17"/>
  <c r="S30" i="17"/>
  <c r="S40" i="17"/>
  <c r="S56" i="17"/>
  <c r="S62" i="17"/>
  <c r="S66" i="17"/>
  <c r="S74" i="17"/>
  <c r="S82" i="17"/>
  <c r="S90" i="17"/>
  <c r="S16" i="17"/>
  <c r="S50" i="17"/>
  <c r="S58" i="17"/>
  <c r="S68" i="17"/>
  <c r="S76" i="17"/>
  <c r="S84" i="17"/>
  <c r="S92" i="17"/>
  <c r="S94" i="17"/>
  <c r="S96" i="17"/>
  <c r="S98" i="17"/>
  <c r="S100" i="17"/>
  <c r="S64" i="17"/>
  <c r="S70" i="17"/>
  <c r="S86" i="17"/>
  <c r="S106" i="17"/>
  <c r="S109" i="17"/>
  <c r="S114" i="17"/>
  <c r="S117" i="17"/>
  <c r="S119" i="17"/>
  <c r="S121" i="17"/>
  <c r="S123" i="17"/>
  <c r="S125" i="17"/>
  <c r="S127" i="17"/>
  <c r="S129" i="17"/>
  <c r="S131" i="17"/>
  <c r="S133" i="17"/>
  <c r="S135" i="17"/>
  <c r="S137" i="17"/>
  <c r="S139" i="17"/>
  <c r="S141" i="17"/>
  <c r="S143" i="17"/>
  <c r="S145" i="17"/>
  <c r="S147" i="17"/>
  <c r="S149" i="17"/>
  <c r="S151" i="17"/>
  <c r="S153" i="17"/>
  <c r="S155" i="17"/>
  <c r="S157" i="17"/>
  <c r="S159" i="17"/>
  <c r="S161" i="17"/>
  <c r="S163" i="17"/>
  <c r="S165" i="17"/>
  <c r="S167" i="17"/>
  <c r="S169" i="17"/>
  <c r="S171" i="17"/>
  <c r="S173" i="17"/>
  <c r="S22" i="17"/>
  <c r="S42" i="17"/>
  <c r="S80" i="17"/>
  <c r="S91" i="17"/>
  <c r="S95" i="17"/>
  <c r="S99" i="17"/>
  <c r="S103" i="17"/>
  <c r="S108" i="17"/>
  <c r="S111" i="17"/>
  <c r="S116" i="17"/>
  <c r="S78" i="17"/>
  <c r="S88" i="17"/>
  <c r="S93" i="17"/>
  <c r="S101" i="17"/>
  <c r="S104" i="17"/>
  <c r="S34" i="17"/>
  <c r="S48" i="17"/>
  <c r="S13" i="17"/>
  <c r="S105" i="17"/>
  <c r="S113" i="17"/>
  <c r="S118" i="17"/>
  <c r="S122" i="17"/>
  <c r="S126" i="17"/>
  <c r="S130" i="17"/>
  <c r="S134" i="17"/>
  <c r="S97" i="17"/>
  <c r="S107" i="17"/>
  <c r="S112" i="17"/>
  <c r="S72" i="17"/>
  <c r="S102" i="17"/>
  <c r="S110" i="17"/>
  <c r="S120" i="17"/>
  <c r="S124" i="17"/>
  <c r="S128" i="17"/>
  <c r="S132" i="17"/>
  <c r="S136" i="17"/>
  <c r="S140" i="17"/>
  <c r="S115" i="17"/>
  <c r="S138" i="17"/>
  <c r="S144" i="17"/>
  <c r="S148" i="17"/>
  <c r="S152" i="17"/>
  <c r="S156" i="17"/>
  <c r="S160" i="17"/>
  <c r="S164" i="17"/>
  <c r="S168" i="17"/>
  <c r="S172" i="17"/>
  <c r="S175" i="17"/>
  <c r="S177" i="17"/>
  <c r="S179" i="17"/>
  <c r="S181" i="17"/>
  <c r="S183" i="17"/>
  <c r="S185" i="17"/>
  <c r="S187" i="17"/>
  <c r="S189" i="17"/>
  <c r="S191" i="17"/>
  <c r="S193" i="17"/>
  <c r="S195" i="17"/>
  <c r="S142" i="17"/>
  <c r="S158" i="17"/>
  <c r="S176" i="17"/>
  <c r="S184" i="17"/>
  <c r="S199" i="17"/>
  <c r="S154" i="17"/>
  <c r="S170" i="17"/>
  <c r="S174" i="17"/>
  <c r="S182" i="17"/>
  <c r="S190" i="17"/>
  <c r="S192" i="17"/>
  <c r="S196" i="17"/>
  <c r="S198" i="17"/>
  <c r="S200" i="17"/>
  <c r="S202" i="17"/>
  <c r="S162" i="17"/>
  <c r="S186" i="17"/>
  <c r="S150" i="17"/>
  <c r="S166" i="17"/>
  <c r="S180" i="17"/>
  <c r="S188" i="17"/>
  <c r="S4" i="17"/>
  <c r="S146" i="17"/>
  <c r="S178" i="17"/>
  <c r="S194" i="17"/>
  <c r="S197" i="17"/>
  <c r="S201" i="17"/>
  <c r="AK7" i="17"/>
  <c r="AK9" i="17"/>
  <c r="AK11" i="17"/>
  <c r="AK13" i="17"/>
  <c r="AK15" i="17"/>
  <c r="AK5" i="17"/>
  <c r="AK21" i="17"/>
  <c r="AK24" i="17"/>
  <c r="AK26" i="17"/>
  <c r="AK28" i="17"/>
  <c r="AK30" i="17"/>
  <c r="AK32" i="17"/>
  <c r="AK8" i="17"/>
  <c r="AK12" i="17"/>
  <c r="AK16" i="17"/>
  <c r="AK18" i="17"/>
  <c r="AK22" i="17"/>
  <c r="AK19" i="17"/>
  <c r="AK25" i="17"/>
  <c r="AK29" i="17"/>
  <c r="AK31" i="17"/>
  <c r="AK34" i="17"/>
  <c r="AK36" i="17"/>
  <c r="AK38" i="17"/>
  <c r="AK40" i="17"/>
  <c r="AK42" i="17"/>
  <c r="AK44" i="17"/>
  <c r="AK46" i="17"/>
  <c r="AK48" i="17"/>
  <c r="AK50" i="17"/>
  <c r="AK52" i="17"/>
  <c r="AK54" i="17"/>
  <c r="AK56" i="17"/>
  <c r="AK58" i="17"/>
  <c r="AK60" i="17"/>
  <c r="AK62" i="17"/>
  <c r="AK64" i="17"/>
  <c r="AK66" i="17"/>
  <c r="AK10" i="17"/>
  <c r="AK27" i="17"/>
  <c r="AK33" i="17"/>
  <c r="AK37" i="17"/>
  <c r="AK45" i="17"/>
  <c r="AK53" i="17"/>
  <c r="AK61" i="17"/>
  <c r="AK68" i="17"/>
  <c r="AK70" i="17"/>
  <c r="AK72" i="17"/>
  <c r="AK74" i="17"/>
  <c r="AK76" i="17"/>
  <c r="AK78" i="17"/>
  <c r="AK80" i="17"/>
  <c r="AK82" i="17"/>
  <c r="AK84" i="17"/>
  <c r="AK86" i="17"/>
  <c r="AK88" i="17"/>
  <c r="AK90" i="17"/>
  <c r="AK14" i="17"/>
  <c r="AK20" i="17"/>
  <c r="AK39" i="17"/>
  <c r="AK47" i="17"/>
  <c r="AK55" i="17"/>
  <c r="AK23" i="17"/>
  <c r="AK49" i="17"/>
  <c r="AK59" i="17"/>
  <c r="AK67" i="17"/>
  <c r="AK75" i="17"/>
  <c r="AK83" i="17"/>
  <c r="AK43" i="17"/>
  <c r="AK65" i="17"/>
  <c r="AK69" i="17"/>
  <c r="AK77" i="17"/>
  <c r="AK85" i="17"/>
  <c r="AK91" i="17"/>
  <c r="AK93" i="17"/>
  <c r="AK95" i="17"/>
  <c r="AK97" i="17"/>
  <c r="AK99" i="17"/>
  <c r="AK35" i="17"/>
  <c r="AK79" i="17"/>
  <c r="AK102" i="17"/>
  <c r="AK107" i="17"/>
  <c r="AK110" i="17"/>
  <c r="AK115" i="17"/>
  <c r="AK118" i="17"/>
  <c r="AK120" i="17"/>
  <c r="AK122" i="17"/>
  <c r="AK124" i="17"/>
  <c r="AK126" i="17"/>
  <c r="AK128" i="17"/>
  <c r="AK130" i="17"/>
  <c r="AK132" i="17"/>
  <c r="AK134" i="17"/>
  <c r="AK136" i="17"/>
  <c r="AK138" i="17"/>
  <c r="AK140" i="17"/>
  <c r="AK142" i="17"/>
  <c r="AK144" i="17"/>
  <c r="AK146" i="17"/>
  <c r="AK148" i="17"/>
  <c r="AK150" i="17"/>
  <c r="AK152" i="17"/>
  <c r="AK154" i="17"/>
  <c r="AK156" i="17"/>
  <c r="AK158" i="17"/>
  <c r="AK160" i="17"/>
  <c r="AK162" i="17"/>
  <c r="AK164" i="17"/>
  <c r="AK166" i="17"/>
  <c r="AK168" i="17"/>
  <c r="AK170" i="17"/>
  <c r="AK172" i="17"/>
  <c r="AK6" i="17"/>
  <c r="AK17" i="17"/>
  <c r="AK63" i="17"/>
  <c r="AK73" i="17"/>
  <c r="AK89" i="17"/>
  <c r="AK92" i="17"/>
  <c r="AK96" i="17"/>
  <c r="AK100" i="17"/>
  <c r="AK101" i="17"/>
  <c r="AK104" i="17"/>
  <c r="AK109" i="17"/>
  <c r="AK112" i="17"/>
  <c r="AK117" i="17"/>
  <c r="AK41" i="17"/>
  <c r="AK71" i="17"/>
  <c r="AK51" i="17"/>
  <c r="AK81" i="17"/>
  <c r="AK94" i="17"/>
  <c r="AK57" i="17"/>
  <c r="AK87" i="17"/>
  <c r="AK103" i="17"/>
  <c r="AK111" i="17"/>
  <c r="AK119" i="17"/>
  <c r="AK123" i="17"/>
  <c r="AK127" i="17"/>
  <c r="AK131" i="17"/>
  <c r="AK135" i="17"/>
  <c r="AK105" i="17"/>
  <c r="AK106" i="17"/>
  <c r="AK116" i="17"/>
  <c r="AK114" i="17"/>
  <c r="AK121" i="17"/>
  <c r="AK125" i="17"/>
  <c r="AK129" i="17"/>
  <c r="AK133" i="17"/>
  <c r="AK137" i="17"/>
  <c r="AK141" i="17"/>
  <c r="AK113" i="17"/>
  <c r="AK143" i="17"/>
  <c r="AK145" i="17"/>
  <c r="AK149" i="17"/>
  <c r="AK153" i="17"/>
  <c r="AK157" i="17"/>
  <c r="AK161" i="17"/>
  <c r="AK165" i="17"/>
  <c r="AK169" i="17"/>
  <c r="AK173" i="17"/>
  <c r="AK174" i="17"/>
  <c r="AK176" i="17"/>
  <c r="AK178" i="17"/>
  <c r="AK180" i="17"/>
  <c r="AK182" i="17"/>
  <c r="AK184" i="17"/>
  <c r="AK186" i="17"/>
  <c r="AK188" i="17"/>
  <c r="AK190" i="17"/>
  <c r="AK192" i="17"/>
  <c r="AK194" i="17"/>
  <c r="AK196" i="17"/>
  <c r="AK108" i="17"/>
  <c r="AK151" i="17"/>
  <c r="AK167" i="17"/>
  <c r="AK177" i="17"/>
  <c r="AK185" i="17"/>
  <c r="AK4" i="17"/>
  <c r="AK139" i="17"/>
  <c r="AK155" i="17"/>
  <c r="AK198" i="17"/>
  <c r="AK147" i="17"/>
  <c r="AK163" i="17"/>
  <c r="AK175" i="17"/>
  <c r="AK183" i="17"/>
  <c r="AK193" i="17"/>
  <c r="AK197" i="17"/>
  <c r="AK199" i="17"/>
  <c r="AK201" i="17"/>
  <c r="AK171" i="17"/>
  <c r="AK187" i="17"/>
  <c r="AK98" i="17"/>
  <c r="AK159" i="17"/>
  <c r="AK181" i="17"/>
  <c r="AK189" i="17"/>
  <c r="AK179" i="17"/>
  <c r="AK191" i="17"/>
  <c r="AK195" i="17"/>
  <c r="AK200" i="17"/>
  <c r="AK202" i="17"/>
  <c r="AI5" i="17"/>
  <c r="AI6" i="17"/>
  <c r="AI8" i="17"/>
  <c r="AI10" i="17"/>
  <c r="AI12" i="17"/>
  <c r="AI14" i="17"/>
  <c r="AI19" i="17"/>
  <c r="AI23" i="17"/>
  <c r="AI25" i="17"/>
  <c r="AI27" i="17"/>
  <c r="AI29" i="17"/>
  <c r="AI31" i="17"/>
  <c r="AI7" i="17"/>
  <c r="AI11" i="17"/>
  <c r="AI15" i="17"/>
  <c r="AI17" i="17"/>
  <c r="AI20" i="17"/>
  <c r="AI21" i="17"/>
  <c r="AI24" i="17"/>
  <c r="AI28" i="17"/>
  <c r="AI33" i="17"/>
  <c r="AI35" i="17"/>
  <c r="AI37" i="17"/>
  <c r="AI39" i="17"/>
  <c r="AI41" i="17"/>
  <c r="AI43" i="17"/>
  <c r="AI45" i="17"/>
  <c r="AI47" i="17"/>
  <c r="AI49" i="17"/>
  <c r="AI51" i="17"/>
  <c r="AI53" i="17"/>
  <c r="AI55" i="17"/>
  <c r="AI57" i="17"/>
  <c r="AI59" i="17"/>
  <c r="AI61" i="17"/>
  <c r="AI63" i="17"/>
  <c r="AI65" i="17"/>
  <c r="AI9" i="17"/>
  <c r="AI18" i="17"/>
  <c r="AI32" i="17"/>
  <c r="AI26" i="17"/>
  <c r="AI36" i="17"/>
  <c r="AI44" i="17"/>
  <c r="AI52" i="17"/>
  <c r="AI60" i="17"/>
  <c r="AI67" i="17"/>
  <c r="AI69" i="17"/>
  <c r="AI71" i="17"/>
  <c r="AI73" i="17"/>
  <c r="AI75" i="17"/>
  <c r="AI77" i="17"/>
  <c r="AI79" i="17"/>
  <c r="AI81" i="17"/>
  <c r="AI83" i="17"/>
  <c r="AI85" i="17"/>
  <c r="AI87" i="17"/>
  <c r="AI89" i="17"/>
  <c r="AI13" i="17"/>
  <c r="AI38" i="17"/>
  <c r="AI46" i="17"/>
  <c r="AI54" i="17"/>
  <c r="AI48" i="17"/>
  <c r="AI74" i="17"/>
  <c r="AI82" i="17"/>
  <c r="AI90" i="17"/>
  <c r="AI22" i="17"/>
  <c r="AI42" i="17"/>
  <c r="AI62" i="17"/>
  <c r="AI66" i="17"/>
  <c r="AI68" i="17"/>
  <c r="AI76" i="17"/>
  <c r="AI84" i="17"/>
  <c r="AI92" i="17"/>
  <c r="AI94" i="17"/>
  <c r="AI96" i="17"/>
  <c r="AI98" i="17"/>
  <c r="AI100" i="17"/>
  <c r="AI30" i="17"/>
  <c r="AI34" i="17"/>
  <c r="AI40" i="17"/>
  <c r="AI78" i="17"/>
  <c r="AI101" i="17"/>
  <c r="AI106" i="17"/>
  <c r="AI109" i="17"/>
  <c r="AI114" i="17"/>
  <c r="AI117" i="17"/>
  <c r="AI119" i="17"/>
  <c r="AI121" i="17"/>
  <c r="AI123" i="17"/>
  <c r="AI125" i="17"/>
  <c r="AI127" i="17"/>
  <c r="AI129" i="17"/>
  <c r="AI131" i="17"/>
  <c r="AI133" i="17"/>
  <c r="AI135" i="17"/>
  <c r="AI137" i="17"/>
  <c r="AI139" i="17"/>
  <c r="AI141" i="17"/>
  <c r="AI143" i="17"/>
  <c r="AI145" i="17"/>
  <c r="AI147" i="17"/>
  <c r="AI149" i="17"/>
  <c r="AI151" i="17"/>
  <c r="AI153" i="17"/>
  <c r="AI155" i="17"/>
  <c r="AI157" i="17"/>
  <c r="AI159" i="17"/>
  <c r="AI161" i="17"/>
  <c r="AI163" i="17"/>
  <c r="AI165" i="17"/>
  <c r="AI167" i="17"/>
  <c r="AI169" i="17"/>
  <c r="AI171" i="17"/>
  <c r="AI173" i="17"/>
  <c r="AI50" i="17"/>
  <c r="AI64" i="17"/>
  <c r="AI72" i="17"/>
  <c r="AI88" i="17"/>
  <c r="AI91" i="17"/>
  <c r="AI95" i="17"/>
  <c r="AI99" i="17"/>
  <c r="AI103" i="17"/>
  <c r="AI108" i="17"/>
  <c r="AI111" i="17"/>
  <c r="AI116" i="17"/>
  <c r="AI16" i="17"/>
  <c r="AI93" i="17"/>
  <c r="AI56" i="17"/>
  <c r="AI58" i="17"/>
  <c r="AI70" i="17"/>
  <c r="AI104" i="17"/>
  <c r="AI105" i="17"/>
  <c r="AI110" i="17"/>
  <c r="AI118" i="17"/>
  <c r="AI122" i="17"/>
  <c r="AI126" i="17"/>
  <c r="AI130" i="17"/>
  <c r="AI134" i="17"/>
  <c r="AI80" i="17"/>
  <c r="AI115" i="17"/>
  <c r="AI86" i="17"/>
  <c r="AI113" i="17"/>
  <c r="AI120" i="17"/>
  <c r="AI124" i="17"/>
  <c r="AI128" i="17"/>
  <c r="AI132" i="17"/>
  <c r="AI136" i="17"/>
  <c r="AI140" i="17"/>
  <c r="AI102" i="17"/>
  <c r="AI142" i="17"/>
  <c r="AI112" i="17"/>
  <c r="AI144" i="17"/>
  <c r="AI148" i="17"/>
  <c r="AI152" i="17"/>
  <c r="AI156" i="17"/>
  <c r="AI160" i="17"/>
  <c r="AI164" i="17"/>
  <c r="AI168" i="17"/>
  <c r="AI172" i="17"/>
  <c r="AI175" i="17"/>
  <c r="AI177" i="17"/>
  <c r="AI179" i="17"/>
  <c r="AI181" i="17"/>
  <c r="AI183" i="17"/>
  <c r="AI185" i="17"/>
  <c r="AI187" i="17"/>
  <c r="AI189" i="17"/>
  <c r="AI191" i="17"/>
  <c r="AI193" i="17"/>
  <c r="AI195" i="17"/>
  <c r="AI97" i="17"/>
  <c r="AI138" i="17"/>
  <c r="AI150" i="17"/>
  <c r="AI166" i="17"/>
  <c r="AI176" i="17"/>
  <c r="AI184" i="17"/>
  <c r="AI170" i="17"/>
  <c r="AI178" i="17"/>
  <c r="AI186" i="17"/>
  <c r="AI199" i="17"/>
  <c r="AI201" i="17"/>
  <c r="AI146" i="17"/>
  <c r="AI162" i="17"/>
  <c r="AI174" i="17"/>
  <c r="AI182" i="17"/>
  <c r="AI190" i="17"/>
  <c r="AI192" i="17"/>
  <c r="AI196" i="17"/>
  <c r="AI198" i="17"/>
  <c r="AI200" i="17"/>
  <c r="AI202" i="17"/>
  <c r="AI194" i="17"/>
  <c r="AI197" i="17"/>
  <c r="AI107" i="17"/>
  <c r="AI158" i="17"/>
  <c r="AI180" i="17"/>
  <c r="AI188" i="17"/>
  <c r="AI4" i="17"/>
  <c r="AI154" i="17"/>
  <c r="K3" i="17"/>
  <c r="K5" i="17"/>
  <c r="K19" i="17"/>
  <c r="K23" i="17"/>
  <c r="K4" i="17"/>
  <c r="K8" i="17"/>
  <c r="K10" i="17"/>
  <c r="K12" i="17"/>
  <c r="K14" i="17"/>
  <c r="K16" i="17"/>
  <c r="K21" i="17"/>
  <c r="K25" i="17"/>
  <c r="K27" i="17"/>
  <c r="K29" i="17"/>
  <c r="K31" i="17"/>
  <c r="K33" i="17"/>
  <c r="K6" i="17"/>
  <c r="K7" i="17"/>
  <c r="K11" i="17"/>
  <c r="K15" i="17"/>
  <c r="K17" i="17"/>
  <c r="K22" i="17"/>
  <c r="K24" i="17"/>
  <c r="K28" i="17"/>
  <c r="K35" i="17"/>
  <c r="K37" i="17"/>
  <c r="K39" i="17"/>
  <c r="K41" i="17"/>
  <c r="K43" i="17"/>
  <c r="K45" i="17"/>
  <c r="K47" i="17"/>
  <c r="K49" i="17"/>
  <c r="K51" i="17"/>
  <c r="K53" i="17"/>
  <c r="K55" i="17"/>
  <c r="K57" i="17"/>
  <c r="K59" i="17"/>
  <c r="K61" i="17"/>
  <c r="K63" i="17"/>
  <c r="K65" i="17"/>
  <c r="K20" i="17"/>
  <c r="K13" i="17"/>
  <c r="K18" i="17"/>
  <c r="K30" i="17"/>
  <c r="K36" i="17"/>
  <c r="K40" i="17"/>
  <c r="K48" i="17"/>
  <c r="K56" i="17"/>
  <c r="K64" i="17"/>
  <c r="K67" i="17"/>
  <c r="K69" i="17"/>
  <c r="K71" i="17"/>
  <c r="K73" i="17"/>
  <c r="K75" i="17"/>
  <c r="K77" i="17"/>
  <c r="K79" i="17"/>
  <c r="K81" i="17"/>
  <c r="K83" i="17"/>
  <c r="K85" i="17"/>
  <c r="K87" i="17"/>
  <c r="K89" i="17"/>
  <c r="K91" i="17"/>
  <c r="K32" i="17"/>
  <c r="K42" i="17"/>
  <c r="K50" i="17"/>
  <c r="K26" i="17"/>
  <c r="K34" i="17"/>
  <c r="K52" i="17"/>
  <c r="K58" i="17"/>
  <c r="K62" i="17"/>
  <c r="K70" i="17"/>
  <c r="K78" i="17"/>
  <c r="K86" i="17"/>
  <c r="K46" i="17"/>
  <c r="K72" i="17"/>
  <c r="K80" i="17"/>
  <c r="K88" i="17"/>
  <c r="K92" i="17"/>
  <c r="K94" i="17"/>
  <c r="K96" i="17"/>
  <c r="K98" i="17"/>
  <c r="K100" i="17"/>
  <c r="K60" i="17"/>
  <c r="K82" i="17"/>
  <c r="K102" i="17"/>
  <c r="K105" i="17"/>
  <c r="K110" i="17"/>
  <c r="K113" i="17"/>
  <c r="K118" i="17"/>
  <c r="K119" i="17"/>
  <c r="K121" i="17"/>
  <c r="K123" i="17"/>
  <c r="K125" i="17"/>
  <c r="K127" i="17"/>
  <c r="K129" i="17"/>
  <c r="K131" i="17"/>
  <c r="K133" i="17"/>
  <c r="K135" i="17"/>
  <c r="K137" i="17"/>
  <c r="K139" i="17"/>
  <c r="K141" i="17"/>
  <c r="K143" i="17"/>
  <c r="K145" i="17"/>
  <c r="K147" i="17"/>
  <c r="K149" i="17"/>
  <c r="K151" i="17"/>
  <c r="K153" i="17"/>
  <c r="K155" i="17"/>
  <c r="K157" i="17"/>
  <c r="K159" i="17"/>
  <c r="K161" i="17"/>
  <c r="K163" i="17"/>
  <c r="K165" i="17"/>
  <c r="K167" i="17"/>
  <c r="K169" i="17"/>
  <c r="K171" i="17"/>
  <c r="K173" i="17"/>
  <c r="K38" i="17"/>
  <c r="K76" i="17"/>
  <c r="K95" i="17"/>
  <c r="K99" i="17"/>
  <c r="K104" i="17"/>
  <c r="K107" i="17"/>
  <c r="K112" i="17"/>
  <c r="K115" i="17"/>
  <c r="K74" i="17"/>
  <c r="K9" i="17"/>
  <c r="K66" i="17"/>
  <c r="K84" i="17"/>
  <c r="K97" i="17"/>
  <c r="K44" i="17"/>
  <c r="K90" i="17"/>
  <c r="K68" i="17"/>
  <c r="K109" i="17"/>
  <c r="K114" i="17"/>
  <c r="K122" i="17"/>
  <c r="K126" i="17"/>
  <c r="K130" i="17"/>
  <c r="K134" i="17"/>
  <c r="K93" i="17"/>
  <c r="K103" i="17"/>
  <c r="K108" i="17"/>
  <c r="K54" i="17"/>
  <c r="K106" i="17"/>
  <c r="K117" i="17"/>
  <c r="K120" i="17"/>
  <c r="K124" i="17"/>
  <c r="K128" i="17"/>
  <c r="K132" i="17"/>
  <c r="K136" i="17"/>
  <c r="K140" i="17"/>
  <c r="K144" i="17"/>
  <c r="K111" i="17"/>
  <c r="K101" i="17"/>
  <c r="K148" i="17"/>
  <c r="K152" i="17"/>
  <c r="K156" i="17"/>
  <c r="K160" i="17"/>
  <c r="K164" i="17"/>
  <c r="K168" i="17"/>
  <c r="K172" i="17"/>
  <c r="K175" i="17"/>
  <c r="K177" i="17"/>
  <c r="K179" i="17"/>
  <c r="K181" i="17"/>
  <c r="K183" i="17"/>
  <c r="K185" i="17"/>
  <c r="K187" i="17"/>
  <c r="K189" i="17"/>
  <c r="K191" i="17"/>
  <c r="K193" i="17"/>
  <c r="K195" i="17"/>
  <c r="K197" i="17"/>
  <c r="K116" i="17"/>
  <c r="K138" i="17"/>
  <c r="K154" i="17"/>
  <c r="K170" i="17"/>
  <c r="K180" i="17"/>
  <c r="K188" i="17"/>
  <c r="K174" i="17"/>
  <c r="K182" i="17"/>
  <c r="K190" i="17"/>
  <c r="K194" i="17"/>
  <c r="K201" i="17"/>
  <c r="K142" i="17"/>
  <c r="K150" i="17"/>
  <c r="K166" i="17"/>
  <c r="K178" i="17"/>
  <c r="K186" i="17"/>
  <c r="K192" i="17"/>
  <c r="K196" i="17"/>
  <c r="K198" i="17"/>
  <c r="K200" i="17"/>
  <c r="K202" i="17"/>
  <c r="K146" i="17"/>
  <c r="K162" i="17"/>
  <c r="K176" i="17"/>
  <c r="K184" i="17"/>
  <c r="K158" i="17"/>
  <c r="K199" i="17"/>
  <c r="R6" i="17"/>
  <c r="R8" i="17"/>
  <c r="R10" i="17"/>
  <c r="R12" i="17"/>
  <c r="R14" i="17"/>
  <c r="R7" i="17"/>
  <c r="R11" i="17"/>
  <c r="R15" i="17"/>
  <c r="R17" i="17"/>
  <c r="R20" i="17"/>
  <c r="R21" i="17"/>
  <c r="R24" i="17"/>
  <c r="R26" i="17"/>
  <c r="R28" i="17"/>
  <c r="R30" i="17"/>
  <c r="R9" i="17"/>
  <c r="R18" i="17"/>
  <c r="R32" i="17"/>
  <c r="R23" i="17"/>
  <c r="R27" i="17"/>
  <c r="R31" i="17"/>
  <c r="R34" i="17"/>
  <c r="R36" i="17"/>
  <c r="R38" i="17"/>
  <c r="R41" i="17"/>
  <c r="R46" i="17"/>
  <c r="R49" i="17"/>
  <c r="R54" i="17"/>
  <c r="R57" i="17"/>
  <c r="R62" i="17"/>
  <c r="R65" i="17"/>
  <c r="R5" i="17"/>
  <c r="R19" i="17"/>
  <c r="R25" i="17"/>
  <c r="R35" i="17"/>
  <c r="R40" i="17"/>
  <c r="R43" i="17"/>
  <c r="R48" i="17"/>
  <c r="R51" i="17"/>
  <c r="R56" i="17"/>
  <c r="R16" i="17"/>
  <c r="R45" i="17"/>
  <c r="R50" i="17"/>
  <c r="R58" i="17"/>
  <c r="R68" i="17"/>
  <c r="R71" i="17"/>
  <c r="R76" i="17"/>
  <c r="R79" i="17"/>
  <c r="R84" i="17"/>
  <c r="R87" i="17"/>
  <c r="R92" i="17"/>
  <c r="R94" i="17"/>
  <c r="R96" i="17"/>
  <c r="R98" i="17"/>
  <c r="R100" i="17"/>
  <c r="R102" i="17"/>
  <c r="R104" i="17"/>
  <c r="R106" i="17"/>
  <c r="R108" i="17"/>
  <c r="R110" i="17"/>
  <c r="R112" i="17"/>
  <c r="R114" i="17"/>
  <c r="R116" i="17"/>
  <c r="R118" i="17"/>
  <c r="R29" i="17"/>
  <c r="R37" i="17"/>
  <c r="R39" i="17"/>
  <c r="R44" i="17"/>
  <c r="R55" i="17"/>
  <c r="R59" i="17"/>
  <c r="R63" i="17"/>
  <c r="R64" i="17"/>
  <c r="R70" i="17"/>
  <c r="R73" i="17"/>
  <c r="R78" i="17"/>
  <c r="R81" i="17"/>
  <c r="R86" i="17"/>
  <c r="R89" i="17"/>
  <c r="R22" i="17"/>
  <c r="R42" i="17"/>
  <c r="R75" i="17"/>
  <c r="R80" i="17"/>
  <c r="R91" i="17"/>
  <c r="R95" i="17"/>
  <c r="R99" i="17"/>
  <c r="R103" i="17"/>
  <c r="R111" i="17"/>
  <c r="R47" i="17"/>
  <c r="R52" i="17"/>
  <c r="R66" i="17"/>
  <c r="R69" i="17"/>
  <c r="R74" i="17"/>
  <c r="R85" i="17"/>
  <c r="R90" i="17"/>
  <c r="R105" i="17"/>
  <c r="R113" i="17"/>
  <c r="R120" i="17"/>
  <c r="R122" i="17"/>
  <c r="R124" i="17"/>
  <c r="R126" i="17"/>
  <c r="R128" i="17"/>
  <c r="R130" i="17"/>
  <c r="R132" i="17"/>
  <c r="R134" i="17"/>
  <c r="R136" i="17"/>
  <c r="R138" i="17"/>
  <c r="R140" i="17"/>
  <c r="R142" i="17"/>
  <c r="R144" i="17"/>
  <c r="R146" i="17"/>
  <c r="R148" i="17"/>
  <c r="R150" i="17"/>
  <c r="R152" i="17"/>
  <c r="R154" i="17"/>
  <c r="R156" i="17"/>
  <c r="R158" i="17"/>
  <c r="R160" i="17"/>
  <c r="R162" i="17"/>
  <c r="R164" i="17"/>
  <c r="R166" i="17"/>
  <c r="R168" i="17"/>
  <c r="R170" i="17"/>
  <c r="R172" i="17"/>
  <c r="R53" i="17"/>
  <c r="R60" i="17"/>
  <c r="R33" i="17"/>
  <c r="R61" i="17"/>
  <c r="R13" i="17"/>
  <c r="R67" i="17"/>
  <c r="R72" i="17"/>
  <c r="R97" i="17"/>
  <c r="R83" i="17"/>
  <c r="R101" i="17"/>
  <c r="R107" i="17"/>
  <c r="R77" i="17"/>
  <c r="R82" i="17"/>
  <c r="R117" i="17"/>
  <c r="R121" i="17"/>
  <c r="R125" i="17"/>
  <c r="R129" i="17"/>
  <c r="R133" i="17"/>
  <c r="R88" i="17"/>
  <c r="R93" i="17"/>
  <c r="R115" i="17"/>
  <c r="R119" i="17"/>
  <c r="R135" i="17"/>
  <c r="R139" i="17"/>
  <c r="R145" i="17"/>
  <c r="R149" i="17"/>
  <c r="R153" i="17"/>
  <c r="R157" i="17"/>
  <c r="R161" i="17"/>
  <c r="R165" i="17"/>
  <c r="R169" i="17"/>
  <c r="R173" i="17"/>
  <c r="R175" i="17"/>
  <c r="R177" i="17"/>
  <c r="R179" i="17"/>
  <c r="R181" i="17"/>
  <c r="R183" i="17"/>
  <c r="R185" i="17"/>
  <c r="R187" i="17"/>
  <c r="R189" i="17"/>
  <c r="R191" i="17"/>
  <c r="R131" i="17"/>
  <c r="R143" i="17"/>
  <c r="R127" i="17"/>
  <c r="R137" i="17"/>
  <c r="R147" i="17"/>
  <c r="R151" i="17"/>
  <c r="R155" i="17"/>
  <c r="R159" i="17"/>
  <c r="R163" i="17"/>
  <c r="R167" i="17"/>
  <c r="R171" i="17"/>
  <c r="R174" i="17"/>
  <c r="R176" i="17"/>
  <c r="R178" i="17"/>
  <c r="R180" i="17"/>
  <c r="R182" i="17"/>
  <c r="R184" i="17"/>
  <c r="R186" i="17"/>
  <c r="R188" i="17"/>
  <c r="R190" i="17"/>
  <c r="R192" i="17"/>
  <c r="R194" i="17"/>
  <c r="R196" i="17"/>
  <c r="R193" i="17"/>
  <c r="R198" i="17"/>
  <c r="R200" i="17"/>
  <c r="R202" i="17"/>
  <c r="R109" i="17"/>
  <c r="R4" i="17"/>
  <c r="R141" i="17"/>
  <c r="R123" i="17"/>
  <c r="R195" i="17"/>
  <c r="R197" i="17"/>
  <c r="R199" i="17"/>
  <c r="R201" i="17"/>
  <c r="AM5" i="17"/>
  <c r="AM6" i="17"/>
  <c r="AM8" i="17"/>
  <c r="AM10" i="17"/>
  <c r="AM12" i="17"/>
  <c r="AM14" i="17"/>
  <c r="AM19" i="17"/>
  <c r="AM23" i="17"/>
  <c r="AM25" i="17"/>
  <c r="AM27" i="17"/>
  <c r="AM29" i="17"/>
  <c r="AM31" i="17"/>
  <c r="AM9" i="17"/>
  <c r="AM13" i="17"/>
  <c r="AM17" i="17"/>
  <c r="AM20" i="17"/>
  <c r="AM26" i="17"/>
  <c r="AM30" i="17"/>
  <c r="AM32" i="17"/>
  <c r="AM33" i="17"/>
  <c r="AM35" i="17"/>
  <c r="AM37" i="17"/>
  <c r="AM39" i="17"/>
  <c r="AM41" i="17"/>
  <c r="AM43" i="17"/>
  <c r="AM45" i="17"/>
  <c r="AM47" i="17"/>
  <c r="AM49" i="17"/>
  <c r="AM51" i="17"/>
  <c r="AM53" i="17"/>
  <c r="AM55" i="17"/>
  <c r="AM57" i="17"/>
  <c r="AM59" i="17"/>
  <c r="AM61" i="17"/>
  <c r="AM63" i="17"/>
  <c r="AM65" i="17"/>
  <c r="AM11" i="17"/>
  <c r="AM16" i="17"/>
  <c r="AM22" i="17"/>
  <c r="AM21" i="17"/>
  <c r="AM28" i="17"/>
  <c r="AM34" i="17"/>
  <c r="AM38" i="17"/>
  <c r="AM46" i="17"/>
  <c r="AM54" i="17"/>
  <c r="AM62" i="17"/>
  <c r="AM67" i="17"/>
  <c r="AM69" i="17"/>
  <c r="AM71" i="17"/>
  <c r="AM73" i="17"/>
  <c r="AM75" i="17"/>
  <c r="AM77" i="17"/>
  <c r="AM79" i="17"/>
  <c r="AM81" i="17"/>
  <c r="AM83" i="17"/>
  <c r="AM85" i="17"/>
  <c r="AM87" i="17"/>
  <c r="AM89" i="17"/>
  <c r="AM15" i="17"/>
  <c r="AM40" i="17"/>
  <c r="AM48" i="17"/>
  <c r="AM56" i="17"/>
  <c r="AM24" i="17"/>
  <c r="AM50" i="17"/>
  <c r="AM58" i="17"/>
  <c r="AM68" i="17"/>
  <c r="AM76" i="17"/>
  <c r="AM84" i="17"/>
  <c r="AM7" i="17"/>
  <c r="AM44" i="17"/>
  <c r="AM64" i="17"/>
  <c r="AM70" i="17"/>
  <c r="AM78" i="17"/>
  <c r="AM86" i="17"/>
  <c r="AM92" i="17"/>
  <c r="AM94" i="17"/>
  <c r="AM96" i="17"/>
  <c r="AM98" i="17"/>
  <c r="AM100" i="17"/>
  <c r="AM36" i="17"/>
  <c r="AM42" i="17"/>
  <c r="AM60" i="17"/>
  <c r="AM80" i="17"/>
  <c r="AM103" i="17"/>
  <c r="AM108" i="17"/>
  <c r="AM111" i="17"/>
  <c r="AM116" i="17"/>
  <c r="AM119" i="17"/>
  <c r="AM121" i="17"/>
  <c r="AM123" i="17"/>
  <c r="AM125" i="17"/>
  <c r="AM127" i="17"/>
  <c r="AM129" i="17"/>
  <c r="AM131" i="17"/>
  <c r="AM133" i="17"/>
  <c r="AM135" i="17"/>
  <c r="AM137" i="17"/>
  <c r="AM139" i="17"/>
  <c r="AM141" i="17"/>
  <c r="AM143" i="17"/>
  <c r="AM145" i="17"/>
  <c r="AM147" i="17"/>
  <c r="AM149" i="17"/>
  <c r="AM151" i="17"/>
  <c r="AM153" i="17"/>
  <c r="AM155" i="17"/>
  <c r="AM157" i="17"/>
  <c r="AM159" i="17"/>
  <c r="AM161" i="17"/>
  <c r="AM163" i="17"/>
  <c r="AM165" i="17"/>
  <c r="AM167" i="17"/>
  <c r="AM169" i="17"/>
  <c r="AM171" i="17"/>
  <c r="AM173" i="17"/>
  <c r="AM52" i="17"/>
  <c r="AM74" i="17"/>
  <c r="AM90" i="17"/>
  <c r="AM93" i="17"/>
  <c r="AM97" i="17"/>
  <c r="AM102" i="17"/>
  <c r="AM105" i="17"/>
  <c r="AM110" i="17"/>
  <c r="AM113" i="17"/>
  <c r="AM66" i="17"/>
  <c r="AM95" i="17"/>
  <c r="AM72" i="17"/>
  <c r="AM88" i="17"/>
  <c r="AM101" i="17"/>
  <c r="AM107" i="17"/>
  <c r="AM112" i="17"/>
  <c r="AM120" i="17"/>
  <c r="AM124" i="17"/>
  <c r="AM128" i="17"/>
  <c r="AM132" i="17"/>
  <c r="AM136" i="17"/>
  <c r="AM18" i="17"/>
  <c r="AM91" i="17"/>
  <c r="AM104" i="17"/>
  <c r="AM117" i="17"/>
  <c r="AM106" i="17"/>
  <c r="AM115" i="17"/>
  <c r="AM118" i="17"/>
  <c r="AM122" i="17"/>
  <c r="AM126" i="17"/>
  <c r="AM130" i="17"/>
  <c r="AM134" i="17"/>
  <c r="AM138" i="17"/>
  <c r="AM142" i="17"/>
  <c r="AM99" i="17"/>
  <c r="AM109" i="17"/>
  <c r="AM146" i="17"/>
  <c r="AM150" i="17"/>
  <c r="AM154" i="17"/>
  <c r="AM158" i="17"/>
  <c r="AM162" i="17"/>
  <c r="AM166" i="17"/>
  <c r="AM170" i="17"/>
  <c r="AM175" i="17"/>
  <c r="AM177" i="17"/>
  <c r="AM179" i="17"/>
  <c r="AM181" i="17"/>
  <c r="AM183" i="17"/>
  <c r="AM185" i="17"/>
  <c r="AM187" i="17"/>
  <c r="AM189" i="17"/>
  <c r="AM191" i="17"/>
  <c r="AM193" i="17"/>
  <c r="AM195" i="17"/>
  <c r="AM82" i="17"/>
  <c r="AM152" i="17"/>
  <c r="AM168" i="17"/>
  <c r="AM178" i="17"/>
  <c r="AM186" i="17"/>
  <c r="AM114" i="17"/>
  <c r="AM197" i="17"/>
  <c r="AM148" i="17"/>
  <c r="AM164" i="17"/>
  <c r="AM176" i="17"/>
  <c r="AM184" i="17"/>
  <c r="AM194" i="17"/>
  <c r="AM198" i="17"/>
  <c r="AM200" i="17"/>
  <c r="AM202" i="17"/>
  <c r="AM156" i="17"/>
  <c r="AM192" i="17"/>
  <c r="AM196" i="17"/>
  <c r="AM201" i="17"/>
  <c r="AM140" i="17"/>
  <c r="AM144" i="17"/>
  <c r="AM160" i="17"/>
  <c r="AM174" i="17"/>
  <c r="AM182" i="17"/>
  <c r="AM190" i="17"/>
  <c r="AM4" i="17"/>
  <c r="AM172" i="17"/>
  <c r="AM180" i="17"/>
  <c r="AM188" i="17"/>
  <c r="AM199" i="17"/>
  <c r="AE5" i="17"/>
  <c r="AE6" i="17"/>
  <c r="AE8" i="17"/>
  <c r="AE10" i="17"/>
  <c r="AE12" i="17"/>
  <c r="AE14" i="17"/>
  <c r="AE19" i="17"/>
  <c r="AE23" i="17"/>
  <c r="AE25" i="17"/>
  <c r="AE27" i="17"/>
  <c r="AE29" i="17"/>
  <c r="AE31" i="17"/>
  <c r="AE9" i="17"/>
  <c r="AE13" i="17"/>
  <c r="AE17" i="17"/>
  <c r="AE20" i="17"/>
  <c r="AE26" i="17"/>
  <c r="AE30" i="17"/>
  <c r="AE33" i="17"/>
  <c r="AE35" i="17"/>
  <c r="AE37" i="17"/>
  <c r="AE39" i="17"/>
  <c r="AE41" i="17"/>
  <c r="AE43" i="17"/>
  <c r="AE45" i="17"/>
  <c r="AE47" i="17"/>
  <c r="AE49" i="17"/>
  <c r="AE51" i="17"/>
  <c r="AE53" i="17"/>
  <c r="AE55" i="17"/>
  <c r="AE57" i="17"/>
  <c r="AE59" i="17"/>
  <c r="AE61" i="17"/>
  <c r="AE63" i="17"/>
  <c r="AE65" i="17"/>
  <c r="AE7" i="17"/>
  <c r="AE15" i="17"/>
  <c r="AE16" i="17"/>
  <c r="AE22" i="17"/>
  <c r="AE24" i="17"/>
  <c r="AE32" i="17"/>
  <c r="AE34" i="17"/>
  <c r="AE42" i="17"/>
  <c r="AE50" i="17"/>
  <c r="AE58" i="17"/>
  <c r="AE66" i="17"/>
  <c r="AE67" i="17"/>
  <c r="AE69" i="17"/>
  <c r="AE71" i="17"/>
  <c r="AE73" i="17"/>
  <c r="AE75" i="17"/>
  <c r="AE77" i="17"/>
  <c r="AE79" i="17"/>
  <c r="AE81" i="17"/>
  <c r="AE83" i="17"/>
  <c r="AE85" i="17"/>
  <c r="AE87" i="17"/>
  <c r="AE89" i="17"/>
  <c r="AE11" i="17"/>
  <c r="AE18" i="17"/>
  <c r="AE44" i="17"/>
  <c r="AE52" i="17"/>
  <c r="AE21" i="17"/>
  <c r="AE36" i="17"/>
  <c r="AE46" i="17"/>
  <c r="AE72" i="17"/>
  <c r="AE80" i="17"/>
  <c r="AE88" i="17"/>
  <c r="AE40" i="17"/>
  <c r="AE56" i="17"/>
  <c r="AE60" i="17"/>
  <c r="AE64" i="17"/>
  <c r="AE74" i="17"/>
  <c r="AE82" i="17"/>
  <c r="AE90" i="17"/>
  <c r="AE92" i="17"/>
  <c r="AE94" i="17"/>
  <c r="AE96" i="17"/>
  <c r="AE98" i="17"/>
  <c r="AE100" i="17"/>
  <c r="AE28" i="17"/>
  <c r="AE38" i="17"/>
  <c r="AE76" i="17"/>
  <c r="AE104" i="17"/>
  <c r="AE107" i="17"/>
  <c r="AE112" i="17"/>
  <c r="AE115" i="17"/>
  <c r="AE119" i="17"/>
  <c r="AE121" i="17"/>
  <c r="AE123" i="17"/>
  <c r="AE125" i="17"/>
  <c r="AE127" i="17"/>
  <c r="AE129" i="17"/>
  <c r="AE131" i="17"/>
  <c r="AE133" i="17"/>
  <c r="AE135" i="17"/>
  <c r="AE137" i="17"/>
  <c r="AE139" i="17"/>
  <c r="AE141" i="17"/>
  <c r="AE143" i="17"/>
  <c r="AE145" i="17"/>
  <c r="AE147" i="17"/>
  <c r="AE149" i="17"/>
  <c r="AE151" i="17"/>
  <c r="AE153" i="17"/>
  <c r="AE155" i="17"/>
  <c r="AE157" i="17"/>
  <c r="AE159" i="17"/>
  <c r="AE161" i="17"/>
  <c r="AE163" i="17"/>
  <c r="AE165" i="17"/>
  <c r="AE167" i="17"/>
  <c r="AE169" i="17"/>
  <c r="AE171" i="17"/>
  <c r="AE173" i="17"/>
  <c r="AE48" i="17"/>
  <c r="AE70" i="17"/>
  <c r="AE86" i="17"/>
  <c r="AE93" i="17"/>
  <c r="AE97" i="17"/>
  <c r="AE101" i="17"/>
  <c r="AE106" i="17"/>
  <c r="AE109" i="17"/>
  <c r="AE114" i="17"/>
  <c r="AE117" i="17"/>
  <c r="AE54" i="17"/>
  <c r="AE91" i="17"/>
  <c r="AE99" i="17"/>
  <c r="AE105" i="17"/>
  <c r="AE68" i="17"/>
  <c r="AE84" i="17"/>
  <c r="AE108" i="17"/>
  <c r="AE120" i="17"/>
  <c r="AE124" i="17"/>
  <c r="AE128" i="17"/>
  <c r="AE132" i="17"/>
  <c r="AE136" i="17"/>
  <c r="AE113" i="17"/>
  <c r="AE62" i="17"/>
  <c r="AE102" i="17"/>
  <c r="AE103" i="17"/>
  <c r="AE111" i="17"/>
  <c r="AE116" i="17"/>
  <c r="AE118" i="17"/>
  <c r="AE122" i="17"/>
  <c r="AE126" i="17"/>
  <c r="AE130" i="17"/>
  <c r="AE134" i="17"/>
  <c r="AE138" i="17"/>
  <c r="AE142" i="17"/>
  <c r="AE95" i="17"/>
  <c r="AE140" i="17"/>
  <c r="AE146" i="17"/>
  <c r="AE150" i="17"/>
  <c r="AE154" i="17"/>
  <c r="AE158" i="17"/>
  <c r="AE162" i="17"/>
  <c r="AE166" i="17"/>
  <c r="AE170" i="17"/>
  <c r="AE175" i="17"/>
  <c r="AE177" i="17"/>
  <c r="AE179" i="17"/>
  <c r="AE181" i="17"/>
  <c r="AE183" i="17"/>
  <c r="AE185" i="17"/>
  <c r="AE187" i="17"/>
  <c r="AE189" i="17"/>
  <c r="AE191" i="17"/>
  <c r="AE193" i="17"/>
  <c r="AE195" i="17"/>
  <c r="AE110" i="17"/>
  <c r="AE148" i="17"/>
  <c r="AE164" i="17"/>
  <c r="AE174" i="17"/>
  <c r="AE182" i="17"/>
  <c r="AE190" i="17"/>
  <c r="AE144" i="17"/>
  <c r="AE160" i="17"/>
  <c r="AE180" i="17"/>
  <c r="AE188" i="17"/>
  <c r="AE194" i="17"/>
  <c r="AE198" i="17"/>
  <c r="AE200" i="17"/>
  <c r="AE202" i="17"/>
  <c r="AE168" i="17"/>
  <c r="AE184" i="17"/>
  <c r="AE199" i="17"/>
  <c r="AE78" i="17"/>
  <c r="AE156" i="17"/>
  <c r="AE172" i="17"/>
  <c r="AE178" i="17"/>
  <c r="AE186" i="17"/>
  <c r="AE4" i="17"/>
  <c r="AE152" i="17"/>
  <c r="AE176" i="17"/>
  <c r="AE192" i="17"/>
  <c r="AE196" i="17"/>
  <c r="AE197" i="17"/>
  <c r="AE201" i="17"/>
  <c r="AK3" i="17"/>
  <c r="N6" i="17"/>
  <c r="N8" i="17"/>
  <c r="N10" i="17"/>
  <c r="N12" i="17"/>
  <c r="N14" i="17"/>
  <c r="N9" i="17"/>
  <c r="N13" i="17"/>
  <c r="N17" i="17"/>
  <c r="N20" i="17"/>
  <c r="N5" i="17"/>
  <c r="N21" i="17"/>
  <c r="N24" i="17"/>
  <c r="N26" i="17"/>
  <c r="N28" i="17"/>
  <c r="N30" i="17"/>
  <c r="N7" i="17"/>
  <c r="N15" i="17"/>
  <c r="N16" i="17"/>
  <c r="N22" i="17"/>
  <c r="N33" i="17"/>
  <c r="N19" i="17"/>
  <c r="N25" i="17"/>
  <c r="N29" i="17"/>
  <c r="N32" i="17"/>
  <c r="N34" i="17"/>
  <c r="N36" i="17"/>
  <c r="N18" i="17"/>
  <c r="N39" i="17"/>
  <c r="N44" i="17"/>
  <c r="N47" i="17"/>
  <c r="N52" i="17"/>
  <c r="N55" i="17"/>
  <c r="N60" i="17"/>
  <c r="N63" i="17"/>
  <c r="N23" i="17"/>
  <c r="N31" i="17"/>
  <c r="N37" i="17"/>
  <c r="N38" i="17"/>
  <c r="N41" i="17"/>
  <c r="N46" i="17"/>
  <c r="N49" i="17"/>
  <c r="N54" i="17"/>
  <c r="N57" i="17"/>
  <c r="N43" i="17"/>
  <c r="N48" i="17"/>
  <c r="N65" i="17"/>
  <c r="N69" i="17"/>
  <c r="N74" i="17"/>
  <c r="N77" i="17"/>
  <c r="N82" i="17"/>
  <c r="N85" i="17"/>
  <c r="N90" i="17"/>
  <c r="N92" i="17"/>
  <c r="N94" i="17"/>
  <c r="N96" i="17"/>
  <c r="N98" i="17"/>
  <c r="N100" i="17"/>
  <c r="N102" i="17"/>
  <c r="N104" i="17"/>
  <c r="N106" i="17"/>
  <c r="N108" i="17"/>
  <c r="N110" i="17"/>
  <c r="N112" i="17"/>
  <c r="N114" i="17"/>
  <c r="N116" i="17"/>
  <c r="N118" i="17"/>
  <c r="N27" i="17"/>
  <c r="N35" i="17"/>
  <c r="N42" i="17"/>
  <c r="N53" i="17"/>
  <c r="N61" i="17"/>
  <c r="N62" i="17"/>
  <c r="N66" i="17"/>
  <c r="N68" i="17"/>
  <c r="N71" i="17"/>
  <c r="N76" i="17"/>
  <c r="N79" i="17"/>
  <c r="N84" i="17"/>
  <c r="N87" i="17"/>
  <c r="N11" i="17"/>
  <c r="N40" i="17"/>
  <c r="N58" i="17"/>
  <c r="N73" i="17"/>
  <c r="N78" i="17"/>
  <c r="N89" i="17"/>
  <c r="N93" i="17"/>
  <c r="N97" i="17"/>
  <c r="N101" i="17"/>
  <c r="N109" i="17"/>
  <c r="N117" i="17"/>
  <c r="N45" i="17"/>
  <c r="N50" i="17"/>
  <c r="N59" i="17"/>
  <c r="N67" i="17"/>
  <c r="N72" i="17"/>
  <c r="N83" i="17"/>
  <c r="N88" i="17"/>
  <c r="N103" i="17"/>
  <c r="N111" i="17"/>
  <c r="N120" i="17"/>
  <c r="N122" i="17"/>
  <c r="N124" i="17"/>
  <c r="N126" i="17"/>
  <c r="N128" i="17"/>
  <c r="N130" i="17"/>
  <c r="N132" i="17"/>
  <c r="N134" i="17"/>
  <c r="N136" i="17"/>
  <c r="N138" i="17"/>
  <c r="N140" i="17"/>
  <c r="N142" i="17"/>
  <c r="N144" i="17"/>
  <c r="N146" i="17"/>
  <c r="N148" i="17"/>
  <c r="N150" i="17"/>
  <c r="N152" i="17"/>
  <c r="N154" i="17"/>
  <c r="N156" i="17"/>
  <c r="N158" i="17"/>
  <c r="N160" i="17"/>
  <c r="N162" i="17"/>
  <c r="N164" i="17"/>
  <c r="N166" i="17"/>
  <c r="N168" i="17"/>
  <c r="N170" i="17"/>
  <c r="N172" i="17"/>
  <c r="N56" i="17"/>
  <c r="N64" i="17"/>
  <c r="N91" i="17"/>
  <c r="N107" i="17"/>
  <c r="N51" i="17"/>
  <c r="N70" i="17"/>
  <c r="N95" i="17"/>
  <c r="N86" i="17"/>
  <c r="N99" i="17"/>
  <c r="N115" i="17"/>
  <c r="N119" i="17"/>
  <c r="N123" i="17"/>
  <c r="N127" i="17"/>
  <c r="N131" i="17"/>
  <c r="N135" i="17"/>
  <c r="N75" i="17"/>
  <c r="N81" i="17"/>
  <c r="N105" i="17"/>
  <c r="N113" i="17"/>
  <c r="N80" i="17"/>
  <c r="N133" i="17"/>
  <c r="N137" i="17"/>
  <c r="N143" i="17"/>
  <c r="N147" i="17"/>
  <c r="N151" i="17"/>
  <c r="N155" i="17"/>
  <c r="N159" i="17"/>
  <c r="N163" i="17"/>
  <c r="N167" i="17"/>
  <c r="N171" i="17"/>
  <c r="N175" i="17"/>
  <c r="N177" i="17"/>
  <c r="N179" i="17"/>
  <c r="N181" i="17"/>
  <c r="N183" i="17"/>
  <c r="N185" i="17"/>
  <c r="N187" i="17"/>
  <c r="N189" i="17"/>
  <c r="N191" i="17"/>
  <c r="N129" i="17"/>
  <c r="N141" i="17"/>
  <c r="N125" i="17"/>
  <c r="N145" i="17"/>
  <c r="N149" i="17"/>
  <c r="N153" i="17"/>
  <c r="N157" i="17"/>
  <c r="N161" i="17"/>
  <c r="N165" i="17"/>
  <c r="N169" i="17"/>
  <c r="N173" i="17"/>
  <c r="N174" i="17"/>
  <c r="N176" i="17"/>
  <c r="N178" i="17"/>
  <c r="N180" i="17"/>
  <c r="N182" i="17"/>
  <c r="N184" i="17"/>
  <c r="N186" i="17"/>
  <c r="N188" i="17"/>
  <c r="N190" i="17"/>
  <c r="N192" i="17"/>
  <c r="N194" i="17"/>
  <c r="N196" i="17"/>
  <c r="N121" i="17"/>
  <c r="N195" i="17"/>
  <c r="N198" i="17"/>
  <c r="N200" i="17"/>
  <c r="N202" i="17"/>
  <c r="N139" i="17"/>
  <c r="N4" i="17"/>
  <c r="N193" i="17"/>
  <c r="N197" i="17"/>
  <c r="N199" i="17"/>
  <c r="N201" i="17"/>
  <c r="X7" i="17"/>
  <c r="X9" i="17"/>
  <c r="X11" i="17"/>
  <c r="X13" i="17"/>
  <c r="X15" i="17"/>
  <c r="X5" i="17"/>
  <c r="X6" i="17"/>
  <c r="X10" i="17"/>
  <c r="X14" i="17"/>
  <c r="X16" i="17"/>
  <c r="X18" i="17"/>
  <c r="X22" i="17"/>
  <c r="X19" i="17"/>
  <c r="X23" i="17"/>
  <c r="X25" i="17"/>
  <c r="X27" i="17"/>
  <c r="X29" i="17"/>
  <c r="X31" i="17"/>
  <c r="X12" i="17"/>
  <c r="X17" i="17"/>
  <c r="X20" i="17"/>
  <c r="X26" i="17"/>
  <c r="X30" i="17"/>
  <c r="X32" i="17"/>
  <c r="X33" i="17"/>
  <c r="X35" i="17"/>
  <c r="X37" i="17"/>
  <c r="X8" i="17"/>
  <c r="X41" i="17"/>
  <c r="X44" i="17"/>
  <c r="X49" i="17"/>
  <c r="X52" i="17"/>
  <c r="X57" i="17"/>
  <c r="X60" i="17"/>
  <c r="X65" i="17"/>
  <c r="X21" i="17"/>
  <c r="X28" i="17"/>
  <c r="X34" i="17"/>
  <c r="X38" i="17"/>
  <c r="X43" i="17"/>
  <c r="X46" i="17"/>
  <c r="X51" i="17"/>
  <c r="X54" i="17"/>
  <c r="X48" i="17"/>
  <c r="X53" i="17"/>
  <c r="X58" i="17"/>
  <c r="X59" i="17"/>
  <c r="X63" i="17"/>
  <c r="X71" i="17"/>
  <c r="X74" i="17"/>
  <c r="X79" i="17"/>
  <c r="X82" i="17"/>
  <c r="X87" i="17"/>
  <c r="X90" i="17"/>
  <c r="X91" i="17"/>
  <c r="X93" i="17"/>
  <c r="X95" i="17"/>
  <c r="X97" i="17"/>
  <c r="X99" i="17"/>
  <c r="X101" i="17"/>
  <c r="X103" i="17"/>
  <c r="X105" i="17"/>
  <c r="X107" i="17"/>
  <c r="X109" i="17"/>
  <c r="X111" i="17"/>
  <c r="X113" i="17"/>
  <c r="X115" i="17"/>
  <c r="X117" i="17"/>
  <c r="X42" i="17"/>
  <c r="X47" i="17"/>
  <c r="X64" i="17"/>
  <c r="X68" i="17"/>
  <c r="X73" i="17"/>
  <c r="X76" i="17"/>
  <c r="X81" i="17"/>
  <c r="X84" i="17"/>
  <c r="X89" i="17"/>
  <c r="X56" i="17"/>
  <c r="X61" i="17"/>
  <c r="X67" i="17"/>
  <c r="X78" i="17"/>
  <c r="X83" i="17"/>
  <c r="X94" i="17"/>
  <c r="X98" i="17"/>
  <c r="X106" i="17"/>
  <c r="X114" i="17"/>
  <c r="X24" i="17"/>
  <c r="X39" i="17"/>
  <c r="X62" i="17"/>
  <c r="X72" i="17"/>
  <c r="X77" i="17"/>
  <c r="X88" i="17"/>
  <c r="X108" i="17"/>
  <c r="X116" i="17"/>
  <c r="X119" i="17"/>
  <c r="X121" i="17"/>
  <c r="X123" i="17"/>
  <c r="X125" i="17"/>
  <c r="X127" i="17"/>
  <c r="X129" i="17"/>
  <c r="X131" i="17"/>
  <c r="X133" i="17"/>
  <c r="X135" i="17"/>
  <c r="X137" i="17"/>
  <c r="X139" i="17"/>
  <c r="X141" i="17"/>
  <c r="X143" i="17"/>
  <c r="X145" i="17"/>
  <c r="X147" i="17"/>
  <c r="X149" i="17"/>
  <c r="X151" i="17"/>
  <c r="X153" i="17"/>
  <c r="X155" i="17"/>
  <c r="X157" i="17"/>
  <c r="X159" i="17"/>
  <c r="X161" i="17"/>
  <c r="X163" i="17"/>
  <c r="X165" i="17"/>
  <c r="X167" i="17"/>
  <c r="X169" i="17"/>
  <c r="X171" i="17"/>
  <c r="X173" i="17"/>
  <c r="X40" i="17"/>
  <c r="X70" i="17"/>
  <c r="X75" i="17"/>
  <c r="X50" i="17"/>
  <c r="X80" i="17"/>
  <c r="X85" i="17"/>
  <c r="X45" i="17"/>
  <c r="X86" i="17"/>
  <c r="X92" i="17"/>
  <c r="X100" i="17"/>
  <c r="X102" i="17"/>
  <c r="X110" i="17"/>
  <c r="X104" i="17"/>
  <c r="X120" i="17"/>
  <c r="X124" i="17"/>
  <c r="X128" i="17"/>
  <c r="X132" i="17"/>
  <c r="X136" i="17"/>
  <c r="X36" i="17"/>
  <c r="X66" i="17"/>
  <c r="X69" i="17"/>
  <c r="X96" i="17"/>
  <c r="X55" i="17"/>
  <c r="X112" i="17"/>
  <c r="X122" i="17"/>
  <c r="X142" i="17"/>
  <c r="X144" i="17"/>
  <c r="X148" i="17"/>
  <c r="X152" i="17"/>
  <c r="X156" i="17"/>
  <c r="X160" i="17"/>
  <c r="X164" i="17"/>
  <c r="X168" i="17"/>
  <c r="X172" i="17"/>
  <c r="X174" i="17"/>
  <c r="X176" i="17"/>
  <c r="X178" i="17"/>
  <c r="X180" i="17"/>
  <c r="X182" i="17"/>
  <c r="X184" i="17"/>
  <c r="X186" i="17"/>
  <c r="X188" i="17"/>
  <c r="X190" i="17"/>
  <c r="X118" i="17"/>
  <c r="X134" i="17"/>
  <c r="X130" i="17"/>
  <c r="X140" i="17"/>
  <c r="X146" i="17"/>
  <c r="X150" i="17"/>
  <c r="X154" i="17"/>
  <c r="X158" i="17"/>
  <c r="X162" i="17"/>
  <c r="X166" i="17"/>
  <c r="X170" i="17"/>
  <c r="X175" i="17"/>
  <c r="X177" i="17"/>
  <c r="X179" i="17"/>
  <c r="X181" i="17"/>
  <c r="X183" i="17"/>
  <c r="X185" i="17"/>
  <c r="X187" i="17"/>
  <c r="X189" i="17"/>
  <c r="X191" i="17"/>
  <c r="X193" i="17"/>
  <c r="X195" i="17"/>
  <c r="X192" i="17"/>
  <c r="X196" i="17"/>
  <c r="X197" i="17"/>
  <c r="X199" i="17"/>
  <c r="X201" i="17"/>
  <c r="X126" i="17"/>
  <c r="X194" i="17"/>
  <c r="X198" i="17"/>
  <c r="X200" i="17"/>
  <c r="X202" i="17"/>
  <c r="X138" i="17"/>
  <c r="X4" i="17"/>
  <c r="AL6" i="17"/>
  <c r="AL8" i="17"/>
  <c r="AL10" i="17"/>
  <c r="AL12" i="17"/>
  <c r="AL14" i="17"/>
  <c r="AL9" i="17"/>
  <c r="AL13" i="17"/>
  <c r="AL17" i="17"/>
  <c r="AL20" i="17"/>
  <c r="AL5" i="17"/>
  <c r="AL21" i="17"/>
  <c r="AL24" i="17"/>
  <c r="AL26" i="17"/>
  <c r="AL28" i="17"/>
  <c r="AL30" i="17"/>
  <c r="AL11" i="17"/>
  <c r="AL16" i="17"/>
  <c r="AL22" i="17"/>
  <c r="AL19" i="17"/>
  <c r="AL25" i="17"/>
  <c r="AL29" i="17"/>
  <c r="AL31" i="17"/>
  <c r="AL34" i="17"/>
  <c r="AL36" i="17"/>
  <c r="AL15" i="17"/>
  <c r="AL40" i="17"/>
  <c r="AL43" i="17"/>
  <c r="AL48" i="17"/>
  <c r="AL51" i="17"/>
  <c r="AL56" i="17"/>
  <c r="AL59" i="17"/>
  <c r="AL64" i="17"/>
  <c r="AL27" i="17"/>
  <c r="AL33" i="17"/>
  <c r="AL37" i="17"/>
  <c r="AL42" i="17"/>
  <c r="AL45" i="17"/>
  <c r="AL50" i="17"/>
  <c r="AL53" i="17"/>
  <c r="AL7" i="17"/>
  <c r="AL39" i="17"/>
  <c r="AL44" i="17"/>
  <c r="AL55" i="17"/>
  <c r="AL63" i="17"/>
  <c r="AL70" i="17"/>
  <c r="AL73" i="17"/>
  <c r="AL78" i="17"/>
  <c r="AL81" i="17"/>
  <c r="AL86" i="17"/>
  <c r="AL89" i="17"/>
  <c r="AL92" i="17"/>
  <c r="AL94" i="17"/>
  <c r="AL96" i="17"/>
  <c r="AL98" i="17"/>
  <c r="AL100" i="17"/>
  <c r="AL102" i="17"/>
  <c r="AL104" i="17"/>
  <c r="AL106" i="17"/>
  <c r="AL108" i="17"/>
  <c r="AL110" i="17"/>
  <c r="AL112" i="17"/>
  <c r="AL114" i="17"/>
  <c r="AL116" i="17"/>
  <c r="AL23" i="17"/>
  <c r="AL32" i="17"/>
  <c r="AL38" i="17"/>
  <c r="AL49" i="17"/>
  <c r="AL54" i="17"/>
  <c r="AL60" i="17"/>
  <c r="AL67" i="17"/>
  <c r="AL72" i="17"/>
  <c r="AL75" i="17"/>
  <c r="AL80" i="17"/>
  <c r="AL83" i="17"/>
  <c r="AL88" i="17"/>
  <c r="AL47" i="17"/>
  <c r="AL52" i="17"/>
  <c r="AL61" i="17"/>
  <c r="AL69" i="17"/>
  <c r="AL74" i="17"/>
  <c r="AL85" i="17"/>
  <c r="AL90" i="17"/>
  <c r="AL93" i="17"/>
  <c r="AL97" i="17"/>
  <c r="AL105" i="17"/>
  <c r="AL113" i="17"/>
  <c r="AL35" i="17"/>
  <c r="AL62" i="17"/>
  <c r="AL68" i="17"/>
  <c r="AL79" i="17"/>
  <c r="AL84" i="17"/>
  <c r="AL107" i="17"/>
  <c r="AL115" i="17"/>
  <c r="AL118" i="17"/>
  <c r="AL120" i="17"/>
  <c r="AL122" i="17"/>
  <c r="AL124" i="17"/>
  <c r="AL126" i="17"/>
  <c r="AL128" i="17"/>
  <c r="AL130" i="17"/>
  <c r="AL132" i="17"/>
  <c r="AL134" i="17"/>
  <c r="AL136" i="17"/>
  <c r="AL138" i="17"/>
  <c r="AL140" i="17"/>
  <c r="AL142" i="17"/>
  <c r="AL144" i="17"/>
  <c r="AL146" i="17"/>
  <c r="AL148" i="17"/>
  <c r="AL150" i="17"/>
  <c r="AL152" i="17"/>
  <c r="AL154" i="17"/>
  <c r="AL156" i="17"/>
  <c r="AL158" i="17"/>
  <c r="AL160" i="17"/>
  <c r="AL162" i="17"/>
  <c r="AL164" i="17"/>
  <c r="AL166" i="17"/>
  <c r="AL168" i="17"/>
  <c r="AL170" i="17"/>
  <c r="AL172" i="17"/>
  <c r="AL65" i="17"/>
  <c r="AL66" i="17"/>
  <c r="AL41" i="17"/>
  <c r="AL71" i="17"/>
  <c r="AL76" i="17"/>
  <c r="AL103" i="17"/>
  <c r="AL18" i="17"/>
  <c r="AL77" i="17"/>
  <c r="AL82" i="17"/>
  <c r="AL91" i="17"/>
  <c r="AL99" i="17"/>
  <c r="AL95" i="17"/>
  <c r="AL117" i="17"/>
  <c r="AL46" i="17"/>
  <c r="AL57" i="17"/>
  <c r="AL87" i="17"/>
  <c r="AL111" i="17"/>
  <c r="AL119" i="17"/>
  <c r="AL123" i="17"/>
  <c r="AL127" i="17"/>
  <c r="AL131" i="17"/>
  <c r="AL135" i="17"/>
  <c r="AL58" i="17"/>
  <c r="AL109" i="17"/>
  <c r="AL129" i="17"/>
  <c r="AL139" i="17"/>
  <c r="AL147" i="17"/>
  <c r="AL151" i="17"/>
  <c r="AL155" i="17"/>
  <c r="AL159" i="17"/>
  <c r="AL163" i="17"/>
  <c r="AL167" i="17"/>
  <c r="AL171" i="17"/>
  <c r="AL175" i="17"/>
  <c r="AL177" i="17"/>
  <c r="AL179" i="17"/>
  <c r="AL181" i="17"/>
  <c r="AL183" i="17"/>
  <c r="AL185" i="17"/>
  <c r="AL187" i="17"/>
  <c r="AL189" i="17"/>
  <c r="AL125" i="17"/>
  <c r="AL137" i="17"/>
  <c r="AL143" i="17"/>
  <c r="AL101" i="17"/>
  <c r="AL121" i="17"/>
  <c r="AL141" i="17"/>
  <c r="AL145" i="17"/>
  <c r="AL149" i="17"/>
  <c r="AL153" i="17"/>
  <c r="AL157" i="17"/>
  <c r="AL161" i="17"/>
  <c r="AL165" i="17"/>
  <c r="AL169" i="17"/>
  <c r="AL173" i="17"/>
  <c r="AL174" i="17"/>
  <c r="AL176" i="17"/>
  <c r="AL178" i="17"/>
  <c r="AL180" i="17"/>
  <c r="AL182" i="17"/>
  <c r="AL184" i="17"/>
  <c r="AL186" i="17"/>
  <c r="AL188" i="17"/>
  <c r="AL190" i="17"/>
  <c r="AL192" i="17"/>
  <c r="AL194" i="17"/>
  <c r="AL196" i="17"/>
  <c r="AL133" i="17"/>
  <c r="AL191" i="17"/>
  <c r="AL195" i="17"/>
  <c r="AL198" i="17"/>
  <c r="AL200" i="17"/>
  <c r="AL202" i="17"/>
  <c r="AL4" i="17"/>
  <c r="AL193" i="17"/>
  <c r="AL197" i="17"/>
  <c r="AL199" i="17"/>
  <c r="AL201" i="17"/>
  <c r="J25" i="17"/>
  <c r="J27" i="17"/>
  <c r="J33" i="17"/>
  <c r="J41" i="17"/>
  <c r="J47" i="17"/>
  <c r="J53" i="17"/>
  <c r="J57" i="17"/>
  <c r="J61" i="17"/>
  <c r="J67" i="17"/>
  <c r="J71" i="17"/>
  <c r="J77" i="17"/>
  <c r="J83" i="17"/>
  <c r="J89" i="17"/>
  <c r="J95" i="17"/>
  <c r="J101" i="17"/>
  <c r="J107" i="17"/>
  <c r="J113" i="17"/>
  <c r="J119" i="17"/>
  <c r="J125" i="17"/>
  <c r="J131" i="17"/>
  <c r="J137" i="17"/>
  <c r="J143" i="17"/>
  <c r="J149" i="17"/>
  <c r="J20" i="17"/>
  <c r="J22" i="17"/>
  <c r="J24" i="17"/>
  <c r="J26" i="17"/>
  <c r="J28" i="17"/>
  <c r="J30" i="17"/>
  <c r="J32" i="17"/>
  <c r="J34" i="17"/>
  <c r="J36" i="17"/>
  <c r="J38" i="17"/>
  <c r="J40" i="17"/>
  <c r="J42" i="17"/>
  <c r="J44" i="17"/>
  <c r="J46" i="17"/>
  <c r="J48" i="17"/>
  <c r="J50" i="17"/>
  <c r="J52" i="17"/>
  <c r="J54" i="17"/>
  <c r="J56" i="17"/>
  <c r="J58" i="17"/>
  <c r="J60" i="17"/>
  <c r="J62" i="17"/>
  <c r="J64" i="17"/>
  <c r="J66" i="17"/>
  <c r="J68" i="17"/>
  <c r="J70" i="17"/>
  <c r="J72" i="17"/>
  <c r="J74" i="17"/>
  <c r="J76" i="17"/>
  <c r="J78" i="17"/>
  <c r="J80" i="17"/>
  <c r="J82" i="17"/>
  <c r="J84" i="17"/>
  <c r="J86" i="17"/>
  <c r="J88" i="17"/>
  <c r="J90" i="17"/>
  <c r="J92" i="17"/>
  <c r="J94" i="17"/>
  <c r="J96" i="17"/>
  <c r="J98" i="17"/>
  <c r="J100" i="17"/>
  <c r="J102" i="17"/>
  <c r="J104" i="17"/>
  <c r="J106" i="17"/>
  <c r="J108" i="17"/>
  <c r="J110" i="17"/>
  <c r="J112" i="17"/>
  <c r="J114" i="17"/>
  <c r="J116" i="17"/>
  <c r="J118" i="17"/>
  <c r="J120" i="17"/>
  <c r="J122" i="17"/>
  <c r="J124" i="17"/>
  <c r="J126" i="17"/>
  <c r="J128" i="17"/>
  <c r="J130" i="17"/>
  <c r="J132" i="17"/>
  <c r="J134" i="17"/>
  <c r="J136" i="17"/>
  <c r="J138" i="17"/>
  <c r="J140" i="17"/>
  <c r="J142" i="17"/>
  <c r="J144" i="17"/>
  <c r="J146" i="17"/>
  <c r="J148" i="17"/>
  <c r="J150" i="17"/>
  <c r="J21" i="17"/>
  <c r="J31" i="17"/>
  <c r="J37" i="17"/>
  <c r="J43" i="17"/>
  <c r="J49" i="17"/>
  <c r="J55" i="17"/>
  <c r="J63" i="17"/>
  <c r="J69" i="17"/>
  <c r="J75" i="17"/>
  <c r="J81" i="17"/>
  <c r="J87" i="17"/>
  <c r="J93" i="17"/>
  <c r="J99" i="17"/>
  <c r="J105" i="17"/>
  <c r="J111" i="17"/>
  <c r="J115" i="17"/>
  <c r="J121" i="17"/>
  <c r="J127" i="17"/>
  <c r="J133" i="17"/>
  <c r="J139" i="17"/>
  <c r="J145" i="17"/>
  <c r="J23" i="17"/>
  <c r="J29" i="17"/>
  <c r="J35" i="17"/>
  <c r="J39" i="17"/>
  <c r="J45" i="17"/>
  <c r="J51" i="17"/>
  <c r="J59" i="17"/>
  <c r="J65" i="17"/>
  <c r="J73" i="17"/>
  <c r="J79" i="17"/>
  <c r="J85" i="17"/>
  <c r="J91" i="17"/>
  <c r="J97" i="17"/>
  <c r="J103" i="17"/>
  <c r="J109" i="17"/>
  <c r="J117" i="17"/>
  <c r="J123" i="17"/>
  <c r="J129" i="17"/>
  <c r="J135" i="17"/>
  <c r="J141" i="17"/>
  <c r="J147" i="17"/>
  <c r="Q7" i="17"/>
  <c r="Q9" i="17"/>
  <c r="Q11" i="17"/>
  <c r="Q13" i="17"/>
  <c r="Q15" i="17"/>
  <c r="Q21" i="17"/>
  <c r="Q24" i="17"/>
  <c r="Q26" i="17"/>
  <c r="Q28" i="17"/>
  <c r="Q30" i="17"/>
  <c r="Q32" i="17"/>
  <c r="Q6" i="17"/>
  <c r="Q10" i="17"/>
  <c r="Q14" i="17"/>
  <c r="Q16" i="17"/>
  <c r="Q18" i="17"/>
  <c r="Q22" i="17"/>
  <c r="Q23" i="17"/>
  <c r="Q27" i="17"/>
  <c r="Q31" i="17"/>
  <c r="Q34" i="17"/>
  <c r="Q36" i="17"/>
  <c r="Q38" i="17"/>
  <c r="Q40" i="17"/>
  <c r="Q42" i="17"/>
  <c r="Q44" i="17"/>
  <c r="Q46" i="17"/>
  <c r="Q48" i="17"/>
  <c r="Q50" i="17"/>
  <c r="Q52" i="17"/>
  <c r="Q54" i="17"/>
  <c r="Q56" i="17"/>
  <c r="Q58" i="17"/>
  <c r="Q60" i="17"/>
  <c r="Q62" i="17"/>
  <c r="Q64" i="17"/>
  <c r="Q66" i="17"/>
  <c r="Q8" i="17"/>
  <c r="Q17" i="17"/>
  <c r="Q20" i="17"/>
  <c r="Q5" i="17"/>
  <c r="Q19" i="17"/>
  <c r="Q25" i="17"/>
  <c r="Q35" i="17"/>
  <c r="Q43" i="17"/>
  <c r="Q51" i="17"/>
  <c r="Q59" i="17"/>
  <c r="Q68" i="17"/>
  <c r="Q70" i="17"/>
  <c r="Q72" i="17"/>
  <c r="Q74" i="17"/>
  <c r="Q76" i="17"/>
  <c r="Q78" i="17"/>
  <c r="Q80" i="17"/>
  <c r="Q82" i="17"/>
  <c r="Q84" i="17"/>
  <c r="Q86" i="17"/>
  <c r="Q88" i="17"/>
  <c r="Q90" i="17"/>
  <c r="Q45" i="17"/>
  <c r="Q53" i="17"/>
  <c r="Q29" i="17"/>
  <c r="Q37" i="17"/>
  <c r="Q39" i="17"/>
  <c r="Q55" i="17"/>
  <c r="Q63" i="17"/>
  <c r="Q73" i="17"/>
  <c r="Q81" i="17"/>
  <c r="Q89" i="17"/>
  <c r="Q12" i="17"/>
  <c r="Q49" i="17"/>
  <c r="Q67" i="17"/>
  <c r="Q75" i="17"/>
  <c r="Q83" i="17"/>
  <c r="Q91" i="17"/>
  <c r="Q93" i="17"/>
  <c r="Q95" i="17"/>
  <c r="Q97" i="17"/>
  <c r="Q99" i="17"/>
  <c r="Q101" i="17"/>
  <c r="Q47" i="17"/>
  <c r="Q65" i="17"/>
  <c r="Q69" i="17"/>
  <c r="Q85" i="17"/>
  <c r="Q105" i="17"/>
  <c r="Q108" i="17"/>
  <c r="Q113" i="17"/>
  <c r="Q116" i="17"/>
  <c r="Q120" i="17"/>
  <c r="Q122" i="17"/>
  <c r="Q124" i="17"/>
  <c r="Q126" i="17"/>
  <c r="Q128" i="17"/>
  <c r="Q130" i="17"/>
  <c r="Q132" i="17"/>
  <c r="Q134" i="17"/>
  <c r="Q136" i="17"/>
  <c r="Q138" i="17"/>
  <c r="Q140" i="17"/>
  <c r="Q142" i="17"/>
  <c r="Q144" i="17"/>
  <c r="Q146" i="17"/>
  <c r="Q148" i="17"/>
  <c r="Q150" i="17"/>
  <c r="Q152" i="17"/>
  <c r="Q154" i="17"/>
  <c r="Q156" i="17"/>
  <c r="Q158" i="17"/>
  <c r="Q160" i="17"/>
  <c r="Q162" i="17"/>
  <c r="Q164" i="17"/>
  <c r="Q166" i="17"/>
  <c r="Q168" i="17"/>
  <c r="Q170" i="17"/>
  <c r="Q172" i="17"/>
  <c r="Q57" i="17"/>
  <c r="Q79" i="17"/>
  <c r="Q94" i="17"/>
  <c r="Q98" i="17"/>
  <c r="Q102" i="17"/>
  <c r="Q107" i="17"/>
  <c r="Q110" i="17"/>
  <c r="Q115" i="17"/>
  <c r="Q118" i="17"/>
  <c r="Q33" i="17"/>
  <c r="Q61" i="17"/>
  <c r="Q71" i="17"/>
  <c r="Q92" i="17"/>
  <c r="Q100" i="17"/>
  <c r="Q103" i="17"/>
  <c r="Q77" i="17"/>
  <c r="Q106" i="17"/>
  <c r="Q112" i="17"/>
  <c r="Q117" i="17"/>
  <c r="Q121" i="17"/>
  <c r="Q125" i="17"/>
  <c r="Q129" i="17"/>
  <c r="Q133" i="17"/>
  <c r="Q41" i="17"/>
  <c r="Q96" i="17"/>
  <c r="Q111" i="17"/>
  <c r="Q109" i="17"/>
  <c r="Q119" i="17"/>
  <c r="Q123" i="17"/>
  <c r="Q127" i="17"/>
  <c r="Q131" i="17"/>
  <c r="Q135" i="17"/>
  <c r="Q139" i="17"/>
  <c r="Q143" i="17"/>
  <c r="Q87" i="17"/>
  <c r="Q114" i="17"/>
  <c r="Q137" i="17"/>
  <c r="Q147" i="17"/>
  <c r="Q151" i="17"/>
  <c r="Q155" i="17"/>
  <c r="Q159" i="17"/>
  <c r="Q163" i="17"/>
  <c r="Q167" i="17"/>
  <c r="Q171" i="17"/>
  <c r="Q174" i="17"/>
  <c r="Q176" i="17"/>
  <c r="Q178" i="17"/>
  <c r="Q180" i="17"/>
  <c r="Q182" i="17"/>
  <c r="Q184" i="17"/>
  <c r="Q186" i="17"/>
  <c r="Q188" i="17"/>
  <c r="Q190" i="17"/>
  <c r="Q192" i="17"/>
  <c r="Q194" i="17"/>
  <c r="Q196" i="17"/>
  <c r="Q141" i="17"/>
  <c r="Q104" i="17"/>
  <c r="Q157" i="17"/>
  <c r="Q173" i="17"/>
  <c r="Q175" i="17"/>
  <c r="Q183" i="17"/>
  <c r="Q191" i="17"/>
  <c r="Q4" i="17"/>
  <c r="Q161" i="17"/>
  <c r="Q177" i="17"/>
  <c r="Q185" i="17"/>
  <c r="Q193" i="17"/>
  <c r="Q200" i="17"/>
  <c r="Q202" i="17"/>
  <c r="Q153" i="17"/>
  <c r="Q169" i="17"/>
  <c r="Q181" i="17"/>
  <c r="Q189" i="17"/>
  <c r="Q195" i="17"/>
  <c r="Q197" i="17"/>
  <c r="Q199" i="17"/>
  <c r="Q201" i="17"/>
  <c r="Q145" i="17"/>
  <c r="Q198" i="17"/>
  <c r="Q149" i="17"/>
  <c r="Q165" i="17"/>
  <c r="Q179" i="17"/>
  <c r="Q187" i="17"/>
  <c r="U7" i="17"/>
  <c r="U9" i="17"/>
  <c r="U11" i="17"/>
  <c r="U13" i="17"/>
  <c r="U15" i="17"/>
  <c r="U5" i="17"/>
  <c r="U21" i="17"/>
  <c r="U24" i="17"/>
  <c r="U26" i="17"/>
  <c r="U28" i="17"/>
  <c r="U30" i="17"/>
  <c r="U32" i="17"/>
  <c r="U8" i="17"/>
  <c r="U12" i="17"/>
  <c r="U16" i="17"/>
  <c r="U18" i="17"/>
  <c r="U22" i="17"/>
  <c r="U19" i="17"/>
  <c r="U25" i="17"/>
  <c r="U29" i="17"/>
  <c r="U34" i="17"/>
  <c r="U36" i="17"/>
  <c r="U38" i="17"/>
  <c r="U40" i="17"/>
  <c r="U42" i="17"/>
  <c r="U44" i="17"/>
  <c r="U46" i="17"/>
  <c r="U48" i="17"/>
  <c r="U50" i="17"/>
  <c r="U52" i="17"/>
  <c r="U54" i="17"/>
  <c r="U56" i="17"/>
  <c r="U58" i="17"/>
  <c r="U60" i="17"/>
  <c r="U62" i="17"/>
  <c r="U64" i="17"/>
  <c r="U66" i="17"/>
  <c r="U10" i="17"/>
  <c r="U27" i="17"/>
  <c r="U33" i="17"/>
  <c r="U37" i="17"/>
  <c r="U45" i="17"/>
  <c r="U53" i="17"/>
  <c r="U61" i="17"/>
  <c r="U68" i="17"/>
  <c r="U70" i="17"/>
  <c r="U72" i="17"/>
  <c r="U74" i="17"/>
  <c r="U76" i="17"/>
  <c r="U78" i="17"/>
  <c r="U80" i="17"/>
  <c r="U82" i="17"/>
  <c r="U84" i="17"/>
  <c r="U86" i="17"/>
  <c r="U88" i="17"/>
  <c r="U90" i="17"/>
  <c r="U6" i="17"/>
  <c r="U20" i="17"/>
  <c r="U39" i="17"/>
  <c r="U47" i="17"/>
  <c r="U55" i="17"/>
  <c r="U31" i="17"/>
  <c r="U41" i="17"/>
  <c r="U65" i="17"/>
  <c r="U67" i="17"/>
  <c r="U75" i="17"/>
  <c r="U83" i="17"/>
  <c r="U14" i="17"/>
  <c r="U17" i="17"/>
  <c r="U51" i="17"/>
  <c r="U57" i="17"/>
  <c r="U69" i="17"/>
  <c r="U77" i="17"/>
  <c r="U85" i="17"/>
  <c r="U91" i="17"/>
  <c r="U93" i="17"/>
  <c r="U95" i="17"/>
  <c r="U97" i="17"/>
  <c r="U99" i="17"/>
  <c r="U101" i="17"/>
  <c r="U49" i="17"/>
  <c r="U63" i="17"/>
  <c r="U71" i="17"/>
  <c r="U87" i="17"/>
  <c r="U102" i="17"/>
  <c r="U107" i="17"/>
  <c r="U110" i="17"/>
  <c r="U115" i="17"/>
  <c r="U118" i="17"/>
  <c r="U120" i="17"/>
  <c r="U122" i="17"/>
  <c r="U124" i="17"/>
  <c r="U126" i="17"/>
  <c r="U128" i="17"/>
  <c r="U130" i="17"/>
  <c r="U132" i="17"/>
  <c r="U134" i="17"/>
  <c r="U136" i="17"/>
  <c r="U138" i="17"/>
  <c r="U140" i="17"/>
  <c r="U142" i="17"/>
  <c r="U144" i="17"/>
  <c r="U146" i="17"/>
  <c r="U148" i="17"/>
  <c r="U150" i="17"/>
  <c r="U152" i="17"/>
  <c r="U154" i="17"/>
  <c r="U156" i="17"/>
  <c r="U158" i="17"/>
  <c r="U160" i="17"/>
  <c r="U162" i="17"/>
  <c r="U164" i="17"/>
  <c r="U166" i="17"/>
  <c r="U168" i="17"/>
  <c r="U170" i="17"/>
  <c r="U172" i="17"/>
  <c r="U81" i="17"/>
  <c r="U92" i="17"/>
  <c r="U96" i="17"/>
  <c r="U100" i="17"/>
  <c r="U104" i="17"/>
  <c r="U109" i="17"/>
  <c r="U112" i="17"/>
  <c r="U117" i="17"/>
  <c r="U35" i="17"/>
  <c r="U43" i="17"/>
  <c r="U59" i="17"/>
  <c r="U73" i="17"/>
  <c r="U94" i="17"/>
  <c r="U105" i="17"/>
  <c r="U23" i="17"/>
  <c r="U79" i="17"/>
  <c r="U114" i="17"/>
  <c r="U119" i="17"/>
  <c r="U123" i="17"/>
  <c r="U127" i="17"/>
  <c r="U131" i="17"/>
  <c r="U135" i="17"/>
  <c r="U89" i="17"/>
  <c r="U98" i="17"/>
  <c r="U106" i="17"/>
  <c r="U108" i="17"/>
  <c r="U113" i="17"/>
  <c r="U111" i="17"/>
  <c r="U121" i="17"/>
  <c r="U125" i="17"/>
  <c r="U129" i="17"/>
  <c r="U133" i="17"/>
  <c r="U137" i="17"/>
  <c r="U141" i="17"/>
  <c r="U103" i="17"/>
  <c r="U139" i="17"/>
  <c r="U145" i="17"/>
  <c r="U149" i="17"/>
  <c r="U153" i="17"/>
  <c r="U157" i="17"/>
  <c r="U161" i="17"/>
  <c r="U165" i="17"/>
  <c r="U169" i="17"/>
  <c r="U173" i="17"/>
  <c r="U174" i="17"/>
  <c r="U176" i="17"/>
  <c r="U178" i="17"/>
  <c r="U180" i="17"/>
  <c r="U182" i="17"/>
  <c r="U184" i="17"/>
  <c r="U186" i="17"/>
  <c r="U188" i="17"/>
  <c r="U190" i="17"/>
  <c r="U192" i="17"/>
  <c r="U194" i="17"/>
  <c r="U196" i="17"/>
  <c r="U143" i="17"/>
  <c r="U116" i="17"/>
  <c r="U159" i="17"/>
  <c r="U177" i="17"/>
  <c r="U185" i="17"/>
  <c r="U4" i="17"/>
  <c r="U195" i="17"/>
  <c r="U155" i="17"/>
  <c r="U171" i="17"/>
  <c r="U175" i="17"/>
  <c r="U183" i="17"/>
  <c r="U191" i="17"/>
  <c r="U193" i="17"/>
  <c r="U197" i="17"/>
  <c r="U199" i="17"/>
  <c r="U201" i="17"/>
  <c r="U179" i="17"/>
  <c r="U200" i="17"/>
  <c r="U202" i="17"/>
  <c r="U151" i="17"/>
  <c r="U167" i="17"/>
  <c r="U181" i="17"/>
  <c r="U189" i="17"/>
  <c r="U147" i="17"/>
  <c r="U163" i="17"/>
  <c r="U187" i="17"/>
  <c r="U198" i="17"/>
  <c r="P7" i="17"/>
  <c r="P9" i="17"/>
  <c r="P11" i="17"/>
  <c r="P13" i="17"/>
  <c r="P15" i="17"/>
  <c r="P5" i="17"/>
  <c r="P6" i="17"/>
  <c r="P10" i="17"/>
  <c r="P14" i="17"/>
  <c r="P16" i="17"/>
  <c r="P18" i="17"/>
  <c r="P22" i="17"/>
  <c r="P19" i="17"/>
  <c r="P23" i="17"/>
  <c r="P25" i="17"/>
  <c r="P27" i="17"/>
  <c r="P29" i="17"/>
  <c r="P31" i="17"/>
  <c r="P8" i="17"/>
  <c r="P17" i="17"/>
  <c r="P20" i="17"/>
  <c r="P26" i="17"/>
  <c r="P30" i="17"/>
  <c r="P33" i="17"/>
  <c r="P35" i="17"/>
  <c r="P37" i="17"/>
  <c r="P40" i="17"/>
  <c r="P45" i="17"/>
  <c r="P48" i="17"/>
  <c r="P53" i="17"/>
  <c r="P56" i="17"/>
  <c r="P61" i="17"/>
  <c r="P64" i="17"/>
  <c r="P24" i="17"/>
  <c r="P34" i="17"/>
  <c r="P39" i="17"/>
  <c r="P42" i="17"/>
  <c r="P47" i="17"/>
  <c r="P50" i="17"/>
  <c r="P55" i="17"/>
  <c r="P12" i="17"/>
  <c r="P44" i="17"/>
  <c r="P49" i="17"/>
  <c r="P59" i="17"/>
  <c r="P67" i="17"/>
  <c r="P70" i="17"/>
  <c r="P75" i="17"/>
  <c r="P78" i="17"/>
  <c r="P83" i="17"/>
  <c r="P86" i="17"/>
  <c r="P91" i="17"/>
  <c r="P93" i="17"/>
  <c r="P95" i="17"/>
  <c r="P97" i="17"/>
  <c r="P99" i="17"/>
  <c r="P101" i="17"/>
  <c r="P103" i="17"/>
  <c r="P105" i="17"/>
  <c r="P107" i="17"/>
  <c r="P109" i="17"/>
  <c r="P111" i="17"/>
  <c r="P113" i="17"/>
  <c r="P115" i="17"/>
  <c r="P117" i="17"/>
  <c r="P28" i="17"/>
  <c r="P32" i="17"/>
  <c r="P36" i="17"/>
  <c r="P38" i="17"/>
  <c r="P43" i="17"/>
  <c r="P54" i="17"/>
  <c r="P60" i="17"/>
  <c r="P65" i="17"/>
  <c r="P69" i="17"/>
  <c r="P72" i="17"/>
  <c r="P77" i="17"/>
  <c r="P80" i="17"/>
  <c r="P85" i="17"/>
  <c r="P88" i="17"/>
  <c r="P52" i="17"/>
  <c r="P57" i="17"/>
  <c r="P66" i="17"/>
  <c r="P74" i="17"/>
  <c r="P79" i="17"/>
  <c r="P90" i="17"/>
  <c r="P94" i="17"/>
  <c r="P98" i="17"/>
  <c r="P102" i="17"/>
  <c r="P110" i="17"/>
  <c r="P118" i="17"/>
  <c r="P58" i="17"/>
  <c r="P68" i="17"/>
  <c r="P73" i="17"/>
  <c r="P84" i="17"/>
  <c r="P89" i="17"/>
  <c r="P104" i="17"/>
  <c r="P112" i="17"/>
  <c r="P119" i="17"/>
  <c r="P121" i="17"/>
  <c r="P123" i="17"/>
  <c r="P125" i="17"/>
  <c r="P127" i="17"/>
  <c r="P129" i="17"/>
  <c r="P131" i="17"/>
  <c r="P133" i="17"/>
  <c r="P135" i="17"/>
  <c r="P137" i="17"/>
  <c r="P139" i="17"/>
  <c r="P141" i="17"/>
  <c r="P143" i="17"/>
  <c r="P145" i="17"/>
  <c r="P147" i="17"/>
  <c r="P149" i="17"/>
  <c r="P151" i="17"/>
  <c r="P153" i="17"/>
  <c r="P155" i="17"/>
  <c r="P157" i="17"/>
  <c r="P159" i="17"/>
  <c r="P161" i="17"/>
  <c r="P163" i="17"/>
  <c r="P165" i="17"/>
  <c r="P167" i="17"/>
  <c r="P169" i="17"/>
  <c r="P171" i="17"/>
  <c r="P173" i="17"/>
  <c r="P71" i="17"/>
  <c r="P21" i="17"/>
  <c r="P46" i="17"/>
  <c r="P62" i="17"/>
  <c r="P63" i="17"/>
  <c r="P76" i="17"/>
  <c r="P81" i="17"/>
  <c r="P41" i="17"/>
  <c r="P82" i="17"/>
  <c r="P87" i="17"/>
  <c r="P96" i="17"/>
  <c r="P51" i="17"/>
  <c r="P100" i="17"/>
  <c r="P116" i="17"/>
  <c r="P120" i="17"/>
  <c r="P124" i="17"/>
  <c r="P128" i="17"/>
  <c r="P132" i="17"/>
  <c r="P136" i="17"/>
  <c r="P92" i="17"/>
  <c r="P114" i="17"/>
  <c r="P108" i="17"/>
  <c r="P134" i="17"/>
  <c r="P138" i="17"/>
  <c r="P144" i="17"/>
  <c r="P148" i="17"/>
  <c r="P152" i="17"/>
  <c r="P156" i="17"/>
  <c r="P160" i="17"/>
  <c r="P164" i="17"/>
  <c r="P168" i="17"/>
  <c r="P172" i="17"/>
  <c r="P174" i="17"/>
  <c r="P176" i="17"/>
  <c r="P178" i="17"/>
  <c r="P180" i="17"/>
  <c r="P182" i="17"/>
  <c r="P184" i="17"/>
  <c r="P186" i="17"/>
  <c r="P188" i="17"/>
  <c r="P190" i="17"/>
  <c r="P130" i="17"/>
  <c r="P142" i="17"/>
  <c r="P126" i="17"/>
  <c r="P146" i="17"/>
  <c r="P150" i="17"/>
  <c r="P154" i="17"/>
  <c r="P158" i="17"/>
  <c r="P162" i="17"/>
  <c r="P166" i="17"/>
  <c r="P170" i="17"/>
  <c r="P175" i="17"/>
  <c r="P177" i="17"/>
  <c r="P179" i="17"/>
  <c r="P181" i="17"/>
  <c r="P183" i="17"/>
  <c r="P185" i="17"/>
  <c r="P187" i="17"/>
  <c r="P189" i="17"/>
  <c r="P191" i="17"/>
  <c r="P193" i="17"/>
  <c r="P195" i="17"/>
  <c r="P140" i="17"/>
  <c r="P192" i="17"/>
  <c r="P196" i="17"/>
  <c r="P197" i="17"/>
  <c r="P199" i="17"/>
  <c r="P201" i="17"/>
  <c r="P106" i="17"/>
  <c r="P122" i="17"/>
  <c r="P4" i="17"/>
  <c r="P194" i="17"/>
  <c r="P198" i="17"/>
  <c r="P200" i="17"/>
  <c r="P202" i="17"/>
  <c r="I6" i="17"/>
  <c r="AM3" i="17"/>
  <c r="AJ7" i="17"/>
  <c r="AJ9" i="17"/>
  <c r="AJ11" i="17"/>
  <c r="AJ13" i="17"/>
  <c r="AJ15" i="17"/>
  <c r="AJ5" i="17"/>
  <c r="AJ8" i="17"/>
  <c r="AJ12" i="17"/>
  <c r="AJ16" i="17"/>
  <c r="AJ18" i="17"/>
  <c r="AJ22" i="17"/>
  <c r="AJ19" i="17"/>
  <c r="AJ23" i="17"/>
  <c r="AJ25" i="17"/>
  <c r="AJ27" i="17"/>
  <c r="AJ29" i="17"/>
  <c r="AJ10" i="17"/>
  <c r="AJ21" i="17"/>
  <c r="AJ24" i="17"/>
  <c r="AJ28" i="17"/>
  <c r="AJ33" i="17"/>
  <c r="AJ35" i="17"/>
  <c r="AJ37" i="17"/>
  <c r="AJ14" i="17"/>
  <c r="AJ20" i="17"/>
  <c r="AJ39" i="17"/>
  <c r="AJ42" i="17"/>
  <c r="AJ47" i="17"/>
  <c r="AJ50" i="17"/>
  <c r="AJ55" i="17"/>
  <c r="AJ58" i="17"/>
  <c r="AJ63" i="17"/>
  <c r="AJ66" i="17"/>
  <c r="AJ26" i="17"/>
  <c r="AJ36" i="17"/>
  <c r="AJ41" i="17"/>
  <c r="AJ44" i="17"/>
  <c r="AJ49" i="17"/>
  <c r="AJ52" i="17"/>
  <c r="AJ32" i="17"/>
  <c r="AJ38" i="17"/>
  <c r="AJ43" i="17"/>
  <c r="AJ54" i="17"/>
  <c r="AJ60" i="17"/>
  <c r="AJ64" i="17"/>
  <c r="AJ65" i="17"/>
  <c r="AJ69" i="17"/>
  <c r="AJ72" i="17"/>
  <c r="AJ77" i="17"/>
  <c r="AJ80" i="17"/>
  <c r="AJ85" i="17"/>
  <c r="AJ88" i="17"/>
  <c r="AJ91" i="17"/>
  <c r="AJ93" i="17"/>
  <c r="AJ95" i="17"/>
  <c r="AJ97" i="17"/>
  <c r="AJ99" i="17"/>
  <c r="AJ101" i="17"/>
  <c r="AJ103" i="17"/>
  <c r="AJ105" i="17"/>
  <c r="AJ107" i="17"/>
  <c r="AJ109" i="17"/>
  <c r="AJ111" i="17"/>
  <c r="AJ113" i="17"/>
  <c r="AJ115" i="17"/>
  <c r="AJ117" i="17"/>
  <c r="AJ48" i="17"/>
  <c r="AJ53" i="17"/>
  <c r="AJ57" i="17"/>
  <c r="AJ61" i="17"/>
  <c r="AJ71" i="17"/>
  <c r="AJ74" i="17"/>
  <c r="AJ79" i="17"/>
  <c r="AJ82" i="17"/>
  <c r="AJ87" i="17"/>
  <c r="AJ90" i="17"/>
  <c r="AJ6" i="17"/>
  <c r="AJ17" i="17"/>
  <c r="AJ62" i="17"/>
  <c r="AJ68" i="17"/>
  <c r="AJ73" i="17"/>
  <c r="AJ84" i="17"/>
  <c r="AJ89" i="17"/>
  <c r="AJ92" i="17"/>
  <c r="AJ96" i="17"/>
  <c r="AJ100" i="17"/>
  <c r="AJ104" i="17"/>
  <c r="AJ112" i="17"/>
  <c r="AJ30" i="17"/>
  <c r="AJ34" i="17"/>
  <c r="AJ40" i="17"/>
  <c r="AJ45" i="17"/>
  <c r="AJ67" i="17"/>
  <c r="AJ78" i="17"/>
  <c r="AJ83" i="17"/>
  <c r="AJ106" i="17"/>
  <c r="AJ114" i="17"/>
  <c r="AJ119" i="17"/>
  <c r="AJ121" i="17"/>
  <c r="AJ123" i="17"/>
  <c r="AJ125" i="17"/>
  <c r="AJ127" i="17"/>
  <c r="AJ129" i="17"/>
  <c r="AJ131" i="17"/>
  <c r="AJ133" i="17"/>
  <c r="AJ135" i="17"/>
  <c r="AJ137" i="17"/>
  <c r="AJ139" i="17"/>
  <c r="AJ141" i="17"/>
  <c r="AJ143" i="17"/>
  <c r="AJ145" i="17"/>
  <c r="AJ147" i="17"/>
  <c r="AJ149" i="17"/>
  <c r="AJ151" i="17"/>
  <c r="AJ153" i="17"/>
  <c r="AJ155" i="17"/>
  <c r="AJ157" i="17"/>
  <c r="AJ159" i="17"/>
  <c r="AJ161" i="17"/>
  <c r="AJ163" i="17"/>
  <c r="AJ165" i="17"/>
  <c r="AJ167" i="17"/>
  <c r="AJ169" i="17"/>
  <c r="AJ171" i="17"/>
  <c r="AJ173" i="17"/>
  <c r="AJ51" i="17"/>
  <c r="AJ76" i="17"/>
  <c r="AJ86" i="17"/>
  <c r="AJ102" i="17"/>
  <c r="AJ46" i="17"/>
  <c r="AJ98" i="17"/>
  <c r="AJ31" i="17"/>
  <c r="AJ56" i="17"/>
  <c r="AJ70" i="17"/>
  <c r="AJ81" i="17"/>
  <c r="AJ94" i="17"/>
  <c r="AJ116" i="17"/>
  <c r="AJ110" i="17"/>
  <c r="AJ118" i="17"/>
  <c r="AJ122" i="17"/>
  <c r="AJ126" i="17"/>
  <c r="AJ130" i="17"/>
  <c r="AJ134" i="17"/>
  <c r="AJ108" i="17"/>
  <c r="AJ128" i="17"/>
  <c r="AJ138" i="17"/>
  <c r="AJ146" i="17"/>
  <c r="AJ150" i="17"/>
  <c r="AJ154" i="17"/>
  <c r="AJ158" i="17"/>
  <c r="AJ162" i="17"/>
  <c r="AJ166" i="17"/>
  <c r="AJ170" i="17"/>
  <c r="AJ174" i="17"/>
  <c r="AJ176" i="17"/>
  <c r="AJ178" i="17"/>
  <c r="AJ180" i="17"/>
  <c r="AJ182" i="17"/>
  <c r="AJ184" i="17"/>
  <c r="AJ186" i="17"/>
  <c r="AJ188" i="17"/>
  <c r="AJ190" i="17"/>
  <c r="AJ59" i="17"/>
  <c r="AJ124" i="17"/>
  <c r="AJ142" i="17"/>
  <c r="AJ75" i="17"/>
  <c r="AJ120" i="17"/>
  <c r="AJ136" i="17"/>
  <c r="AJ140" i="17"/>
  <c r="AJ144" i="17"/>
  <c r="AJ148" i="17"/>
  <c r="AJ152" i="17"/>
  <c r="AJ156" i="17"/>
  <c r="AJ160" i="17"/>
  <c r="AJ164" i="17"/>
  <c r="AJ168" i="17"/>
  <c r="AJ172" i="17"/>
  <c r="AJ175" i="17"/>
  <c r="AJ177" i="17"/>
  <c r="AJ179" i="17"/>
  <c r="AJ181" i="17"/>
  <c r="AJ183" i="17"/>
  <c r="AJ185" i="17"/>
  <c r="AJ187" i="17"/>
  <c r="AJ189" i="17"/>
  <c r="AJ191" i="17"/>
  <c r="AJ193" i="17"/>
  <c r="AJ195" i="17"/>
  <c r="AJ194" i="17"/>
  <c r="AJ197" i="17"/>
  <c r="AJ199" i="17"/>
  <c r="AJ201" i="17"/>
  <c r="AJ132" i="17"/>
  <c r="AJ192" i="17"/>
  <c r="AJ196" i="17"/>
  <c r="AJ198" i="17"/>
  <c r="AJ200" i="17"/>
  <c r="AJ202" i="17"/>
  <c r="AJ4" i="17"/>
  <c r="AB7" i="17"/>
  <c r="AB9" i="17"/>
  <c r="AB11" i="17"/>
  <c r="AB13" i="17"/>
  <c r="AB15" i="17"/>
  <c r="AB5" i="17"/>
  <c r="AB8" i="17"/>
  <c r="AB12" i="17"/>
  <c r="AB16" i="17"/>
  <c r="AB18" i="17"/>
  <c r="AB22" i="17"/>
  <c r="AB19" i="17"/>
  <c r="AB23" i="17"/>
  <c r="AB25" i="17"/>
  <c r="AB27" i="17"/>
  <c r="AB29" i="17"/>
  <c r="AB31" i="17"/>
  <c r="AB6" i="17"/>
  <c r="AB14" i="17"/>
  <c r="AB32" i="17"/>
  <c r="AB21" i="17"/>
  <c r="AB24" i="17"/>
  <c r="AB28" i="17"/>
  <c r="AB33" i="17"/>
  <c r="AB35" i="17"/>
  <c r="AB37" i="17"/>
  <c r="AB10" i="17"/>
  <c r="AB17" i="17"/>
  <c r="AB38" i="17"/>
  <c r="AB43" i="17"/>
  <c r="AB46" i="17"/>
  <c r="AB51" i="17"/>
  <c r="AB54" i="17"/>
  <c r="AB59" i="17"/>
  <c r="AB62" i="17"/>
  <c r="AB30" i="17"/>
  <c r="AB36" i="17"/>
  <c r="AB40" i="17"/>
  <c r="AB45" i="17"/>
  <c r="AB48" i="17"/>
  <c r="AB53" i="17"/>
  <c r="AB56" i="17"/>
  <c r="AB20" i="17"/>
  <c r="AB39" i="17"/>
  <c r="AB50" i="17"/>
  <c r="AB55" i="17"/>
  <c r="AB60" i="17"/>
  <c r="AB61" i="17"/>
  <c r="AB65" i="17"/>
  <c r="AB68" i="17"/>
  <c r="AB73" i="17"/>
  <c r="AB76" i="17"/>
  <c r="AB81" i="17"/>
  <c r="AB84" i="17"/>
  <c r="AB89" i="17"/>
  <c r="AB91" i="17"/>
  <c r="AB93" i="17"/>
  <c r="AB95" i="17"/>
  <c r="AB97" i="17"/>
  <c r="AB99" i="17"/>
  <c r="AB101" i="17"/>
  <c r="AB103" i="17"/>
  <c r="AB105" i="17"/>
  <c r="AB107" i="17"/>
  <c r="AB109" i="17"/>
  <c r="AB111" i="17"/>
  <c r="AB113" i="17"/>
  <c r="AB115" i="17"/>
  <c r="AB117" i="17"/>
  <c r="AB34" i="17"/>
  <c r="AB44" i="17"/>
  <c r="AB49" i="17"/>
  <c r="AB57" i="17"/>
  <c r="AB66" i="17"/>
  <c r="AB67" i="17"/>
  <c r="AB70" i="17"/>
  <c r="AB75" i="17"/>
  <c r="AB78" i="17"/>
  <c r="AB83" i="17"/>
  <c r="AB86" i="17"/>
  <c r="AB58" i="17"/>
  <c r="AB69" i="17"/>
  <c r="AB80" i="17"/>
  <c r="AB85" i="17"/>
  <c r="AB92" i="17"/>
  <c r="AB96" i="17"/>
  <c r="AB100" i="17"/>
  <c r="AB108" i="17"/>
  <c r="AB116" i="17"/>
  <c r="AB26" i="17"/>
  <c r="AB41" i="17"/>
  <c r="AB74" i="17"/>
  <c r="AB79" i="17"/>
  <c r="AB90" i="17"/>
  <c r="AB102" i="17"/>
  <c r="AB110" i="17"/>
  <c r="AB119" i="17"/>
  <c r="AB121" i="17"/>
  <c r="AB123" i="17"/>
  <c r="AB125" i="17"/>
  <c r="AB127" i="17"/>
  <c r="AB129" i="17"/>
  <c r="AB131" i="17"/>
  <c r="AB133" i="17"/>
  <c r="AB135" i="17"/>
  <c r="AB137" i="17"/>
  <c r="AB139" i="17"/>
  <c r="AB141" i="17"/>
  <c r="AB143" i="17"/>
  <c r="AB145" i="17"/>
  <c r="AB147" i="17"/>
  <c r="AB149" i="17"/>
  <c r="AB151" i="17"/>
  <c r="AB153" i="17"/>
  <c r="AB155" i="17"/>
  <c r="AB157" i="17"/>
  <c r="AB159" i="17"/>
  <c r="AB161" i="17"/>
  <c r="AB163" i="17"/>
  <c r="AB165" i="17"/>
  <c r="AB167" i="17"/>
  <c r="AB169" i="17"/>
  <c r="AB171" i="17"/>
  <c r="AB173" i="17"/>
  <c r="AB47" i="17"/>
  <c r="AB72" i="17"/>
  <c r="AB77" i="17"/>
  <c r="AB82" i="17"/>
  <c r="AB87" i="17"/>
  <c r="AB42" i="17"/>
  <c r="AB63" i="17"/>
  <c r="AB88" i="17"/>
  <c r="AB94" i="17"/>
  <c r="AB64" i="17"/>
  <c r="AB112" i="17"/>
  <c r="AB52" i="17"/>
  <c r="AB71" i="17"/>
  <c r="AB118" i="17"/>
  <c r="AB122" i="17"/>
  <c r="AB126" i="17"/>
  <c r="AB130" i="17"/>
  <c r="AB134" i="17"/>
  <c r="AB98" i="17"/>
  <c r="AB104" i="17"/>
  <c r="AB106" i="17"/>
  <c r="AB124" i="17"/>
  <c r="AB146" i="17"/>
  <c r="AB150" i="17"/>
  <c r="AB154" i="17"/>
  <c r="AB158" i="17"/>
  <c r="AB162" i="17"/>
  <c r="AB166" i="17"/>
  <c r="AB170" i="17"/>
  <c r="AB174" i="17"/>
  <c r="AB176" i="17"/>
  <c r="AB178" i="17"/>
  <c r="AB180" i="17"/>
  <c r="AB182" i="17"/>
  <c r="AB184" i="17"/>
  <c r="AB186" i="17"/>
  <c r="AB188" i="17"/>
  <c r="AB190" i="17"/>
  <c r="AB120" i="17"/>
  <c r="AB136" i="17"/>
  <c r="AB138" i="17"/>
  <c r="AB114" i="17"/>
  <c r="AB132" i="17"/>
  <c r="AB142" i="17"/>
  <c r="AB144" i="17"/>
  <c r="AB148" i="17"/>
  <c r="AB152" i="17"/>
  <c r="AB156" i="17"/>
  <c r="AB160" i="17"/>
  <c r="AB164" i="17"/>
  <c r="AB168" i="17"/>
  <c r="AB172" i="17"/>
  <c r="AB175" i="17"/>
  <c r="AB177" i="17"/>
  <c r="AB179" i="17"/>
  <c r="AB181" i="17"/>
  <c r="AB183" i="17"/>
  <c r="AB185" i="17"/>
  <c r="AB187" i="17"/>
  <c r="AB189" i="17"/>
  <c r="AB191" i="17"/>
  <c r="AB193" i="17"/>
  <c r="AB195" i="17"/>
  <c r="AB194" i="17"/>
  <c r="AB197" i="17"/>
  <c r="AB199" i="17"/>
  <c r="AB201" i="17"/>
  <c r="AB128" i="17"/>
  <c r="AB140" i="17"/>
  <c r="AB4" i="17"/>
  <c r="AB192" i="17"/>
  <c r="AB196" i="17"/>
  <c r="AB198" i="17"/>
  <c r="AB200" i="17"/>
  <c r="AB202" i="17"/>
  <c r="AN7" i="17"/>
  <c r="AN9" i="17"/>
  <c r="AN11" i="17"/>
  <c r="AN13" i="17"/>
  <c r="AN15" i="17"/>
  <c r="AN5" i="17"/>
  <c r="AN6" i="17"/>
  <c r="AN10" i="17"/>
  <c r="AN14" i="17"/>
  <c r="AN16" i="17"/>
  <c r="AN18" i="17"/>
  <c r="AN22" i="17"/>
  <c r="AN19" i="17"/>
  <c r="AN23" i="17"/>
  <c r="AN25" i="17"/>
  <c r="AN27" i="17"/>
  <c r="AN29" i="17"/>
  <c r="AN12" i="17"/>
  <c r="AN17" i="17"/>
  <c r="AN20" i="17"/>
  <c r="AN26" i="17"/>
  <c r="AN30" i="17"/>
  <c r="AN32" i="17"/>
  <c r="AN33" i="17"/>
  <c r="AN35" i="17"/>
  <c r="AN31" i="17"/>
  <c r="AN41" i="17"/>
  <c r="AN44" i="17"/>
  <c r="AN49" i="17"/>
  <c r="AN52" i="17"/>
  <c r="AN57" i="17"/>
  <c r="AN60" i="17"/>
  <c r="AN65" i="17"/>
  <c r="AN21" i="17"/>
  <c r="AN28" i="17"/>
  <c r="AN34" i="17"/>
  <c r="AN38" i="17"/>
  <c r="AN43" i="17"/>
  <c r="AN46" i="17"/>
  <c r="AN51" i="17"/>
  <c r="AN54" i="17"/>
  <c r="AN40" i="17"/>
  <c r="AN45" i="17"/>
  <c r="AN56" i="17"/>
  <c r="AN62" i="17"/>
  <c r="AN66" i="17"/>
  <c r="AN71" i="17"/>
  <c r="AN74" i="17"/>
  <c r="AN79" i="17"/>
  <c r="AN82" i="17"/>
  <c r="AN87" i="17"/>
  <c r="AN90" i="17"/>
  <c r="AN91" i="17"/>
  <c r="AN93" i="17"/>
  <c r="AN95" i="17"/>
  <c r="AN97" i="17"/>
  <c r="AN99" i="17"/>
  <c r="AN101" i="17"/>
  <c r="AN103" i="17"/>
  <c r="AN105" i="17"/>
  <c r="AN107" i="17"/>
  <c r="AN109" i="17"/>
  <c r="AN111" i="17"/>
  <c r="AN113" i="17"/>
  <c r="AN115" i="17"/>
  <c r="AN117" i="17"/>
  <c r="AN24" i="17"/>
  <c r="AN39" i="17"/>
  <c r="AN50" i="17"/>
  <c r="AN55" i="17"/>
  <c r="AN58" i="17"/>
  <c r="AN59" i="17"/>
  <c r="AN63" i="17"/>
  <c r="AN68" i="17"/>
  <c r="AN73" i="17"/>
  <c r="AN76" i="17"/>
  <c r="AN81" i="17"/>
  <c r="AN84" i="17"/>
  <c r="AN89" i="17"/>
  <c r="AN37" i="17"/>
  <c r="AN70" i="17"/>
  <c r="AN75" i="17"/>
  <c r="AN86" i="17"/>
  <c r="AN94" i="17"/>
  <c r="AN98" i="17"/>
  <c r="AN106" i="17"/>
  <c r="AN114" i="17"/>
  <c r="AN36" i="17"/>
  <c r="AN42" i="17"/>
  <c r="AN47" i="17"/>
  <c r="AN61" i="17"/>
  <c r="AN69" i="17"/>
  <c r="AN80" i="17"/>
  <c r="AN85" i="17"/>
  <c r="AN108" i="17"/>
  <c r="AN116" i="17"/>
  <c r="AN119" i="17"/>
  <c r="AN121" i="17"/>
  <c r="AN123" i="17"/>
  <c r="AN125" i="17"/>
  <c r="AN127" i="17"/>
  <c r="AN129" i="17"/>
  <c r="AN131" i="17"/>
  <c r="AN133" i="17"/>
  <c r="AN135" i="17"/>
  <c r="AN137" i="17"/>
  <c r="AN139" i="17"/>
  <c r="AN141" i="17"/>
  <c r="AN143" i="17"/>
  <c r="AN145" i="17"/>
  <c r="AN147" i="17"/>
  <c r="AN149" i="17"/>
  <c r="AN151" i="17"/>
  <c r="AN153" i="17"/>
  <c r="AN155" i="17"/>
  <c r="AN157" i="17"/>
  <c r="AN159" i="17"/>
  <c r="AN161" i="17"/>
  <c r="AN163" i="17"/>
  <c r="AN165" i="17"/>
  <c r="AN167" i="17"/>
  <c r="AN169" i="17"/>
  <c r="AN171" i="17"/>
  <c r="AN173" i="17"/>
  <c r="AN8" i="17"/>
  <c r="AN48" i="17"/>
  <c r="AN64" i="17"/>
  <c r="AN88" i="17"/>
  <c r="AN104" i="17"/>
  <c r="AN53" i="17"/>
  <c r="AN67" i="17"/>
  <c r="AN92" i="17"/>
  <c r="AN100" i="17"/>
  <c r="AN78" i="17"/>
  <c r="AN96" i="17"/>
  <c r="AN102" i="17"/>
  <c r="AN112" i="17"/>
  <c r="AN120" i="17"/>
  <c r="AN124" i="17"/>
  <c r="AN128" i="17"/>
  <c r="AN132" i="17"/>
  <c r="AN77" i="17"/>
  <c r="AN83" i="17"/>
  <c r="AN110" i="17"/>
  <c r="AN130" i="17"/>
  <c r="AN140" i="17"/>
  <c r="AN144" i="17"/>
  <c r="AN148" i="17"/>
  <c r="AN152" i="17"/>
  <c r="AN156" i="17"/>
  <c r="AN160" i="17"/>
  <c r="AN164" i="17"/>
  <c r="AN168" i="17"/>
  <c r="AN172" i="17"/>
  <c r="AN174" i="17"/>
  <c r="AN176" i="17"/>
  <c r="AN178" i="17"/>
  <c r="AN180" i="17"/>
  <c r="AN182" i="17"/>
  <c r="AN184" i="17"/>
  <c r="AN186" i="17"/>
  <c r="AN188" i="17"/>
  <c r="AN190" i="17"/>
  <c r="AN72" i="17"/>
  <c r="AN126" i="17"/>
  <c r="AN138" i="17"/>
  <c r="AN122" i="17"/>
  <c r="AN142" i="17"/>
  <c r="AN146" i="17"/>
  <c r="AN150" i="17"/>
  <c r="AN154" i="17"/>
  <c r="AN158" i="17"/>
  <c r="AN162" i="17"/>
  <c r="AN166" i="17"/>
  <c r="AN170" i="17"/>
  <c r="AN175" i="17"/>
  <c r="AN177" i="17"/>
  <c r="AN179" i="17"/>
  <c r="AN181" i="17"/>
  <c r="AN183" i="17"/>
  <c r="AN185" i="17"/>
  <c r="AN187" i="17"/>
  <c r="AN189" i="17"/>
  <c r="AN191" i="17"/>
  <c r="AN193" i="17"/>
  <c r="AN195" i="17"/>
  <c r="AN192" i="17"/>
  <c r="AN196" i="17"/>
  <c r="AN197" i="17"/>
  <c r="AN199" i="17"/>
  <c r="AN201" i="17"/>
  <c r="AN4" i="17"/>
  <c r="AN134" i="17"/>
  <c r="AN136" i="17"/>
  <c r="AN118" i="17"/>
  <c r="AN194" i="17"/>
  <c r="AN198" i="17"/>
  <c r="AN200" i="17"/>
  <c r="AN202" i="17"/>
  <c r="AF7" i="17"/>
  <c r="AF9" i="17"/>
  <c r="AF11" i="17"/>
  <c r="AF13" i="17"/>
  <c r="AF15" i="17"/>
  <c r="AF5" i="17"/>
  <c r="AF6" i="17"/>
  <c r="AF10" i="17"/>
  <c r="AF14" i="17"/>
  <c r="AF16" i="17"/>
  <c r="AF18" i="17"/>
  <c r="AF22" i="17"/>
  <c r="AF19" i="17"/>
  <c r="AF23" i="17"/>
  <c r="AF25" i="17"/>
  <c r="AF27" i="17"/>
  <c r="AF29" i="17"/>
  <c r="AF8" i="17"/>
  <c r="AF17" i="17"/>
  <c r="AF20" i="17"/>
  <c r="AF31" i="17"/>
  <c r="AF26" i="17"/>
  <c r="AF30" i="17"/>
  <c r="AF33" i="17"/>
  <c r="AF35" i="17"/>
  <c r="AF37" i="17"/>
  <c r="AF12" i="17"/>
  <c r="AF40" i="17"/>
  <c r="AF45" i="17"/>
  <c r="AF48" i="17"/>
  <c r="AF53" i="17"/>
  <c r="AF56" i="17"/>
  <c r="AF61" i="17"/>
  <c r="AF64" i="17"/>
  <c r="AF24" i="17"/>
  <c r="AF32" i="17"/>
  <c r="AF34" i="17"/>
  <c r="AF39" i="17"/>
  <c r="AF42" i="17"/>
  <c r="AF47" i="17"/>
  <c r="AF50" i="17"/>
  <c r="AF55" i="17"/>
  <c r="AF41" i="17"/>
  <c r="AF52" i="17"/>
  <c r="AF58" i="17"/>
  <c r="AF62" i="17"/>
  <c r="AF63" i="17"/>
  <c r="AF67" i="17"/>
  <c r="AF70" i="17"/>
  <c r="AF75" i="17"/>
  <c r="AF78" i="17"/>
  <c r="AF83" i="17"/>
  <c r="AF86" i="17"/>
  <c r="AF91" i="17"/>
  <c r="AF93" i="17"/>
  <c r="AF95" i="17"/>
  <c r="AF97" i="17"/>
  <c r="AF99" i="17"/>
  <c r="AF101" i="17"/>
  <c r="AF103" i="17"/>
  <c r="AF105" i="17"/>
  <c r="AF107" i="17"/>
  <c r="AF109" i="17"/>
  <c r="AF111" i="17"/>
  <c r="AF113" i="17"/>
  <c r="AF115" i="17"/>
  <c r="AF117" i="17"/>
  <c r="AF21" i="17"/>
  <c r="AF36" i="17"/>
  <c r="AF46" i="17"/>
  <c r="AF51" i="17"/>
  <c r="AF59" i="17"/>
  <c r="AF69" i="17"/>
  <c r="AF72" i="17"/>
  <c r="AF77" i="17"/>
  <c r="AF80" i="17"/>
  <c r="AF85" i="17"/>
  <c r="AF88" i="17"/>
  <c r="AF65" i="17"/>
  <c r="AF71" i="17"/>
  <c r="AF82" i="17"/>
  <c r="AF87" i="17"/>
  <c r="AF94" i="17"/>
  <c r="AF98" i="17"/>
  <c r="AF102" i="17"/>
  <c r="AF110" i="17"/>
  <c r="AF28" i="17"/>
  <c r="AF38" i="17"/>
  <c r="AF43" i="17"/>
  <c r="AF57" i="17"/>
  <c r="AF66" i="17"/>
  <c r="AF76" i="17"/>
  <c r="AF81" i="17"/>
  <c r="AF104" i="17"/>
  <c r="AF112" i="17"/>
  <c r="AF119" i="17"/>
  <c r="AF121" i="17"/>
  <c r="AF123" i="17"/>
  <c r="AF125" i="17"/>
  <c r="AF127" i="17"/>
  <c r="AF129" i="17"/>
  <c r="AF131" i="17"/>
  <c r="AF133" i="17"/>
  <c r="AF135" i="17"/>
  <c r="AF137" i="17"/>
  <c r="AF139" i="17"/>
  <c r="AF141" i="17"/>
  <c r="AF143" i="17"/>
  <c r="AF145" i="17"/>
  <c r="AF147" i="17"/>
  <c r="AF149" i="17"/>
  <c r="AF151" i="17"/>
  <c r="AF153" i="17"/>
  <c r="AF155" i="17"/>
  <c r="AF157" i="17"/>
  <c r="AF159" i="17"/>
  <c r="AF161" i="17"/>
  <c r="AF163" i="17"/>
  <c r="AF165" i="17"/>
  <c r="AF167" i="17"/>
  <c r="AF169" i="17"/>
  <c r="AF171" i="17"/>
  <c r="AF173" i="17"/>
  <c r="AF44" i="17"/>
  <c r="AF74" i="17"/>
  <c r="AF54" i="17"/>
  <c r="AF84" i="17"/>
  <c r="AF89" i="17"/>
  <c r="AF49" i="17"/>
  <c r="AF60" i="17"/>
  <c r="AF90" i="17"/>
  <c r="AF96" i="17"/>
  <c r="AF73" i="17"/>
  <c r="AF92" i="17"/>
  <c r="AF106" i="17"/>
  <c r="AF114" i="17"/>
  <c r="AF68" i="17"/>
  <c r="AF108" i="17"/>
  <c r="AF120" i="17"/>
  <c r="AF124" i="17"/>
  <c r="AF128" i="17"/>
  <c r="AF132" i="17"/>
  <c r="AF136" i="17"/>
  <c r="AF79" i="17"/>
  <c r="AF100" i="17"/>
  <c r="AF116" i="17"/>
  <c r="AF126" i="17"/>
  <c r="AF144" i="17"/>
  <c r="AF148" i="17"/>
  <c r="AF152" i="17"/>
  <c r="AF156" i="17"/>
  <c r="AF160" i="17"/>
  <c r="AF164" i="17"/>
  <c r="AF168" i="17"/>
  <c r="AF172" i="17"/>
  <c r="AF174" i="17"/>
  <c r="AF176" i="17"/>
  <c r="AF178" i="17"/>
  <c r="AF180" i="17"/>
  <c r="AF182" i="17"/>
  <c r="AF184" i="17"/>
  <c r="AF186" i="17"/>
  <c r="AF188" i="17"/>
  <c r="AF190" i="17"/>
  <c r="AF122" i="17"/>
  <c r="AF140" i="17"/>
  <c r="AF118" i="17"/>
  <c r="AF134" i="17"/>
  <c r="AF138" i="17"/>
  <c r="AF146" i="17"/>
  <c r="AF150" i="17"/>
  <c r="AF154" i="17"/>
  <c r="AF158" i="17"/>
  <c r="AF162" i="17"/>
  <c r="AF166" i="17"/>
  <c r="AF170" i="17"/>
  <c r="AF175" i="17"/>
  <c r="AF177" i="17"/>
  <c r="AF179" i="17"/>
  <c r="AF181" i="17"/>
  <c r="AF183" i="17"/>
  <c r="AF185" i="17"/>
  <c r="AF187" i="17"/>
  <c r="AF189" i="17"/>
  <c r="AF191" i="17"/>
  <c r="AF193" i="17"/>
  <c r="AF195" i="17"/>
  <c r="AF192" i="17"/>
  <c r="AF196" i="17"/>
  <c r="AF197" i="17"/>
  <c r="AF199" i="17"/>
  <c r="AF201" i="17"/>
  <c r="AF4" i="17"/>
  <c r="AF130" i="17"/>
  <c r="AF194" i="17"/>
  <c r="AF198" i="17"/>
  <c r="AF200" i="17"/>
  <c r="AF202" i="17"/>
  <c r="AF142" i="17"/>
  <c r="Y7" i="17"/>
  <c r="Y9" i="17"/>
  <c r="Y11" i="17"/>
  <c r="Y13" i="17"/>
  <c r="Y15" i="17"/>
  <c r="Y21" i="17"/>
  <c r="Y24" i="17"/>
  <c r="Y26" i="17"/>
  <c r="Y28" i="17"/>
  <c r="Y30" i="17"/>
  <c r="Y32" i="17"/>
  <c r="Y6" i="17"/>
  <c r="Y10" i="17"/>
  <c r="Y14" i="17"/>
  <c r="Y16" i="17"/>
  <c r="Y18" i="17"/>
  <c r="Y22" i="17"/>
  <c r="Y5" i="17"/>
  <c r="Y23" i="17"/>
  <c r="Y27" i="17"/>
  <c r="Y31" i="17"/>
  <c r="Y34" i="17"/>
  <c r="Y36" i="17"/>
  <c r="Y38" i="17"/>
  <c r="Y40" i="17"/>
  <c r="Y42" i="17"/>
  <c r="Y44" i="17"/>
  <c r="Y46" i="17"/>
  <c r="Y48" i="17"/>
  <c r="Y50" i="17"/>
  <c r="Y52" i="17"/>
  <c r="Y54" i="17"/>
  <c r="Y56" i="17"/>
  <c r="Y58" i="17"/>
  <c r="Y60" i="17"/>
  <c r="Y62" i="17"/>
  <c r="Y64" i="17"/>
  <c r="Y66" i="17"/>
  <c r="Y12" i="17"/>
  <c r="Y17" i="17"/>
  <c r="Y20" i="17"/>
  <c r="Y29" i="17"/>
  <c r="Y35" i="17"/>
  <c r="Y39" i="17"/>
  <c r="Y47" i="17"/>
  <c r="Y55" i="17"/>
  <c r="Y63" i="17"/>
  <c r="Y68" i="17"/>
  <c r="Y70" i="17"/>
  <c r="Y72" i="17"/>
  <c r="Y74" i="17"/>
  <c r="Y76" i="17"/>
  <c r="Y78" i="17"/>
  <c r="Y80" i="17"/>
  <c r="Y82" i="17"/>
  <c r="Y84" i="17"/>
  <c r="Y86" i="17"/>
  <c r="Y88" i="17"/>
  <c r="Y90" i="17"/>
  <c r="Y8" i="17"/>
  <c r="Y41" i="17"/>
  <c r="Y49" i="17"/>
  <c r="Y19" i="17"/>
  <c r="Y33" i="17"/>
  <c r="Y43" i="17"/>
  <c r="Y69" i="17"/>
  <c r="Y77" i="17"/>
  <c r="Y85" i="17"/>
  <c r="Y53" i="17"/>
  <c r="Y59" i="17"/>
  <c r="Y71" i="17"/>
  <c r="Y79" i="17"/>
  <c r="Y87" i="17"/>
  <c r="Y91" i="17"/>
  <c r="Y93" i="17"/>
  <c r="Y95" i="17"/>
  <c r="Y97" i="17"/>
  <c r="Y99" i="17"/>
  <c r="Y101" i="17"/>
  <c r="Y51" i="17"/>
  <c r="Y73" i="17"/>
  <c r="Y89" i="17"/>
  <c r="Y104" i="17"/>
  <c r="Y109" i="17"/>
  <c r="Y112" i="17"/>
  <c r="Y117" i="17"/>
  <c r="Y118" i="17"/>
  <c r="Y120" i="17"/>
  <c r="Y122" i="17"/>
  <c r="Y124" i="17"/>
  <c r="Y126" i="17"/>
  <c r="Y128" i="17"/>
  <c r="Y130" i="17"/>
  <c r="Y132" i="17"/>
  <c r="Y134" i="17"/>
  <c r="Y136" i="17"/>
  <c r="Y138" i="17"/>
  <c r="Y140" i="17"/>
  <c r="Y142" i="17"/>
  <c r="Y144" i="17"/>
  <c r="Y146" i="17"/>
  <c r="Y148" i="17"/>
  <c r="Y150" i="17"/>
  <c r="Y152" i="17"/>
  <c r="Y154" i="17"/>
  <c r="Y156" i="17"/>
  <c r="Y158" i="17"/>
  <c r="Y160" i="17"/>
  <c r="Y162" i="17"/>
  <c r="Y164" i="17"/>
  <c r="Y166" i="17"/>
  <c r="Y168" i="17"/>
  <c r="Y170" i="17"/>
  <c r="Y172" i="17"/>
  <c r="Y61" i="17"/>
  <c r="Y67" i="17"/>
  <c r="Y83" i="17"/>
  <c r="Y94" i="17"/>
  <c r="Y98" i="17"/>
  <c r="Y103" i="17"/>
  <c r="Y106" i="17"/>
  <c r="Y111" i="17"/>
  <c r="Y114" i="17"/>
  <c r="Y25" i="17"/>
  <c r="Y37" i="17"/>
  <c r="Y57" i="17"/>
  <c r="Y75" i="17"/>
  <c r="Y96" i="17"/>
  <c r="Y102" i="17"/>
  <c r="Y65" i="17"/>
  <c r="Y81" i="17"/>
  <c r="Y45" i="17"/>
  <c r="Y116" i="17"/>
  <c r="Y121" i="17"/>
  <c r="Y125" i="17"/>
  <c r="Y129" i="17"/>
  <c r="Y133" i="17"/>
  <c r="Y100" i="17"/>
  <c r="Y105" i="17"/>
  <c r="Y110" i="17"/>
  <c r="Y115" i="17"/>
  <c r="Y108" i="17"/>
  <c r="Y113" i="17"/>
  <c r="Y119" i="17"/>
  <c r="Y123" i="17"/>
  <c r="Y127" i="17"/>
  <c r="Y131" i="17"/>
  <c r="Y135" i="17"/>
  <c r="Y139" i="17"/>
  <c r="Y143" i="17"/>
  <c r="Y137" i="17"/>
  <c r="Y92" i="17"/>
  <c r="Y141" i="17"/>
  <c r="Y147" i="17"/>
  <c r="Y151" i="17"/>
  <c r="Y155" i="17"/>
  <c r="Y159" i="17"/>
  <c r="Y163" i="17"/>
  <c r="Y167" i="17"/>
  <c r="Y171" i="17"/>
  <c r="Y174" i="17"/>
  <c r="Y176" i="17"/>
  <c r="Y178" i="17"/>
  <c r="Y180" i="17"/>
  <c r="Y182" i="17"/>
  <c r="Y184" i="17"/>
  <c r="Y186" i="17"/>
  <c r="Y188" i="17"/>
  <c r="Y190" i="17"/>
  <c r="Y192" i="17"/>
  <c r="Y194" i="17"/>
  <c r="Y196" i="17"/>
  <c r="Y107" i="17"/>
  <c r="Y145" i="17"/>
  <c r="Y161" i="17"/>
  <c r="Y179" i="17"/>
  <c r="Y187" i="17"/>
  <c r="Y4" i="17"/>
  <c r="Y149" i="17"/>
  <c r="Y198" i="17"/>
  <c r="Y157" i="17"/>
  <c r="Y173" i="17"/>
  <c r="Y177" i="17"/>
  <c r="Y185" i="17"/>
  <c r="Y195" i="17"/>
  <c r="Y197" i="17"/>
  <c r="Y199" i="17"/>
  <c r="Y201" i="17"/>
  <c r="Y165" i="17"/>
  <c r="Y181" i="17"/>
  <c r="Y189" i="17"/>
  <c r="Y153" i="17"/>
  <c r="Y169" i="17"/>
  <c r="Y175" i="17"/>
  <c r="Y183" i="17"/>
  <c r="Y191" i="17"/>
  <c r="Y193" i="17"/>
  <c r="Y200" i="17"/>
  <c r="Y202" i="17"/>
  <c r="O5" i="17"/>
  <c r="O6" i="17"/>
  <c r="O8" i="17"/>
  <c r="O10" i="17"/>
  <c r="O12" i="17"/>
  <c r="O14" i="17"/>
  <c r="O19" i="17"/>
  <c r="O23" i="17"/>
  <c r="O25" i="17"/>
  <c r="O27" i="17"/>
  <c r="O29" i="17"/>
  <c r="O31" i="17"/>
  <c r="O33" i="17"/>
  <c r="O9" i="17"/>
  <c r="O13" i="17"/>
  <c r="O17" i="17"/>
  <c r="O20" i="17"/>
  <c r="O26" i="17"/>
  <c r="O30" i="17"/>
  <c r="O35" i="17"/>
  <c r="O37" i="17"/>
  <c r="O39" i="17"/>
  <c r="O41" i="17"/>
  <c r="O43" i="17"/>
  <c r="O45" i="17"/>
  <c r="O47" i="17"/>
  <c r="O49" i="17"/>
  <c r="O51" i="17"/>
  <c r="O53" i="17"/>
  <c r="O55" i="17"/>
  <c r="O57" i="17"/>
  <c r="O59" i="17"/>
  <c r="O61" i="17"/>
  <c r="O63" i="17"/>
  <c r="O65" i="17"/>
  <c r="O7" i="17"/>
  <c r="O15" i="17"/>
  <c r="O16" i="17"/>
  <c r="O22" i="17"/>
  <c r="O24" i="17"/>
  <c r="O34" i="17"/>
  <c r="O42" i="17"/>
  <c r="O50" i="17"/>
  <c r="O58" i="17"/>
  <c r="O66" i="17"/>
  <c r="O67" i="17"/>
  <c r="O69" i="17"/>
  <c r="O71" i="17"/>
  <c r="O73" i="17"/>
  <c r="O75" i="17"/>
  <c r="O77" i="17"/>
  <c r="O79" i="17"/>
  <c r="O81" i="17"/>
  <c r="O83" i="17"/>
  <c r="O85" i="17"/>
  <c r="O87" i="17"/>
  <c r="O89" i="17"/>
  <c r="O91" i="17"/>
  <c r="O18" i="17"/>
  <c r="O44" i="17"/>
  <c r="O52" i="17"/>
  <c r="O28" i="17"/>
  <c r="O32" i="17"/>
  <c r="O36" i="17"/>
  <c r="O38" i="17"/>
  <c r="O54" i="17"/>
  <c r="O60" i="17"/>
  <c r="O64" i="17"/>
  <c r="O72" i="17"/>
  <c r="O80" i="17"/>
  <c r="O88" i="17"/>
  <c r="O48" i="17"/>
  <c r="O74" i="17"/>
  <c r="O82" i="17"/>
  <c r="O90" i="17"/>
  <c r="O92" i="17"/>
  <c r="O94" i="17"/>
  <c r="O96" i="17"/>
  <c r="O98" i="17"/>
  <c r="O100" i="17"/>
  <c r="O68" i="17"/>
  <c r="O84" i="17"/>
  <c r="O104" i="17"/>
  <c r="O107" i="17"/>
  <c r="O112" i="17"/>
  <c r="O115" i="17"/>
  <c r="O119" i="17"/>
  <c r="O121" i="17"/>
  <c r="O123" i="17"/>
  <c r="O125" i="17"/>
  <c r="O127" i="17"/>
  <c r="O129" i="17"/>
  <c r="O131" i="17"/>
  <c r="O133" i="17"/>
  <c r="O135" i="17"/>
  <c r="O137" i="17"/>
  <c r="O139" i="17"/>
  <c r="O141" i="17"/>
  <c r="O143" i="17"/>
  <c r="O145" i="17"/>
  <c r="O147" i="17"/>
  <c r="O149" i="17"/>
  <c r="O151" i="17"/>
  <c r="O153" i="17"/>
  <c r="O155" i="17"/>
  <c r="O157" i="17"/>
  <c r="O159" i="17"/>
  <c r="O161" i="17"/>
  <c r="O163" i="17"/>
  <c r="O165" i="17"/>
  <c r="O167" i="17"/>
  <c r="O169" i="17"/>
  <c r="O171" i="17"/>
  <c r="O173" i="17"/>
  <c r="O11" i="17"/>
  <c r="O40" i="17"/>
  <c r="O78" i="17"/>
  <c r="O93" i="17"/>
  <c r="O97" i="17"/>
  <c r="O101" i="17"/>
  <c r="O106" i="17"/>
  <c r="O109" i="17"/>
  <c r="O114" i="17"/>
  <c r="O117" i="17"/>
  <c r="O21" i="17"/>
  <c r="O46" i="17"/>
  <c r="O62" i="17"/>
  <c r="O76" i="17"/>
  <c r="O56" i="17"/>
  <c r="O86" i="17"/>
  <c r="O99" i="17"/>
  <c r="O102" i="17"/>
  <c r="O111" i="17"/>
  <c r="O116" i="17"/>
  <c r="O120" i="17"/>
  <c r="O124" i="17"/>
  <c r="O128" i="17"/>
  <c r="O132" i="17"/>
  <c r="O136" i="17"/>
  <c r="O95" i="17"/>
  <c r="O110" i="17"/>
  <c r="O103" i="17"/>
  <c r="O108" i="17"/>
  <c r="O122" i="17"/>
  <c r="O126" i="17"/>
  <c r="O130" i="17"/>
  <c r="O134" i="17"/>
  <c r="O138" i="17"/>
  <c r="O142" i="17"/>
  <c r="O70" i="17"/>
  <c r="O118" i="17"/>
  <c r="O105" i="17"/>
  <c r="O146" i="17"/>
  <c r="O150" i="17"/>
  <c r="O154" i="17"/>
  <c r="O158" i="17"/>
  <c r="O162" i="17"/>
  <c r="O166" i="17"/>
  <c r="O170" i="17"/>
  <c r="O175" i="17"/>
  <c r="O177" i="17"/>
  <c r="O179" i="17"/>
  <c r="O181" i="17"/>
  <c r="O183" i="17"/>
  <c r="O185" i="17"/>
  <c r="O187" i="17"/>
  <c r="O189" i="17"/>
  <c r="O191" i="17"/>
  <c r="O193" i="17"/>
  <c r="O195" i="17"/>
  <c r="O113" i="17"/>
  <c r="O140" i="17"/>
  <c r="O156" i="17"/>
  <c r="O172" i="17"/>
  <c r="O174" i="17"/>
  <c r="O182" i="17"/>
  <c r="O190" i="17"/>
  <c r="O144" i="17"/>
  <c r="O176" i="17"/>
  <c r="O197" i="17"/>
  <c r="O152" i="17"/>
  <c r="O168" i="17"/>
  <c r="O180" i="17"/>
  <c r="O188" i="17"/>
  <c r="O194" i="17"/>
  <c r="O198" i="17"/>
  <c r="O200" i="17"/>
  <c r="O202" i="17"/>
  <c r="O160" i="17"/>
  <c r="O192" i="17"/>
  <c r="O196" i="17"/>
  <c r="O199" i="17"/>
  <c r="O201" i="17"/>
  <c r="O148" i="17"/>
  <c r="O164" i="17"/>
  <c r="O178" i="17"/>
  <c r="O186" i="17"/>
  <c r="O4" i="17"/>
  <c r="O184" i="17"/>
  <c r="AA5" i="17"/>
  <c r="AA6" i="17"/>
  <c r="AA8" i="17"/>
  <c r="AA10" i="17"/>
  <c r="AA12" i="17"/>
  <c r="AA14" i="17"/>
  <c r="AA19" i="17"/>
  <c r="AA23" i="17"/>
  <c r="AA25" i="17"/>
  <c r="AA27" i="17"/>
  <c r="AA29" i="17"/>
  <c r="AA31" i="17"/>
  <c r="AA7" i="17"/>
  <c r="AA11" i="17"/>
  <c r="AA15" i="17"/>
  <c r="AA17" i="17"/>
  <c r="AA20" i="17"/>
  <c r="AA21" i="17"/>
  <c r="AA24" i="17"/>
  <c r="AA28" i="17"/>
  <c r="AA33" i="17"/>
  <c r="AA35" i="17"/>
  <c r="AA37" i="17"/>
  <c r="AA39" i="17"/>
  <c r="AA41" i="17"/>
  <c r="AA43" i="17"/>
  <c r="AA45" i="17"/>
  <c r="AA47" i="17"/>
  <c r="AA49" i="17"/>
  <c r="AA51" i="17"/>
  <c r="AA53" i="17"/>
  <c r="AA55" i="17"/>
  <c r="AA57" i="17"/>
  <c r="AA59" i="17"/>
  <c r="AA61" i="17"/>
  <c r="AA63" i="17"/>
  <c r="AA65" i="17"/>
  <c r="AA13" i="17"/>
  <c r="AA18" i="17"/>
  <c r="AA30" i="17"/>
  <c r="AA36" i="17"/>
  <c r="AA40" i="17"/>
  <c r="AA48" i="17"/>
  <c r="AA56" i="17"/>
  <c r="AA64" i="17"/>
  <c r="AA67" i="17"/>
  <c r="AA69" i="17"/>
  <c r="AA71" i="17"/>
  <c r="AA73" i="17"/>
  <c r="AA75" i="17"/>
  <c r="AA77" i="17"/>
  <c r="AA79" i="17"/>
  <c r="AA81" i="17"/>
  <c r="AA83" i="17"/>
  <c r="AA85" i="17"/>
  <c r="AA87" i="17"/>
  <c r="AA89" i="17"/>
  <c r="AA9" i="17"/>
  <c r="AA16" i="17"/>
  <c r="AA22" i="17"/>
  <c r="AA42" i="17"/>
  <c r="AA50" i="17"/>
  <c r="AA34" i="17"/>
  <c r="AA44" i="17"/>
  <c r="AA66" i="17"/>
  <c r="AA70" i="17"/>
  <c r="AA78" i="17"/>
  <c r="AA86" i="17"/>
  <c r="AA38" i="17"/>
  <c r="AA54" i="17"/>
  <c r="AA58" i="17"/>
  <c r="AA62" i="17"/>
  <c r="AA72" i="17"/>
  <c r="AA80" i="17"/>
  <c r="AA88" i="17"/>
  <c r="AA92" i="17"/>
  <c r="AA94" i="17"/>
  <c r="AA96" i="17"/>
  <c r="AA98" i="17"/>
  <c r="AA100" i="17"/>
  <c r="AA26" i="17"/>
  <c r="AA74" i="17"/>
  <c r="AA90" i="17"/>
  <c r="AA102" i="17"/>
  <c r="AA105" i="17"/>
  <c r="AA110" i="17"/>
  <c r="AA113" i="17"/>
  <c r="AA119" i="17"/>
  <c r="AA121" i="17"/>
  <c r="AA123" i="17"/>
  <c r="AA125" i="17"/>
  <c r="AA127" i="17"/>
  <c r="AA129" i="17"/>
  <c r="AA131" i="17"/>
  <c r="AA133" i="17"/>
  <c r="AA135" i="17"/>
  <c r="AA137" i="17"/>
  <c r="AA139" i="17"/>
  <c r="AA141" i="17"/>
  <c r="AA143" i="17"/>
  <c r="AA145" i="17"/>
  <c r="AA147" i="17"/>
  <c r="AA149" i="17"/>
  <c r="AA151" i="17"/>
  <c r="AA153" i="17"/>
  <c r="AA155" i="17"/>
  <c r="AA157" i="17"/>
  <c r="AA159" i="17"/>
  <c r="AA161" i="17"/>
  <c r="AA163" i="17"/>
  <c r="AA165" i="17"/>
  <c r="AA167" i="17"/>
  <c r="AA169" i="17"/>
  <c r="AA171" i="17"/>
  <c r="AA173" i="17"/>
  <c r="AA32" i="17"/>
  <c r="AA46" i="17"/>
  <c r="AA60" i="17"/>
  <c r="AA68" i="17"/>
  <c r="AA84" i="17"/>
  <c r="AA91" i="17"/>
  <c r="AA95" i="17"/>
  <c r="AA99" i="17"/>
  <c r="AA104" i="17"/>
  <c r="AA107" i="17"/>
  <c r="AA112" i="17"/>
  <c r="AA115" i="17"/>
  <c r="AA97" i="17"/>
  <c r="AA103" i="17"/>
  <c r="AA52" i="17"/>
  <c r="AA76" i="17"/>
  <c r="AA117" i="17"/>
  <c r="AA118" i="17"/>
  <c r="AA122" i="17"/>
  <c r="AA126" i="17"/>
  <c r="AA130" i="17"/>
  <c r="AA134" i="17"/>
  <c r="AA101" i="17"/>
  <c r="AA111" i="17"/>
  <c r="AA116" i="17"/>
  <c r="AA82" i="17"/>
  <c r="AA106" i="17"/>
  <c r="AA109" i="17"/>
  <c r="AA114" i="17"/>
  <c r="AA120" i="17"/>
  <c r="AA124" i="17"/>
  <c r="AA128" i="17"/>
  <c r="AA132" i="17"/>
  <c r="AA136" i="17"/>
  <c r="AA140" i="17"/>
  <c r="AA138" i="17"/>
  <c r="AA108" i="17"/>
  <c r="AA142" i="17"/>
  <c r="AA144" i="17"/>
  <c r="AA148" i="17"/>
  <c r="AA152" i="17"/>
  <c r="AA156" i="17"/>
  <c r="AA160" i="17"/>
  <c r="AA164" i="17"/>
  <c r="AA168" i="17"/>
  <c r="AA172" i="17"/>
  <c r="AA175" i="17"/>
  <c r="AA177" i="17"/>
  <c r="AA179" i="17"/>
  <c r="AA181" i="17"/>
  <c r="AA183" i="17"/>
  <c r="AA185" i="17"/>
  <c r="AA187" i="17"/>
  <c r="AA189" i="17"/>
  <c r="AA191" i="17"/>
  <c r="AA193" i="17"/>
  <c r="AA195" i="17"/>
  <c r="AA93" i="17"/>
  <c r="AA146" i="17"/>
  <c r="AA162" i="17"/>
  <c r="AA180" i="17"/>
  <c r="AA188" i="17"/>
  <c r="AA194" i="17"/>
  <c r="AA197" i="17"/>
  <c r="AA158" i="17"/>
  <c r="AA178" i="17"/>
  <c r="AA186" i="17"/>
  <c r="AA192" i="17"/>
  <c r="AA196" i="17"/>
  <c r="AA198" i="17"/>
  <c r="AA200" i="17"/>
  <c r="AA202" i="17"/>
  <c r="AA150" i="17"/>
  <c r="AA174" i="17"/>
  <c r="AA201" i="17"/>
  <c r="AA154" i="17"/>
  <c r="AA170" i="17"/>
  <c r="AA176" i="17"/>
  <c r="AA184" i="17"/>
  <c r="AA4" i="17"/>
  <c r="AA166" i="17"/>
  <c r="AA182" i="17"/>
  <c r="AA190" i="17"/>
  <c r="AA199" i="17"/>
  <c r="Z6" i="17"/>
  <c r="Z8" i="17"/>
  <c r="Z10" i="17"/>
  <c r="Z12" i="17"/>
  <c r="Z14" i="17"/>
  <c r="Z7" i="17"/>
  <c r="Z11" i="17"/>
  <c r="Z15" i="17"/>
  <c r="Z17" i="17"/>
  <c r="Z20" i="17"/>
  <c r="Z21" i="17"/>
  <c r="Z24" i="17"/>
  <c r="Z26" i="17"/>
  <c r="Z28" i="17"/>
  <c r="Z30" i="17"/>
  <c r="Z13" i="17"/>
  <c r="Z18" i="17"/>
  <c r="Z5" i="17"/>
  <c r="Z23" i="17"/>
  <c r="Z27" i="17"/>
  <c r="Z31" i="17"/>
  <c r="Z34" i="17"/>
  <c r="Z36" i="17"/>
  <c r="Z9" i="17"/>
  <c r="Z16" i="17"/>
  <c r="Z22" i="17"/>
  <c r="Z42" i="17"/>
  <c r="Z45" i="17"/>
  <c r="Z50" i="17"/>
  <c r="Z53" i="17"/>
  <c r="Z58" i="17"/>
  <c r="Z61" i="17"/>
  <c r="Z66" i="17"/>
  <c r="Z29" i="17"/>
  <c r="Z35" i="17"/>
  <c r="Z39" i="17"/>
  <c r="Z44" i="17"/>
  <c r="Z47" i="17"/>
  <c r="Z52" i="17"/>
  <c r="Z55" i="17"/>
  <c r="Z38" i="17"/>
  <c r="Z49" i="17"/>
  <c r="Z54" i="17"/>
  <c r="Z57" i="17"/>
  <c r="Z62" i="17"/>
  <c r="Z67" i="17"/>
  <c r="Z72" i="17"/>
  <c r="Z75" i="17"/>
  <c r="Z80" i="17"/>
  <c r="Z83" i="17"/>
  <c r="Z88" i="17"/>
  <c r="Z92" i="17"/>
  <c r="Z94" i="17"/>
  <c r="Z96" i="17"/>
  <c r="Z98" i="17"/>
  <c r="Z100" i="17"/>
  <c r="Z102" i="17"/>
  <c r="Z104" i="17"/>
  <c r="Z106" i="17"/>
  <c r="Z108" i="17"/>
  <c r="Z110" i="17"/>
  <c r="Z112" i="17"/>
  <c r="Z114" i="17"/>
  <c r="Z116" i="17"/>
  <c r="Z19" i="17"/>
  <c r="Z33" i="17"/>
  <c r="Z43" i="17"/>
  <c r="Z48" i="17"/>
  <c r="Z63" i="17"/>
  <c r="Z69" i="17"/>
  <c r="Z74" i="17"/>
  <c r="Z77" i="17"/>
  <c r="Z82" i="17"/>
  <c r="Z85" i="17"/>
  <c r="Z90" i="17"/>
  <c r="Z32" i="17"/>
  <c r="Z41" i="17"/>
  <c r="Z46" i="17"/>
  <c r="Z59" i="17"/>
  <c r="Z60" i="17"/>
  <c r="Z68" i="17"/>
  <c r="Z79" i="17"/>
  <c r="Z84" i="17"/>
  <c r="Z91" i="17"/>
  <c r="Z95" i="17"/>
  <c r="Z99" i="17"/>
  <c r="Z107" i="17"/>
  <c r="Z115" i="17"/>
  <c r="Z51" i="17"/>
  <c r="Z56" i="17"/>
  <c r="Z73" i="17"/>
  <c r="Z78" i="17"/>
  <c r="Z89" i="17"/>
  <c r="Z109" i="17"/>
  <c r="Z117" i="17"/>
  <c r="Z118" i="17"/>
  <c r="Z120" i="17"/>
  <c r="Z122" i="17"/>
  <c r="Z124" i="17"/>
  <c r="Z126" i="17"/>
  <c r="Z128" i="17"/>
  <c r="Z130" i="17"/>
  <c r="Z132" i="17"/>
  <c r="Z134" i="17"/>
  <c r="Z136" i="17"/>
  <c r="Z138" i="17"/>
  <c r="Z140" i="17"/>
  <c r="Z142" i="17"/>
  <c r="Z144" i="17"/>
  <c r="Z146" i="17"/>
  <c r="Z148" i="17"/>
  <c r="Z150" i="17"/>
  <c r="Z152" i="17"/>
  <c r="Z154" i="17"/>
  <c r="Z156" i="17"/>
  <c r="Z158" i="17"/>
  <c r="Z160" i="17"/>
  <c r="Z162" i="17"/>
  <c r="Z164" i="17"/>
  <c r="Z166" i="17"/>
  <c r="Z168" i="17"/>
  <c r="Z170" i="17"/>
  <c r="Z172" i="17"/>
  <c r="Z25" i="17"/>
  <c r="Z37" i="17"/>
  <c r="Z40" i="17"/>
  <c r="Z70" i="17"/>
  <c r="Z64" i="17"/>
  <c r="Z71" i="17"/>
  <c r="Z76" i="17"/>
  <c r="Z93" i="17"/>
  <c r="Z101" i="17"/>
  <c r="Z87" i="17"/>
  <c r="Z111" i="17"/>
  <c r="Z65" i="17"/>
  <c r="Z86" i="17"/>
  <c r="Z103" i="17"/>
  <c r="Z121" i="17"/>
  <c r="Z125" i="17"/>
  <c r="Z129" i="17"/>
  <c r="Z133" i="17"/>
  <c r="Z97" i="17"/>
  <c r="Z105" i="17"/>
  <c r="Z123" i="17"/>
  <c r="Z143" i="17"/>
  <c r="Z145" i="17"/>
  <c r="Z149" i="17"/>
  <c r="Z153" i="17"/>
  <c r="Z157" i="17"/>
  <c r="Z161" i="17"/>
  <c r="Z165" i="17"/>
  <c r="Z169" i="17"/>
  <c r="Z173" i="17"/>
  <c r="Z175" i="17"/>
  <c r="Z177" i="17"/>
  <c r="Z179" i="17"/>
  <c r="Z181" i="17"/>
  <c r="Z183" i="17"/>
  <c r="Z185" i="17"/>
  <c r="Z187" i="17"/>
  <c r="Z189" i="17"/>
  <c r="Z191" i="17"/>
  <c r="Z81" i="17"/>
  <c r="Z119" i="17"/>
  <c r="Z135" i="17"/>
  <c r="Z137" i="17"/>
  <c r="Z131" i="17"/>
  <c r="Z141" i="17"/>
  <c r="Z147" i="17"/>
  <c r="Z151" i="17"/>
  <c r="Z155" i="17"/>
  <c r="Z159" i="17"/>
  <c r="Z163" i="17"/>
  <c r="Z167" i="17"/>
  <c r="Z171" i="17"/>
  <c r="Z174" i="17"/>
  <c r="Z176" i="17"/>
  <c r="Z178" i="17"/>
  <c r="Z180" i="17"/>
  <c r="Z182" i="17"/>
  <c r="Z184" i="17"/>
  <c r="Z186" i="17"/>
  <c r="Z188" i="17"/>
  <c r="Z190" i="17"/>
  <c r="Z192" i="17"/>
  <c r="Z194" i="17"/>
  <c r="Z196" i="17"/>
  <c r="Z193" i="17"/>
  <c r="Z198" i="17"/>
  <c r="Z200" i="17"/>
  <c r="Z202" i="17"/>
  <c r="Z4" i="17"/>
  <c r="Z113" i="17"/>
  <c r="Z127" i="17"/>
  <c r="Z139" i="17"/>
  <c r="Z195" i="17"/>
  <c r="Z197" i="17"/>
  <c r="Z199" i="17"/>
  <c r="Z201" i="17"/>
  <c r="AI3" i="17"/>
  <c r="AE3" i="17"/>
  <c r="I20" i="17"/>
  <c r="I22" i="17"/>
  <c r="I24" i="17"/>
  <c r="I26" i="17"/>
  <c r="I28" i="17"/>
  <c r="I30" i="17"/>
  <c r="I32" i="17"/>
  <c r="I34" i="17"/>
  <c r="I36" i="17"/>
  <c r="I38" i="17"/>
  <c r="I40" i="17"/>
  <c r="I42" i="17"/>
  <c r="I44" i="17"/>
  <c r="I46" i="17"/>
  <c r="I48" i="17"/>
  <c r="I50" i="17"/>
  <c r="I52" i="17"/>
  <c r="I54" i="17"/>
  <c r="I56" i="17"/>
  <c r="I58" i="17"/>
  <c r="I60" i="17"/>
  <c r="I62" i="17"/>
  <c r="I64" i="17"/>
  <c r="I66" i="17"/>
  <c r="I68" i="17"/>
  <c r="I70" i="17"/>
  <c r="I72" i="17"/>
  <c r="I74" i="17"/>
  <c r="I76" i="17"/>
  <c r="I78" i="17"/>
  <c r="I80" i="17"/>
  <c r="I82" i="17"/>
  <c r="I84" i="17"/>
  <c r="I86" i="17"/>
  <c r="I88" i="17"/>
  <c r="I90" i="17"/>
  <c r="I92" i="17"/>
  <c r="I94" i="17"/>
  <c r="I96" i="17"/>
  <c r="I98" i="17"/>
  <c r="I100" i="17"/>
  <c r="I102" i="17"/>
  <c r="I104" i="17"/>
  <c r="I106" i="17"/>
  <c r="I108" i="17"/>
  <c r="I110" i="17"/>
  <c r="I112" i="17"/>
  <c r="I114" i="17"/>
  <c r="I116" i="17"/>
  <c r="I118" i="17"/>
  <c r="I120" i="17"/>
  <c r="I122" i="17"/>
  <c r="I124" i="17"/>
  <c r="I126" i="17"/>
  <c r="I128" i="17"/>
  <c r="I130" i="17"/>
  <c r="I132" i="17"/>
  <c r="I134" i="17"/>
  <c r="I136" i="17"/>
  <c r="I138" i="17"/>
  <c r="I140" i="17"/>
  <c r="I142" i="17"/>
  <c r="I144" i="17"/>
  <c r="I146" i="17"/>
  <c r="I148" i="17"/>
  <c r="I150" i="17"/>
  <c r="I21" i="17"/>
  <c r="I23" i="17"/>
  <c r="I25" i="17"/>
  <c r="I27" i="17"/>
  <c r="I29" i="17"/>
  <c r="I31" i="17"/>
  <c r="I33" i="17"/>
  <c r="I35" i="17"/>
  <c r="I37" i="17"/>
  <c r="I39" i="17"/>
  <c r="I41" i="17"/>
  <c r="I43" i="17"/>
  <c r="I45" i="17"/>
  <c r="I47" i="17"/>
  <c r="I49" i="17"/>
  <c r="I51" i="17"/>
  <c r="I53" i="17"/>
  <c r="I55" i="17"/>
  <c r="I57" i="17"/>
  <c r="I59" i="17"/>
  <c r="I61" i="17"/>
  <c r="I63" i="17"/>
  <c r="I65" i="17"/>
  <c r="I67" i="17"/>
  <c r="I69" i="17"/>
  <c r="I71" i="17"/>
  <c r="I73" i="17"/>
  <c r="I75" i="17"/>
  <c r="I77" i="17"/>
  <c r="I79" i="17"/>
  <c r="I81" i="17"/>
  <c r="I83" i="17"/>
  <c r="I85" i="17"/>
  <c r="I87" i="17"/>
  <c r="I89" i="17"/>
  <c r="I91" i="17"/>
  <c r="I93" i="17"/>
  <c r="I95" i="17"/>
  <c r="I97" i="17"/>
  <c r="I99" i="17"/>
  <c r="I101" i="17"/>
  <c r="I103" i="17"/>
  <c r="I105" i="17"/>
  <c r="I107" i="17"/>
  <c r="I109" i="17"/>
  <c r="I111" i="17"/>
  <c r="I113" i="17"/>
  <c r="I115" i="17"/>
  <c r="I117" i="17"/>
  <c r="I119" i="17"/>
  <c r="I121" i="17"/>
  <c r="I123" i="17"/>
  <c r="I125" i="17"/>
  <c r="I127" i="17"/>
  <c r="I129" i="17"/>
  <c r="I131" i="17"/>
  <c r="I133" i="17"/>
  <c r="I135" i="17"/>
  <c r="I137" i="17"/>
  <c r="I139" i="17"/>
  <c r="I141" i="17"/>
  <c r="I143" i="17"/>
  <c r="I145" i="17"/>
  <c r="I147" i="17"/>
  <c r="I149" i="17"/>
  <c r="I19" i="17"/>
  <c r="AG7" i="17"/>
  <c r="AG9" i="17"/>
  <c r="AG11" i="17"/>
  <c r="AG13" i="17"/>
  <c r="AG15" i="17"/>
  <c r="AG21" i="17"/>
  <c r="AG24" i="17"/>
  <c r="AG26" i="17"/>
  <c r="AG28" i="17"/>
  <c r="AG30" i="17"/>
  <c r="AG32" i="17"/>
  <c r="AG6" i="17"/>
  <c r="AG10" i="17"/>
  <c r="AG14" i="17"/>
  <c r="AG16" i="17"/>
  <c r="AG18" i="17"/>
  <c r="AG22" i="17"/>
  <c r="AG23" i="17"/>
  <c r="AG27" i="17"/>
  <c r="AG34" i="17"/>
  <c r="AG36" i="17"/>
  <c r="AG38" i="17"/>
  <c r="AG40" i="17"/>
  <c r="AG42" i="17"/>
  <c r="AG44" i="17"/>
  <c r="AG46" i="17"/>
  <c r="AG48" i="17"/>
  <c r="AG50" i="17"/>
  <c r="AG52" i="17"/>
  <c r="AG54" i="17"/>
  <c r="AG56" i="17"/>
  <c r="AG58" i="17"/>
  <c r="AG60" i="17"/>
  <c r="AG62" i="17"/>
  <c r="AG64" i="17"/>
  <c r="AG66" i="17"/>
  <c r="AG8" i="17"/>
  <c r="AG17" i="17"/>
  <c r="AG20" i="17"/>
  <c r="AG31" i="17"/>
  <c r="AG19" i="17"/>
  <c r="AG25" i="17"/>
  <c r="AG35" i="17"/>
  <c r="AG43" i="17"/>
  <c r="AG51" i="17"/>
  <c r="AG59" i="17"/>
  <c r="AG68" i="17"/>
  <c r="AG70" i="17"/>
  <c r="AG72" i="17"/>
  <c r="AG74" i="17"/>
  <c r="AG76" i="17"/>
  <c r="AG78" i="17"/>
  <c r="AG80" i="17"/>
  <c r="AG82" i="17"/>
  <c r="AG84" i="17"/>
  <c r="AG86" i="17"/>
  <c r="AG88" i="17"/>
  <c r="AG90" i="17"/>
  <c r="AG12" i="17"/>
  <c r="AG45" i="17"/>
  <c r="AG53" i="17"/>
  <c r="AG5" i="17"/>
  <c r="AG37" i="17"/>
  <c r="AG47" i="17"/>
  <c r="AG57" i="17"/>
  <c r="AG73" i="17"/>
  <c r="AG81" i="17"/>
  <c r="AG89" i="17"/>
  <c r="AG41" i="17"/>
  <c r="AG63" i="17"/>
  <c r="AG67" i="17"/>
  <c r="AG75" i="17"/>
  <c r="AG83" i="17"/>
  <c r="AG91" i="17"/>
  <c r="AG93" i="17"/>
  <c r="AG95" i="17"/>
  <c r="AG97" i="17"/>
  <c r="AG99" i="17"/>
  <c r="AG33" i="17"/>
  <c r="AG55" i="17"/>
  <c r="AG77" i="17"/>
  <c r="AG105" i="17"/>
  <c r="AG108" i="17"/>
  <c r="AG113" i="17"/>
  <c r="AG116" i="17"/>
  <c r="AG118" i="17"/>
  <c r="AG120" i="17"/>
  <c r="AG122" i="17"/>
  <c r="AG124" i="17"/>
  <c r="AG126" i="17"/>
  <c r="AG128" i="17"/>
  <c r="AG130" i="17"/>
  <c r="AG132" i="17"/>
  <c r="AG134" i="17"/>
  <c r="AG136" i="17"/>
  <c r="AG138" i="17"/>
  <c r="AG140" i="17"/>
  <c r="AG142" i="17"/>
  <c r="AG144" i="17"/>
  <c r="AG146" i="17"/>
  <c r="AG148" i="17"/>
  <c r="AG150" i="17"/>
  <c r="AG152" i="17"/>
  <c r="AG154" i="17"/>
  <c r="AG156" i="17"/>
  <c r="AG158" i="17"/>
  <c r="AG160" i="17"/>
  <c r="AG162" i="17"/>
  <c r="AG164" i="17"/>
  <c r="AG166" i="17"/>
  <c r="AG168" i="17"/>
  <c r="AG170" i="17"/>
  <c r="AG172" i="17"/>
  <c r="AG65" i="17"/>
  <c r="AG71" i="17"/>
  <c r="AG87" i="17"/>
  <c r="AG94" i="17"/>
  <c r="AG98" i="17"/>
  <c r="AG102" i="17"/>
  <c r="AG107" i="17"/>
  <c r="AG110" i="17"/>
  <c r="AG115" i="17"/>
  <c r="AG29" i="17"/>
  <c r="AG69" i="17"/>
  <c r="AG79" i="17"/>
  <c r="AG92" i="17"/>
  <c r="AG100" i="17"/>
  <c r="AG106" i="17"/>
  <c r="AG39" i="17"/>
  <c r="AG85" i="17"/>
  <c r="AG109" i="17"/>
  <c r="AG121" i="17"/>
  <c r="AG125" i="17"/>
  <c r="AG129" i="17"/>
  <c r="AG133" i="17"/>
  <c r="AG61" i="17"/>
  <c r="AG114" i="17"/>
  <c r="AG101" i="17"/>
  <c r="AG112" i="17"/>
  <c r="AG117" i="17"/>
  <c r="AG119" i="17"/>
  <c r="AG123" i="17"/>
  <c r="AG127" i="17"/>
  <c r="AG131" i="17"/>
  <c r="AG135" i="17"/>
  <c r="AG139" i="17"/>
  <c r="AG143" i="17"/>
  <c r="AG104" i="17"/>
  <c r="AG141" i="17"/>
  <c r="AG96" i="17"/>
  <c r="AG147" i="17"/>
  <c r="AG151" i="17"/>
  <c r="AG155" i="17"/>
  <c r="AG159" i="17"/>
  <c r="AG163" i="17"/>
  <c r="AG167" i="17"/>
  <c r="AG171" i="17"/>
  <c r="AG174" i="17"/>
  <c r="AG176" i="17"/>
  <c r="AG178" i="17"/>
  <c r="AG180" i="17"/>
  <c r="AG182" i="17"/>
  <c r="AG184" i="17"/>
  <c r="AG186" i="17"/>
  <c r="AG188" i="17"/>
  <c r="AG190" i="17"/>
  <c r="AG192" i="17"/>
  <c r="AG194" i="17"/>
  <c r="AG196" i="17"/>
  <c r="AG103" i="17"/>
  <c r="AG111" i="17"/>
  <c r="AG49" i="17"/>
  <c r="AG149" i="17"/>
  <c r="AG165" i="17"/>
  <c r="AG175" i="17"/>
  <c r="AG183" i="17"/>
  <c r="AG4" i="17"/>
  <c r="AG137" i="17"/>
  <c r="AG145" i="17"/>
  <c r="AG161" i="17"/>
  <c r="AG181" i="17"/>
  <c r="AG189" i="17"/>
  <c r="AG191" i="17"/>
  <c r="AG195" i="17"/>
  <c r="AG197" i="17"/>
  <c r="AG199" i="17"/>
  <c r="AG201" i="17"/>
  <c r="AG153" i="17"/>
  <c r="AG177" i="17"/>
  <c r="AG193" i="17"/>
  <c r="AG200" i="17"/>
  <c r="AG202" i="17"/>
  <c r="AG157" i="17"/>
  <c r="AG173" i="17"/>
  <c r="AG179" i="17"/>
  <c r="AG187" i="17"/>
  <c r="AG169" i="17"/>
  <c r="AG185" i="17"/>
  <c r="AG198" i="17"/>
  <c r="L7" i="17"/>
  <c r="L9" i="17"/>
  <c r="L11" i="17"/>
  <c r="L13" i="17"/>
  <c r="L15" i="17"/>
  <c r="L5" i="17"/>
  <c r="L8" i="17"/>
  <c r="L12" i="17"/>
  <c r="L16" i="17"/>
  <c r="L18" i="17"/>
  <c r="L22" i="17"/>
  <c r="L19" i="17"/>
  <c r="L23" i="17"/>
  <c r="L25" i="17"/>
  <c r="L27" i="17"/>
  <c r="L29" i="17"/>
  <c r="L31" i="17"/>
  <c r="L6" i="17"/>
  <c r="L14" i="17"/>
  <c r="L32" i="17"/>
  <c r="L21" i="17"/>
  <c r="L24" i="17"/>
  <c r="L28" i="17"/>
  <c r="L35" i="17"/>
  <c r="L37" i="17"/>
  <c r="L17" i="17"/>
  <c r="L33" i="17"/>
  <c r="L38" i="17"/>
  <c r="L43" i="17"/>
  <c r="L46" i="17"/>
  <c r="L51" i="17"/>
  <c r="L54" i="17"/>
  <c r="L59" i="17"/>
  <c r="L62" i="17"/>
  <c r="L30" i="17"/>
  <c r="L36" i="17"/>
  <c r="L40" i="17"/>
  <c r="L45" i="17"/>
  <c r="L48" i="17"/>
  <c r="L53" i="17"/>
  <c r="L56" i="17"/>
  <c r="L10" i="17"/>
  <c r="L42" i="17"/>
  <c r="L47" i="17"/>
  <c r="L66" i="17"/>
  <c r="L68" i="17"/>
  <c r="L73" i="17"/>
  <c r="L76" i="17"/>
  <c r="L81" i="17"/>
  <c r="L84" i="17"/>
  <c r="L89" i="17"/>
  <c r="L93" i="17"/>
  <c r="L95" i="17"/>
  <c r="L97" i="17"/>
  <c r="L99" i="17"/>
  <c r="L101" i="17"/>
  <c r="L103" i="17"/>
  <c r="L105" i="17"/>
  <c r="L107" i="17"/>
  <c r="L109" i="17"/>
  <c r="L111" i="17"/>
  <c r="L113" i="17"/>
  <c r="L115" i="17"/>
  <c r="L117" i="17"/>
  <c r="L26" i="17"/>
  <c r="L34" i="17"/>
  <c r="L41" i="17"/>
  <c r="L52" i="17"/>
  <c r="L57" i="17"/>
  <c r="L58" i="17"/>
  <c r="L63" i="17"/>
  <c r="L67" i="17"/>
  <c r="L70" i="17"/>
  <c r="L75" i="17"/>
  <c r="L78" i="17"/>
  <c r="L83" i="17"/>
  <c r="L86" i="17"/>
  <c r="L91" i="17"/>
  <c r="L20" i="17"/>
  <c r="L50" i="17"/>
  <c r="L55" i="17"/>
  <c r="L72" i="17"/>
  <c r="L77" i="17"/>
  <c r="L88" i="17"/>
  <c r="L92" i="17"/>
  <c r="L96" i="17"/>
  <c r="L100" i="17"/>
  <c r="L108" i="17"/>
  <c r="L116" i="17"/>
  <c r="L60" i="17"/>
  <c r="L61" i="17"/>
  <c r="L71" i="17"/>
  <c r="L82" i="17"/>
  <c r="L87" i="17"/>
  <c r="L102" i="17"/>
  <c r="L110" i="17"/>
  <c r="L118" i="17"/>
  <c r="L119" i="17"/>
  <c r="L121" i="17"/>
  <c r="L123" i="17"/>
  <c r="L125" i="17"/>
  <c r="L127" i="17"/>
  <c r="L129" i="17"/>
  <c r="L131" i="17"/>
  <c r="L133" i="17"/>
  <c r="L135" i="17"/>
  <c r="L137" i="17"/>
  <c r="L139" i="17"/>
  <c r="L141" i="17"/>
  <c r="L143" i="17"/>
  <c r="L145" i="17"/>
  <c r="L147" i="17"/>
  <c r="L149" i="17"/>
  <c r="L151" i="17"/>
  <c r="L153" i="17"/>
  <c r="L155" i="17"/>
  <c r="L157" i="17"/>
  <c r="L159" i="17"/>
  <c r="L161" i="17"/>
  <c r="L163" i="17"/>
  <c r="L165" i="17"/>
  <c r="L167" i="17"/>
  <c r="L169" i="17"/>
  <c r="L171" i="17"/>
  <c r="L173" i="17"/>
  <c r="L39" i="17"/>
  <c r="L64" i="17"/>
  <c r="L69" i="17"/>
  <c r="L49" i="17"/>
  <c r="L65" i="17"/>
  <c r="L74" i="17"/>
  <c r="L79" i="17"/>
  <c r="L106" i="17"/>
  <c r="L80" i="17"/>
  <c r="L85" i="17"/>
  <c r="L94" i="17"/>
  <c r="L98" i="17"/>
  <c r="L104" i="17"/>
  <c r="L114" i="17"/>
  <c r="L122" i="17"/>
  <c r="L126" i="17"/>
  <c r="L130" i="17"/>
  <c r="L134" i="17"/>
  <c r="L112" i="17"/>
  <c r="L132" i="17"/>
  <c r="L142" i="17"/>
  <c r="L146" i="17"/>
  <c r="L150" i="17"/>
  <c r="L154" i="17"/>
  <c r="L158" i="17"/>
  <c r="L162" i="17"/>
  <c r="L166" i="17"/>
  <c r="L170" i="17"/>
  <c r="L174" i="17"/>
  <c r="L176" i="17"/>
  <c r="L178" i="17"/>
  <c r="L180" i="17"/>
  <c r="L182" i="17"/>
  <c r="L184" i="17"/>
  <c r="L186" i="17"/>
  <c r="L188" i="17"/>
  <c r="L190" i="17"/>
  <c r="L128" i="17"/>
  <c r="L140" i="17"/>
  <c r="L44" i="17"/>
  <c r="L124" i="17"/>
  <c r="L144" i="17"/>
  <c r="L148" i="17"/>
  <c r="L152" i="17"/>
  <c r="L156" i="17"/>
  <c r="L160" i="17"/>
  <c r="L164" i="17"/>
  <c r="L168" i="17"/>
  <c r="L172" i="17"/>
  <c r="L175" i="17"/>
  <c r="L177" i="17"/>
  <c r="L179" i="17"/>
  <c r="L181" i="17"/>
  <c r="L183" i="17"/>
  <c r="L185" i="17"/>
  <c r="L187" i="17"/>
  <c r="L189" i="17"/>
  <c r="L191" i="17"/>
  <c r="L193" i="17"/>
  <c r="L195" i="17"/>
  <c r="L197" i="17"/>
  <c r="L90" i="17"/>
  <c r="L194" i="17"/>
  <c r="L199" i="17"/>
  <c r="L201" i="17"/>
  <c r="L4" i="17"/>
  <c r="L120" i="17"/>
  <c r="L136" i="17"/>
  <c r="L138" i="17"/>
  <c r="L192" i="17"/>
  <c r="L196" i="17"/>
  <c r="L198" i="17"/>
  <c r="L200" i="17"/>
  <c r="L202" i="17"/>
  <c r="W5" i="17"/>
  <c r="W6" i="17"/>
  <c r="W8" i="17"/>
  <c r="W10" i="17"/>
  <c r="W12" i="17"/>
  <c r="W14" i="17"/>
  <c r="W19" i="17"/>
  <c r="W23" i="17"/>
  <c r="W25" i="17"/>
  <c r="W27" i="17"/>
  <c r="W29" i="17"/>
  <c r="W31" i="17"/>
  <c r="W9" i="17"/>
  <c r="W13" i="17"/>
  <c r="W17" i="17"/>
  <c r="W20" i="17"/>
  <c r="W26" i="17"/>
  <c r="W30" i="17"/>
  <c r="W32" i="17"/>
  <c r="W33" i="17"/>
  <c r="W35" i="17"/>
  <c r="W37" i="17"/>
  <c r="W39" i="17"/>
  <c r="W41" i="17"/>
  <c r="W43" i="17"/>
  <c r="W45" i="17"/>
  <c r="W47" i="17"/>
  <c r="W49" i="17"/>
  <c r="W51" i="17"/>
  <c r="W53" i="17"/>
  <c r="W55" i="17"/>
  <c r="W57" i="17"/>
  <c r="W59" i="17"/>
  <c r="W61" i="17"/>
  <c r="W63" i="17"/>
  <c r="W65" i="17"/>
  <c r="W11" i="17"/>
  <c r="W16" i="17"/>
  <c r="W22" i="17"/>
  <c r="W21" i="17"/>
  <c r="W28" i="17"/>
  <c r="W34" i="17"/>
  <c r="W38" i="17"/>
  <c r="W46" i="17"/>
  <c r="W54" i="17"/>
  <c r="W62" i="17"/>
  <c r="W67" i="17"/>
  <c r="W69" i="17"/>
  <c r="W71" i="17"/>
  <c r="W73" i="17"/>
  <c r="W75" i="17"/>
  <c r="W77" i="17"/>
  <c r="W79" i="17"/>
  <c r="W81" i="17"/>
  <c r="W83" i="17"/>
  <c r="W85" i="17"/>
  <c r="W87" i="17"/>
  <c r="W89" i="17"/>
  <c r="W7" i="17"/>
  <c r="W40" i="17"/>
  <c r="W48" i="17"/>
  <c r="W56" i="17"/>
  <c r="W42" i="17"/>
  <c r="W64" i="17"/>
  <c r="W68" i="17"/>
  <c r="W76" i="17"/>
  <c r="W84" i="17"/>
  <c r="W18" i="17"/>
  <c r="W52" i="17"/>
  <c r="W60" i="17"/>
  <c r="W70" i="17"/>
  <c r="W78" i="17"/>
  <c r="W86" i="17"/>
  <c r="W92" i="17"/>
  <c r="W94" i="17"/>
  <c r="W96" i="17"/>
  <c r="W98" i="17"/>
  <c r="W100" i="17"/>
  <c r="W24" i="17"/>
  <c r="W72" i="17"/>
  <c r="W88" i="17"/>
  <c r="W103" i="17"/>
  <c r="W108" i="17"/>
  <c r="W111" i="17"/>
  <c r="W116" i="17"/>
  <c r="W119" i="17"/>
  <c r="W121" i="17"/>
  <c r="W123" i="17"/>
  <c r="W125" i="17"/>
  <c r="W127" i="17"/>
  <c r="W129" i="17"/>
  <c r="W131" i="17"/>
  <c r="W133" i="17"/>
  <c r="W135" i="17"/>
  <c r="W137" i="17"/>
  <c r="W139" i="17"/>
  <c r="W141" i="17"/>
  <c r="W143" i="17"/>
  <c r="W145" i="17"/>
  <c r="W147" i="17"/>
  <c r="W149" i="17"/>
  <c r="W151" i="17"/>
  <c r="W153" i="17"/>
  <c r="W155" i="17"/>
  <c r="W157" i="17"/>
  <c r="W159" i="17"/>
  <c r="W161" i="17"/>
  <c r="W163" i="17"/>
  <c r="W165" i="17"/>
  <c r="W167" i="17"/>
  <c r="W169" i="17"/>
  <c r="W171" i="17"/>
  <c r="W173" i="17"/>
  <c r="W15" i="17"/>
  <c r="W44" i="17"/>
  <c r="W82" i="17"/>
  <c r="W93" i="17"/>
  <c r="W97" i="17"/>
  <c r="W101" i="17"/>
  <c r="W102" i="17"/>
  <c r="W105" i="17"/>
  <c r="W110" i="17"/>
  <c r="W113" i="17"/>
  <c r="W50" i="17"/>
  <c r="W58" i="17"/>
  <c r="W90" i="17"/>
  <c r="W95" i="17"/>
  <c r="W106" i="17"/>
  <c r="W36" i="17"/>
  <c r="W66" i="17"/>
  <c r="W80" i="17"/>
  <c r="W104" i="17"/>
  <c r="W115" i="17"/>
  <c r="W120" i="17"/>
  <c r="W124" i="17"/>
  <c r="W128" i="17"/>
  <c r="W132" i="17"/>
  <c r="W136" i="17"/>
  <c r="W74" i="17"/>
  <c r="W99" i="17"/>
  <c r="W109" i="17"/>
  <c r="W114" i="17"/>
  <c r="W107" i="17"/>
  <c r="W112" i="17"/>
  <c r="W118" i="17"/>
  <c r="W122" i="17"/>
  <c r="W126" i="17"/>
  <c r="W130" i="17"/>
  <c r="W134" i="17"/>
  <c r="W138" i="17"/>
  <c r="W142" i="17"/>
  <c r="W91" i="17"/>
  <c r="W140" i="17"/>
  <c r="W146" i="17"/>
  <c r="W150" i="17"/>
  <c r="W154" i="17"/>
  <c r="W158" i="17"/>
  <c r="W162" i="17"/>
  <c r="W166" i="17"/>
  <c r="W170" i="17"/>
  <c r="W175" i="17"/>
  <c r="W177" i="17"/>
  <c r="W179" i="17"/>
  <c r="W181" i="17"/>
  <c r="W183" i="17"/>
  <c r="W185" i="17"/>
  <c r="W187" i="17"/>
  <c r="W189" i="17"/>
  <c r="W191" i="17"/>
  <c r="W193" i="17"/>
  <c r="W195" i="17"/>
  <c r="W117" i="17"/>
  <c r="W144" i="17"/>
  <c r="W160" i="17"/>
  <c r="W178" i="17"/>
  <c r="W186" i="17"/>
  <c r="W164" i="17"/>
  <c r="W180" i="17"/>
  <c r="W188" i="17"/>
  <c r="W192" i="17"/>
  <c r="W196" i="17"/>
  <c r="W201" i="17"/>
  <c r="W156" i="17"/>
  <c r="W172" i="17"/>
  <c r="W176" i="17"/>
  <c r="W184" i="17"/>
  <c r="W194" i="17"/>
  <c r="W198" i="17"/>
  <c r="W200" i="17"/>
  <c r="W202" i="17"/>
  <c r="W148" i="17"/>
  <c r="W197" i="17"/>
  <c r="W199" i="17"/>
  <c r="W152" i="17"/>
  <c r="W168" i="17"/>
  <c r="W174" i="17"/>
  <c r="W182" i="17"/>
  <c r="W190" i="17"/>
  <c r="W4" i="17"/>
  <c r="AC7" i="17"/>
  <c r="AC9" i="17"/>
  <c r="AC11" i="17"/>
  <c r="AC13" i="17"/>
  <c r="AC15" i="17"/>
  <c r="AC5" i="17"/>
  <c r="AC21" i="17"/>
  <c r="AC24" i="17"/>
  <c r="AC26" i="17"/>
  <c r="AC28" i="17"/>
  <c r="AC30" i="17"/>
  <c r="AC32" i="17"/>
  <c r="AC8" i="17"/>
  <c r="AC12" i="17"/>
  <c r="AC16" i="17"/>
  <c r="AC18" i="17"/>
  <c r="AC22" i="17"/>
  <c r="AC19" i="17"/>
  <c r="AC25" i="17"/>
  <c r="AC29" i="17"/>
  <c r="AC34" i="17"/>
  <c r="AC36" i="17"/>
  <c r="AC38" i="17"/>
  <c r="AC40" i="17"/>
  <c r="AC42" i="17"/>
  <c r="AC44" i="17"/>
  <c r="AC46" i="17"/>
  <c r="AC48" i="17"/>
  <c r="AC50" i="17"/>
  <c r="AC52" i="17"/>
  <c r="AC54" i="17"/>
  <c r="AC56" i="17"/>
  <c r="AC58" i="17"/>
  <c r="AC60" i="17"/>
  <c r="AC62" i="17"/>
  <c r="AC64" i="17"/>
  <c r="AC66" i="17"/>
  <c r="AC6" i="17"/>
  <c r="AC14" i="17"/>
  <c r="AC23" i="17"/>
  <c r="AC31" i="17"/>
  <c r="AC33" i="17"/>
  <c r="AC37" i="17"/>
  <c r="AC41" i="17"/>
  <c r="AC49" i="17"/>
  <c r="AC57" i="17"/>
  <c r="AC65" i="17"/>
  <c r="AC68" i="17"/>
  <c r="AC70" i="17"/>
  <c r="AC72" i="17"/>
  <c r="AC74" i="17"/>
  <c r="AC76" i="17"/>
  <c r="AC78" i="17"/>
  <c r="AC80" i="17"/>
  <c r="AC82" i="17"/>
  <c r="AC84" i="17"/>
  <c r="AC86" i="17"/>
  <c r="AC88" i="17"/>
  <c r="AC90" i="17"/>
  <c r="AC10" i="17"/>
  <c r="AC17" i="17"/>
  <c r="AC43" i="17"/>
  <c r="AC51" i="17"/>
  <c r="AC35" i="17"/>
  <c r="AC45" i="17"/>
  <c r="AC71" i="17"/>
  <c r="AC79" i="17"/>
  <c r="AC87" i="17"/>
  <c r="AC20" i="17"/>
  <c r="AC39" i="17"/>
  <c r="AC55" i="17"/>
  <c r="AC61" i="17"/>
  <c r="AC73" i="17"/>
  <c r="AC81" i="17"/>
  <c r="AC89" i="17"/>
  <c r="AC91" i="17"/>
  <c r="AC93" i="17"/>
  <c r="AC95" i="17"/>
  <c r="AC97" i="17"/>
  <c r="AC99" i="17"/>
  <c r="AC101" i="17"/>
  <c r="AC53" i="17"/>
  <c r="AC75" i="17"/>
  <c r="AC103" i="17"/>
  <c r="AC106" i="17"/>
  <c r="AC111" i="17"/>
  <c r="AC114" i="17"/>
  <c r="AC118" i="17"/>
  <c r="AC120" i="17"/>
  <c r="AC122" i="17"/>
  <c r="AC124" i="17"/>
  <c r="AC126" i="17"/>
  <c r="AC128" i="17"/>
  <c r="AC130" i="17"/>
  <c r="AC132" i="17"/>
  <c r="AC134" i="17"/>
  <c r="AC136" i="17"/>
  <c r="AC138" i="17"/>
  <c r="AC140" i="17"/>
  <c r="AC142" i="17"/>
  <c r="AC144" i="17"/>
  <c r="AC146" i="17"/>
  <c r="AC148" i="17"/>
  <c r="AC150" i="17"/>
  <c r="AC152" i="17"/>
  <c r="AC154" i="17"/>
  <c r="AC156" i="17"/>
  <c r="AC158" i="17"/>
  <c r="AC160" i="17"/>
  <c r="AC162" i="17"/>
  <c r="AC164" i="17"/>
  <c r="AC166" i="17"/>
  <c r="AC168" i="17"/>
  <c r="AC170" i="17"/>
  <c r="AC172" i="17"/>
  <c r="AC59" i="17"/>
  <c r="AC69" i="17"/>
  <c r="AC85" i="17"/>
  <c r="AC92" i="17"/>
  <c r="AC96" i="17"/>
  <c r="AC100" i="17"/>
  <c r="AC105" i="17"/>
  <c r="AC108" i="17"/>
  <c r="AC113" i="17"/>
  <c r="AC116" i="17"/>
  <c r="AC67" i="17"/>
  <c r="AC47" i="17"/>
  <c r="AC77" i="17"/>
  <c r="AC98" i="17"/>
  <c r="AC104" i="17"/>
  <c r="AC27" i="17"/>
  <c r="AC83" i="17"/>
  <c r="AC107" i="17"/>
  <c r="AC119" i="17"/>
  <c r="AC123" i="17"/>
  <c r="AC127" i="17"/>
  <c r="AC131" i="17"/>
  <c r="AC135" i="17"/>
  <c r="AC102" i="17"/>
  <c r="AC112" i="17"/>
  <c r="AC117" i="17"/>
  <c r="AC110" i="17"/>
  <c r="AC115" i="17"/>
  <c r="AC121" i="17"/>
  <c r="AC125" i="17"/>
  <c r="AC129" i="17"/>
  <c r="AC133" i="17"/>
  <c r="AC137" i="17"/>
  <c r="AC141" i="17"/>
  <c r="AC109" i="17"/>
  <c r="AC139" i="17"/>
  <c r="AC143" i="17"/>
  <c r="AC145" i="17"/>
  <c r="AC149" i="17"/>
  <c r="AC153" i="17"/>
  <c r="AC157" i="17"/>
  <c r="AC161" i="17"/>
  <c r="AC165" i="17"/>
  <c r="AC169" i="17"/>
  <c r="AC173" i="17"/>
  <c r="AC174" i="17"/>
  <c r="AC176" i="17"/>
  <c r="AC178" i="17"/>
  <c r="AC180" i="17"/>
  <c r="AC182" i="17"/>
  <c r="AC184" i="17"/>
  <c r="AC186" i="17"/>
  <c r="AC188" i="17"/>
  <c r="AC190" i="17"/>
  <c r="AC192" i="17"/>
  <c r="AC194" i="17"/>
  <c r="AC196" i="17"/>
  <c r="AC63" i="17"/>
  <c r="AC147" i="17"/>
  <c r="AC163" i="17"/>
  <c r="AC181" i="17"/>
  <c r="AC189" i="17"/>
  <c r="AC4" i="17"/>
  <c r="AC151" i="17"/>
  <c r="AC167" i="17"/>
  <c r="AC183" i="17"/>
  <c r="AC191" i="17"/>
  <c r="AC200" i="17"/>
  <c r="AC202" i="17"/>
  <c r="AC94" i="17"/>
  <c r="AC159" i="17"/>
  <c r="AC179" i="17"/>
  <c r="AC187" i="17"/>
  <c r="AC193" i="17"/>
  <c r="AC197" i="17"/>
  <c r="AC199" i="17"/>
  <c r="AC201" i="17"/>
  <c r="AC175" i="17"/>
  <c r="AC195" i="17"/>
  <c r="AC198" i="17"/>
  <c r="AC155" i="17"/>
  <c r="AC171" i="17"/>
  <c r="AC177" i="17"/>
  <c r="AC185" i="17"/>
  <c r="AH6" i="17"/>
  <c r="AH8" i="17"/>
  <c r="AH10" i="17"/>
  <c r="AH12" i="17"/>
  <c r="AH14" i="17"/>
  <c r="AH7" i="17"/>
  <c r="AH11" i="17"/>
  <c r="AH15" i="17"/>
  <c r="AH17" i="17"/>
  <c r="AH20" i="17"/>
  <c r="AH21" i="17"/>
  <c r="AH24" i="17"/>
  <c r="AH26" i="17"/>
  <c r="AH28" i="17"/>
  <c r="AH30" i="17"/>
  <c r="AH9" i="17"/>
  <c r="AH18" i="17"/>
  <c r="AH32" i="17"/>
  <c r="AH23" i="17"/>
  <c r="AH27" i="17"/>
  <c r="AH34" i="17"/>
  <c r="AH36" i="17"/>
  <c r="AH13" i="17"/>
  <c r="AH38" i="17"/>
  <c r="AH41" i="17"/>
  <c r="AH46" i="17"/>
  <c r="AH49" i="17"/>
  <c r="AH54" i="17"/>
  <c r="AH57" i="17"/>
  <c r="AH62" i="17"/>
  <c r="AH65" i="17"/>
  <c r="AH19" i="17"/>
  <c r="AH25" i="17"/>
  <c r="AH35" i="17"/>
  <c r="AH40" i="17"/>
  <c r="AH43" i="17"/>
  <c r="AH48" i="17"/>
  <c r="AH51" i="17"/>
  <c r="AH56" i="17"/>
  <c r="AH22" i="17"/>
  <c r="AH42" i="17"/>
  <c r="AH53" i="17"/>
  <c r="AH61" i="17"/>
  <c r="AH66" i="17"/>
  <c r="AH68" i="17"/>
  <c r="AH71" i="17"/>
  <c r="AH76" i="17"/>
  <c r="AH79" i="17"/>
  <c r="AH84" i="17"/>
  <c r="AH87" i="17"/>
  <c r="AH92" i="17"/>
  <c r="AH94" i="17"/>
  <c r="AH96" i="17"/>
  <c r="AH98" i="17"/>
  <c r="AH100" i="17"/>
  <c r="AH102" i="17"/>
  <c r="AH104" i="17"/>
  <c r="AH106" i="17"/>
  <c r="AH108" i="17"/>
  <c r="AH110" i="17"/>
  <c r="AH112" i="17"/>
  <c r="AH114" i="17"/>
  <c r="AH116" i="17"/>
  <c r="AH5" i="17"/>
  <c r="AH37" i="17"/>
  <c r="AH47" i="17"/>
  <c r="AH52" i="17"/>
  <c r="AH58" i="17"/>
  <c r="AH70" i="17"/>
  <c r="AH73" i="17"/>
  <c r="AH78" i="17"/>
  <c r="AH81" i="17"/>
  <c r="AH86" i="17"/>
  <c r="AH89" i="17"/>
  <c r="AH45" i="17"/>
  <c r="AH50" i="17"/>
  <c r="AH63" i="17"/>
  <c r="AH64" i="17"/>
  <c r="AH67" i="17"/>
  <c r="AH72" i="17"/>
  <c r="AH83" i="17"/>
  <c r="AH88" i="17"/>
  <c r="AH91" i="17"/>
  <c r="AH95" i="17"/>
  <c r="AH99" i="17"/>
  <c r="AH103" i="17"/>
  <c r="AH111" i="17"/>
  <c r="AH33" i="17"/>
  <c r="AH55" i="17"/>
  <c r="AH77" i="17"/>
  <c r="AH82" i="17"/>
  <c r="AH105" i="17"/>
  <c r="AH113" i="17"/>
  <c r="AH118" i="17"/>
  <c r="AH120" i="17"/>
  <c r="AH122" i="17"/>
  <c r="AH124" i="17"/>
  <c r="AH126" i="17"/>
  <c r="AH128" i="17"/>
  <c r="AH130" i="17"/>
  <c r="AH132" i="17"/>
  <c r="AH134" i="17"/>
  <c r="AH136" i="17"/>
  <c r="AH138" i="17"/>
  <c r="AH140" i="17"/>
  <c r="AH142" i="17"/>
  <c r="AH144" i="17"/>
  <c r="AH146" i="17"/>
  <c r="AH148" i="17"/>
  <c r="AH150" i="17"/>
  <c r="AH152" i="17"/>
  <c r="AH154" i="17"/>
  <c r="AH156" i="17"/>
  <c r="AH158" i="17"/>
  <c r="AH160" i="17"/>
  <c r="AH162" i="17"/>
  <c r="AH164" i="17"/>
  <c r="AH166" i="17"/>
  <c r="AH168" i="17"/>
  <c r="AH170" i="17"/>
  <c r="AH172" i="17"/>
  <c r="AH16" i="17"/>
  <c r="AH29" i="17"/>
  <c r="AH44" i="17"/>
  <c r="AH69" i="17"/>
  <c r="AH74" i="17"/>
  <c r="AH101" i="17"/>
  <c r="AH31" i="17"/>
  <c r="AH59" i="17"/>
  <c r="AH75" i="17"/>
  <c r="AH80" i="17"/>
  <c r="AH97" i="17"/>
  <c r="AH39" i="17"/>
  <c r="AH60" i="17"/>
  <c r="AH93" i="17"/>
  <c r="AH115" i="17"/>
  <c r="AH90" i="17"/>
  <c r="AH109" i="17"/>
  <c r="AH121" i="17"/>
  <c r="AH125" i="17"/>
  <c r="AH129" i="17"/>
  <c r="AH133" i="17"/>
  <c r="AH107" i="17"/>
  <c r="AH85" i="17"/>
  <c r="AH127" i="17"/>
  <c r="AH137" i="17"/>
  <c r="AH145" i="17"/>
  <c r="AH149" i="17"/>
  <c r="AH153" i="17"/>
  <c r="AH157" i="17"/>
  <c r="AH161" i="17"/>
  <c r="AH165" i="17"/>
  <c r="AH169" i="17"/>
  <c r="AH173" i="17"/>
  <c r="AH175" i="17"/>
  <c r="AH177" i="17"/>
  <c r="AH179" i="17"/>
  <c r="AH181" i="17"/>
  <c r="AH183" i="17"/>
  <c r="AH185" i="17"/>
  <c r="AH187" i="17"/>
  <c r="AH189" i="17"/>
  <c r="AH123" i="17"/>
  <c r="AH141" i="17"/>
  <c r="AH119" i="17"/>
  <c r="AH135" i="17"/>
  <c r="AH139" i="17"/>
  <c r="AH147" i="17"/>
  <c r="AH151" i="17"/>
  <c r="AH155" i="17"/>
  <c r="AH159" i="17"/>
  <c r="AH163" i="17"/>
  <c r="AH167" i="17"/>
  <c r="AH171" i="17"/>
  <c r="AH174" i="17"/>
  <c r="AH176" i="17"/>
  <c r="AH178" i="17"/>
  <c r="AH180" i="17"/>
  <c r="AH182" i="17"/>
  <c r="AH184" i="17"/>
  <c r="AH186" i="17"/>
  <c r="AH188" i="17"/>
  <c r="AH190" i="17"/>
  <c r="AH192" i="17"/>
  <c r="AH194" i="17"/>
  <c r="AH196" i="17"/>
  <c r="AH193" i="17"/>
  <c r="AH198" i="17"/>
  <c r="AH200" i="17"/>
  <c r="AH202" i="17"/>
  <c r="AH117" i="17"/>
  <c r="AH4" i="17"/>
  <c r="AH131" i="17"/>
  <c r="AH143" i="17"/>
  <c r="AH191" i="17"/>
  <c r="AH195" i="17"/>
  <c r="AH197" i="17"/>
  <c r="AH199" i="17"/>
  <c r="AH201" i="17"/>
  <c r="V6" i="17"/>
  <c r="V8" i="17"/>
  <c r="V10" i="17"/>
  <c r="V12" i="17"/>
  <c r="V14" i="17"/>
  <c r="V9" i="17"/>
  <c r="V13" i="17"/>
  <c r="V17" i="17"/>
  <c r="V20" i="17"/>
  <c r="V5" i="17"/>
  <c r="V21" i="17"/>
  <c r="V24" i="17"/>
  <c r="V26" i="17"/>
  <c r="V28" i="17"/>
  <c r="V30" i="17"/>
  <c r="V11" i="17"/>
  <c r="V16" i="17"/>
  <c r="V22" i="17"/>
  <c r="V19" i="17"/>
  <c r="V25" i="17"/>
  <c r="V29" i="17"/>
  <c r="V34" i="17"/>
  <c r="V36" i="17"/>
  <c r="V7" i="17"/>
  <c r="V40" i="17"/>
  <c r="V43" i="17"/>
  <c r="V48" i="17"/>
  <c r="V51" i="17"/>
  <c r="V56" i="17"/>
  <c r="V59" i="17"/>
  <c r="V64" i="17"/>
  <c r="V27" i="17"/>
  <c r="V32" i="17"/>
  <c r="V33" i="17"/>
  <c r="V37" i="17"/>
  <c r="V42" i="17"/>
  <c r="V45" i="17"/>
  <c r="V50" i="17"/>
  <c r="V53" i="17"/>
  <c r="V18" i="17"/>
  <c r="V47" i="17"/>
  <c r="V52" i="17"/>
  <c r="V60" i="17"/>
  <c r="V70" i="17"/>
  <c r="V73" i="17"/>
  <c r="V78" i="17"/>
  <c r="V81" i="17"/>
  <c r="V86" i="17"/>
  <c r="V89" i="17"/>
  <c r="V92" i="17"/>
  <c r="V94" i="17"/>
  <c r="V96" i="17"/>
  <c r="V98" i="17"/>
  <c r="V100" i="17"/>
  <c r="V102" i="17"/>
  <c r="V104" i="17"/>
  <c r="V106" i="17"/>
  <c r="V108" i="17"/>
  <c r="V110" i="17"/>
  <c r="V112" i="17"/>
  <c r="V114" i="17"/>
  <c r="V116" i="17"/>
  <c r="V31" i="17"/>
  <c r="V41" i="17"/>
  <c r="V46" i="17"/>
  <c r="V61" i="17"/>
  <c r="V65" i="17"/>
  <c r="V66" i="17"/>
  <c r="V67" i="17"/>
  <c r="V72" i="17"/>
  <c r="V75" i="17"/>
  <c r="V80" i="17"/>
  <c r="V83" i="17"/>
  <c r="V88" i="17"/>
  <c r="V15" i="17"/>
  <c r="V39" i="17"/>
  <c r="V44" i="17"/>
  <c r="V62" i="17"/>
  <c r="V77" i="17"/>
  <c r="V82" i="17"/>
  <c r="V93" i="17"/>
  <c r="V97" i="17"/>
  <c r="V101" i="17"/>
  <c r="V105" i="17"/>
  <c r="V113" i="17"/>
  <c r="V49" i="17"/>
  <c r="V54" i="17"/>
  <c r="V63" i="17"/>
  <c r="V71" i="17"/>
  <c r="V76" i="17"/>
  <c r="V87" i="17"/>
  <c r="V107" i="17"/>
  <c r="V115" i="17"/>
  <c r="V118" i="17"/>
  <c r="V120" i="17"/>
  <c r="V122" i="17"/>
  <c r="V124" i="17"/>
  <c r="V126" i="17"/>
  <c r="V128" i="17"/>
  <c r="V130" i="17"/>
  <c r="V132" i="17"/>
  <c r="V134" i="17"/>
  <c r="V136" i="17"/>
  <c r="V138" i="17"/>
  <c r="V140" i="17"/>
  <c r="V142" i="17"/>
  <c r="V144" i="17"/>
  <c r="V146" i="17"/>
  <c r="V148" i="17"/>
  <c r="V150" i="17"/>
  <c r="V152" i="17"/>
  <c r="V154" i="17"/>
  <c r="V156" i="17"/>
  <c r="V158" i="17"/>
  <c r="V160" i="17"/>
  <c r="V162" i="17"/>
  <c r="V164" i="17"/>
  <c r="V166" i="17"/>
  <c r="V168" i="17"/>
  <c r="V170" i="17"/>
  <c r="V172" i="17"/>
  <c r="V57" i="17"/>
  <c r="V58" i="17"/>
  <c r="V35" i="17"/>
  <c r="V68" i="17"/>
  <c r="V55" i="17"/>
  <c r="V69" i="17"/>
  <c r="V74" i="17"/>
  <c r="V91" i="17"/>
  <c r="V99" i="17"/>
  <c r="V90" i="17"/>
  <c r="V103" i="17"/>
  <c r="V109" i="17"/>
  <c r="V79" i="17"/>
  <c r="V119" i="17"/>
  <c r="V123" i="17"/>
  <c r="V127" i="17"/>
  <c r="V131" i="17"/>
  <c r="V135" i="17"/>
  <c r="V23" i="17"/>
  <c r="V85" i="17"/>
  <c r="V95" i="17"/>
  <c r="V117" i="17"/>
  <c r="V121" i="17"/>
  <c r="V141" i="17"/>
  <c r="V147" i="17"/>
  <c r="V151" i="17"/>
  <c r="V155" i="17"/>
  <c r="V159" i="17"/>
  <c r="V163" i="17"/>
  <c r="V167" i="17"/>
  <c r="V171" i="17"/>
  <c r="V175" i="17"/>
  <c r="V177" i="17"/>
  <c r="V179" i="17"/>
  <c r="V181" i="17"/>
  <c r="V183" i="17"/>
  <c r="V185" i="17"/>
  <c r="V187" i="17"/>
  <c r="V189" i="17"/>
  <c r="V191" i="17"/>
  <c r="V38" i="17"/>
  <c r="V111" i="17"/>
  <c r="V133" i="17"/>
  <c r="V129" i="17"/>
  <c r="V139" i="17"/>
  <c r="V145" i="17"/>
  <c r="V149" i="17"/>
  <c r="V153" i="17"/>
  <c r="V157" i="17"/>
  <c r="V161" i="17"/>
  <c r="V165" i="17"/>
  <c r="V169" i="17"/>
  <c r="V173" i="17"/>
  <c r="V174" i="17"/>
  <c r="V176" i="17"/>
  <c r="V178" i="17"/>
  <c r="V180" i="17"/>
  <c r="V182" i="17"/>
  <c r="V184" i="17"/>
  <c r="V186" i="17"/>
  <c r="V188" i="17"/>
  <c r="V190" i="17"/>
  <c r="V192" i="17"/>
  <c r="V194" i="17"/>
  <c r="V196" i="17"/>
  <c r="V125" i="17"/>
  <c r="V137" i="17"/>
  <c r="V195" i="17"/>
  <c r="V198" i="17"/>
  <c r="V200" i="17"/>
  <c r="V202" i="17"/>
  <c r="V143" i="17"/>
  <c r="V4" i="17"/>
  <c r="V193" i="17"/>
  <c r="V197" i="17"/>
  <c r="V199" i="17"/>
  <c r="V201" i="17"/>
  <c r="V84" i="17"/>
  <c r="AD6" i="17"/>
  <c r="AD8" i="17"/>
  <c r="AD10" i="17"/>
  <c r="AD12" i="17"/>
  <c r="AD14" i="17"/>
  <c r="AD9" i="17"/>
  <c r="AD13" i="17"/>
  <c r="AD17" i="17"/>
  <c r="AD20" i="17"/>
  <c r="AD5" i="17"/>
  <c r="AD21" i="17"/>
  <c r="AD24" i="17"/>
  <c r="AD26" i="17"/>
  <c r="AD28" i="17"/>
  <c r="AD30" i="17"/>
  <c r="AD7" i="17"/>
  <c r="AD15" i="17"/>
  <c r="AD16" i="17"/>
  <c r="AD22" i="17"/>
  <c r="AD19" i="17"/>
  <c r="AD25" i="17"/>
  <c r="AD29" i="17"/>
  <c r="AD32" i="17"/>
  <c r="AD34" i="17"/>
  <c r="AD36" i="17"/>
  <c r="AD11" i="17"/>
  <c r="AD18" i="17"/>
  <c r="AD39" i="17"/>
  <c r="AD44" i="17"/>
  <c r="AD47" i="17"/>
  <c r="AD52" i="17"/>
  <c r="AD55" i="17"/>
  <c r="AD60" i="17"/>
  <c r="AD63" i="17"/>
  <c r="AD23" i="17"/>
  <c r="AD31" i="17"/>
  <c r="AD33" i="17"/>
  <c r="AD37" i="17"/>
  <c r="AD38" i="17"/>
  <c r="AD41" i="17"/>
  <c r="AD46" i="17"/>
  <c r="AD49" i="17"/>
  <c r="AD54" i="17"/>
  <c r="AD40" i="17"/>
  <c r="AD51" i="17"/>
  <c r="AD56" i="17"/>
  <c r="AD59" i="17"/>
  <c r="AD64" i="17"/>
  <c r="AD69" i="17"/>
  <c r="AD74" i="17"/>
  <c r="AD77" i="17"/>
  <c r="AD82" i="17"/>
  <c r="AD85" i="17"/>
  <c r="AD90" i="17"/>
  <c r="AD92" i="17"/>
  <c r="AD94" i="17"/>
  <c r="AD96" i="17"/>
  <c r="AD98" i="17"/>
  <c r="AD100" i="17"/>
  <c r="AD102" i="17"/>
  <c r="AD104" i="17"/>
  <c r="AD106" i="17"/>
  <c r="AD108" i="17"/>
  <c r="AD110" i="17"/>
  <c r="AD112" i="17"/>
  <c r="AD114" i="17"/>
  <c r="AD116" i="17"/>
  <c r="AD35" i="17"/>
  <c r="AD45" i="17"/>
  <c r="AD50" i="17"/>
  <c r="AD65" i="17"/>
  <c r="AD68" i="17"/>
  <c r="AD71" i="17"/>
  <c r="AD76" i="17"/>
  <c r="AD79" i="17"/>
  <c r="AD84" i="17"/>
  <c r="AD87" i="17"/>
  <c r="AD43" i="17"/>
  <c r="AD48" i="17"/>
  <c r="AD57" i="17"/>
  <c r="AD66" i="17"/>
  <c r="AD70" i="17"/>
  <c r="AD81" i="17"/>
  <c r="AD86" i="17"/>
  <c r="AD93" i="17"/>
  <c r="AD97" i="17"/>
  <c r="AD101" i="17"/>
  <c r="AD109" i="17"/>
  <c r="AD117" i="17"/>
  <c r="AD53" i="17"/>
  <c r="AD58" i="17"/>
  <c r="AD75" i="17"/>
  <c r="AD80" i="17"/>
  <c r="AD103" i="17"/>
  <c r="AD111" i="17"/>
  <c r="AD118" i="17"/>
  <c r="AD120" i="17"/>
  <c r="AD122" i="17"/>
  <c r="AD124" i="17"/>
  <c r="AD126" i="17"/>
  <c r="AD128" i="17"/>
  <c r="AD130" i="17"/>
  <c r="AD132" i="17"/>
  <c r="AD134" i="17"/>
  <c r="AD136" i="17"/>
  <c r="AD138" i="17"/>
  <c r="AD140" i="17"/>
  <c r="AD142" i="17"/>
  <c r="AD144" i="17"/>
  <c r="AD146" i="17"/>
  <c r="AD148" i="17"/>
  <c r="AD150" i="17"/>
  <c r="AD152" i="17"/>
  <c r="AD154" i="17"/>
  <c r="AD156" i="17"/>
  <c r="AD158" i="17"/>
  <c r="AD160" i="17"/>
  <c r="AD162" i="17"/>
  <c r="AD164" i="17"/>
  <c r="AD166" i="17"/>
  <c r="AD168" i="17"/>
  <c r="AD170" i="17"/>
  <c r="AD172" i="17"/>
  <c r="AD67" i="17"/>
  <c r="AD72" i="17"/>
  <c r="AD61" i="17"/>
  <c r="AD62" i="17"/>
  <c r="AD73" i="17"/>
  <c r="AD78" i="17"/>
  <c r="AD95" i="17"/>
  <c r="AD91" i="17"/>
  <c r="AD113" i="17"/>
  <c r="AD83" i="17"/>
  <c r="AD107" i="17"/>
  <c r="AD119" i="17"/>
  <c r="AD123" i="17"/>
  <c r="AD127" i="17"/>
  <c r="AD131" i="17"/>
  <c r="AD135" i="17"/>
  <c r="AD42" i="17"/>
  <c r="AD89" i="17"/>
  <c r="AD99" i="17"/>
  <c r="AD27" i="17"/>
  <c r="AD125" i="17"/>
  <c r="AD147" i="17"/>
  <c r="AD151" i="17"/>
  <c r="AD155" i="17"/>
  <c r="AD159" i="17"/>
  <c r="AD163" i="17"/>
  <c r="AD167" i="17"/>
  <c r="AD171" i="17"/>
  <c r="AD175" i="17"/>
  <c r="AD177" i="17"/>
  <c r="AD179" i="17"/>
  <c r="AD181" i="17"/>
  <c r="AD183" i="17"/>
  <c r="AD185" i="17"/>
  <c r="AD187" i="17"/>
  <c r="AD189" i="17"/>
  <c r="AD115" i="17"/>
  <c r="AD121" i="17"/>
  <c r="AD139" i="17"/>
  <c r="AD88" i="17"/>
  <c r="AD105" i="17"/>
  <c r="AD133" i="17"/>
  <c r="AD137" i="17"/>
  <c r="AD143" i="17"/>
  <c r="AD145" i="17"/>
  <c r="AD149" i="17"/>
  <c r="AD153" i="17"/>
  <c r="AD157" i="17"/>
  <c r="AD161" i="17"/>
  <c r="AD165" i="17"/>
  <c r="AD169" i="17"/>
  <c r="AD173" i="17"/>
  <c r="AD174" i="17"/>
  <c r="AD176" i="17"/>
  <c r="AD178" i="17"/>
  <c r="AD180" i="17"/>
  <c r="AD182" i="17"/>
  <c r="AD184" i="17"/>
  <c r="AD186" i="17"/>
  <c r="AD188" i="17"/>
  <c r="AD190" i="17"/>
  <c r="AD192" i="17"/>
  <c r="AD194" i="17"/>
  <c r="AD196" i="17"/>
  <c r="AD129" i="17"/>
  <c r="AD141" i="17"/>
  <c r="AD191" i="17"/>
  <c r="AD195" i="17"/>
  <c r="AD198" i="17"/>
  <c r="AD200" i="17"/>
  <c r="AD202" i="17"/>
  <c r="AD4" i="17"/>
  <c r="AD193" i="17"/>
  <c r="AD197" i="17"/>
  <c r="AD199" i="17"/>
  <c r="AD201" i="17"/>
  <c r="B11" i="13"/>
  <c r="B15" i="13"/>
  <c r="I2" i="17"/>
  <c r="I17" i="17"/>
  <c r="I11" i="17"/>
  <c r="I13" i="17"/>
  <c r="I15" i="17"/>
  <c r="I8" i="17"/>
  <c r="I18" i="17"/>
  <c r="I12" i="17"/>
  <c r="I3" i="17"/>
  <c r="AF3" i="17"/>
  <c r="AN3" i="17"/>
  <c r="AY70" i="17"/>
  <c r="AJ3" i="17"/>
  <c r="AY80" i="17"/>
  <c r="I10" i="17"/>
  <c r="I4" i="17"/>
  <c r="I16" i="17"/>
  <c r="I7" i="17"/>
  <c r="I5" i="17"/>
  <c r="I14" i="17"/>
  <c r="AZ96" i="17"/>
  <c r="AY31" i="17"/>
  <c r="AD3" i="17"/>
  <c r="AZ61" i="17"/>
  <c r="AZ95" i="17"/>
  <c r="AC3" i="17"/>
  <c r="AZ47" i="17"/>
  <c r="AZ66" i="17"/>
  <c r="AZ62" i="17"/>
  <c r="AZ76" i="17"/>
  <c r="J3" i="17"/>
  <c r="AA3" i="17"/>
  <c r="AZ22" i="17"/>
  <c r="AZ59" i="17"/>
  <c r="AZ88" i="17"/>
  <c r="AZ81" i="17"/>
  <c r="J9" i="17"/>
  <c r="AY81" i="17"/>
  <c r="Y3" i="17"/>
  <c r="AZ39" i="17"/>
  <c r="AZ28" i="17"/>
  <c r="AZ19" i="17"/>
  <c r="AY42" i="17"/>
  <c r="AZ25" i="17"/>
  <c r="AZ82" i="17"/>
  <c r="AZ68" i="17"/>
  <c r="AZ54" i="17"/>
  <c r="AZ89" i="17"/>
  <c r="AZ65" i="17"/>
  <c r="AZ64" i="17"/>
  <c r="AZ45" i="17"/>
  <c r="J11" i="17"/>
  <c r="AY44" i="17"/>
  <c r="AY97" i="17"/>
  <c r="M3" i="17"/>
  <c r="O3" i="17"/>
  <c r="Z3" i="17"/>
  <c r="V3" i="17"/>
  <c r="AB3" i="17"/>
  <c r="BA2" i="17"/>
  <c r="AY30" i="17"/>
  <c r="AZ67" i="17"/>
  <c r="AZ94" i="17"/>
  <c r="AZ52" i="17"/>
  <c r="AZ38" i="17"/>
  <c r="AZ92" i="17"/>
  <c r="AZ73" i="17"/>
  <c r="AZ23" i="17"/>
  <c r="AZ42" i="17"/>
  <c r="AZ40" i="17"/>
  <c r="AZ103" i="17"/>
  <c r="AZ53" i="17"/>
  <c r="J5" i="17"/>
  <c r="J7" i="17"/>
  <c r="J2" i="17"/>
  <c r="AY23" i="17"/>
  <c r="AY102" i="17"/>
  <c r="AY92" i="17"/>
  <c r="AY39" i="17"/>
  <c r="AZ48" i="17"/>
  <c r="AZ84" i="17"/>
  <c r="AZ24" i="17"/>
  <c r="AZ86" i="17"/>
  <c r="AZ69" i="17"/>
  <c r="AZ26" i="17"/>
  <c r="AZ87" i="17"/>
  <c r="AZ70" i="17"/>
  <c r="AZ104" i="17"/>
  <c r="AZ31" i="17"/>
  <c r="AZ74" i="17"/>
  <c r="J6" i="17"/>
  <c r="AY20" i="17"/>
  <c r="AY50" i="17"/>
  <c r="AY29" i="17"/>
  <c r="AL3" i="17"/>
  <c r="AY75" i="17"/>
  <c r="AY76" i="17"/>
  <c r="AY98" i="17"/>
  <c r="AY21" i="17"/>
  <c r="AY59" i="17"/>
  <c r="AY99" i="17"/>
  <c r="AY64" i="17"/>
  <c r="AY43" i="17"/>
  <c r="AW3" i="17"/>
  <c r="AY79" i="17"/>
  <c r="AY90" i="17"/>
  <c r="AY65" i="17"/>
  <c r="AY87" i="17"/>
  <c r="AY78" i="17"/>
  <c r="AY88" i="17"/>
  <c r="AY40" i="17"/>
  <c r="AY19" i="17"/>
  <c r="AY53" i="17"/>
  <c r="AY91" i="17"/>
  <c r="AY67" i="17"/>
  <c r="AY96" i="17"/>
  <c r="AY63" i="17"/>
  <c r="J18" i="17"/>
  <c r="J12" i="17"/>
  <c r="U3" i="17"/>
  <c r="AZ99" i="17"/>
  <c r="AZ57" i="17"/>
  <c r="AZ98" i="17"/>
  <c r="AZ93" i="17"/>
  <c r="AZ75" i="17"/>
  <c r="AZ33" i="17"/>
  <c r="AZ50" i="17"/>
  <c r="AZ79" i="17"/>
  <c r="AZ37" i="17"/>
  <c r="AZ51" i="17"/>
  <c r="AZ105" i="17"/>
  <c r="AZ71" i="17"/>
  <c r="AZ55" i="17"/>
  <c r="AZ100" i="17"/>
  <c r="AZ46" i="17"/>
  <c r="AZ27" i="17"/>
  <c r="AZ72" i="17"/>
  <c r="AZ58" i="17"/>
  <c r="AZ83" i="17"/>
  <c r="AZ44" i="17"/>
  <c r="AZ85" i="17"/>
  <c r="J17" i="17"/>
  <c r="J10" i="17"/>
  <c r="J8" i="17"/>
  <c r="J19" i="17"/>
  <c r="AY74" i="17"/>
  <c r="AY84" i="17"/>
  <c r="AY28" i="17"/>
  <c r="AY104" i="17"/>
  <c r="AY62" i="17"/>
  <c r="AY52" i="17"/>
  <c r="AY49" i="17"/>
  <c r="AY103" i="17"/>
  <c r="AZ35" i="17"/>
  <c r="AZ80" i="17"/>
  <c r="AZ90" i="17"/>
  <c r="AZ29" i="17"/>
  <c r="AZ102" i="17"/>
  <c r="AZ56" i="17"/>
  <c r="AZ97" i="17"/>
  <c r="AZ20" i="17"/>
  <c r="AZ60" i="17"/>
  <c r="AZ101" i="17"/>
  <c r="AZ41" i="17"/>
  <c r="AZ30" i="17"/>
  <c r="AZ32" i="17"/>
  <c r="AZ36" i="17"/>
  <c r="AZ77" i="17"/>
  <c r="AZ43" i="17"/>
  <c r="AZ91" i="17"/>
  <c r="AZ49" i="17"/>
  <c r="AZ34" i="17"/>
  <c r="AZ63" i="17"/>
  <c r="AZ21" i="17"/>
  <c r="AZ78" i="17"/>
  <c r="J13" i="17"/>
  <c r="J16" i="17"/>
  <c r="J14" i="17"/>
  <c r="J4" i="17"/>
  <c r="J15" i="17"/>
  <c r="AY93" i="17"/>
  <c r="AY85" i="17"/>
  <c r="AY61" i="17"/>
  <c r="AY71" i="17"/>
  <c r="AY32" i="17"/>
  <c r="AY60" i="17"/>
  <c r="AY86" i="17"/>
  <c r="AY89" i="17"/>
  <c r="P3" i="17"/>
  <c r="L3" i="17"/>
  <c r="W3" i="17"/>
  <c r="AG3" i="17"/>
  <c r="AY36" i="17"/>
  <c r="N3" i="17"/>
  <c r="Q3" i="17"/>
  <c r="X3" i="17"/>
  <c r="S3" i="17"/>
  <c r="AY55" i="17"/>
  <c r="AY25" i="17"/>
  <c r="AY35" i="17"/>
  <c r="AY56" i="17"/>
  <c r="AY101" i="17"/>
  <c r="AY100" i="17"/>
  <c r="AY22" i="17"/>
  <c r="AY72" i="17"/>
  <c r="AY41" i="17"/>
  <c r="AY51" i="17"/>
  <c r="AY45" i="17"/>
  <c r="AY57" i="17"/>
  <c r="AY47" i="17"/>
  <c r="AY38" i="17"/>
  <c r="AY82" i="17"/>
  <c r="AY27" i="17"/>
  <c r="AY83" i="17"/>
  <c r="AY95" i="17"/>
  <c r="AY48" i="17"/>
  <c r="AY37" i="17"/>
  <c r="AY66" i="17"/>
  <c r="AY58" i="17"/>
  <c r="AY24" i="17"/>
  <c r="AY94" i="17"/>
  <c r="AY54" i="17"/>
  <c r="AY77" i="17"/>
  <c r="AX2" i="17"/>
  <c r="AY68" i="17"/>
  <c r="AY69" i="17"/>
  <c r="AY46" i="17"/>
  <c r="AY26" i="17"/>
  <c r="AY33" i="17"/>
  <c r="AY34" i="17"/>
  <c r="AY105" i="17"/>
  <c r="AY73" i="17"/>
  <c r="B17"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Pedro Augusto</author>
  </authors>
  <commentList>
    <comment ref="DS1" authorId="0" shapeId="0" xr:uid="{00000000-0006-0000-0B00-000001000000}">
      <text>
        <r>
          <rPr>
            <b/>
            <sz val="9"/>
            <color indexed="81"/>
            <rFont val="Segoe UI"/>
            <family val="2"/>
          </rPr>
          <t>Pedro Augusto:</t>
        </r>
        <r>
          <rPr>
            <sz val="9"/>
            <color indexed="81"/>
            <rFont val="Segoe UI"/>
            <family val="2"/>
          </rPr>
          <t xml:space="preserve">
na versão 2.1 não há esse campo preenchido.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versao" description="Conexão com a planilha de versão " type="5" refreshedVersion="8" refreshOnLoad="1" saveData="1">
    <dbPr connection="Provider=Microsoft.Mashup.OleDb.1;Data Source=$Workbook$;Location=Table 0 (2);Extended Properties=&quot;&quot;" command="SELECT * FROM [Table 0 (2)]"/>
  </connection>
</connections>
</file>

<file path=xl/sharedStrings.xml><?xml version="1.0" encoding="utf-8"?>
<sst xmlns="http://schemas.openxmlformats.org/spreadsheetml/2006/main" count="54667" uniqueCount="44374">
  <si>
    <t>Habilite as Macros Para continuar</t>
  </si>
  <si>
    <t>Olá,</t>
  </si>
  <si>
    <t>seja bem-vindo (a)!</t>
  </si>
  <si>
    <t>Navegue pelos formulários a seguir preenchendo com as informações solicitadas.</t>
  </si>
  <si>
    <t>Vamos começar?</t>
  </si>
  <si>
    <t>Selecione o tipo de formulário de solicitação de acesso:</t>
  </si>
  <si>
    <t>Microgeração igual ou inferior a 10kW</t>
  </si>
  <si>
    <t>Microgeração superior a 10kW</t>
  </si>
  <si>
    <t>Minigeração</t>
  </si>
  <si>
    <t>FORMULÁRIO DE SOLICITAÇÃO DE ACESSO</t>
  </si>
  <si>
    <t xml:space="preserve">MICROGERAÇÃO DISTRIBUÍDA </t>
  </si>
  <si>
    <t>POTENCIA INFERIOR A 10KW</t>
  </si>
  <si>
    <t>1. IDENTIFICAÇÃO DA UNIDADE CONSUMIDORA - UC</t>
  </si>
  <si>
    <t>Código da UC:</t>
  </si>
  <si>
    <t>Classe:</t>
  </si>
  <si>
    <t>Titular da UC:</t>
  </si>
  <si>
    <t>Logradouro:</t>
  </si>
  <si>
    <t>N°:</t>
  </si>
  <si>
    <t>Bairro:</t>
  </si>
  <si>
    <t>UF:</t>
  </si>
  <si>
    <t>CEP:</t>
  </si>
  <si>
    <t>E-mail:</t>
  </si>
  <si>
    <t>Cidade:</t>
  </si>
  <si>
    <t>Telefone:</t>
  </si>
  <si>
    <t>Celular:</t>
  </si>
  <si>
    <t>CNPJ/CPF:</t>
  </si>
  <si>
    <t>2. DADOS DA UNIDADE CONSUMIDORA - UC</t>
  </si>
  <si>
    <t>Potência Instalada (kW):</t>
  </si>
  <si>
    <t>Tensão de Atendimento (V):</t>
  </si>
  <si>
    <t>Tipo de Conexão:</t>
  </si>
  <si>
    <t>Tipo de Ramal:</t>
  </si>
  <si>
    <t>3. DADOS DA GERAÇÃO</t>
  </si>
  <si>
    <t>Potência Instalada de Geração (kWp):</t>
  </si>
  <si>
    <t>Tipo da Fonte de Geração:</t>
  </si>
  <si>
    <t>EÓLICA</t>
  </si>
  <si>
    <t>4. DOCUMENTAÇÕES A SEREM ANEXADAS NO AWGPE</t>
  </si>
  <si>
    <t>1. Numero de registro válido no conselho profissional competente do responsével técnico.</t>
  </si>
  <si>
    <t>2. Diagrama Unifilar contemplando Geração/Proteção (Inversor, se for o caso)/Medição e Memorial Descritivo da instalação;</t>
  </si>
  <si>
    <t>3. Certificado de conformidade do(s) inversor(es) ou número de Registro da concessão do INMETRO do(s) inversores para a tensão Nominal de conexão com a rede;</t>
  </si>
  <si>
    <t>4. Dados necessários ao Registro da Central Gerador conforme disponível no site da ANEEL: www.aneel.gov.br/scg</t>
  </si>
  <si>
    <t>5. Lista de Unidades Consumidores participantes do sistema de compensação (se houver) indicando a porcentagem de rateio dos créditos e o enquadramento conforme incisos VI e VIII do art. 2° da Resolução Normativa n° 482/2012;</t>
  </si>
  <si>
    <t>6. Cópia de documento que comprove o compromisso de solidariedade entre os integrantes (se houver);</t>
  </si>
  <si>
    <t>7. Documento que comprover o reconhecimento da ANEEL pela cogeração qualificada (se houver);</t>
  </si>
  <si>
    <t xml:space="preserve">5. CONTATOS NA DISTRIBUIDORA </t>
  </si>
  <si>
    <t>Responsável/Área:</t>
  </si>
  <si>
    <t>Telefone</t>
  </si>
  <si>
    <t>Gisa</t>
  </si>
  <si>
    <t>Link Gisa</t>
  </si>
  <si>
    <t>6. DADOS DO SOLICITANTE:</t>
  </si>
  <si>
    <t>Cliente/Procurador Legal:</t>
  </si>
  <si>
    <t>___________________________________</t>
  </si>
  <si>
    <t>Assinatura do Responsável</t>
  </si>
  <si>
    <t>POTENCIA SUPERIOR A 10KW</t>
  </si>
  <si>
    <t>SOLAR</t>
  </si>
  <si>
    <t>4. DOCUMENTAÇÕES A SEREM ANEXADAS  NO AWGPE</t>
  </si>
  <si>
    <t>GISA</t>
  </si>
  <si>
    <t>LINK GISA</t>
  </si>
  <si>
    <t xml:space="preserve">GERAÇÃO DISTRIBUÍDA </t>
  </si>
  <si>
    <t>2. DADOS DA UNIDADE CONSUMIDORA NO ATO DA VISTORIA - UC</t>
  </si>
  <si>
    <t>Tipo de Geração:</t>
  </si>
  <si>
    <t>6. DADOS DO RESPONSÁVEL TÉCNICO:</t>
  </si>
  <si>
    <t>Na ocorrência de uma eventual falta na rede da Energisa durante a operação de paralelismo, o sistema de Geração deve desligar-se através do inversor e isolar a geração da rede, no máximo, em 2 segundos. O inversor deve garantir o sincronismo da geração com a rede e evitar conexões indevidas. Em nenhuma hipótese será permitido o ilhamento  de geradores conectados ao sistema Elétrico da Energisa.</t>
  </si>
  <si>
    <t>Depois de uma “desconexão” devido a uma condição anormal da rede, o sistema de Geração Distribuída não pode retomar o fornecimento de energia à rede elétrica (reconexão) por um período mínimo de 180 segundos após a retomada das condições normais de tensão e frequência  da rede.</t>
  </si>
  <si>
    <t>O sistema de Geração Distribuída deverá estar conectado ao sistema de aterramento da unidade consumidora. As instalações de Centrais Geradoras deverão estar providas de sistemas de aterramento que garantam que, em quaisquer circunstâncias, não  sejam geradas tensões de contato superiores aos limites estabelecidos conforme NBR 5410. O estudo relativo ao sistema de aterramento da geração distribuída deverá ser de responsabilidade do responsável técnico pelo projeto.</t>
  </si>
  <si>
    <t xml:space="preserve">A sinalização de segurança deve ser instalada junto ao padrão de entrada de energia, próximo à caixa de medição/proteção.  Deverá ser instalada uma placa de advertência com os seguintes dizeres: </t>
  </si>
  <si>
    <t>Sendo identificado com tinta anticorrosiva, não sendo aceita a utilização de adesivos.  A placa de advertência deverá ser confeccionada em PVC ou acrílico com espessura mínima de 1mm e conforme modelo do desenho NDU013 pág. 65.</t>
  </si>
  <si>
    <t xml:space="preserve"> GERAÇÃO DISTRIBUIDA</t>
  </si>
  <si>
    <t>1-Documentos de identificação do consumidor, conforme incisos I e II do art. 67 da Resolução Normativa nº 1.000/2021;</t>
  </si>
  <si>
    <t>1.1-Pessoa jurídica, apresentação dos documentos relativos à sua constituição, ao seu registro e dos seus representantes legais;</t>
  </si>
  <si>
    <t>1.2-Pessoa física, apresentação de: a) Cadastro de Pessoa Física – CPF, desde que não esteja em situação cadastral cancelada ou anulada de acordo com instrução normativa da Receita Federal; e b) Carteira de Identidade ou outro documento de identificação oficial com foto e, no caso de indígenas, podendo ser apenas o Registro Administrativo de Nascimento Indígena – RANI;</t>
  </si>
  <si>
    <t>1.3-Endereço das instalações (ou número de identificação das instalações já existentes) e o endereço ou meio de comunicação para entrega da fatura, das correspondências e das notificações;</t>
  </si>
  <si>
    <t>1.4-Declaração descritiva da carga instalada;</t>
  </si>
  <si>
    <t>1.5-Informação das cargas que possam provocar perturbações no sistema de distribuição;</t>
  </si>
  <si>
    <t>1.6-Informação e documentação das atividades desenvolvidas nas instalações;</t>
  </si>
  <si>
    <t>1.7-Apresentação de licença ou declaração emitida pelo órgão competente caso as instalações ou a extensão de rede de responsabilidade do consumidor e demais usuários ocuparem áreas protegidas pela legislação, tais como unidades de conservação, reservas legais, áreas de preservação permanente, territórios indígenas e quilombolas;</t>
  </si>
  <si>
    <t>1.8-Documento, com data, que comprove a propriedade ou posse do imóvel onde será implantada a central geradora ou, no caso de unidade flutuante, autorização, licença ou documento equivalente emitido pelas autoridades competentes;</t>
  </si>
  <si>
    <t>1.9-Indicação de um ponto de conexão de interesse, da tensão de conexão, do número de fases e das características de qualidade desejadas, que devem ser objeto da análise de viabilidade e de custos pela distribuidora. (Opcional)</t>
  </si>
  <si>
    <t>2. Documentação Técnica</t>
  </si>
  <si>
    <t>2.2-Indicação do local do padrão ou da subestação de entrada no imóvel, exclusivamente nos casos em que ainda não estiverem instalados ou houver previsão de necessidade de aprovação prévia de projeto na norma técnica da distribuidora</t>
  </si>
  <si>
    <t>2.3-Diagrama unifilar e de blocos e memorial descritivo do sistema de geração e proteção;</t>
  </si>
  <si>
    <t>2.4-Relatório de ensaio, em língua portuguesa, atestando a conformidade de todos os conversores de potência para a tensão nominal de conexão com a rede, sempre que houver a utilização de conversores.</t>
  </si>
  <si>
    <t>2.5-Dados necessários ao registro da central geradora distribuída conforme disponível no site da ANEEL</t>
  </si>
  <si>
    <t>2.6-Lista de unidades consumidoras participantes do sistema de compensação, indicando o percentual ou a ordem de utilização dos excedentes. (Opcional)</t>
  </si>
  <si>
    <t>2.7-Cópia de instrumento jurídico que comprove a participação dos integrantes para os casos de múltiplas unidades consumidoras e geração compartilhada. (Caso aplicável)</t>
  </si>
  <si>
    <t>2.8-Documento que comprove o reconhecimento, pela ANEEL, da cogeração qualificada (Caso aplicável)</t>
  </si>
  <si>
    <t>2.9-Dados de segurança das barragens no caso do uso de sistemas com fontes hídricas, conforme Resolução Normativa nº 696/2015. (Caso aplicável)</t>
  </si>
  <si>
    <t>2.10-Para centrais fotovoltaicas enquadradas como despacháveis, comprovação de que o sistema de armazenamento atende o disposto no art. 655-B da Resolução Normativa nº 1.000/2021. (Caso aplicável)</t>
  </si>
  <si>
    <t>2.11-Documento que comprove o aporte da Garantia de Fiel Cumprimento, se aplicável, conforme previsto no art. 655-C da Resolução Normativa nº 1.000/2021. (Caso aplicável)</t>
  </si>
  <si>
    <t>3. SOLICITAÇÕES E DECLARAÇÕES</t>
  </si>
  <si>
    <t>3.4-Declaro que as instalações internas da minha unidade consumidora, incluindo a geração distribuída, atendem às normas e padrões da distribuidora, às normas da Associação Brasileira de Normas Técnicas - ABNT e às normas dos órgãos oficiais competentes, e ao art. 8º da Lei nº9.074, de 1995, naquilo que for aplicável. (Obrigatório)</t>
  </si>
  <si>
    <t>MEMORIAL DESCRITIVO DE GERAÇÃO DISTRIBUÍDA UFV-SOLAR</t>
  </si>
  <si>
    <t>N° de fases:</t>
  </si>
  <si>
    <t>Ramal</t>
  </si>
  <si>
    <t>Tipo do Padrão:</t>
  </si>
  <si>
    <t>Nível de tensão (V)</t>
  </si>
  <si>
    <t>Potencia Máxima Disponibilizada (kW):</t>
  </si>
  <si>
    <t>Disjuntor geral (A)</t>
  </si>
  <si>
    <t>Fator de Potencia</t>
  </si>
  <si>
    <t>Demanda Contratada (kW):</t>
  </si>
  <si>
    <t>DPS CA (kA)</t>
  </si>
  <si>
    <t>DISJUNTOR CA</t>
  </si>
  <si>
    <t>DPS CC (kA)</t>
  </si>
  <si>
    <t>DISJUNTOR CC</t>
  </si>
  <si>
    <t>Modalidade</t>
  </si>
  <si>
    <t>Potencia Trafo:</t>
  </si>
  <si>
    <t>Numero de hastes</t>
  </si>
  <si>
    <t>Coordenadas do padrão de entrada em UTM:</t>
  </si>
  <si>
    <t>FUSO</t>
  </si>
  <si>
    <t>X (LONG)</t>
  </si>
  <si>
    <t>Y (LAT)</t>
  </si>
  <si>
    <t>Tipo Tensão:</t>
  </si>
  <si>
    <t>Cabos por fase:</t>
  </si>
  <si>
    <t>Bitola Fase:</t>
  </si>
  <si>
    <t>Bitola Neutro:</t>
  </si>
  <si>
    <t>Bitola Terra:</t>
  </si>
  <si>
    <t>Sistema GD já
 instalado?</t>
  </si>
  <si>
    <t>Previsão de ligação (Mês):</t>
  </si>
  <si>
    <t>Zona:</t>
  </si>
  <si>
    <t>Mês:</t>
  </si>
  <si>
    <t>Ano:</t>
  </si>
  <si>
    <t>Observações:</t>
  </si>
  <si>
    <t>2. CARACTERÍSTICAS DA GERAÇÃO DA UNIDADE CONSUMIDORA</t>
  </si>
  <si>
    <t>Estrutura dos paineis utilizados na usina:</t>
  </si>
  <si>
    <t>N°</t>
  </si>
  <si>
    <t>Qtd.</t>
  </si>
  <si>
    <t>Fabricante</t>
  </si>
  <si>
    <t>Modelo dos paineis</t>
  </si>
  <si>
    <t>Area total do arranjo (M²)</t>
  </si>
  <si>
    <t>Potência (kW)</t>
  </si>
  <si>
    <t>Subtotal (kW)</t>
  </si>
  <si>
    <t>Area Total:</t>
  </si>
  <si>
    <t>Potencia Total (kW):</t>
  </si>
  <si>
    <t>Estrutura do(s) inversor(es) utilizado(s) na usina:</t>
  </si>
  <si>
    <t>Modelo do(s) inversor(es)</t>
  </si>
  <si>
    <t>Tensão nominal (V)</t>
  </si>
  <si>
    <t>NECESSITA DE AUTOTRAFO OU DE TRANSFORMADOR DE ACOPLAMENTO?</t>
  </si>
  <si>
    <t>POTÊNCIA:</t>
  </si>
  <si>
    <t>ATENDIMENTO  COM TRAFO EXCLUSIVO (GRUPO "A" E CONSUMIDORES RURAIS)?</t>
  </si>
  <si>
    <t>Assinatura do Projetista</t>
  </si>
  <si>
    <t>3. AJUSTES RECOMENDADOS DAS PROTEÇÕES - PARAMETRIZAÇÕES DO INVERSOR</t>
  </si>
  <si>
    <t>DESCRIÇÃO</t>
  </si>
  <si>
    <t>PARÂMETROS</t>
  </si>
  <si>
    <t>TEMPO DE ATUAÇÃO</t>
  </si>
  <si>
    <t>Tensão no ponto de Conexão:</t>
  </si>
  <si>
    <t>V &lt; 80% (0,8 PU) Vn</t>
  </si>
  <si>
    <t>Desligar em 0,2 s</t>
  </si>
  <si>
    <t>V &lt; 110% (1,1 PU) Vn</t>
  </si>
  <si>
    <t>Regime Normal de Operação:</t>
  </si>
  <si>
    <t>80 % &lt; = V = &lt; 110%</t>
  </si>
  <si>
    <t>Condições normais</t>
  </si>
  <si>
    <t>Subfrequência:</t>
  </si>
  <si>
    <t>f &lt; 57,5 HZ</t>
  </si>
  <si>
    <t>Desligar em até 0,2 s</t>
  </si>
  <si>
    <t>Sobrefrenquência:</t>
  </si>
  <si>
    <t>f &gt; 62,0 HZ</t>
  </si>
  <si>
    <t>Frequência Nominal da Rede:</t>
  </si>
  <si>
    <t>f = 60 HZ</t>
  </si>
  <si>
    <t>Após a perda da rede (ilhamento), deverá interromper o fornecimento de energia a rede:</t>
  </si>
  <si>
    <t>Ilhamento</t>
  </si>
  <si>
    <t>Interromper em até 2s</t>
  </si>
  <si>
    <t>Após a retomada das condições normais de tensão e frequencia da rede, religar:</t>
  </si>
  <si>
    <t>Reconexão</t>
  </si>
  <si>
    <t>Após 180s</t>
  </si>
  <si>
    <t>4. REQUISITOS DE SEGURANÇA</t>
  </si>
  <si>
    <t xml:space="preserve">     O projeto deve ser elaborado atendendo todos os requisitos de segurança solicitado no item 10 da NDU013 e NDU015.Para os sistemas de Geração Distribuída, é necessária a instalação de dispositivo de proteção contra surto (DPS) devidamente projetado e de acordo com as indicações estabelecidas na ABNT NBR 5419:2015 e os diagramas, conforme Desenhos NDU013.</t>
  </si>
  <si>
    <t>4.1 Variações de Tensão e Fequência</t>
  </si>
  <si>
    <t>Condições anormais de operação podem surgir na rede elétrica e requerem uma resposta do sistema de Geração Distribuída conectado a essa rede. Esta resposta é para garantir a segurança das equipes de manutenção da rede e das pessoas em geral, bem como para evitar danos aos equipamentos conectados à rede, incluindo o sistema de geração distribuída.</t>
  </si>
  <si>
    <t>4.2 Proteção Anti-Ilhamento</t>
  </si>
  <si>
    <t>4.3 Reconexão</t>
  </si>
  <si>
    <t>4.4 Aterramento</t>
  </si>
  <si>
    <t>4.5 Sinalização de Segurança</t>
  </si>
  <si>
    <t>"CUIDADO - RISCO DE CHOQUE ELÉTRICO - GERAÇÃO PRÓPRIA"</t>
  </si>
  <si>
    <t>FSA MICRO &lt;=10</t>
  </si>
  <si>
    <t>FSA MICRO &gt;10</t>
  </si>
  <si>
    <t>UCF</t>
  </si>
  <si>
    <t>TITULAR</t>
  </si>
  <si>
    <t>CLASSE</t>
  </si>
  <si>
    <t>LOGRADOURO</t>
  </si>
  <si>
    <t xml:space="preserve">N° </t>
  </si>
  <si>
    <t>BAIRRO</t>
  </si>
  <si>
    <t>CIDADE</t>
  </si>
  <si>
    <t>E-MAIL</t>
  </si>
  <si>
    <t>UF</t>
  </si>
  <si>
    <t>CEP</t>
  </si>
  <si>
    <t>CEP CORRIGIDO</t>
  </si>
  <si>
    <t>TELEFONE</t>
  </si>
  <si>
    <t>TEL CORRIGIDO</t>
  </si>
  <si>
    <t>CEL1</t>
  </si>
  <si>
    <t>CEL CORRIGIDO</t>
  </si>
  <si>
    <t>DOC</t>
  </si>
  <si>
    <t>DOC CORRIGIDO</t>
  </si>
  <si>
    <t>POT.INST</t>
  </si>
  <si>
    <t>TENSÃO</t>
  </si>
  <si>
    <t>CONEXÃO</t>
  </si>
  <si>
    <t>RAMAL</t>
  </si>
  <si>
    <t>FONTE</t>
  </si>
  <si>
    <t>FSA Preenchido</t>
  </si>
  <si>
    <t>DATA AVISO NOVA VERSÃO</t>
  </si>
  <si>
    <t>TRANSFORMADOR</t>
  </si>
  <si>
    <t>DISJUNTORES</t>
  </si>
  <si>
    <t>BITOLA CABOS</t>
  </si>
  <si>
    <t>ESTADOS</t>
  </si>
  <si>
    <t>UN</t>
  </si>
  <si>
    <t>TENSÕES DO GRUPO</t>
  </si>
  <si>
    <t>EAC</t>
  </si>
  <si>
    <t>EMT</t>
  </si>
  <si>
    <t>EMS</t>
  </si>
  <si>
    <t>ERO</t>
  </si>
  <si>
    <t>ETO</t>
  </si>
  <si>
    <t>EPB</t>
  </si>
  <si>
    <t>ESE</t>
  </si>
  <si>
    <t>EMG</t>
  </si>
  <si>
    <t>ENF</t>
  </si>
  <si>
    <t>ESS</t>
  </si>
  <si>
    <t>EBO</t>
  </si>
  <si>
    <t>POT</t>
  </si>
  <si>
    <t>TIPO</t>
  </si>
  <si>
    <t>UNS</t>
  </si>
  <si>
    <t>Modo Editor</t>
  </si>
  <si>
    <t>TIPO DE PE</t>
  </si>
  <si>
    <t>AC</t>
  </si>
  <si>
    <t>120/240</t>
  </si>
  <si>
    <t>127/220</t>
  </si>
  <si>
    <t>115/230</t>
  </si>
  <si>
    <t>220/380</t>
  </si>
  <si>
    <t>&lt;8,05</t>
  </si>
  <si>
    <t>MONOFÁSICO</t>
  </si>
  <si>
    <t>EMG ESE ENF</t>
  </si>
  <si>
    <t>Ocultar</t>
  </si>
  <si>
    <t>MG</t>
  </si>
  <si>
    <t>127/254</t>
  </si>
  <si>
    <t>220/440</t>
  </si>
  <si>
    <t>&lt;7,5</t>
  </si>
  <si>
    <t>EAC ERO</t>
  </si>
  <si>
    <t>CAMPOS OBRIGATORIOS FSA</t>
  </si>
  <si>
    <t>Celulas para Acender</t>
  </si>
  <si>
    <t>MD_SOLAR</t>
  </si>
  <si>
    <t>MS</t>
  </si>
  <si>
    <t>7,96/13,8kV</t>
  </si>
  <si>
    <t>6,58/11,4kV</t>
  </si>
  <si>
    <t>&lt;8,8</t>
  </si>
  <si>
    <t>EMG EMS ESE EMT ESS</t>
  </si>
  <si>
    <t>SOLAR FOTOVOLTAICA</t>
  </si>
  <si>
    <t>MT</t>
  </si>
  <si>
    <t>220(380)</t>
  </si>
  <si>
    <t>&lt;15,4</t>
  </si>
  <si>
    <t>EBO EPB ENF ETO ESE EMT</t>
  </si>
  <si>
    <t>COGERAÇÃO QUALIFICADA</t>
  </si>
  <si>
    <t>PB</t>
  </si>
  <si>
    <t>HIDRÁULICA</t>
  </si>
  <si>
    <t>PR</t>
  </si>
  <si>
    <t>BIOMASSA</t>
  </si>
  <si>
    <t>RJ</t>
  </si>
  <si>
    <t>6,58/11,4</t>
  </si>
  <si>
    <t>220(127)</t>
  </si>
  <si>
    <t xml:space="preserve">8,8 ATÉ 17,7 </t>
  </si>
  <si>
    <t>BIFÁSICO</t>
  </si>
  <si>
    <t>MUNICIPIO</t>
  </si>
  <si>
    <t>RO</t>
  </si>
  <si>
    <t>7,96/13,8</t>
  </si>
  <si>
    <t xml:space="preserve">&lt;8,05 B </t>
  </si>
  <si>
    <t>OUTROS (ESPECIFICAR NO CAMPO OBSERVAÇÃO)</t>
  </si>
  <si>
    <t>SE</t>
  </si>
  <si>
    <t>12,7/22,0</t>
  </si>
  <si>
    <t xml:space="preserve">7,6 ATE 37,5 </t>
  </si>
  <si>
    <t>TO</t>
  </si>
  <si>
    <t>19,9/34,5</t>
  </si>
  <si>
    <t xml:space="preserve">15,4 ATÉ 26,3 </t>
  </si>
  <si>
    <t>Ultimas Celulas Acesas</t>
  </si>
  <si>
    <t xml:space="preserve"> &lt;23 B </t>
  </si>
  <si>
    <t>CELULAR</t>
  </si>
  <si>
    <t>SP</t>
  </si>
  <si>
    <t>&lt;23</t>
  </si>
  <si>
    <t>EMT ESS ESE</t>
  </si>
  <si>
    <t>CNPJ/CPF</t>
  </si>
  <si>
    <t>POTENCIA (KW)</t>
  </si>
  <si>
    <t>VALIDAÇÃO</t>
  </si>
  <si>
    <t>7,96kV</t>
  </si>
  <si>
    <t>6,58kV</t>
  </si>
  <si>
    <t xml:space="preserve">&gt;17,7 </t>
  </si>
  <si>
    <t>TRIFÁSICO</t>
  </si>
  <si>
    <t>TENSÃO (V)</t>
  </si>
  <si>
    <t>13,8kV</t>
  </si>
  <si>
    <t>12,7kV</t>
  </si>
  <si>
    <t>8,05 ATÉ 23</t>
  </si>
  <si>
    <t>19,9kV</t>
  </si>
  <si>
    <t>11,4kV</t>
  </si>
  <si>
    <t>&gt; 26,3</t>
  </si>
  <si>
    <t>34,5kV</t>
  </si>
  <si>
    <t>EBO = EPB</t>
  </si>
  <si>
    <t>22kV</t>
  </si>
  <si>
    <t>CAMPINA GRANDE, LAGOA SECA, QUEIMADAS, FAGUNDES, MASSARANDUBA E BOA VISTA</t>
  </si>
  <si>
    <t>Empregando máquina síncrona sem conversor</t>
  </si>
  <si>
    <t>CAMPO PREENCHIDOS</t>
  </si>
  <si>
    <t xml:space="preserve">Empregando conversor eletrônico/inversor </t>
  </si>
  <si>
    <t>Mista</t>
  </si>
  <si>
    <t>TENSÃO CALC.</t>
  </si>
  <si>
    <t>POTENCIA DISPONIBILIZADA</t>
  </si>
  <si>
    <t>TIPO DE DOC</t>
  </si>
  <si>
    <t>CONEXÃO 2</t>
  </si>
  <si>
    <t>UC NOVA</t>
  </si>
  <si>
    <t>Outra (especificar no campo observação):</t>
  </si>
  <si>
    <t>fusos</t>
  </si>
  <si>
    <t>VALOR</t>
  </si>
  <si>
    <t>aviso exibido</t>
  </si>
  <si>
    <t>18K</t>
  </si>
  <si>
    <t>POTENCIA MINIMA</t>
  </si>
  <si>
    <t>19K</t>
  </si>
  <si>
    <t>POTENCIA MAX</t>
  </si>
  <si>
    <t>20K</t>
  </si>
  <si>
    <t>CORREÇÃO PADRAO</t>
  </si>
  <si>
    <t>21K</t>
  </si>
  <si>
    <t>MENOR IGUAL A 10</t>
  </si>
  <si>
    <t>Resultado</t>
  </si>
  <si>
    <t>22K</t>
  </si>
  <si>
    <t>Outra potência</t>
  </si>
  <si>
    <t>MAIOR QUE 10</t>
  </si>
  <si>
    <t>23K</t>
  </si>
  <si>
    <t>MINI</t>
  </si>
  <si>
    <t>24K</t>
  </si>
  <si>
    <t>Menor potência entre inversores e paineis</t>
  </si>
  <si>
    <t>25K</t>
  </si>
  <si>
    <t>TRAFO</t>
  </si>
  <si>
    <t>TIPO PADRÃO (SE DIFERENTE DE ZERO DISPARA MACRO)</t>
  </si>
  <si>
    <t>PAINEIS SOLARES</t>
  </si>
  <si>
    <t>FABRICANTE</t>
  </si>
  <si>
    <t xml:space="preserve">SAIDA </t>
  </si>
  <si>
    <t>AE_SOLAR</t>
  </si>
  <si>
    <t>AMERISOLAR</t>
  </si>
  <si>
    <t>ASTROHALO</t>
  </si>
  <si>
    <t>ASTRONERGY</t>
  </si>
  <si>
    <t>AUSTA</t>
  </si>
  <si>
    <t>AXITEC</t>
  </si>
  <si>
    <t>BALFAR_SOLAR</t>
  </si>
  <si>
    <t>BEDIN_SOLAR_PAINEIS</t>
  </si>
  <si>
    <t>BELENERGY_PAINEIS</t>
  </si>
  <si>
    <t>BEYONDSUN</t>
  </si>
  <si>
    <t xml:space="preserve">BISTAR </t>
  </si>
  <si>
    <t>BLADE_SOLAR</t>
  </si>
  <si>
    <t>BST</t>
  </si>
  <si>
    <t>BYD</t>
  </si>
  <si>
    <t>CANADIAN_SOLAR_PAINEIS</t>
  </si>
  <si>
    <t>CSUN</t>
  </si>
  <si>
    <t>DAH_SOLAR</t>
  </si>
  <si>
    <t>ELCO</t>
  </si>
  <si>
    <t>ELGIN_S.A._PAINEIS</t>
  </si>
  <si>
    <t>EMPALUX_PAINEIS</t>
  </si>
  <si>
    <t>ERA_SOLAR</t>
  </si>
  <si>
    <t>EXIOM</t>
  </si>
  <si>
    <t>GCL</t>
  </si>
  <si>
    <t>GLOBO</t>
  </si>
  <si>
    <t>HELIUS</t>
  </si>
  <si>
    <t>HERSHEY</t>
  </si>
  <si>
    <t>HONOR SOLAR</t>
  </si>
  <si>
    <t>HT_SAAE</t>
  </si>
  <si>
    <t>INTELBRAS</t>
  </si>
  <si>
    <t>JÁ_SOLAR</t>
  </si>
  <si>
    <t>JAYU_SOLAR</t>
  </si>
  <si>
    <t>JETION_SOLAR</t>
  </si>
  <si>
    <t>JINKO_SOLAR</t>
  </si>
  <si>
    <t>KVA_SISTEMAS_DE_ENERGIA</t>
  </si>
  <si>
    <t>KOMECO_PAINEIS</t>
  </si>
  <si>
    <t>LEAPTON SOLAR</t>
  </si>
  <si>
    <t>LONGI_SOLAR</t>
  </si>
  <si>
    <t>LUCKSOLAR</t>
  </si>
  <si>
    <t>LUXEN</t>
  </si>
  <si>
    <t>NEXEN</t>
  </si>
  <si>
    <t>ODEX_SOLAR_PAINEIS</t>
  </si>
  <si>
    <t>OPEN_RENEWABLES</t>
  </si>
  <si>
    <t>OPUS_SOLAR</t>
  </si>
  <si>
    <t>OSDA</t>
  </si>
  <si>
    <t>PERLIGHT_SOLAR</t>
  </si>
  <si>
    <t>PHONO_SOLAR</t>
  </si>
  <si>
    <t>PHOTO_SOLAR</t>
  </si>
  <si>
    <t>QCELLS</t>
  </si>
  <si>
    <t>QSOLAR</t>
  </si>
  <si>
    <t>RAY_TECH</t>
  </si>
  <si>
    <t>RENESOLA</t>
  </si>
  <si>
    <t>RENOVIGI_PAINEIS</t>
  </si>
  <si>
    <t>RESUN</t>
  </si>
  <si>
    <t>RISEN</t>
  </si>
  <si>
    <t>SENSOTEC</t>
  </si>
  <si>
    <t>SERAPHIM</t>
  </si>
  <si>
    <t xml:space="preserve">SHINEFAR  SOLAR </t>
  </si>
  <si>
    <t>SINOSOLA</t>
  </si>
  <si>
    <t>SIRIUS</t>
  </si>
  <si>
    <t>SOLPAC</t>
  </si>
  <si>
    <t>SOLUXTEC</t>
  </si>
  <si>
    <t>SUNKET</t>
  </si>
  <si>
    <t>SOPRANO</t>
  </si>
  <si>
    <t>SUNEDISON</t>
  </si>
  <si>
    <t>SUNERGY_SOLAR</t>
  </si>
  <si>
    <t>SUNLIGHT</t>
  </si>
  <si>
    <t>SUNOVA_SOLAR</t>
  </si>
  <si>
    <t>SUNTECH</t>
  </si>
  <si>
    <t>TALESUN</t>
  </si>
  <si>
    <t>TRINA_SOLAR</t>
  </si>
  <si>
    <t>TSUN</t>
  </si>
  <si>
    <t>ULICA_SOLAR</t>
  </si>
  <si>
    <t>UP_SOLAR</t>
  </si>
  <si>
    <t>VIGESTSOLAR</t>
  </si>
  <si>
    <t>VSUN</t>
  </si>
  <si>
    <t>WEG</t>
  </si>
  <si>
    <t>YINGLI</t>
  </si>
  <si>
    <t>ZNSHINE_SOLAR</t>
  </si>
  <si>
    <t>OUTRO_PAINEL</t>
  </si>
  <si>
    <t>89 - AE SOLAR</t>
  </si>
  <si>
    <t>405 - AE350M6-72</t>
  </si>
  <si>
    <t>46 - AS-6P 300W</t>
  </si>
  <si>
    <t>166 - CHSM6612P</t>
  </si>
  <si>
    <t>161 - ASTROHALO 340</t>
  </si>
  <si>
    <t>1022 - AU-440W-36MH</t>
  </si>
  <si>
    <t>125 - AC-325P/156-72S</t>
  </si>
  <si>
    <t>107 - BS72P-330W</t>
  </si>
  <si>
    <t>479 - ESPMC 335</t>
  </si>
  <si>
    <t>396 - MFVOS-PO-72-330W</t>
  </si>
  <si>
    <t>736 - TSP335-72H</t>
  </si>
  <si>
    <t>938 - TP6L72M - 440W</t>
  </si>
  <si>
    <t>569 - SRP-400-BMA</t>
  </si>
  <si>
    <t>684 - BST-6M-380W</t>
  </si>
  <si>
    <t>11 - 310P6D-36</t>
  </si>
  <si>
    <t>1 - CS6U-330P</t>
  </si>
  <si>
    <t xml:space="preserve">291 - CSUN 340-72P </t>
  </si>
  <si>
    <t>58 - DHP72 315</t>
  </si>
  <si>
    <t>614 - ELCO HR-260P</t>
  </si>
  <si>
    <t>139 - 320W</t>
  </si>
  <si>
    <t>524 - ODA330W-36-P</t>
  </si>
  <si>
    <t>436 - ESPMC335</t>
  </si>
  <si>
    <t>888 -  EX435-450M(B)-144(HC)(166)(9BB)</t>
  </si>
  <si>
    <t>5 - 310</t>
  </si>
  <si>
    <t>190 - GRB330P</t>
  </si>
  <si>
    <t>338 - HMF72PH- 335A</t>
  </si>
  <si>
    <t>1014 - HS-72HB-450W</t>
  </si>
  <si>
    <t>1149 - HY-M10/144H 550W</t>
  </si>
  <si>
    <t>563 - HT72-156M-C 405W</t>
  </si>
  <si>
    <t>211 - EMS 330P</t>
  </si>
  <si>
    <t>26 - JAP6-72-305/4BB-1</t>
  </si>
  <si>
    <t>745 - JY410M6-FS-9</t>
  </si>
  <si>
    <t>425 - JT400SGH</t>
  </si>
  <si>
    <t>18 - JKM245P</t>
  </si>
  <si>
    <t>167 - CORAL 270 P-60</t>
  </si>
  <si>
    <t>461 - KOFV FR 340 AR</t>
  </si>
  <si>
    <t>873 - LP158*158-M-72-H/MH</t>
  </si>
  <si>
    <t>223 - LR6-720PH-400M</t>
  </si>
  <si>
    <t>380 - LS-P72 330</t>
  </si>
  <si>
    <t>111 - LUXPOWER LNSF-330P</t>
  </si>
  <si>
    <t>1101 - NXN-540/545W-144M</t>
  </si>
  <si>
    <t>698 - PS330W72CP</t>
  </si>
  <si>
    <t>93 - 265-PM60</t>
  </si>
  <si>
    <t>208 - OP340W-72P</t>
  </si>
  <si>
    <t>379 - ODA380-36M</t>
  </si>
  <si>
    <t>180 - CORAL 325 P-72</t>
  </si>
  <si>
    <t>579 - PS405M1-24/TH</t>
  </si>
  <si>
    <t>247 - PS380M-24/TH</t>
  </si>
  <si>
    <t>41 - 315</t>
  </si>
  <si>
    <t>926 - QS545-144HM8</t>
  </si>
  <si>
    <t>449 - SP72-335</t>
  </si>
  <si>
    <t>239 - JC330M-24/ABM</t>
  </si>
  <si>
    <t>140 - RM60-6-270P</t>
  </si>
  <si>
    <t>100 - RS6C 245P</t>
  </si>
  <si>
    <t>66 - RSM72-6-320P</t>
  </si>
  <si>
    <t>499 - ST240P(60)</t>
  </si>
  <si>
    <t>129 - SRP-325-6PA</t>
  </si>
  <si>
    <t>927 - SF-M3/144 - 400W</t>
  </si>
  <si>
    <t>189 - SA275</t>
  </si>
  <si>
    <t>651 - NHLD144-400/M</t>
  </si>
  <si>
    <t>539 - GS 465 HALF-CELL</t>
  </si>
  <si>
    <t>774 - POWERSLATE 265W</t>
  </si>
  <si>
    <t>1148 - SKT550M10</t>
  </si>
  <si>
    <t>226 - SL330TU-36P</t>
  </si>
  <si>
    <t>776 - MEMC-P290AMC</t>
  </si>
  <si>
    <t>144 - SUN330-72P</t>
  </si>
  <si>
    <t>35 - SL-250W</t>
  </si>
  <si>
    <t>302 - SS-340-72P</t>
  </si>
  <si>
    <t>384 - STP380S-72/VFH</t>
  </si>
  <si>
    <t>54 - 260 TP660P</t>
  </si>
  <si>
    <t>160 - TSM-335-PE14A</t>
  </si>
  <si>
    <t>1140 - TP7F72M(H)-550</t>
  </si>
  <si>
    <t>142 - UL-330P-72</t>
  </si>
  <si>
    <t>235 - UP-M335P</t>
  </si>
  <si>
    <t>253 - VG-P245W</t>
  </si>
  <si>
    <t>1129 - VSUN545-144BMH-DG</t>
  </si>
  <si>
    <t>188 - 375</t>
  </si>
  <si>
    <t>10 - YL270P-29B</t>
  </si>
  <si>
    <t>165 - ZXP6-72-320/P</t>
  </si>
  <si>
    <t>778 - OUTRO</t>
  </si>
  <si>
    <t>21 - AMERISOLAR</t>
  </si>
  <si>
    <t>411 - SGM6-350</t>
  </si>
  <si>
    <t>47 - AS-6P 305W</t>
  </si>
  <si>
    <t>270 - CHSM6612P 340W</t>
  </si>
  <si>
    <t>163 - ASTROHALO 335</t>
  </si>
  <si>
    <t>231 - AC-350M/72S</t>
  </si>
  <si>
    <t>237 - BS72M-370W</t>
  </si>
  <si>
    <t>504 - ESPMC 370</t>
  </si>
  <si>
    <t>462 - MFVSU-PO-72-330W</t>
  </si>
  <si>
    <t>744 - TSHM335-120L</t>
  </si>
  <si>
    <t>1133 - TP7F72M(H)-550</t>
  </si>
  <si>
    <t>622 - SRP-400-BMA-HV</t>
  </si>
  <si>
    <t>714 - BST340-72P</t>
  </si>
  <si>
    <t>12 - 315P6D-36</t>
  </si>
  <si>
    <t>2 - CS6U-320P</t>
  </si>
  <si>
    <t xml:space="preserve">292 - CSUN 335-72P </t>
  </si>
  <si>
    <t>59 - DHP72 320</t>
  </si>
  <si>
    <t>212 - DHP340W</t>
  </si>
  <si>
    <t>643 - MF00450</t>
  </si>
  <si>
    <t>495 - ESPMC370</t>
  </si>
  <si>
    <t>1105 - EX545M(B)-144(HC)(182*91BF)</t>
  </si>
  <si>
    <t>6 - 315</t>
  </si>
  <si>
    <t>743 - GBR320P</t>
  </si>
  <si>
    <t>581 - HMF144M-410W</t>
  </si>
  <si>
    <t>1150 - HY-M10/144H 530W</t>
  </si>
  <si>
    <t>592 - HT72-166M-450W</t>
  </si>
  <si>
    <t>382 - EMSZ 345P DG</t>
  </si>
  <si>
    <t>27 - JAP6-72-310/4BB-1</t>
  </si>
  <si>
    <t>448 - JT335PAG</t>
  </si>
  <si>
    <t>19 - JKM250P</t>
  </si>
  <si>
    <t>168 - CORAL 325 P-72</t>
  </si>
  <si>
    <t>463 - KOFV FR 400 MP</t>
  </si>
  <si>
    <t>921 -  LP210*210-M-60-MH 590W</t>
  </si>
  <si>
    <t>246 - LR6-72HPH-385M</t>
  </si>
  <si>
    <t>112 - LUXPOWER LNSF-325P</t>
  </si>
  <si>
    <t>94 - OPEN 250-PM60</t>
  </si>
  <si>
    <t>413 - ODA330-30-PH</t>
  </si>
  <si>
    <t>234 - PLM-325P-72</t>
  </si>
  <si>
    <t>618 - PS405M1-24/TH</t>
  </si>
  <si>
    <t>663 - PS405M1-24/TH</t>
  </si>
  <si>
    <t>42 - 320</t>
  </si>
  <si>
    <t>656 - BDPMJ72H(S)-440</t>
  </si>
  <si>
    <t>329 - JC340M-ABC</t>
  </si>
  <si>
    <t>219 - RSM144-6-340P</t>
  </si>
  <si>
    <t>101 - RS6C 250P</t>
  </si>
  <si>
    <t>67 - RSM72-6-325P</t>
  </si>
  <si>
    <t>130 - SRP-330-6PA</t>
  </si>
  <si>
    <t>971 - SF-M15/144-400W</t>
  </si>
  <si>
    <t>355 - SA330-72P</t>
  </si>
  <si>
    <t xml:space="preserve">996 - SIRIUS-PM5-78SA </t>
  </si>
  <si>
    <t>598 - GS-530 HALF-CELL</t>
  </si>
  <si>
    <t>251 - SL320TU-36P</t>
  </si>
  <si>
    <t>162 - ASTROHALO 330</t>
  </si>
  <si>
    <t>36 - SL-255W</t>
  </si>
  <si>
    <t>312 - SS-330-72P</t>
  </si>
  <si>
    <t>388 - STP330-24</t>
  </si>
  <si>
    <t>55 - 265 TP660P</t>
  </si>
  <si>
    <t>170 - TSM-PE14A 320</t>
  </si>
  <si>
    <t>143 - UL-335P-72</t>
  </si>
  <si>
    <t>222 - WEG 340 WATTS</t>
  </si>
  <si>
    <t>209 - YL330P 330 WP</t>
  </si>
  <si>
    <t>191 - ZXP6-72-330-P</t>
  </si>
  <si>
    <t/>
  </si>
  <si>
    <t>50 - ASTROHALO</t>
  </si>
  <si>
    <t>484 - AE370M6-72H</t>
  </si>
  <si>
    <t>48 - AS-6P 310W</t>
  </si>
  <si>
    <t>164 - ASTROHALO 345</t>
  </si>
  <si>
    <t>628 - AC-380MH/144S</t>
  </si>
  <si>
    <t>547 - BS72M - 380W</t>
  </si>
  <si>
    <t>589 - ESPSC 390W</t>
  </si>
  <si>
    <t>507 - MFVSU-PO-72-340W</t>
  </si>
  <si>
    <t>1077 - TSHM535-144HV</t>
  </si>
  <si>
    <t>734 - BST-6M-HCB-400W</t>
  </si>
  <si>
    <t>13 - 320P6D-36</t>
  </si>
  <si>
    <t>3 - CS6U-325P</t>
  </si>
  <si>
    <t xml:space="preserve">293 - CSUN 330-72P </t>
  </si>
  <si>
    <t>60 - DHP72 325</t>
  </si>
  <si>
    <t>213 - ELGIM 330W</t>
  </si>
  <si>
    <t>762 - YH450W-36MH</t>
  </si>
  <si>
    <t>514 - ESPSC370</t>
  </si>
  <si>
    <t>7 - P6/72H 320</t>
  </si>
  <si>
    <t>686 - HMF144M 400W</t>
  </si>
  <si>
    <t>1151 - HY-M10/144H 535W</t>
  </si>
  <si>
    <t>632 - HT72-156P-330W</t>
  </si>
  <si>
    <t>424 - EMSC 330P</t>
  </si>
  <si>
    <t>28 - JAP6-72-315/4BB-1</t>
  </si>
  <si>
    <t>517 - JT380SAH</t>
  </si>
  <si>
    <t>20 - JKM255P</t>
  </si>
  <si>
    <t>1071 - KOFV FR 445 MP-HC</t>
  </si>
  <si>
    <t>944 - LP182*182-M-78-MH</t>
  </si>
  <si>
    <t>326 - LR4-72HBD-430M</t>
  </si>
  <si>
    <t>113 - LUXPOWER LNSF-320P</t>
  </si>
  <si>
    <t>95 - OPEN 255-PM60</t>
  </si>
  <si>
    <t>423 - ODA340-30-M</t>
  </si>
  <si>
    <t>662 - PS405M1-24/TH</t>
  </si>
  <si>
    <t>706 -  PS400M1-24/TH</t>
  </si>
  <si>
    <t>43 - 325</t>
  </si>
  <si>
    <t>763 - BPDMJ72H(S)-440</t>
  </si>
  <si>
    <t>465 - JC370S-24-ABW</t>
  </si>
  <si>
    <t>258 - CS3U-340P</t>
  </si>
  <si>
    <t>102 - RS6C 255P</t>
  </si>
  <si>
    <t>68 - RSM72-6-330P</t>
  </si>
  <si>
    <t>131 - SRP-335-6PA</t>
  </si>
  <si>
    <t>1122 - SF-M16/ 144 450-465W</t>
  </si>
  <si>
    <t>359 - SA330-72P</t>
  </si>
  <si>
    <t>752 - ZXM7-SPLDD144-530/M</t>
  </si>
  <si>
    <t>297 - SL370TU-36MD</t>
  </si>
  <si>
    <t>192 - SUN 60P 265W</t>
  </si>
  <si>
    <t>37 - SL-260W</t>
  </si>
  <si>
    <t>315 - SS-340-72 P</t>
  </si>
  <si>
    <t>451 - STP385 S-24/VFH</t>
  </si>
  <si>
    <t>56 - TP660P 270</t>
  </si>
  <si>
    <t>171 - TSM-PE14A 325</t>
  </si>
  <si>
    <t>175 - UL-270P-60</t>
  </si>
  <si>
    <t>316 - YL330PD-35B</t>
  </si>
  <si>
    <t>261 - ZXM6-TLD72 370W</t>
  </si>
  <si>
    <t>48 - ASTRONERGY</t>
  </si>
  <si>
    <t>649 - AE395M-72H</t>
  </si>
  <si>
    <t>49 - AS-6P 315</t>
  </si>
  <si>
    <t>182 - CHSM6612P-340</t>
  </si>
  <si>
    <t>702 - AC-250P/156-60S</t>
  </si>
  <si>
    <t>611 - BS72P-335W</t>
  </si>
  <si>
    <t>770 - ESPMC 330W</t>
  </si>
  <si>
    <t>509 - MFVOS-PO-72-340W</t>
  </si>
  <si>
    <t>1057 - TSBHM535-144HVG</t>
  </si>
  <si>
    <t>1104 - BST340-72P</t>
  </si>
  <si>
    <t>14 - 325P6D-36</t>
  </si>
  <si>
    <t>4 - CS6U-315P</t>
  </si>
  <si>
    <t xml:space="preserve">294 - CSUN 325-72P </t>
  </si>
  <si>
    <t>61 - DHP72 330</t>
  </si>
  <si>
    <t>331 - ELGIN - 370W</t>
  </si>
  <si>
    <t>990 - LF350P6-72</t>
  </si>
  <si>
    <t>644 - ESPSC390</t>
  </si>
  <si>
    <t>8 - P6/72H 325</t>
  </si>
  <si>
    <t>719 - HMF72P-335A</t>
  </si>
  <si>
    <t>1152 - HY-M10/144H 540W</t>
  </si>
  <si>
    <t>864 - HT66-18X - 505W</t>
  </si>
  <si>
    <t>428 - EMSZ 420M</t>
  </si>
  <si>
    <t>29 - JAP6-72-320/4BB-1</t>
  </si>
  <si>
    <t>21 - JKM260P</t>
  </si>
  <si>
    <t>959 - LP182*182-M-72-MH-540WP</t>
  </si>
  <si>
    <t>347 -  LR4-72HPH-435M</t>
  </si>
  <si>
    <t>114 - LUXPOWER LNSF-315P</t>
  </si>
  <si>
    <t>96 - OPEN 260-PM60</t>
  </si>
  <si>
    <t>432 - ODA340-36-P</t>
  </si>
  <si>
    <t>667 - PS400M1-24TH</t>
  </si>
  <si>
    <t>792 - PS405M1H-24/TH</t>
  </si>
  <si>
    <t>44 - 330</t>
  </si>
  <si>
    <t>809 - RAYTEC 445W</t>
  </si>
  <si>
    <t>328 - CS3U-360P</t>
  </si>
  <si>
    <t>103 - RS6C 260P</t>
  </si>
  <si>
    <t>69 - RSM72-6-335P</t>
  </si>
  <si>
    <t>132 - SRP-340-6PA</t>
  </si>
  <si>
    <t>1125 - SFM16/144465</t>
  </si>
  <si>
    <t>995 - SAT450-144M</t>
  </si>
  <si>
    <t>442 - SL370TU-36DHV</t>
  </si>
  <si>
    <t>210 - 370WP</t>
  </si>
  <si>
    <t>38 - SL-265W</t>
  </si>
  <si>
    <t>368 - SS-370-72M</t>
  </si>
  <si>
    <t>476 - STP385S - 72/VFH</t>
  </si>
  <si>
    <t>57 - 275 TP660P</t>
  </si>
  <si>
    <t>172 - TSM-PE14A 330</t>
  </si>
  <si>
    <t>274 - UL-380M-72</t>
  </si>
  <si>
    <t>401 - YL-150P-17B</t>
  </si>
  <si>
    <t>266 - ZXM6-72-375/M</t>
  </si>
  <si>
    <t xml:space="preserve">AUSTA </t>
  </si>
  <si>
    <t xml:space="preserve">139 - AUSTA </t>
  </si>
  <si>
    <t>997 - AE460HM6L-60</t>
  </si>
  <si>
    <t>50 - AS-6P 320W</t>
  </si>
  <si>
    <t>184 - CHSM72M-HC-375</t>
  </si>
  <si>
    <t>945 - AC-440MH-144V</t>
  </si>
  <si>
    <t>779 - BS72M-400</t>
  </si>
  <si>
    <t>777 - ESPMC 540</t>
  </si>
  <si>
    <t>518 - MFVOS-MO-144-400W</t>
  </si>
  <si>
    <t>15 - 330P6D-36</t>
  </si>
  <si>
    <t>23 - CS3U-335P</t>
  </si>
  <si>
    <t xml:space="preserve">295 - CSUN 320-72P </t>
  </si>
  <si>
    <t>183 - DHM72 360W</t>
  </si>
  <si>
    <t>371 - ELGIN-380</t>
  </si>
  <si>
    <t>981 - MF00350- 350W</t>
  </si>
  <si>
    <t>790 - ESPMC 335</t>
  </si>
  <si>
    <t>9 - P6/72H 330</t>
  </si>
  <si>
    <t>904 - HMF144M 465HL</t>
  </si>
  <si>
    <t>1153 - HY-M10/144H 545W</t>
  </si>
  <si>
    <t>1135 - HT66-18X - 500W</t>
  </si>
  <si>
    <t>475 - EMSZ-425M HC</t>
  </si>
  <si>
    <t>30 - JAP6-72-325/4BB-1</t>
  </si>
  <si>
    <t>22 - JKM265P</t>
  </si>
  <si>
    <t>1026 - LP166-M-72-MH-450W</t>
  </si>
  <si>
    <t>421 - LR4-72HBD-435M</t>
  </si>
  <si>
    <t>115 - LUXPOWER LNSF-335M</t>
  </si>
  <si>
    <t>97 - OPEN 265-PM60</t>
  </si>
  <si>
    <t>501 - ODA380-36-M</t>
  </si>
  <si>
    <t>680 - PS400M1-24/TH</t>
  </si>
  <si>
    <t>794 - PS450M4H-24/TH</t>
  </si>
  <si>
    <t>45 - 335</t>
  </si>
  <si>
    <t>818 - DMJ72H(S)-450</t>
  </si>
  <si>
    <t>414 - RENO-335P</t>
  </si>
  <si>
    <t>104 - RS6C 265P</t>
  </si>
  <si>
    <t>70 - RSM72-6-340P</t>
  </si>
  <si>
    <t>227 - SRP-315-6MB</t>
  </si>
  <si>
    <t>1060 - SF-M16/144 - 450W</t>
  </si>
  <si>
    <t>482 - SL370TU-36MDHV</t>
  </si>
  <si>
    <t>287 - SUN 275-60P</t>
  </si>
  <si>
    <t>39 - SL-270W</t>
  </si>
  <si>
    <t>430 - SS-380-72M</t>
  </si>
  <si>
    <t>532 - STP530S - C72</t>
  </si>
  <si>
    <t>62 - TP672P 315</t>
  </si>
  <si>
    <t>173 - TSM-PE14A 335</t>
  </si>
  <si>
    <t>301 - UL3409-72 (340W)</t>
  </si>
  <si>
    <t>468 - YL240P-29B</t>
  </si>
  <si>
    <t>362 - ZXM6-72-350/M</t>
  </si>
  <si>
    <t>37 - AXITEC</t>
  </si>
  <si>
    <t>980 - AE505HM6L-66</t>
  </si>
  <si>
    <t>51 - AS-6P 325W</t>
  </si>
  <si>
    <t>203 - CHSM6612M/HV 340W</t>
  </si>
  <si>
    <t>1006 - BS72M-545W</t>
  </si>
  <si>
    <t>855 - ESPMC545</t>
  </si>
  <si>
    <t>756 - MFVOS-MO-144-410W</t>
  </si>
  <si>
    <t>16 - 335P6D-36</t>
  </si>
  <si>
    <t>24 - CS3U-340P</t>
  </si>
  <si>
    <t>919 - CSP18-72H540W</t>
  </si>
  <si>
    <t>187 - 360</t>
  </si>
  <si>
    <t>372 - ELGIN 340W</t>
  </si>
  <si>
    <t>979 - LF500M8-78H</t>
  </si>
  <si>
    <t>813 - ESPHSC440</t>
  </si>
  <si>
    <t>81 - P6/72H 335</t>
  </si>
  <si>
    <t>523 - EMSZ-430M HC</t>
  </si>
  <si>
    <t>88 - JAM6-72-340</t>
  </si>
  <si>
    <t>71 - JKM305PP</t>
  </si>
  <si>
    <t>1032 - LP182*182-M-60-MH-460W</t>
  </si>
  <si>
    <t>452 - LR6-72OPH-400M</t>
  </si>
  <si>
    <t>116 - LUXPOWER LNSF-340M</t>
  </si>
  <si>
    <t>98 - OPEN 270-PM60</t>
  </si>
  <si>
    <t>535 - ODA400-36-M</t>
  </si>
  <si>
    <t>683 - PS405M1H-24/TH</t>
  </si>
  <si>
    <t>824 - PS450M4H-24/TH</t>
  </si>
  <si>
    <t>110 - Q PRIME L-G5.2-335</t>
  </si>
  <si>
    <t>850 - DMJ72H(S)-445</t>
  </si>
  <si>
    <t>469 - RSM156-6-440M</t>
  </si>
  <si>
    <t>105 - RS6C 270P</t>
  </si>
  <si>
    <t>120 - RSM72-6-360M</t>
  </si>
  <si>
    <t>543 - SRP-400-BMA-HV</t>
  </si>
  <si>
    <t>1064 - SF-M16 - 144 - 465W</t>
  </si>
  <si>
    <t>772 - JY410M6-FS-9</t>
  </si>
  <si>
    <t>310 - SUN370-72M</t>
  </si>
  <si>
    <t>40 - SL-275W</t>
  </si>
  <si>
    <t>447 - SS-410-72MD</t>
  </si>
  <si>
    <t>836 - STP6-330/72-A</t>
  </si>
  <si>
    <t>63 - TP672P 320</t>
  </si>
  <si>
    <t>202 - TSM-DE15M 400</t>
  </si>
  <si>
    <t>308 - UL340P-72</t>
  </si>
  <si>
    <t>497 - YL250P-29B</t>
  </si>
  <si>
    <t>365 - ZXP6-LD72-350P</t>
  </si>
  <si>
    <t>34 - BALFAR SOLAR</t>
  </si>
  <si>
    <t>958 - AE460HM6L-60</t>
  </si>
  <si>
    <t>52 - AS-6P 330W</t>
  </si>
  <si>
    <t>224 - 365W</t>
  </si>
  <si>
    <t>929 - BS545-36V-MH</t>
  </si>
  <si>
    <t>833 - MFOS-PO-72-340W</t>
  </si>
  <si>
    <t>17 - 340P6D-36</t>
  </si>
  <si>
    <t>25 - CS3U-345P</t>
  </si>
  <si>
    <t>206 - DHM72 330</t>
  </si>
  <si>
    <t>515 - ELGIN 400 W</t>
  </si>
  <si>
    <t>915 -  MF00500-500W</t>
  </si>
  <si>
    <t>816 - ESPSC-335M</t>
  </si>
  <si>
    <t>82 - P6/72H 340</t>
  </si>
  <si>
    <t>544 - EMSZ 335P DG</t>
  </si>
  <si>
    <t>89 - JAM6-72-345</t>
  </si>
  <si>
    <t>72 - JKM310PP</t>
  </si>
  <si>
    <t>1103 - LP210*210-M-66-MH-665W</t>
  </si>
  <si>
    <t>505 - LR4-72HPH_440M</t>
  </si>
  <si>
    <t>117 - LUXPOWER LNSF-345M</t>
  </si>
  <si>
    <t>198 - 265-PM60</t>
  </si>
  <si>
    <t>540 - ODA 330-36-P</t>
  </si>
  <si>
    <t>687 - PS400M1H-24/TH</t>
  </si>
  <si>
    <t>123 - Q.PEAK L-G5.0.G 365</t>
  </si>
  <si>
    <t>937 - BPDM72H-450WEF</t>
  </si>
  <si>
    <t>562 - CS3W-410P</t>
  </si>
  <si>
    <t>106 - RS6C 275P</t>
  </si>
  <si>
    <t>121 - RSM60-6-270P</t>
  </si>
  <si>
    <t>582 - SRP-400-BMA</t>
  </si>
  <si>
    <t>1072 - SF-M18 - 550W</t>
  </si>
  <si>
    <t>860 - SL340T-36P</t>
  </si>
  <si>
    <t>409 - SUN 72 P-35 F - 340W</t>
  </si>
  <si>
    <t>503 - SS-400-72M</t>
  </si>
  <si>
    <t>64 - TP672P 325</t>
  </si>
  <si>
    <t>218 - TRINA SOLAR 330W</t>
  </si>
  <si>
    <t>376 - UL-340P-144</t>
  </si>
  <si>
    <t>533 - YL330P-35B</t>
  </si>
  <si>
    <t>395 - ZXM6-72-370/M</t>
  </si>
  <si>
    <t>97 - BEDIN SOLAR</t>
  </si>
  <si>
    <t>928 -  HM6L-60-460W</t>
  </si>
  <si>
    <t>53 - AS-6P 325W</t>
  </si>
  <si>
    <t>229 - CHSM72M-HC-380</t>
  </si>
  <si>
    <t>894 - BS545-36V-MH</t>
  </si>
  <si>
    <t>922 - MFVOS-MO-144-545W</t>
  </si>
  <si>
    <t>122 - 370M6K-36</t>
  </si>
  <si>
    <t>31 - CS3U-345P</t>
  </si>
  <si>
    <t>233 - 335WP</t>
  </si>
  <si>
    <t>998 - ELGIN 450W</t>
  </si>
  <si>
    <t>1078 - LF605M12-60</t>
  </si>
  <si>
    <t>823 - ESPHSC-450W</t>
  </si>
  <si>
    <t>176 - P6/72H 365</t>
  </si>
  <si>
    <t>720 - EMSJ-445M HC</t>
  </si>
  <si>
    <t>90 - JAM6-72-350</t>
  </si>
  <si>
    <t>73 - JKM315PP</t>
  </si>
  <si>
    <t>521 - LR6-72OPH-405M</t>
  </si>
  <si>
    <t>118 - LUXPOWER LNSF-345M</t>
  </si>
  <si>
    <t>528 - OPEN 310W-HM60</t>
  </si>
  <si>
    <t>597 - ODA-340-30-M</t>
  </si>
  <si>
    <t>690 - PS400M1H-24/TH</t>
  </si>
  <si>
    <t>178 - POWER L-G5 365W</t>
  </si>
  <si>
    <t>874 - DMJ72H(S)-440</t>
  </si>
  <si>
    <t>625 - RSM72-6-330P</t>
  </si>
  <si>
    <t>322 - RS6S 340P</t>
  </si>
  <si>
    <t>155 - RSM72-6-370M</t>
  </si>
  <si>
    <t>672 - SRP-335-BMB</t>
  </si>
  <si>
    <t>1093 - SF-316/144 465W</t>
  </si>
  <si>
    <t>437 - SUN 72P-35F 330W</t>
  </si>
  <si>
    <t>510 - SS-405-72MD</t>
  </si>
  <si>
    <t>65 - TP672P 330</t>
  </si>
  <si>
    <t>228 - TSM-DE15H(II) 390W</t>
  </si>
  <si>
    <t>496 - UL-410M-144HV</t>
  </si>
  <si>
    <t>764 - YL335P-35B</t>
  </si>
  <si>
    <t>415 - ZXP6-LD72-345/P</t>
  </si>
  <si>
    <t>BELENERGY</t>
  </si>
  <si>
    <t>87 - BELENERGY</t>
  </si>
  <si>
    <t>1108 - AE-HM6L-72-460W</t>
  </si>
  <si>
    <t>127 - AS-6P 340W</t>
  </si>
  <si>
    <t>238 - CHSM6612P-330</t>
  </si>
  <si>
    <t>1164 - BS550M-144</t>
  </si>
  <si>
    <t>909 - MFVZN-PO-144-345W</t>
  </si>
  <si>
    <t>154 - 335PHK-36</t>
  </si>
  <si>
    <t>32 - CS3U-350P</t>
  </si>
  <si>
    <t>268 - DHP72-335W</t>
  </si>
  <si>
    <t>964 - ELGIN- 335W</t>
  </si>
  <si>
    <t>1033 - MF 00605</t>
  </si>
  <si>
    <t>976 - ESPHSC 540M</t>
  </si>
  <si>
    <t>199 - P6/60 270</t>
  </si>
  <si>
    <t>726 - EMSJ 340P</t>
  </si>
  <si>
    <t>91 - JAM6-72-355</t>
  </si>
  <si>
    <t>74 - JKM320PP</t>
  </si>
  <si>
    <t>619 - LR4-72HPH-450M</t>
  </si>
  <si>
    <t>119 - LUXPOWER LNSF-350M</t>
  </si>
  <si>
    <t>608 - ODA400-36-MH</t>
  </si>
  <si>
    <t>696 - PS400M1H-24/TH</t>
  </si>
  <si>
    <t>250 - Q.POWER LG-5 330</t>
  </si>
  <si>
    <t>645 - RENO-330P</t>
  </si>
  <si>
    <t>398 - RS6I-M-410</t>
  </si>
  <si>
    <t>194 - RSM144-6-360M</t>
  </si>
  <si>
    <t>713 - SRP-335-BPA</t>
  </si>
  <si>
    <t>1098 - SF-PL/72 340W</t>
  </si>
  <si>
    <t>572 - SUN 72M-HF 410W</t>
  </si>
  <si>
    <t>516 - SS-405-72PD</t>
  </si>
  <si>
    <t>333 - TP672P-340</t>
  </si>
  <si>
    <t>236 - TSM-PE15H</t>
  </si>
  <si>
    <t>573 - UL-450M-144HV</t>
  </si>
  <si>
    <t>865 - YL255P-29B - 255 W</t>
  </si>
  <si>
    <t>431 - ZXP6-72 335/P</t>
  </si>
  <si>
    <t>114 - BEYONDSUN</t>
  </si>
  <si>
    <t>1091 - AE - 510W</t>
  </si>
  <si>
    <t>196 - AS-6M PERC 375W</t>
  </si>
  <si>
    <t>273 - CHSM6612M</t>
  </si>
  <si>
    <t>1066 - BS545-36V-MH - 545W</t>
  </si>
  <si>
    <t>893 - MFVOS-MO-144-410W</t>
  </si>
  <si>
    <t>156 - 330PHK-36</t>
  </si>
  <si>
    <t>33 - CS3U-355P</t>
  </si>
  <si>
    <t>277 - DAH SOLAR DS330W</t>
  </si>
  <si>
    <t>1132 - ELG545-M72HLP</t>
  </si>
  <si>
    <t>934 - ESPSHC-450M</t>
  </si>
  <si>
    <t xml:space="preserve">201 - GCL-P6/72H 375W </t>
  </si>
  <si>
    <t>805 -  EMSC 415M HC</t>
  </si>
  <si>
    <t>92 - JAM6-72-360</t>
  </si>
  <si>
    <t>75 - JKM325PP</t>
  </si>
  <si>
    <t>678 - LR4-72HBD-440M</t>
  </si>
  <si>
    <t>299 - LNSF-390M</t>
  </si>
  <si>
    <t>647 - ODA-400W39M</t>
  </si>
  <si>
    <t>697 - PS400M1H-24/TH</t>
  </si>
  <si>
    <t>260 - Q.POWER L-G5 335W</t>
  </si>
  <si>
    <t>691 - CS3W-415P</t>
  </si>
  <si>
    <t>485 - RS6I-M - 410W</t>
  </si>
  <si>
    <t>204 - RSM144-6-340P</t>
  </si>
  <si>
    <t>747 - SRP-335-BPA-HV</t>
  </si>
  <si>
    <t>583 - SUN415-72M-HF</t>
  </si>
  <si>
    <t>615 - SS-440-72MD</t>
  </si>
  <si>
    <t>342 - TPM672M - 375</t>
  </si>
  <si>
    <t>249 - TSM-PE15H 345</t>
  </si>
  <si>
    <t>591 - UL-450M-144</t>
  </si>
  <si>
    <t>441 - ZXM6-NHLDD144-400/M</t>
  </si>
  <si>
    <t xml:space="preserve">130 - BISTAR </t>
  </si>
  <si>
    <t>1088 -  AE-HM6L-72-505W</t>
  </si>
  <si>
    <t>319 - AS-6M PERC 340W</t>
  </si>
  <si>
    <t>349 - CHSM72M-HC 395</t>
  </si>
  <si>
    <t>1156 - MFVZN-MO-120-460W</t>
  </si>
  <si>
    <t>157 - 325P6K-36</t>
  </si>
  <si>
    <t>34 - CS3U-360P</t>
  </si>
  <si>
    <t>278 - DHP72 330W</t>
  </si>
  <si>
    <t>1128 - 545-M72HLP</t>
  </si>
  <si>
    <t>897 - BS545-36V-MH</t>
  </si>
  <si>
    <t>216 - P6/72H370</t>
  </si>
  <si>
    <t>973 - EMST-340P HC</t>
  </si>
  <si>
    <t>128 - JAP72S03-335/SC</t>
  </si>
  <si>
    <t>76 - JKM330PP-72</t>
  </si>
  <si>
    <t>708 - LR6-72OPH-385M</t>
  </si>
  <si>
    <t>397 - LNSF-330P</t>
  </si>
  <si>
    <t>648 - ODA-400W39M</t>
  </si>
  <si>
    <t>701 - PS400M1H-24/TH</t>
  </si>
  <si>
    <t>267 - Q-PEAK L-G5</t>
  </si>
  <si>
    <t>993 - RSM144-7-445M</t>
  </si>
  <si>
    <t>753 - RS6S-330P</t>
  </si>
  <si>
    <t>214 - RISEN 345W</t>
  </si>
  <si>
    <t>765 - SRP-330-6PA</t>
  </si>
  <si>
    <t>652 - SUN340-72P</t>
  </si>
  <si>
    <t>616 - SS-450-72M</t>
  </si>
  <si>
    <t>367 - TP672M-375W</t>
  </si>
  <si>
    <t>259 - TSM-DE15M (II) 400W</t>
  </si>
  <si>
    <t>635 - UL-410M-144</t>
  </si>
  <si>
    <t>460 - ZXM6-HLD144-400/M</t>
  </si>
  <si>
    <t>103 - BLADE SOLAR</t>
  </si>
  <si>
    <t>1073 - AE460MD-120</t>
  </si>
  <si>
    <t>434 - AS-6M 365</t>
  </si>
  <si>
    <t>406 - CHSM6612 - 375W</t>
  </si>
  <si>
    <t>1065 - MFVSU-MO-144-410W</t>
  </si>
  <si>
    <t>181 - PHK-36-SÉRIE-4BB-345</t>
  </si>
  <si>
    <t>77 - CS3U-365MS</t>
  </si>
  <si>
    <t>281 - HCP72X9 355W</t>
  </si>
  <si>
    <t>1119 - HALF CELL 450W</t>
  </si>
  <si>
    <t>896 - 894 - BS545-36V-MH</t>
  </si>
  <si>
    <t>244 - P6/72 345W</t>
  </si>
  <si>
    <t>966 - EMSL-590M HC</t>
  </si>
  <si>
    <t>133 - JAM72S01-355</t>
  </si>
  <si>
    <t>108 - JKM335PP</t>
  </si>
  <si>
    <t>718 - LR6-720PH-380M</t>
  </si>
  <si>
    <t xml:space="preserve">646 - LNSU-410M </t>
  </si>
  <si>
    <t>704 - ODA400-36-M</t>
  </si>
  <si>
    <t>716 - PS405M1H-24/TH</t>
  </si>
  <si>
    <t>286 - Q.PLUS DUO L-G5.2</t>
  </si>
  <si>
    <t>924 - ZXM6-NH144/430W</t>
  </si>
  <si>
    <t>986 - RS7IM- 435M</t>
  </si>
  <si>
    <t>220 - RSM144-6-375M</t>
  </si>
  <si>
    <t>768 - SRP-335-6PA-HV</t>
  </si>
  <si>
    <t>655 - SUN 72M-HF 410W</t>
  </si>
  <si>
    <t>640 - SS-450-72MD</t>
  </si>
  <si>
    <t>513 - TP6H72M(H) - 400</t>
  </si>
  <si>
    <t>262 - TSM-PE15H 340W</t>
  </si>
  <si>
    <t>699 - UL-415M-144HV</t>
  </si>
  <si>
    <t>474 -  ZXM6-NHLDD144-435/M</t>
  </si>
  <si>
    <t>110 - BST</t>
  </si>
  <si>
    <t>1038 - AE395HM6-72</t>
  </si>
  <si>
    <t>467 - AS-6M PERC 370W</t>
  </si>
  <si>
    <t>429 - CHSM6612P 345W</t>
  </si>
  <si>
    <t>1034 - MFVOS-MO-120-460W</t>
  </si>
  <si>
    <t>197 - 335P6K-36</t>
  </si>
  <si>
    <t>78 - CS3U-370MS</t>
  </si>
  <si>
    <t xml:space="preserve">327 - HCP72X9-405W </t>
  </si>
  <si>
    <t>1079 - ERA-72HC 545M</t>
  </si>
  <si>
    <t>387 - GCL-M6/72H-375</t>
  </si>
  <si>
    <t>910 - EMSH 335P</t>
  </si>
  <si>
    <t>134 - JAM72S01-360</t>
  </si>
  <si>
    <t>109 - JKM340PP-72H</t>
  </si>
  <si>
    <t>730 - LR5-72HBD-530M</t>
  </si>
  <si>
    <t>846 - LNSU-450M</t>
  </si>
  <si>
    <t>723 - ODA410-36-M</t>
  </si>
  <si>
    <t>754 - PS450M4H-24/TH</t>
  </si>
  <si>
    <t>313 - Q.PEAK DUO L-G5. 2 375</t>
  </si>
  <si>
    <t>1157 - JAM72S30-545/MR</t>
  </si>
  <si>
    <t>1123 - RS8I-550M</t>
  </si>
  <si>
    <t>230 - RSM72-6-340M</t>
  </si>
  <si>
    <t>970 - SRP-330-6MB-BG</t>
  </si>
  <si>
    <t>679 - SUN 72M-H6-450</t>
  </si>
  <si>
    <t>760 - SS-400-72PDH</t>
  </si>
  <si>
    <t>534 - TP6H72P-350W</t>
  </si>
  <si>
    <t>264 - TSM-DE15M (II) 400</t>
  </si>
  <si>
    <t>780 - UL-440M-144</t>
  </si>
  <si>
    <t>489 - ZXP6 72-340/P</t>
  </si>
  <si>
    <t>9 - BYD</t>
  </si>
  <si>
    <t>1029 - AE 410HM6L-72</t>
  </si>
  <si>
    <t>529 - AS-6M-HC 400W</t>
  </si>
  <si>
    <t>480 -  CHSM6612P/HV-345</t>
  </si>
  <si>
    <t>1013 - MFVZN-MO-144-410W</t>
  </si>
  <si>
    <t>217 - 330P6C-36</t>
  </si>
  <si>
    <t>79 - CS3U-375MS</t>
  </si>
  <si>
    <t xml:space="preserve">354 - HCP72X9-360W </t>
  </si>
  <si>
    <t>1050 - ESPMC-545W</t>
  </si>
  <si>
    <t>410 - GCL-M3/72 375W</t>
  </si>
  <si>
    <t>1063 - EMSB-535M HC</t>
  </si>
  <si>
    <t>135 - JAM72S01-365</t>
  </si>
  <si>
    <t>195 - JKM365M-72</t>
  </si>
  <si>
    <t>731 - LR4-72HPH-430M</t>
  </si>
  <si>
    <t>989 - LNVT-505M</t>
  </si>
  <si>
    <t>759 - ODA410-36-MH</t>
  </si>
  <si>
    <t>795 - PS450M4H-24/TH</t>
  </si>
  <si>
    <t>318 - Q.PLUS DUO L-G5.2 375W</t>
  </si>
  <si>
    <t>1081 - JAM72S30-540/MR</t>
  </si>
  <si>
    <t>1114 - RS8I-M 535W</t>
  </si>
  <si>
    <t>263 - RSM72-6-345M</t>
  </si>
  <si>
    <t>1154 - SRP-330-6MB-BG</t>
  </si>
  <si>
    <t>787 - SUN440-78M-HFD</t>
  </si>
  <si>
    <t>859 - SS-360-72M</t>
  </si>
  <si>
    <t>561 - TP6F72M 400W</t>
  </si>
  <si>
    <t>269 - TSM-330 PD14</t>
  </si>
  <si>
    <t>838 - UL - 440H-144HV</t>
  </si>
  <si>
    <t>525 - ZXM6-72-380/M</t>
  </si>
  <si>
    <t>2 - CANADIAN SOLAR</t>
  </si>
  <si>
    <t>553 - AS-6M-375W</t>
  </si>
  <si>
    <t>586 - CHSM72M(DG)/F-BH-415W</t>
  </si>
  <si>
    <t>1010 - MFVOS MO-144-545W</t>
  </si>
  <si>
    <t>221 - 335P6C-36</t>
  </si>
  <si>
    <t>80 - CS3U-380MS</t>
  </si>
  <si>
    <t>358 - HCP72X9 365W</t>
  </si>
  <si>
    <t>1041 - ESPHSC 545M</t>
  </si>
  <si>
    <t>454 - GCL P3/72 345W</t>
  </si>
  <si>
    <t>1040 - ESPMC-545W</t>
  </si>
  <si>
    <t>136 - JAM72S01-370</t>
  </si>
  <si>
    <t>205 - JKM390M-72-V</t>
  </si>
  <si>
    <t>775 - LR4-72HBD-445</t>
  </si>
  <si>
    <t>871 -  LNSU-405M</t>
  </si>
  <si>
    <t>810 - ODA450-36-MH</t>
  </si>
  <si>
    <t>825 - PS450M4H-24/TH</t>
  </si>
  <si>
    <t>325 - Q.PEAK DUO L-G5.2 395</t>
  </si>
  <si>
    <t>1058 - RS6S-M - 390W</t>
  </si>
  <si>
    <t>276 - RSM72-6-375M</t>
  </si>
  <si>
    <t>1118 - SRP-330-BPA</t>
  </si>
  <si>
    <t>1155 - SUN 72M-H8-540W</t>
  </si>
  <si>
    <t>960 - SS-550-72MDH - 550W</t>
  </si>
  <si>
    <t>584 - TP6H72M-375W</t>
  </si>
  <si>
    <t>272 - TSM-DE15H(II) - 395W</t>
  </si>
  <si>
    <t>851 - UL-415M-144</t>
  </si>
  <si>
    <t>550 - SIRIUS-NHLD144-425/M</t>
  </si>
  <si>
    <t>78 - CSUN</t>
  </si>
  <si>
    <t>570 - AS-6M 380W</t>
  </si>
  <si>
    <t>593 - CHSM72M-HC 415 W</t>
  </si>
  <si>
    <t>241 - 325P6K-36</t>
  </si>
  <si>
    <t>83 - CS6K-260P</t>
  </si>
  <si>
    <t>364 - DHP72X-340W</t>
  </si>
  <si>
    <t>545 - GCL-M3/72H - 400W</t>
  </si>
  <si>
    <t>137 - JAM72S01-370</t>
  </si>
  <si>
    <t>215 - JKM335PP-72H-V</t>
  </si>
  <si>
    <t>863 - LR4-72HPH-445M</t>
  </si>
  <si>
    <t>1159 - LNVU-550M</t>
  </si>
  <si>
    <t>861 - ODA450-36M</t>
  </si>
  <si>
    <t>842 - PS440M4-24/TH</t>
  </si>
  <si>
    <t xml:space="preserve">336 - Q.PEAK L-G5.0.G </t>
  </si>
  <si>
    <t>1046 - RS8I-M HC 535W</t>
  </si>
  <si>
    <t>290 - RSM144-6-345P</t>
  </si>
  <si>
    <t>1110 - SRP-335-6PA-HV</t>
  </si>
  <si>
    <t>1131 - SUN540-72M-H8</t>
  </si>
  <si>
    <t>952 - SS-440-72MTF</t>
  </si>
  <si>
    <t>653 - TP6H72M-400W</t>
  </si>
  <si>
    <t>275 - TSM 340 -PE14A</t>
  </si>
  <si>
    <t>858 - UL-440M-144 HV</t>
  </si>
  <si>
    <t>560 - ZXP6-LD72-330/P</t>
  </si>
  <si>
    <t>23 - DAH SOLAR</t>
  </si>
  <si>
    <t>610 - AS-6M-HC PERC - 380W</t>
  </si>
  <si>
    <t>601 - CHSM72M(DG)F-BH 410</t>
  </si>
  <si>
    <t>243 - 330P6K-36</t>
  </si>
  <si>
    <t>84 - CS6K-265P</t>
  </si>
  <si>
    <t>389 - HCM72X9-405W</t>
  </si>
  <si>
    <t>568 - GCL-P6/72H - 345W</t>
  </si>
  <si>
    <t>138 - JAM72S01-375</t>
  </si>
  <si>
    <t>254 - JKM270PP</t>
  </si>
  <si>
    <t>988 -  LR5-72HBD545W</t>
  </si>
  <si>
    <t>1134 - LNEX-505M</t>
  </si>
  <si>
    <t>992 - ODA-550-36V-MH</t>
  </si>
  <si>
    <t>843 - PS450M4H-24/TH</t>
  </si>
  <si>
    <t>341 - Q. PEAK L-G5.0.G 365W</t>
  </si>
  <si>
    <t>1004 - RS8I-545M</t>
  </si>
  <si>
    <t>330 - RSM144-6-385M</t>
  </si>
  <si>
    <t>1116 - SUN535-72M-H8</t>
  </si>
  <si>
    <t>1070 - SS-505-66MTF</t>
  </si>
  <si>
    <t>669 - TD672M-375W</t>
  </si>
  <si>
    <t>279 - TSM-DE14H.08(345)</t>
  </si>
  <si>
    <t>968 - UL-505M-132HV</t>
  </si>
  <si>
    <t>621 - ZXM6-NHLD144-435/M</t>
  </si>
  <si>
    <t>106 - ELCO SOLAR</t>
  </si>
  <si>
    <t>685 - AS-6M-HCB 400W</t>
  </si>
  <si>
    <t>602 - CHSM72M(DG)F-BH 390</t>
  </si>
  <si>
    <t>245 - PHK-36-SÉRIE-5BB - 335</t>
  </si>
  <si>
    <t>85 - CS6K-270P</t>
  </si>
  <si>
    <t>390 - DHM72-335</t>
  </si>
  <si>
    <t>642 -  GCL-P3/72H345</t>
  </si>
  <si>
    <t>141 - JAP72S01-330</t>
  </si>
  <si>
    <t>255 - JKM330M</t>
  </si>
  <si>
    <t>892 - LR4-72HBD-450M</t>
  </si>
  <si>
    <t>908 - ODA545-36V-MH</t>
  </si>
  <si>
    <t>844 - PS450M4H-24/TH</t>
  </si>
  <si>
    <t>346 - Q.PEAK L-G5.0.G</t>
  </si>
  <si>
    <t>385 - RSM144-6-400M</t>
  </si>
  <si>
    <t>1042 - SS-550-72MTF</t>
  </si>
  <si>
    <t>732 - TP6H72M(H)-405</t>
  </si>
  <si>
    <t>282 - TSM-400 DE15H(II)</t>
  </si>
  <si>
    <t>880 - UL-440M-144 HV -  440WP</t>
  </si>
  <si>
    <t>627 - ZXP6-TLD72-330/P</t>
  </si>
  <si>
    <t>42 - ELGIN S.A.</t>
  </si>
  <si>
    <t>703 - AS-6M-HC 400W</t>
  </si>
  <si>
    <t>722 - CHSM72M-HC-410W</t>
  </si>
  <si>
    <t>248 - 325PHK-36</t>
  </si>
  <si>
    <t>86 - CS6K-250P</t>
  </si>
  <si>
    <t>404 - DHP72-310W</t>
  </si>
  <si>
    <t>676 - GCL-M3/72H-405W</t>
  </si>
  <si>
    <t>158 - JAP6(K)-72-330</t>
  </si>
  <si>
    <t>265 - CHEETAH 72M-V</t>
  </si>
  <si>
    <t>884 - LR4-72HBS-450M</t>
  </si>
  <si>
    <t>906 - ODA545-36-MH</t>
  </si>
  <si>
    <t>999 - PS450M1-24/TH</t>
  </si>
  <si>
    <t>350 - Q.PEAK DUO L-G7.3 400W</t>
  </si>
  <si>
    <t>394 - RSM72-6-345P</t>
  </si>
  <si>
    <t>1017 - SS-545-72MTF</t>
  </si>
  <si>
    <t>972 - TS450M12-45H - 450</t>
  </si>
  <si>
    <t>285 - TSM-DE14H(II)-345</t>
  </si>
  <si>
    <t>1121 - UL550M-144HV</t>
  </si>
  <si>
    <t>682 - ZXM6-NHLDD144-410M</t>
  </si>
  <si>
    <t>100 - EMPALUX</t>
  </si>
  <si>
    <t>738 - AS-6M144-HC 440 W</t>
  </si>
  <si>
    <t>797 - CPS SCA3KTL-S/EU</t>
  </si>
  <si>
    <t>252 - 335-P6C-36</t>
  </si>
  <si>
    <t>87 - CS6K-275P</t>
  </si>
  <si>
    <t>435 - HCM60X9-335W</t>
  </si>
  <si>
    <t>749 - GCL-P6/72 330</t>
  </si>
  <si>
    <t>232 - JAP72S01-335/SC</t>
  </si>
  <si>
    <t>298 - JKM335PP-72</t>
  </si>
  <si>
    <t>1162 - LR5-72HPH-550M</t>
  </si>
  <si>
    <t>887 - ODA450-36V-MH</t>
  </si>
  <si>
    <t>1160 - PS540M6-24/TH</t>
  </si>
  <si>
    <t>370 - Q.PEAK DUO L-G7.3 400W</t>
  </si>
  <si>
    <t>407 - RSM156-6-440M</t>
  </si>
  <si>
    <t>965 - TP7F72M(H) - 550</t>
  </si>
  <si>
    <t>289 - TSM-DE 14A(II) 345W</t>
  </si>
  <si>
    <t>1061 - UL-505M-144HV</t>
  </si>
  <si>
    <t>689 - ZXP6-LD72-335P</t>
  </si>
  <si>
    <t>92 - ERA SOLAR</t>
  </si>
  <si>
    <t>748 - AS-6P - 335W</t>
  </si>
  <si>
    <t>256 - 275P6C-30</t>
  </si>
  <si>
    <t>124 - HIKU CS3W 395</t>
  </si>
  <si>
    <t>453 - HCM78X9-445W</t>
  </si>
  <si>
    <t xml:space="preserve">240 - JAM72S01-340/PR </t>
  </si>
  <si>
    <t>323 - JKM400M-72H</t>
  </si>
  <si>
    <t>1100 -  LR4-72HPH 460M</t>
  </si>
  <si>
    <t>1130 - ODA460-30V-MH</t>
  </si>
  <si>
    <t>1097 - PS530M6H-24/TH</t>
  </si>
  <si>
    <t>377 - Q.PEAK DUO L-G7.2-400W</t>
  </si>
  <si>
    <t>418 - RSM36-6-150P</t>
  </si>
  <si>
    <t>918 - TP6L72M-450W</t>
  </si>
  <si>
    <t>300 - TSM-DE15H(II) 400W</t>
  </si>
  <si>
    <t>693 - ZXP6-T72-330</t>
  </si>
  <si>
    <t>126 - EXIOM</t>
  </si>
  <si>
    <t>786 - AS-6M144-HC - 445W</t>
  </si>
  <si>
    <t>257 - 340PHK-36</t>
  </si>
  <si>
    <t>126 - CS3U-370P</t>
  </si>
  <si>
    <t>456 - HCP78X9-400</t>
  </si>
  <si>
    <t>288 - JAM72S10-405/PR</t>
  </si>
  <si>
    <t>343 - JKM400M-72HL-V</t>
  </si>
  <si>
    <t>1080 - LR5-72HPH-540M</t>
  </si>
  <si>
    <t>1124 - ODA535-36V-MH</t>
  </si>
  <si>
    <t>1056 - PS535M6-H-24/TH</t>
  </si>
  <si>
    <t>391 - MONO PERC 400</t>
  </si>
  <si>
    <t>445 - RSM150-8-500M</t>
  </si>
  <si>
    <t>1165 - TP6H72M(H)-550</t>
  </si>
  <si>
    <t>304 - TSM-345PE14H</t>
  </si>
  <si>
    <t>711 - ZXM6-NH144-425/M</t>
  </si>
  <si>
    <t>4 - GCL</t>
  </si>
  <si>
    <t>802 - AS-6M 400</t>
  </si>
  <si>
    <t>317 - 320P6C-36</t>
  </si>
  <si>
    <t>145 - 290MS</t>
  </si>
  <si>
    <t>473 - HCP72X9-370W</t>
  </si>
  <si>
    <t>311 - JAP72S01-335W</t>
  </si>
  <si>
    <t>345 - JKM400M-72H-V</t>
  </si>
  <si>
    <t>1052 - LR5-72HBD 535W</t>
  </si>
  <si>
    <t>1111 - ODA400-36-MH</t>
  </si>
  <si>
    <t>1036 - PS535M6H-24/TH</t>
  </si>
  <si>
    <t>402 - Q.PEAK DUO L-G7.3 395</t>
  </si>
  <si>
    <t>446 - RSM144-6-335P</t>
  </si>
  <si>
    <t>1117 - TP6L72M(H)-440</t>
  </si>
  <si>
    <t>305 - TSM-340 DE06M.08</t>
  </si>
  <si>
    <t>717 - ZXM6-NHLD144-405/M</t>
  </si>
  <si>
    <t>60 - GLOBO</t>
  </si>
  <si>
    <t>840 - AS-6M BHC-445W</t>
  </si>
  <si>
    <t>334 - 340-P6K-36 340W</t>
  </si>
  <si>
    <t>146 - 295MS</t>
  </si>
  <si>
    <t>481 - HCM72X9 - 400W</t>
  </si>
  <si>
    <t>335 - JAP72S03-335W</t>
  </si>
  <si>
    <t>375 - JKM335PP-J4</t>
  </si>
  <si>
    <t>1039 - LR5-66HBD-500W</t>
  </si>
  <si>
    <t>1109 - ODA550-36-M</t>
  </si>
  <si>
    <t>1067 - PS535M6H-24TH</t>
  </si>
  <si>
    <t>549 - Q.PEAK DUO L-G7.2</t>
  </si>
  <si>
    <t>450 - RSM144-6-355P</t>
  </si>
  <si>
    <t>1113 - TP7F72M 535W</t>
  </si>
  <si>
    <t>306 - TSM-DE14A(II) 340W</t>
  </si>
  <si>
    <t>746 - ZXM6-NH144-430/M</t>
  </si>
  <si>
    <t>80 - HELIUS</t>
  </si>
  <si>
    <t>845 - AS-6M-BHC-450W</t>
  </si>
  <si>
    <t>459 - BYD 390-MBK-36</t>
  </si>
  <si>
    <t>147 - 300MS</t>
  </si>
  <si>
    <t>490 - HCP78X9 410W</t>
  </si>
  <si>
    <t>337 - JAP72S03-335/SC</t>
  </si>
  <si>
    <t>393 - JKM390M-72HL-V</t>
  </si>
  <si>
    <t>1037 - LR5-72HPH-540M</t>
  </si>
  <si>
    <t>1031 - ODA-460-36-MH</t>
  </si>
  <si>
    <t>564 - Q.PEAK DUO L-G7.2 - 395</t>
  </si>
  <si>
    <t>466 - RSM144-6-405M</t>
  </si>
  <si>
    <t>1092 - TD7G72M 550W</t>
  </si>
  <si>
    <t>309 - TSM-PE15H-350W</t>
  </si>
  <si>
    <t>755 - ZXM6-NH132-405</t>
  </si>
  <si>
    <t>138 - HERSHEY</t>
  </si>
  <si>
    <t>862 - AS - 6M144BHC-450</t>
  </si>
  <si>
    <t>483 - BYD390-M7K-36-5B</t>
  </si>
  <si>
    <t>148 - CS3W-395P</t>
  </si>
  <si>
    <t>508 - HCM72X9-410W</t>
  </si>
  <si>
    <t>366 - JAP72S03 325</t>
  </si>
  <si>
    <t>416 - JKM335PP-72-V</t>
  </si>
  <si>
    <t>1016 - LR5-72HPH-545M</t>
  </si>
  <si>
    <t>606 - Q.PEAK DUO L-G8-425W</t>
  </si>
  <si>
    <t>477 - RSM144-6-410M</t>
  </si>
  <si>
    <t>1062 - TD6G72M 400W</t>
  </si>
  <si>
    <t>314 - TSM-DE06M.08(II) 340W</t>
  </si>
  <si>
    <t>769 -  ZXM6-NH144-405/M</t>
  </si>
  <si>
    <t>146 - HONOR SOLAR</t>
  </si>
  <si>
    <t>975 - AS-7M144-HC-545W</t>
  </si>
  <si>
    <t>491 - BYD335-P6K-36-5B</t>
  </si>
  <si>
    <t>149 - CS3W-400P</t>
  </si>
  <si>
    <t>538 - HCM78X9 - 440W</t>
  </si>
  <si>
    <t>378 - JAM78S10-440W</t>
  </si>
  <si>
    <t>439 - JKM390M-72H</t>
  </si>
  <si>
    <t>1106 - LR5-72HPH-540M</t>
  </si>
  <si>
    <t>638 - Q.PEAK L-G5 375W</t>
  </si>
  <si>
    <t>522 - RSM156-6-410M</t>
  </si>
  <si>
    <t>320 - TSM-PE14H 345W</t>
  </si>
  <si>
    <t>800 - ZXP6 72-335/P</t>
  </si>
  <si>
    <t>102 - HT-SAAE</t>
  </si>
  <si>
    <t>954 - AS-6M-HC 410W</t>
  </si>
  <si>
    <t>493 - P6K-36-SÉRIE-5BB</t>
  </si>
  <si>
    <t>150 - CS3W-405P</t>
  </si>
  <si>
    <t>554 - DHM72-365</t>
  </si>
  <si>
    <t>392 - JAM72S09-390/PR-390W</t>
  </si>
  <si>
    <t>440 - JKM400M-72-V</t>
  </si>
  <si>
    <t>1049 - LR5-72HBD-545M</t>
  </si>
  <si>
    <t>639 - Q.PLUS DUO L-G5.2-375W</t>
  </si>
  <si>
    <t>526 - RSM156-6-440M</t>
  </si>
  <si>
    <t xml:space="preserve">321 - TSM-340 DE06M.08(II) </t>
  </si>
  <si>
    <t>826 - ZXP6-LD72-340/P</t>
  </si>
  <si>
    <t>HYPONTECH</t>
  </si>
  <si>
    <t>134 - HYPONTECH</t>
  </si>
  <si>
    <t>936 - AS-6M144-HC-450</t>
  </si>
  <si>
    <t>577 - 400MIK-36</t>
  </si>
  <si>
    <t>151 - CS3W-410P</t>
  </si>
  <si>
    <t>588 - HCP78X9 360W</t>
  </si>
  <si>
    <t>399 - JAP72S10-335/SC</t>
  </si>
  <si>
    <t>478 - JKM400M-72H-V</t>
  </si>
  <si>
    <t>1005 - LR4-72HPH-450M</t>
  </si>
  <si>
    <t>740 - Q.PEAK DUO L-G6 425</t>
  </si>
  <si>
    <t>566 - RSM144-6-400MDG</t>
  </si>
  <si>
    <t>324 - TSM-DEG15M.20(II).395W</t>
  </si>
  <si>
    <t>963 - ZXM7-SPLD144-545/M</t>
  </si>
  <si>
    <t>66 - INTELBRAS</t>
  </si>
  <si>
    <t>914 - AS-7M144-HC-550WP</t>
  </si>
  <si>
    <t>587 - 335P6CK-36</t>
  </si>
  <si>
    <t>152 - CS3U-410P</t>
  </si>
  <si>
    <t>623 - HCP78X9-405W</t>
  </si>
  <si>
    <t>417 - JAP72S09 330/SC</t>
  </si>
  <si>
    <t>500 -  JKM 390M-72H-V</t>
  </si>
  <si>
    <t>751 - Q.PEAK DUO L-G8 430W</t>
  </si>
  <si>
    <t>571 - RSM144-6 - 410MDG</t>
  </si>
  <si>
    <t>348 - TSM-DE15H(II)</t>
  </si>
  <si>
    <t>943 - ZXM6-NHLD144 - 440/M</t>
  </si>
  <si>
    <t>12 - JA SOLAR</t>
  </si>
  <si>
    <t>866 - AS-6P/345W</t>
  </si>
  <si>
    <t>600 - 270P6C-30</t>
  </si>
  <si>
    <t>153 - CS3W-415P</t>
  </si>
  <si>
    <t xml:space="preserve">641 - HCM72X9-405W </t>
  </si>
  <si>
    <t>470 - JAM72S10-405/MR</t>
  </si>
  <si>
    <t>520 - JKM340PP-72</t>
  </si>
  <si>
    <t>789 - Q.PEAK DUO L-G6 410W</t>
  </si>
  <si>
    <t>574 - RSM144-6-415M</t>
  </si>
  <si>
    <t>352 - TSM-DE15H(II) - 405W</t>
  </si>
  <si>
    <t>933 - ZXM6-NH144-410M</t>
  </si>
  <si>
    <t>115 - JAYU SOLAR</t>
  </si>
  <si>
    <t>626 - PHK-36-SERIE-4BB - 335</t>
  </si>
  <si>
    <t xml:space="preserve">159 - CS6U-335P </t>
  </si>
  <si>
    <t>664 - HCM72X9-415W</t>
  </si>
  <si>
    <t>471 - JAM72S09-385/PR</t>
  </si>
  <si>
    <t>527 - JKM410M-72H-V</t>
  </si>
  <si>
    <t>793 - Q.PEAK DUO L-G8 430W</t>
  </si>
  <si>
    <t>575 - RSM144-6-380M</t>
  </si>
  <si>
    <t>357 - TSM-DE14H(II) - 375W</t>
  </si>
  <si>
    <t>923 - ZXM6-NH144-440W</t>
  </si>
  <si>
    <t>90 - JETION SOLAR</t>
  </si>
  <si>
    <t>629 - 400M7K-36</t>
  </si>
  <si>
    <t>169 - CS3U-330P</t>
  </si>
  <si>
    <t>675 - HCP72X9-380W</t>
  </si>
  <si>
    <t>494 - JAM78S10-440/MR</t>
  </si>
  <si>
    <t>531 - JKM340PP-72-V</t>
  </si>
  <si>
    <t>932 - Q.PEAK DUO L-G.3 425W</t>
  </si>
  <si>
    <t>585 - RSM150-8-500M</t>
  </si>
  <si>
    <t>363 - TSM-PE15H 345</t>
  </si>
  <si>
    <t>900 - ZXM6-NH144-440/M</t>
  </si>
  <si>
    <t>10 - JINKO SOLAR</t>
  </si>
  <si>
    <t>710 - BYD340PIK-36</t>
  </si>
  <si>
    <t>174 - CS6U -340M</t>
  </si>
  <si>
    <t>705 - HCP78X9-415W</t>
  </si>
  <si>
    <t>551 - JAM72S10-400/PR</t>
  </si>
  <si>
    <t>541 - JKM340PP-72H-V</t>
  </si>
  <si>
    <t>868 - Q.PEAK DUO L-G6 430W</t>
  </si>
  <si>
    <t>631 - RSM144-7-440BMDG</t>
  </si>
  <si>
    <t>369 - TSM-PE15H 350W</t>
  </si>
  <si>
    <t>898 - ZXM7-SPLD144</t>
  </si>
  <si>
    <t>51 - KVA SISTEMAS DE ENERGIA</t>
  </si>
  <si>
    <t>735 - BYD400-MIK-36-5B</t>
  </si>
  <si>
    <t>177 - CS6X-325P</t>
  </si>
  <si>
    <t>715 - HCP72X9-375W</t>
  </si>
  <si>
    <t>576 - JAM72S10-400/MR</t>
  </si>
  <si>
    <t>556 - JKM440M-6TL4-V</t>
  </si>
  <si>
    <t>636 - RSM144-6-440W</t>
  </si>
  <si>
    <t>373 - TSM-DE-15M(II)-405W</t>
  </si>
  <si>
    <t>1020 - ZXM7SPLD144-545/M</t>
  </si>
  <si>
    <t>95 - KOMECO</t>
  </si>
  <si>
    <t>785 - 340P6K-36</t>
  </si>
  <si>
    <t>179 - CS3W 390 WP</t>
  </si>
  <si>
    <t>728 - DHM-72L9 445W</t>
  </si>
  <si>
    <t>595 - JAM72S20-450/MR</t>
  </si>
  <si>
    <t>578 - JKM435M-6TL4</t>
  </si>
  <si>
    <t>660 - RSM 156-6-445 M</t>
  </si>
  <si>
    <t>381 - TSM - 270PD05</t>
  </si>
  <si>
    <t>1002 - ZXM6-NH144-415/M</t>
  </si>
  <si>
    <t>124 - LEAPTON SOLAR</t>
  </si>
  <si>
    <t>808 - BYD400-M7K-36-5B</t>
  </si>
  <si>
    <t>185 - CS6U-335M</t>
  </si>
  <si>
    <t>739 - DHM-72L9 - 440W</t>
  </si>
  <si>
    <t>596 - JAM72S10-395/PR</t>
  </si>
  <si>
    <t>580 - JKM440M-6TL4</t>
  </si>
  <si>
    <t>668 - RSM150-8-500M</t>
  </si>
  <si>
    <t>386 - TSM-PEG15H.20-345W</t>
  </si>
  <si>
    <t>LIVOLTEK</t>
  </si>
  <si>
    <t>127 - LIVOLTEK</t>
  </si>
  <si>
    <t>820 -  BYD340-P6K-36-5B.</t>
  </si>
  <si>
    <t>193 - CS3U-370P</t>
  </si>
  <si>
    <t>767 - DHM-72L9 - 440W</t>
  </si>
  <si>
    <t>605 -  JAM72D10-400/MB</t>
  </si>
  <si>
    <t>590 - JKM440M-78H-V</t>
  </si>
  <si>
    <t>694 - RSM156-6-450M</t>
  </si>
  <si>
    <t>403 - TSM-DE15M(II)-405W</t>
  </si>
  <si>
    <t>68 - LONGI SOLAR</t>
  </si>
  <si>
    <t>827 - BYD400MIK-36</t>
  </si>
  <si>
    <t>200 - CS31 385MB</t>
  </si>
  <si>
    <t>781 - DHM-72L9/BF-450W</t>
  </si>
  <si>
    <t>617 - JAM72S03-395/PR</t>
  </si>
  <si>
    <t xml:space="preserve">594 - JKM340M-60H </t>
  </si>
  <si>
    <t>721 - RSM156-6-415M</t>
  </si>
  <si>
    <t>419 - TSM-DEG15MC(II) 400W</t>
  </si>
  <si>
    <t>84 - LUCKSOLAR</t>
  </si>
  <si>
    <t>985 - PIK-36-SERIES-5BB - 340W</t>
  </si>
  <si>
    <t>207 - CS3U-385MS</t>
  </si>
  <si>
    <t>782 - DHM-72X10 - 530</t>
  </si>
  <si>
    <t>634 - JAM72S30-535/MR</t>
  </si>
  <si>
    <t>609 - JKM335M-60-V</t>
  </si>
  <si>
    <t>761 - RSM156-6-450M</t>
  </si>
  <si>
    <t>426 - TSM-DEG14.40(II)-365W</t>
  </si>
  <si>
    <t>36 - LUXEN</t>
  </si>
  <si>
    <t>939 - M7K-36-SÉRIE-5BB - 390</t>
  </si>
  <si>
    <t>225 - CS6P - 255P</t>
  </si>
  <si>
    <t>832 - DHM-72X10-540W</t>
  </si>
  <si>
    <t>654 - JAM78S10-445/MR</t>
  </si>
  <si>
    <t>613 - JKM465M-7RL3</t>
  </si>
  <si>
    <t>784 - RSM144-6-450M</t>
  </si>
  <si>
    <t>427 - TSM-DEG15H.20(II)-405W</t>
  </si>
  <si>
    <t>141 - NEXEN</t>
  </si>
  <si>
    <t>935 - 340P6C-36</t>
  </si>
  <si>
    <t>242 - CS3U-355P</t>
  </si>
  <si>
    <t>835 - HCM78X9-445</t>
  </si>
  <si>
    <t>658 - JAP72S03-330/SC</t>
  </si>
  <si>
    <t>620 - JKM410M-72H-MBB-BDVP</t>
  </si>
  <si>
    <t>811 - RSM156-6-430M-455M</t>
  </si>
  <si>
    <t>443 - TSM-PD14 330W</t>
  </si>
  <si>
    <t>112 - ODEX SOLAR</t>
  </si>
  <si>
    <t>930 - BYD340-PIK-36</t>
  </si>
  <si>
    <t>271 - CS3U-365P</t>
  </si>
  <si>
    <t>841 - DHM-72-10- 545W</t>
  </si>
  <si>
    <t>666 - JAM 72S03-390/PR</t>
  </si>
  <si>
    <t>657 - JKM400M-72H-MBB-BDVP</t>
  </si>
  <si>
    <t>837 - RSM144-7-445M</t>
  </si>
  <si>
    <t>487 - TSM-DD-14A(II)-345</t>
  </si>
  <si>
    <t>30 - OPEN RENEWABLES</t>
  </si>
  <si>
    <t>899 - BYD400M7K-36</t>
  </si>
  <si>
    <t>280 - KUMAX CS3U-330P</t>
  </si>
  <si>
    <t>847 - DHM-72L9-450W</t>
  </si>
  <si>
    <t>671 - JAM72S30-535/MR</t>
  </si>
  <si>
    <t>659 - JKM410M-72H-MBB-BDVP</t>
  </si>
  <si>
    <t>849 - RISEN120-8-590M</t>
  </si>
  <si>
    <t>488 - TSM-345PE15H</t>
  </si>
  <si>
    <t>65 - OPUS SOLAR</t>
  </si>
  <si>
    <t>1143 - BYD370MIK-33</t>
  </si>
  <si>
    <t>283 - CS3U-390</t>
  </si>
  <si>
    <t>857 - DHM-60X10 445W</t>
  </si>
  <si>
    <t>673 - JAM72S09-390/PR</t>
  </si>
  <si>
    <t>661 - JKM440M-78H</t>
  </si>
  <si>
    <t>969 - RSM156-6-445M</t>
  </si>
  <si>
    <t>492 - TSM-440DE17M(II)</t>
  </si>
  <si>
    <t>83 - OSDA</t>
  </si>
  <si>
    <t>1142 - 345PHK - 36</t>
  </si>
  <si>
    <t>284 - CS3U 360MS</t>
  </si>
  <si>
    <t>987 - DHM-72X10/DG - 545W</t>
  </si>
  <si>
    <t>692 - JAM72S20-440-MR</t>
  </si>
  <si>
    <t>670 - JKM405M-72H-V</t>
  </si>
  <si>
    <t>879 - RSM150-8-490M</t>
  </si>
  <si>
    <t>502 - TSM-DE15MII-410W</t>
  </si>
  <si>
    <t>56 - PERLIGHT SOLAR</t>
  </si>
  <si>
    <t>1136 - 370-MBK-36</t>
  </si>
  <si>
    <t>296 - CS3U 390MS</t>
  </si>
  <si>
    <t>974 - DHM-60L9-360W</t>
  </si>
  <si>
    <t>700 - JAM72S20-455/MR/1000V</t>
  </si>
  <si>
    <t>674 - JKM410M-72H-V</t>
  </si>
  <si>
    <t>878 - RSM15-8-490M</t>
  </si>
  <si>
    <t>506 - TSM-DE15M(II) - 410W</t>
  </si>
  <si>
    <t>104 - PHONO SOLAR</t>
  </si>
  <si>
    <t>1023 - BYD 360-MBK-36</t>
  </si>
  <si>
    <t>303 - HIKU CS3W-410P</t>
  </si>
  <si>
    <t>948 - DHM-72L9/BF-545W</t>
  </si>
  <si>
    <t>709 - JAM72S03 400/PR</t>
  </si>
  <si>
    <t>677 - JKM440M-6TL4-V</t>
  </si>
  <si>
    <t>869 - RSM144-7-445W</t>
  </si>
  <si>
    <t>511 - TSM-PD05 270</t>
  </si>
  <si>
    <t>74 - PHOTO SOLAR</t>
  </si>
  <si>
    <t>1021 - BYD445MIK-39</t>
  </si>
  <si>
    <t>307 - HIKU CS3W-400P</t>
  </si>
  <si>
    <t>942 - DHT-M72X10/BF-545</t>
  </si>
  <si>
    <t>733 - JAP72S01-325/SC</t>
  </si>
  <si>
    <t>695 - JKM410M-72H</t>
  </si>
  <si>
    <t>1163 - RSM-156-6-445M</t>
  </si>
  <si>
    <t>512 - TSM-DEG15H.20(II)-400W</t>
  </si>
  <si>
    <t>128 - QSOLAR</t>
  </si>
  <si>
    <t>332 - CS6U-350P</t>
  </si>
  <si>
    <t>931 - DHM-60X10-445W</t>
  </si>
  <si>
    <t>771 - JAM78S10-450/MR</t>
  </si>
  <si>
    <t>725 - JKM340M-72-V</t>
  </si>
  <si>
    <t>1139 - RSM40-8-405</t>
  </si>
  <si>
    <t>530 - TSM-DEG15M.20(II)-405W</t>
  </si>
  <si>
    <t>18 - QCELLS</t>
  </si>
  <si>
    <t>339 - CS3W 435P</t>
  </si>
  <si>
    <t>912 - DHM-72L9/BF-450W</t>
  </si>
  <si>
    <t>807 - JAM72S30 535W</t>
  </si>
  <si>
    <t>742 - JKM465M-7RL3-V</t>
  </si>
  <si>
    <t>1095 - RSM 120-8-585BMDG</t>
  </si>
  <si>
    <t>536 - TSM-PE14H  335</t>
  </si>
  <si>
    <t>93 - RAY TECH</t>
  </si>
  <si>
    <t>340 - CS3W 430P</t>
  </si>
  <si>
    <t>903 - FSM-60X10 - 445W</t>
  </si>
  <si>
    <t>830 - JAM72S10-395/MR</t>
  </si>
  <si>
    <t>750 - JKM380M-72-V</t>
  </si>
  <si>
    <t>1090 - RSM144-7-450W</t>
  </si>
  <si>
    <t>537 - TSM-DEG15MC.20(II)-410W</t>
  </si>
  <si>
    <t>73 - RENESOLA</t>
  </si>
  <si>
    <t>344 - CS3U-375P</t>
  </si>
  <si>
    <t>895 - DHT-M72X10</t>
  </si>
  <si>
    <t>853 - JAM72S30- 540/MR</t>
  </si>
  <si>
    <t>766 - JKM535M-72HL4-V</t>
  </si>
  <si>
    <t>1055 - RSM-120-8-590BMDG</t>
  </si>
  <si>
    <t>542 - TSM-DEG15M.20(II) - 410W</t>
  </si>
  <si>
    <t>43 - RENOVIGI</t>
  </si>
  <si>
    <t>351 - CS3W 425P</t>
  </si>
  <si>
    <t>889 - DHM-72L9-BF/440</t>
  </si>
  <si>
    <t>854 - JAM72S10- 410/PR</t>
  </si>
  <si>
    <t>783 - JKM440M-60HL4-V</t>
  </si>
  <si>
    <t>1044 - RSM144-6-400M</t>
  </si>
  <si>
    <t>548 - TSM-DE17M(II) 435W</t>
  </si>
  <si>
    <t>32 - RESUN</t>
  </si>
  <si>
    <t>353 - CS6K-310MS</t>
  </si>
  <si>
    <t>886 - DHM-72X10-545W</t>
  </si>
  <si>
    <t>984 - JAM72S30-545/MR</t>
  </si>
  <si>
    <t>791 - CHEETAH HC 72M 390W</t>
  </si>
  <si>
    <t>1043 - RSN144-6-400M</t>
  </si>
  <si>
    <t>557 - TSM-DEG15MC.20(II) - 400W</t>
  </si>
  <si>
    <t>25 - RISEN</t>
  </si>
  <si>
    <t>356 - CS6U-335P</t>
  </si>
  <si>
    <t>883 - DHM-72X10/BF 545W</t>
  </si>
  <si>
    <t>957 - JAM78S10-455/MR</t>
  </si>
  <si>
    <t>799 - JKM440M-6HL4-V</t>
  </si>
  <si>
    <t>1024 - RS8I-545M</t>
  </si>
  <si>
    <t>565 - TSM-440DE15M(II)</t>
  </si>
  <si>
    <t>SENERGY</t>
  </si>
  <si>
    <t>123 - SENERGY</t>
  </si>
  <si>
    <t>360 - CS6P 265P</t>
  </si>
  <si>
    <t>882 - FSM-60X10 - 450W</t>
  </si>
  <si>
    <t>956 - JAM72S30-540/MR</t>
  </si>
  <si>
    <t>804 - JKM435M-6TL4-V</t>
  </si>
  <si>
    <t>1018 - RSM120-8-590M</t>
  </si>
  <si>
    <t>599 - TSM-DE14A(II) 350</t>
  </si>
  <si>
    <t>99 - SENSOTEC</t>
  </si>
  <si>
    <t>361 - CS3U-385MS</t>
  </si>
  <si>
    <t>875 - HCM-78X9 - 450W</t>
  </si>
  <si>
    <t>920 - JAM72D30-540MB</t>
  </si>
  <si>
    <t>806 - JKM525M-7TL4-V</t>
  </si>
  <si>
    <t>1007 - RISEN120-8-590M</t>
  </si>
  <si>
    <t>633 - TSM-DE17M(II) - 450W</t>
  </si>
  <si>
    <t>40 - SERAPHIM</t>
  </si>
  <si>
    <t>374 - CS3W-420P</t>
  </si>
  <si>
    <t>872 - DHM72L9 530W</t>
  </si>
  <si>
    <t>916 - JAN72S30-550-MR</t>
  </si>
  <si>
    <t>817 - JKM450M-60HL4-V</t>
  </si>
  <si>
    <t>1001 - RSM144-7-450M</t>
  </si>
  <si>
    <t>665 - RSM150-8-500M</t>
  </si>
  <si>
    <t xml:space="preserve">129 - SHINEFAR  SOLAR </t>
  </si>
  <si>
    <t>383 - CS6U-325M</t>
  </si>
  <si>
    <t>1158 - FSM-60X10 460W</t>
  </si>
  <si>
    <t>913 - JAM72-D30-540W</t>
  </si>
  <si>
    <t>819 - JKM450M-6TL4-V</t>
  </si>
  <si>
    <t>681 - TSM-DE15H(II)-410W</t>
  </si>
  <si>
    <t>82 - SINOSOLA</t>
  </si>
  <si>
    <t>400 - CS3W-445MS</t>
  </si>
  <si>
    <t>1144 - AE460HM6L-60</t>
  </si>
  <si>
    <t>877 - JAM66S30-500/MR</t>
  </si>
  <si>
    <t>822 - JKM460M-7RL3V</t>
  </si>
  <si>
    <t>707 - TSM-DE08(II)</t>
  </si>
  <si>
    <t>108 - SIRIUS</t>
  </si>
  <si>
    <t>408 - CS3W-445MB-AG</t>
  </si>
  <si>
    <t>1112 - DHM-72X10 550W</t>
  </si>
  <si>
    <t>1161 - JAM72S30-530/MR</t>
  </si>
  <si>
    <t>828 - JKM530M-72HL4-V</t>
  </si>
  <si>
    <t>712 - TSM-DE08M(II)-375W</t>
  </si>
  <si>
    <t>101 - SOLPAC</t>
  </si>
  <si>
    <t>412 - CS3W-385P</t>
  </si>
  <si>
    <t>1096 - DHM-72X10 535</t>
  </si>
  <si>
    <t>1054 - JAM72S20-455/MR</t>
  </si>
  <si>
    <t>829 - JKM450M-7RL3</t>
  </si>
  <si>
    <t>724 - TSM-DE17M(II)-455</t>
  </si>
  <si>
    <t>SOLAX  POWER</t>
  </si>
  <si>
    <t>122 - SOLAX  POWER</t>
  </si>
  <si>
    <t>420 - CS3W-390P</t>
  </si>
  <si>
    <t>1089 - DHT-M60X10-460W</t>
  </si>
  <si>
    <t>831 - JKM525M-72HL4-TV</t>
  </si>
  <si>
    <t>729 - TSM-DE15M(II) - 415W</t>
  </si>
  <si>
    <t>117 - SOLUXTEC</t>
  </si>
  <si>
    <t>422 - CS3W-435MS</t>
  </si>
  <si>
    <t>1074 - DHM-60X10 440W</t>
  </si>
  <si>
    <t>983 - JKM530M-7TL4-V</t>
  </si>
  <si>
    <t>737 - TSM-DEG15MC.20(II) - 405W</t>
  </si>
  <si>
    <t>145 - SUNKET</t>
  </si>
  <si>
    <t>433 - CS1U-420MS</t>
  </si>
  <si>
    <t>1053 - DHP72X-340W</t>
  </si>
  <si>
    <t>982 - JKM525M-72HL4-TV</t>
  </si>
  <si>
    <t>741 - TSM-DEG17M.20(II)-455W</t>
  </si>
  <si>
    <t>SUNWAYS</t>
  </si>
  <si>
    <t>144 - SUNWAYS</t>
  </si>
  <si>
    <t>438 - CS3W-425PB-AG</t>
  </si>
  <si>
    <t>1048 - DHT-M60X10 460W</t>
  </si>
  <si>
    <t>978 - JKM445M-60HL4-V</t>
  </si>
  <si>
    <t>773 - TSM-DE14A(II) STD MONO-350W</t>
  </si>
  <si>
    <t>69 - SOPRANO</t>
  </si>
  <si>
    <t>444 - CS1U-405MS</t>
  </si>
  <si>
    <t>1027 - DHM-72X10/BF 540W</t>
  </si>
  <si>
    <t>967 - JKM540M-7TL4-V</t>
  </si>
  <si>
    <t>788 - TSM-375DE08M(II)</t>
  </si>
  <si>
    <t>118 - SUNEDISON</t>
  </si>
  <si>
    <t>455 - CS3U 335P-AG</t>
  </si>
  <si>
    <t>1025 - DHM-72L9 - 450W</t>
  </si>
  <si>
    <t>955 - JKM-535M-72HL4-TV</t>
  </si>
  <si>
    <t xml:space="preserve">796 - TSM-DE17M(II)-445 </t>
  </si>
  <si>
    <t>45 - SUNERGY SOLAR</t>
  </si>
  <si>
    <t>457 - CS3W-420P</t>
  </si>
  <si>
    <t>1019 - DHM-72L9/BF 460W</t>
  </si>
  <si>
    <t>917 - JKM530M-72HL4-TV</t>
  </si>
  <si>
    <t>798 - TSM-DE18M(II)-495W</t>
  </si>
  <si>
    <t>16 - SUNLIGHT</t>
  </si>
  <si>
    <t>458 - CS3U-365-AG</t>
  </si>
  <si>
    <t>1015 - FSM-60X10 - 440W</t>
  </si>
  <si>
    <t>907 - JKM455M-7RL3-V</t>
  </si>
  <si>
    <t>801 - TSM-DEG17MC.20(II)-450WP</t>
  </si>
  <si>
    <t>79 - SUNOVA SOLAR</t>
  </si>
  <si>
    <t>464 - CS3W-440MS</t>
  </si>
  <si>
    <t>1012 - DHM-72X10/BF 550W</t>
  </si>
  <si>
    <t>905 - JKM455M -60HL4-V</t>
  </si>
  <si>
    <t>803 - TSM-DE18M - 500W</t>
  </si>
  <si>
    <t>85 - SUNTECH</t>
  </si>
  <si>
    <t>486 - CS3W-450MS</t>
  </si>
  <si>
    <t>902 - JKM460M-60HL4-V</t>
  </si>
  <si>
    <t>814 - TSM-DE09-390-450W</t>
  </si>
  <si>
    <t>SYNERGY</t>
  </si>
  <si>
    <t>140 - SYNERGY</t>
  </si>
  <si>
    <t xml:space="preserve">498 - CS6K-280P </t>
  </si>
  <si>
    <t>901 - JKM445M-7RL3-V</t>
  </si>
  <si>
    <t>839 - TSM-DE08M(II)</t>
  </si>
  <si>
    <t>22 - TALESUN</t>
  </si>
  <si>
    <t>519 - CS3U 365P-AG</t>
  </si>
  <si>
    <t>891 - JKM-460M-7RL3</t>
  </si>
  <si>
    <t>852 - TSM-DE18M(II) 500W</t>
  </si>
  <si>
    <t>39 - TRINA SOLAR</t>
  </si>
  <si>
    <t>546 - CS3K-315</t>
  </si>
  <si>
    <t>885 - JKM450M-6HL4</t>
  </si>
  <si>
    <t>994 - TSM-DD08M.08(II) 375W</t>
  </si>
  <si>
    <t>143 - TSUN</t>
  </si>
  <si>
    <t>552 - CS3W-425MS</t>
  </si>
  <si>
    <t>876 - JKM450M-60HL4-V</t>
  </si>
  <si>
    <t>977 - TSM-415DE15M(II) - 415W</t>
  </si>
  <si>
    <t>44 - ULICA SOLAR</t>
  </si>
  <si>
    <t>555 - CS3K-310MS</t>
  </si>
  <si>
    <t>870 - JKM460M-6HL4-V - 460 W</t>
  </si>
  <si>
    <t>951 - TSM-400DE09W</t>
  </si>
  <si>
    <t>72 - UP SOLAR</t>
  </si>
  <si>
    <t>558 - CS3W-365P</t>
  </si>
  <si>
    <t>867 - JKM525M-7TL4-BDVP</t>
  </si>
  <si>
    <t>950 - TSM-DE09-400</t>
  </si>
  <si>
    <t>75 - VIGESTSOLAR</t>
  </si>
  <si>
    <t>559 - CS3U-360P-AG</t>
  </si>
  <si>
    <t>1146 - JKM545M-72HL4</t>
  </si>
  <si>
    <t>946 - TSM-DEG19C20-540W</t>
  </si>
  <si>
    <t>142 - VSUN</t>
  </si>
  <si>
    <t>567 - CS3L-365P</t>
  </si>
  <si>
    <t>1126 - JKM340M-72HL4-TV</t>
  </si>
  <si>
    <t>890 - TSM-DE14A (II) - 375W</t>
  </si>
  <si>
    <t>58 - WEG</t>
  </si>
  <si>
    <t>603 - CS3W-415PB-AG</t>
  </si>
  <si>
    <t>1120 - JKM540M-60HL4-V</t>
  </si>
  <si>
    <t>1145 - TSM-DEG19C.20 540W</t>
  </si>
  <si>
    <t>5 - YINGLI</t>
  </si>
  <si>
    <t>604 - CS3W-435PB-AG</t>
  </si>
  <si>
    <t>1115 - JKM540M-72HL4-TV</t>
  </si>
  <si>
    <t>1137 - TSM-DE06M.08(II) 330</t>
  </si>
  <si>
    <t>49 - ZNSHINE SOLAR</t>
  </si>
  <si>
    <t>607 - CS3W-440P</t>
  </si>
  <si>
    <t>1099 - JKM430M-78H-V</t>
  </si>
  <si>
    <t>1102 - TSM-DE14H.08(II) 395W</t>
  </si>
  <si>
    <t>120 - PROJETOS PAINEIS</t>
  </si>
  <si>
    <t>612 - CS3W-430PB-AG</t>
  </si>
  <si>
    <t>1094 - DHM-72-10- 545W</t>
  </si>
  <si>
    <t>1087 - TSM-DE18M(II) 505W</t>
  </si>
  <si>
    <t>624 - HIKU CS3W 415P</t>
  </si>
  <si>
    <t>1059 - JKM540M-72HL4-V</t>
  </si>
  <si>
    <t>1086 - TSM-DE18M(II) 500W</t>
  </si>
  <si>
    <t>630 - CS3L-360MS</t>
  </si>
  <si>
    <t>1051 - JKM550M-72HL4-V</t>
  </si>
  <si>
    <t>1085 - TSM-DE18M(II) 495W</t>
  </si>
  <si>
    <t>637 - CS3U-325P-FG</t>
  </si>
  <si>
    <t>1084 - TSM-DE18M(II) 490W</t>
  </si>
  <si>
    <t xml:space="preserve">650 - CS3W-425PB-AG </t>
  </si>
  <si>
    <t>1083 - TSM-DE18M(II) 485W</t>
  </si>
  <si>
    <t>688 -  CS6K-280P-FG</t>
  </si>
  <si>
    <t>1082 - TSM-DE18M(II) 510W</t>
  </si>
  <si>
    <t>727 - CS3L-335P</t>
  </si>
  <si>
    <t>1076 - TSM-DE14H(II) 395W</t>
  </si>
  <si>
    <t>757 - CS3W-455MS</t>
  </si>
  <si>
    <t>1069 - TSM-400DE09</t>
  </si>
  <si>
    <t>ULTIMO FABRICANTE</t>
  </si>
  <si>
    <t>758 - CS3Y 485MS</t>
  </si>
  <si>
    <t>1028 - TSM-510DE18M(II)</t>
  </si>
  <si>
    <t>ULTIMO MODULO</t>
  </si>
  <si>
    <t>812 - CS3Y-490MS</t>
  </si>
  <si>
    <t>1008 - TSM-395DE09</t>
  </si>
  <si>
    <t xml:space="preserve">ATUALIZADO EM </t>
  </si>
  <si>
    <t>815 - CS7L-585MB-AG</t>
  </si>
  <si>
    <t>1003 - TSM-505DE18M(II)</t>
  </si>
  <si>
    <t>821 - CS3Y-480MS</t>
  </si>
  <si>
    <t>1000 - TSM-DE18M(II) 510W</t>
  </si>
  <si>
    <t>834 - CS6W-535MS</t>
  </si>
  <si>
    <t>856 - CS3U-360P</t>
  </si>
  <si>
    <t>991 - KUMAX CS3U-360P</t>
  </si>
  <si>
    <t>962 - HIKU CS3W-420W</t>
  </si>
  <si>
    <t>961 - CS1U- 410MS</t>
  </si>
  <si>
    <t>953 - HIKU-CS3W- 455MS</t>
  </si>
  <si>
    <t>949 - CS3W-400PB-AG</t>
  </si>
  <si>
    <t>947 - CS6Y-590MS</t>
  </si>
  <si>
    <t>941 - CS6W-540MS</t>
  </si>
  <si>
    <t>940 - HIKU 455WP</t>
  </si>
  <si>
    <t xml:space="preserve">925 - CS3U-380MB-AG </t>
  </si>
  <si>
    <t>911 - CS3W-450W</t>
  </si>
  <si>
    <t>881 - CS1U-420MS</t>
  </si>
  <si>
    <t>1147 - CS3W-415F</t>
  </si>
  <si>
    <t>1141 - CS6W HIKU 545W</t>
  </si>
  <si>
    <t>1138 - CS6W-535MB-AG</t>
  </si>
  <si>
    <t>1107 - CS6P-270P</t>
  </si>
  <si>
    <t>1075 - HIKU6 MONO CS6W 530MS - 530WP</t>
  </si>
  <si>
    <t>1068 - CS7N-645MB-AG</t>
  </si>
  <si>
    <t>1047 - CS7N-650-MB-AG</t>
  </si>
  <si>
    <t>1045 - CS6W-540MB-AG</t>
  </si>
  <si>
    <t>1035 - HIKU6 MONO CS6W</t>
  </si>
  <si>
    <t>1030 - HIKU CS3W-450MS</t>
  </si>
  <si>
    <t>1011 - CS6W-530_x000D_</t>
  </si>
  <si>
    <t>1009 - CS3U-450MS</t>
  </si>
  <si>
    <t>INVERSORES</t>
  </si>
  <si>
    <t>ABB_LTDA</t>
  </si>
  <si>
    <t>APSYSTEMS</t>
  </si>
  <si>
    <t>BeB_POWER</t>
  </si>
  <si>
    <t>BEDIN_SOLAR</t>
  </si>
  <si>
    <t>CANADIAN_SOLAR</t>
  </si>
  <si>
    <t>CHINT_POWER</t>
  </si>
  <si>
    <t>CPS</t>
  </si>
  <si>
    <t>DELTA</t>
  </si>
  <si>
    <t>DEYE</t>
  </si>
  <si>
    <t>EAST</t>
  </si>
  <si>
    <t>ECOSOLYS</t>
  </si>
  <si>
    <t>ELGIN_S.A.</t>
  </si>
  <si>
    <t>ELSYS</t>
  </si>
  <si>
    <t>EMPALUX</t>
  </si>
  <si>
    <t>FRONIUS</t>
  </si>
  <si>
    <t>FOXESS</t>
  </si>
  <si>
    <t>GOODWE</t>
  </si>
  <si>
    <t>GROWATT</t>
  </si>
  <si>
    <t>HELTE</t>
  </si>
  <si>
    <t>HOPEWIND</t>
  </si>
  <si>
    <t>HOYMILES</t>
  </si>
  <si>
    <t>HUAWEI</t>
  </si>
  <si>
    <t>HYPPONTECH</t>
  </si>
  <si>
    <t>INGETEAM_S.A</t>
  </si>
  <si>
    <t>INVT</t>
  </si>
  <si>
    <t>KEHUA_TECH</t>
  </si>
  <si>
    <t>KOMECO</t>
  </si>
  <si>
    <t>KSTAR_NEW_ENERGY</t>
  </si>
  <si>
    <t>LIVOLTEK_POWER</t>
  </si>
  <si>
    <t>MINASOL</t>
  </si>
  <si>
    <t>MOSO</t>
  </si>
  <si>
    <t>NEP</t>
  </si>
  <si>
    <t>NHS_SOLAR</t>
  </si>
  <si>
    <t>NINGBO_GINLONG</t>
  </si>
  <si>
    <t>ODEX_SOLAR</t>
  </si>
  <si>
    <t>OMNIKSOL</t>
  </si>
  <si>
    <t>PHB</t>
  </si>
  <si>
    <t>REFUSOL</t>
  </si>
  <si>
    <t>RENAC_POWER_TECHNOLOGY</t>
  </si>
  <si>
    <t>RENOVIGI</t>
  </si>
  <si>
    <t>SAJ</t>
  </si>
  <si>
    <t>SERRANA_SISTEMAS_DE_ENERGIA</t>
  </si>
  <si>
    <t>SMA_SOLAR_TECHNOLOGY</t>
  </si>
  <si>
    <t>SOFAR</t>
  </si>
  <si>
    <t>SOLAR_ENERGY</t>
  </si>
  <si>
    <t>SOLAREDGE</t>
  </si>
  <si>
    <t>SOLAX_POWER</t>
  </si>
  <si>
    <t>SOLIS</t>
  </si>
  <si>
    <t>SUNGROW</t>
  </si>
  <si>
    <t>VICTRON</t>
  </si>
  <si>
    <t>OUTRO_INVERSOR</t>
  </si>
  <si>
    <t>11 - ABB LTDA</t>
  </si>
  <si>
    <t>23 - PVI-10.0-TL-OUTD</t>
  </si>
  <si>
    <t>70 - YC500A</t>
  </si>
  <si>
    <t>176 - SF1600TL</t>
  </si>
  <si>
    <t>550 - BS-75K-G01</t>
  </si>
  <si>
    <t>924 - BEL-45K-G-LV</t>
  </si>
  <si>
    <t>32 - CSI-30KTL-GI-FL</t>
  </si>
  <si>
    <t>501 - CPS SCA 6KTL-SM</t>
  </si>
  <si>
    <t>227 - SCA36KTL-DO/US-480</t>
  </si>
  <si>
    <t>329 - M125HV</t>
  </si>
  <si>
    <t>479 - SUN-5K-G</t>
  </si>
  <si>
    <t>314 - EA3KSI</t>
  </si>
  <si>
    <t>72 - ECOS 1000</t>
  </si>
  <si>
    <t>181 - ST20000TL</t>
  </si>
  <si>
    <t>885 - ESM-8000</t>
  </si>
  <si>
    <t>578 - NAC8K-DS</t>
  </si>
  <si>
    <t>1 - PRIMO 3.0-1</t>
  </si>
  <si>
    <t>855 - F6000</t>
  </si>
  <si>
    <t>213 - GW50K-MT</t>
  </si>
  <si>
    <t>2 - 5500MTL-S (5KW)</t>
  </si>
  <si>
    <t>644 - SOFAR 7,5KTLM</t>
  </si>
  <si>
    <t>841 - HOPESUN 8KTL</t>
  </si>
  <si>
    <t>166 - MI-500</t>
  </si>
  <si>
    <t>84 - SUN2000-8KTL</t>
  </si>
  <si>
    <t>918 - HPK-3000</t>
  </si>
  <si>
    <t>235 - INGECON SUN 3PLAY TL M 100TL PRO 380</t>
  </si>
  <si>
    <t>288 - EGT 12046X</t>
  </si>
  <si>
    <t>357 - BG17KTR</t>
  </si>
  <si>
    <t>683 - SPI3000 B2</t>
  </si>
  <si>
    <t>565 - KOMECO 5KW</t>
  </si>
  <si>
    <t>8 - KSG-20K</t>
  </si>
  <si>
    <t>752 - GT1-5K-D</t>
  </si>
  <si>
    <t>586 - HPS-3000D</t>
  </si>
  <si>
    <t>260 - SF5KTN</t>
  </si>
  <si>
    <t>121 - BDM-300X2</t>
  </si>
  <si>
    <t>141 - 1K5-GSM1</t>
  </si>
  <si>
    <t>311 - SOLIS-3920K-4G</t>
  </si>
  <si>
    <t>700 - PS3KSI</t>
  </si>
  <si>
    <t>81 - 3K-TL2</t>
  </si>
  <si>
    <t>88 - PHB1500-NS</t>
  </si>
  <si>
    <t>60 - 020K</t>
  </si>
  <si>
    <t>433 - NAC3K-SS</t>
  </si>
  <si>
    <t>145 - SF5KTN</t>
  </si>
  <si>
    <t>109 - SUNUNO PLUS 1K</t>
  </si>
  <si>
    <t>775 - SE3KTL-S1</t>
  </si>
  <si>
    <t>202 - TOURIGA 3000 26 Z</t>
  </si>
  <si>
    <t>9 - SUNNY BOY 3.0</t>
  </si>
  <si>
    <t>96 - 3KTLM-G2</t>
  </si>
  <si>
    <t>157 - SE-TL4KA</t>
  </si>
  <si>
    <t>75 - SE12.5K</t>
  </si>
  <si>
    <t>770 - X1-5.0-TD</t>
  </si>
  <si>
    <t>187 - SOLIS - 1P5K - 4G</t>
  </si>
  <si>
    <t>65 - SG4K-D</t>
  </si>
  <si>
    <t xml:space="preserve">929 - STS-6KTL </t>
  </si>
  <si>
    <t xml:space="preserve">892 - SE 75K </t>
  </si>
  <si>
    <t>264 - QUATTRO 3.000</t>
  </si>
  <si>
    <t>15 - SIW500H - ST013</t>
  </si>
  <si>
    <t>734 - OUTRO</t>
  </si>
  <si>
    <t>15 - APSYSTEMS</t>
  </si>
  <si>
    <t>24 - PVI-12.5-TL-OUTD</t>
  </si>
  <si>
    <t>123 - YC600</t>
  </si>
  <si>
    <t>177 - SF2200TL</t>
  </si>
  <si>
    <t>571 - BS-15K-G03</t>
  </si>
  <si>
    <t>888 - BEL1600G3-US-220</t>
  </si>
  <si>
    <t>93 - CSI-40KTL-GI-FL</t>
  </si>
  <si>
    <t>502 - CPS SCA 2,5KTL-S</t>
  </si>
  <si>
    <t xml:space="preserve">231 - SCA50KTL-DO </t>
  </si>
  <si>
    <t>490 - SUN-8K-G</t>
  </si>
  <si>
    <t>425 - EA7KSI</t>
  </si>
  <si>
    <t>73 - ECOS 2000</t>
  </si>
  <si>
    <t>182 - 50 KW</t>
  </si>
  <si>
    <t>870 - ESM-6500</t>
  </si>
  <si>
    <t>607 - NAC3K-SS</t>
  </si>
  <si>
    <t>22 - ECO 25.0.3</t>
  </si>
  <si>
    <t>779 - S3000</t>
  </si>
  <si>
    <t>221 - GW12KN-DT</t>
  </si>
  <si>
    <t>3 - 5000MTL-S</t>
  </si>
  <si>
    <t>646 - SOFAR 5KTLM-G2</t>
  </si>
  <si>
    <t>190 - MI-1200</t>
  </si>
  <si>
    <t>85 - SUN2000-12KTL</t>
  </si>
  <si>
    <t>846 - HPS-6500</t>
  </si>
  <si>
    <t xml:space="preserve">257 - 3PLAY 55TL </t>
  </si>
  <si>
    <t>305 - EGT 12033X</t>
  </si>
  <si>
    <t>374 - MG3KTL</t>
  </si>
  <si>
    <t>685 - SPI6000-B2</t>
  </si>
  <si>
    <t>566 - KOMECO 32KW</t>
  </si>
  <si>
    <t>56 - KSG-12K-LV</t>
  </si>
  <si>
    <t>758 - GT1 - 3K-S</t>
  </si>
  <si>
    <t>206 - 600W</t>
  </si>
  <si>
    <t>142 - 3K-GSM1</t>
  </si>
  <si>
    <t>335 - SOLIS-1P5K-4G</t>
  </si>
  <si>
    <t>701 - PS5KSI</t>
  </si>
  <si>
    <t>82 - 4K-TL2</t>
  </si>
  <si>
    <t>89 - PHB3000-NS</t>
  </si>
  <si>
    <t>61 - 017K</t>
  </si>
  <si>
    <t>447 - NAC5K-DS</t>
  </si>
  <si>
    <t>153 - RENO 500</t>
  </si>
  <si>
    <t>110 - SUNUNO PLUS 1.5K</t>
  </si>
  <si>
    <t>10 - SUNNY BOY 3.6</t>
  </si>
  <si>
    <t>97 - 3.6KTLM-G2</t>
  </si>
  <si>
    <t>158 - SE-TL4KB</t>
  </si>
  <si>
    <t>76 - SE15K</t>
  </si>
  <si>
    <t>200 - 3000 - 4G</t>
  </si>
  <si>
    <t>66 - SG5K-D</t>
  </si>
  <si>
    <t>16 - SIW500H - ST018</t>
  </si>
  <si>
    <t xml:space="preserve"> </t>
  </si>
  <si>
    <t>46 - B&amp;B POWER</t>
  </si>
  <si>
    <t>33 - UNO-DM-1.2-TL-PLUS</t>
  </si>
  <si>
    <t>124 - YC1000</t>
  </si>
  <si>
    <t>178 - SF3000TL</t>
  </si>
  <si>
    <t>576 - BS-5K-G</t>
  </si>
  <si>
    <t>879 - MINVDBE-MO-220V-2KW</t>
  </si>
  <si>
    <t>94 - CSI-50KTL-GI</t>
  </si>
  <si>
    <t>541 - CPS SCA17KTL-T/EU</t>
  </si>
  <si>
    <t>232 - SCA20KTL-DO</t>
  </si>
  <si>
    <t>498 - SUN-3K-G</t>
  </si>
  <si>
    <t>464 - EA16KTSI</t>
  </si>
  <si>
    <t>74 - ECOS 5000</t>
  </si>
  <si>
    <t>253 - 5 KW</t>
  </si>
  <si>
    <t>831 - ESM-3000</t>
  </si>
  <si>
    <t>608 - NAC5K-DS</t>
  </si>
  <si>
    <t>25 - PRIMO 3.5-1</t>
  </si>
  <si>
    <t>224 - GW25K-DT</t>
  </si>
  <si>
    <t>4 - 4200MTL-S</t>
  </si>
  <si>
    <t>661 - SOFAR 6KTM-G2</t>
  </si>
  <si>
    <t>375 - MI-700</t>
  </si>
  <si>
    <t>86 - SUN2000-17KTL</t>
  </si>
  <si>
    <t>845 - HPS-8000</t>
  </si>
  <si>
    <t>336 - 100TL 3PLAY PRO</t>
  </si>
  <si>
    <t>407 - EGT 6000 PRO</t>
  </si>
  <si>
    <t>385 - IMARS MG 5KTL</t>
  </si>
  <si>
    <t>690 - SPI15K</t>
  </si>
  <si>
    <t>572 - KOFV IN 12KW 220V - AR</t>
  </si>
  <si>
    <t>119 - KSG-DM 15KW</t>
  </si>
  <si>
    <t>768 - GT1-6K-D</t>
  </si>
  <si>
    <t>143 - 5K-GDM1</t>
  </si>
  <si>
    <t>340 - SOLIS-1P7K-4G</t>
  </si>
  <si>
    <t>83 - 5K-TL2</t>
  </si>
  <si>
    <t>90 - PHB5000D-NS</t>
  </si>
  <si>
    <t>62 - 013K</t>
  </si>
  <si>
    <t>465 - NAC8K-DS</t>
  </si>
  <si>
    <t>159 - RENO 3000HD</t>
  </si>
  <si>
    <t>111 - SUNUNO PLUS 2K</t>
  </si>
  <si>
    <t>11 - SUNNY BOY 4.0</t>
  </si>
  <si>
    <t>98 - 4KTLM-G2</t>
  </si>
  <si>
    <t>162 - SE-3TL25K</t>
  </si>
  <si>
    <t>77 - SE16K</t>
  </si>
  <si>
    <t>220 - SOLIS - 1P4K - 4G</t>
  </si>
  <si>
    <t>67 - SG6K-D</t>
  </si>
  <si>
    <t>17 - SIW500H - ST022</t>
  </si>
  <si>
    <t>91 - BEDIN SOLAR</t>
  </si>
  <si>
    <t>34 - UNO-DM-2.0-TL-PLUS-SB</t>
  </si>
  <si>
    <t>258 - QS1 1200W</t>
  </si>
  <si>
    <t>222 - SF5KTN B&amp;B POWER</t>
  </si>
  <si>
    <t>582 - BS-3K-G</t>
  </si>
  <si>
    <t>876 - BEL2000G3-US-220</t>
  </si>
  <si>
    <t>103 - CSI-5K-MTL</t>
  </si>
  <si>
    <t xml:space="preserve">570 - CPS SCA5KTL-SM </t>
  </si>
  <si>
    <t>236 - SCA50KTL-DO/EU/400</t>
  </si>
  <si>
    <t>500 - SUN1300G</t>
  </si>
  <si>
    <t>604 - EA5KSI</t>
  </si>
  <si>
    <t>191 - ECOS 2000 PLUS</t>
  </si>
  <si>
    <t>273 - 75 KW</t>
  </si>
  <si>
    <t>699 - NAC25K-DT</t>
  </si>
  <si>
    <t>26 - PRIMO 3.6-1</t>
  </si>
  <si>
    <t>233 - GW5000D-NS</t>
  </si>
  <si>
    <t>5 - 3600MTL-S</t>
  </si>
  <si>
    <t>666 - SOFAR 4KTLM-G2</t>
  </si>
  <si>
    <t>486 - MI-1500</t>
  </si>
  <si>
    <t>87 - SUN2000-20KTL</t>
  </si>
  <si>
    <t>837 - HPS-5000</t>
  </si>
  <si>
    <t>337 - INGECON SUN 3PLAY TL M 100TL PRO 440VCA</t>
  </si>
  <si>
    <t>415 - EGT 2500 PRO</t>
  </si>
  <si>
    <t>414 - BG40KTR</t>
  </si>
  <si>
    <t>919 - SPI75K-B</t>
  </si>
  <si>
    <t>663 - KOFV IN 3KW-AR</t>
  </si>
  <si>
    <t>125 - KSG-3K-SM</t>
  </si>
  <si>
    <t>923 - GT1-8K-D</t>
  </si>
  <si>
    <t>309 - 15K - GDT1</t>
  </si>
  <si>
    <t>107 - M600</t>
  </si>
  <si>
    <t>126 - PHB60K-MT</t>
  </si>
  <si>
    <t>63 - 010K</t>
  </si>
  <si>
    <t>574 - NAC 33K-DT</t>
  </si>
  <si>
    <t>189 - RENO-4K PLUS</t>
  </si>
  <si>
    <t>112 - SUNUNO PLUS 2.5K</t>
  </si>
  <si>
    <t>12 - SUNNY BOY 5.0</t>
  </si>
  <si>
    <t>99 - 4.6KTLM-G2</t>
  </si>
  <si>
    <t>234 - SE-TL5K</t>
  </si>
  <si>
    <t>78 - SE17K</t>
  </si>
  <si>
    <t>276 - SOLIS - 1P7K - 4G</t>
  </si>
  <si>
    <t>68 - SG3K-S</t>
  </si>
  <si>
    <t>18 - SIW500H - ST030</t>
  </si>
  <si>
    <t>131 - BELENERGY</t>
  </si>
  <si>
    <t>35 - UNO-DM-3.3-TL-PLUS</t>
  </si>
  <si>
    <t>369 - QS1-2-220</t>
  </si>
  <si>
    <t>312 - SF3KTN</t>
  </si>
  <si>
    <t>593 - BS-25K-G02</t>
  </si>
  <si>
    <t>875 - INVSBE-MO-220V-4KW</t>
  </si>
  <si>
    <t>104 - CSI-3K-MTL</t>
  </si>
  <si>
    <t>579 - CPS SCA 15KTL-T/EU</t>
  </si>
  <si>
    <t>352 - SCA5KTL-SM</t>
  </si>
  <si>
    <t>542 - SUN-15K-G02</t>
  </si>
  <si>
    <t>192 - ECOS 3000</t>
  </si>
  <si>
    <t>281 - ELGIN600W</t>
  </si>
  <si>
    <t>743 - NAC 80K</t>
  </si>
  <si>
    <t>27 - PRIMO 4.0-1</t>
  </si>
  <si>
    <t>247 - GW20K-DT</t>
  </si>
  <si>
    <t>6 - 3000MTL-S</t>
  </si>
  <si>
    <t>670 - SOFAR 3KTLM-G2</t>
  </si>
  <si>
    <t>660 - MI-1200T</t>
  </si>
  <si>
    <t>197 - SUN2000-33KTL</t>
  </si>
  <si>
    <t>511 - INGECONSUN 3 TL M</t>
  </si>
  <si>
    <t xml:space="preserve">416 - EGT 3212X </t>
  </si>
  <si>
    <t>851 - IMARS MG6KTL- 2M</t>
  </si>
  <si>
    <t>881 - SPI40K-B</t>
  </si>
  <si>
    <t>767 - KOFV IN 20KW - AR</t>
  </si>
  <si>
    <t>134 - KSG-32K-LV</t>
  </si>
  <si>
    <t>914 - GT1-10K-D</t>
  </si>
  <si>
    <t>163 - 13K-TL3</t>
  </si>
  <si>
    <t>127 - PHB14K-DT</t>
  </si>
  <si>
    <t>64 - 008K</t>
  </si>
  <si>
    <t>584 - NAC25K-DT</t>
  </si>
  <si>
    <t>195 - B&amp;B POWER/SF5000TL</t>
  </si>
  <si>
    <t>113 - SUNUNO PLUS 3K</t>
  </si>
  <si>
    <t>13 - SUNNY BOY 1.5</t>
  </si>
  <si>
    <t>100 - 5KTLM-G2</t>
  </si>
  <si>
    <t>300 - 30KW</t>
  </si>
  <si>
    <t>79 - SE25K</t>
  </si>
  <si>
    <t>294 - SOLIS 15KW</t>
  </si>
  <si>
    <t>69 - SG2K-S</t>
  </si>
  <si>
    <t>19 - SIW500H - ST036</t>
  </si>
  <si>
    <t>36 - UNO-DM-4.0-TL-PLUS</t>
  </si>
  <si>
    <t>485 - YC1000-3</t>
  </si>
  <si>
    <t>598 - BS-8K-G</t>
  </si>
  <si>
    <t>862 - INVSBE-MO-220V-10KW</t>
  </si>
  <si>
    <t>105 - CSI-1.5K-TL</t>
  </si>
  <si>
    <t>580 - CPS SCA30KTL-T/EU</t>
  </si>
  <si>
    <t>789 - CPS SCH125KTL-DO</t>
  </si>
  <si>
    <t>559 - SUN-12K-G03</t>
  </si>
  <si>
    <t>308 - ES GT-05K</t>
  </si>
  <si>
    <t>286 - SF30000TL</t>
  </si>
  <si>
    <t>903 - R1-10K5-DS</t>
  </si>
  <si>
    <t>28 - PRIMO 4.6-1</t>
  </si>
  <si>
    <t>268 - GW3000</t>
  </si>
  <si>
    <t>7 - 2500MTL-S</t>
  </si>
  <si>
    <t>692 - SOFAR 11KTL-LV</t>
  </si>
  <si>
    <t>724 - HM-1500</t>
  </si>
  <si>
    <t>226 - SUN2000-36KTL</t>
  </si>
  <si>
    <t>611 - INGECON SUN 3PLAY 160TL</t>
  </si>
  <si>
    <t>419 - EGT 8000 PRO</t>
  </si>
  <si>
    <t>146 - KSG-30K</t>
  </si>
  <si>
    <t>164 - 10K-TL3</t>
  </si>
  <si>
    <t>128 - PHB25K-DT</t>
  </si>
  <si>
    <t>91 - 40K</t>
  </si>
  <si>
    <t>736 - NAC20K-DT</t>
  </si>
  <si>
    <t>243 - RENO 30K-LV</t>
  </si>
  <si>
    <t>114 - SUNUNO PLUS 3K-M</t>
  </si>
  <si>
    <t>14 - SUNNY BOY 2.5</t>
  </si>
  <si>
    <t>101 - 6KTLM-G2</t>
  </si>
  <si>
    <t>318 - SE-TL3KA</t>
  </si>
  <si>
    <t>80 - SE27.6K</t>
  </si>
  <si>
    <t>303 - SOLIS-60K-4G</t>
  </si>
  <si>
    <t>132 - SG10KTL-M</t>
  </si>
  <si>
    <t>20 - SIW500H - ST040</t>
  </si>
  <si>
    <t>88 - CHINT POWER</t>
  </si>
  <si>
    <t>37 - UNO-DM-4.6-TL-PLUS</t>
  </si>
  <si>
    <t>526 - YC600-BR</t>
  </si>
  <si>
    <t>934 - BS-20K-G02</t>
  </si>
  <si>
    <t>859 - BEL-15K-G-LV</t>
  </si>
  <si>
    <t>106 - CSI-3K-TL</t>
  </si>
  <si>
    <t>581 - CPS SCA30KTL-T/EU</t>
  </si>
  <si>
    <t>562 - SUN-20K-G02</t>
  </si>
  <si>
    <t>313 - ECOSOLYS GT 12</t>
  </si>
  <si>
    <t>289 - 340-P6C-36</t>
  </si>
  <si>
    <t>867 - SUN2000G3-US-220</t>
  </si>
  <si>
    <t>29 - PRIMO 5.0-1</t>
  </si>
  <si>
    <t>282 - 60K-MT</t>
  </si>
  <si>
    <t>108 - 1500S</t>
  </si>
  <si>
    <t>745 - SOFAR 50000TL</t>
  </si>
  <si>
    <t>902 - HMS-2000-4T</t>
  </si>
  <si>
    <t>230 - SIW 500H - ST018</t>
  </si>
  <si>
    <t>694 - INGECON SUN 33TLM</t>
  </si>
  <si>
    <t>436 - EGT 10500 PRO</t>
  </si>
  <si>
    <t>147 - KSG-36K</t>
  </si>
  <si>
    <t>266 - 50K-TL3-H</t>
  </si>
  <si>
    <t>129 - PHB20K-DT</t>
  </si>
  <si>
    <t>92 - 46K-MV</t>
  </si>
  <si>
    <t>748 - NAC15K-DT</t>
  </si>
  <si>
    <t>244 - RENO 20K-LV</t>
  </si>
  <si>
    <t>115 - SUNUNO PLUS 4K-M</t>
  </si>
  <si>
    <t>117 - SUNNY TRIPOWER 60</t>
  </si>
  <si>
    <t>102 - 7.5KTLM</t>
  </si>
  <si>
    <t>330 - SE3TL 30K</t>
  </si>
  <si>
    <t xml:space="preserve">320 - SE75K    </t>
  </si>
  <si>
    <t>306 - SOLIS 3P15K-4G</t>
  </si>
  <si>
    <t>133 - SG12KTL-M</t>
  </si>
  <si>
    <t>21 - SIW500H - ST050</t>
  </si>
  <si>
    <t>54 - CPS</t>
  </si>
  <si>
    <t>38 - UNO-DM-5.0-TL-PLUS</t>
  </si>
  <si>
    <t>553 - QS1A</t>
  </si>
  <si>
    <t>905 - BS-4K-G</t>
  </si>
  <si>
    <t>857 - BEL-25K-G-LV</t>
  </si>
  <si>
    <t>196 - CSI-25KTL-GI-FL</t>
  </si>
  <si>
    <t>589 - CPS SCA50KTL-DO/EU-400</t>
  </si>
  <si>
    <t>569 - SUN-40K-G</t>
  </si>
  <si>
    <t>322 - ES GT-60K</t>
  </si>
  <si>
    <t>290 - ELGIN1300</t>
  </si>
  <si>
    <t>30 - PRIMO 6.0-1</t>
  </si>
  <si>
    <t>285 - 70KHV-MT</t>
  </si>
  <si>
    <t>152 - MAX 50KTL3 LV</t>
  </si>
  <si>
    <t>860 - HMS-1800-4T</t>
  </si>
  <si>
    <t>246 - SUN2000-60KTL-MO</t>
  </si>
  <si>
    <t>871 - INGECON SUN 3 PLAY 160 TL STD</t>
  </si>
  <si>
    <t>437 - EGT 3000 LITE</t>
  </si>
  <si>
    <t>148 - KSG-50K</t>
  </si>
  <si>
    <t>188 - PHB35K-MT</t>
  </si>
  <si>
    <t>154 - REFUSOL 22,000W</t>
  </si>
  <si>
    <t>765 - NAC60K</t>
  </si>
  <si>
    <t>250 - 5K PLUS</t>
  </si>
  <si>
    <t>116 - SUNUNO PLUS 5K-M</t>
  </si>
  <si>
    <t>150 - SUNNY TRIPOWER 20000TL</t>
  </si>
  <si>
    <t>122 - 33000TL</t>
  </si>
  <si>
    <t>711 - SE-TL 2K</t>
  </si>
  <si>
    <t>400 - SE27.6K - 15.2KW</t>
  </si>
  <si>
    <t>307 - SOLIS-50K</t>
  </si>
  <si>
    <t>144 - SG-36KTL-M</t>
  </si>
  <si>
    <t>39 - SIW300 M015</t>
  </si>
  <si>
    <t>76 - DELTA</t>
  </si>
  <si>
    <t>57 - TRIO-TM-50.0-400</t>
  </si>
  <si>
    <t>671 - MI-1500W</t>
  </si>
  <si>
    <t>785 - BS 20K-G</t>
  </si>
  <si>
    <t>844 - NVDBE-MO-220V-5KW</t>
  </si>
  <si>
    <t>208 - CSI-7KTL1P-GI-FL</t>
  </si>
  <si>
    <t>625 - CPS SCA6KTL-SM/EU</t>
  </si>
  <si>
    <t>577 - SUN600G2-US-220</t>
  </si>
  <si>
    <t>345 - ES GT-12K</t>
  </si>
  <si>
    <t>297 - ELGIN 3 KW</t>
  </si>
  <si>
    <t>31 - PRIMO 8.2-1</t>
  </si>
  <si>
    <t>298 - GW80K-MT</t>
  </si>
  <si>
    <t>155 - GS 3000-S</t>
  </si>
  <si>
    <t>248 - SIW 300 ST50</t>
  </si>
  <si>
    <t>774 - INGECON SUN 3PLAY-160TL PRO</t>
  </si>
  <si>
    <t>467 - EGT 4600 PRO</t>
  </si>
  <si>
    <t>149 - KSG-60K</t>
  </si>
  <si>
    <t>386 - PHB20K-MT</t>
  </si>
  <si>
    <t>198 - 20 K 865P020.000</t>
  </si>
  <si>
    <t>932 - R3-15K-DT</t>
  </si>
  <si>
    <t>255 - RENO-60K</t>
  </si>
  <si>
    <t>167 - SUNTRIO-TL15K</t>
  </si>
  <si>
    <t>183 - SUNNY TRIPOWER CORE1 STP 50-40</t>
  </si>
  <si>
    <t>130 - 11KTL-X</t>
  </si>
  <si>
    <t>418 - SE27,6K - 26,4KW</t>
  </si>
  <si>
    <t>310 - 3P17K-4G</t>
  </si>
  <si>
    <t>171 - SG20KTL-M</t>
  </si>
  <si>
    <t>40 - SIW300 M025</t>
  </si>
  <si>
    <t>86 - DEYE</t>
  </si>
  <si>
    <t>58 - TRIO-TM-60.0-480</t>
  </si>
  <si>
    <t>702 - YC500I</t>
  </si>
  <si>
    <t>784 - BS-12K-G03</t>
  </si>
  <si>
    <t>834 - BEL-5K-G 5,0KW</t>
  </si>
  <si>
    <t>209 - CSI-8KTL1P-GI-FL</t>
  </si>
  <si>
    <t>635 - CPS SCA3.6KTL-S/EU</t>
  </si>
  <si>
    <t>595 - SUN-75K-G</t>
  </si>
  <si>
    <t>365 - ES GT-30K</t>
  </si>
  <si>
    <t>370 - SUN-5K-G</t>
  </si>
  <si>
    <t>42 - SYMO 17.5-3-M</t>
  </si>
  <si>
    <t>339 - GW15KN-DT</t>
  </si>
  <si>
    <t>156 - GS 1500-S</t>
  </si>
  <si>
    <t>249 - SIW 300 ST020</t>
  </si>
  <si>
    <t>488 - EGT 22000 MAX</t>
  </si>
  <si>
    <t>161 - KSG-5K-DM</t>
  </si>
  <si>
    <t xml:space="preserve">404 - PHB36K-MT </t>
  </si>
  <si>
    <t>216 - REFUONE 3K-2T</t>
  </si>
  <si>
    <t>899 - NAC8K-DS</t>
  </si>
  <si>
    <t>274 - SF3KTN</t>
  </si>
  <si>
    <t>168 - SUNTRIO-TL 12K</t>
  </si>
  <si>
    <t>211 - SB4.0-1AV-40</t>
  </si>
  <si>
    <t>131 - 12KTL-X</t>
  </si>
  <si>
    <t>435 - SE17K - 9,9KW</t>
  </si>
  <si>
    <t>315 - SOLIS-25K</t>
  </si>
  <si>
    <t>172 - SG15KTL-M</t>
  </si>
  <si>
    <t>41 - SIW300 M050</t>
  </si>
  <si>
    <t>71 - EAST</t>
  </si>
  <si>
    <t>59 - TRIO-27.6-TL-OUTD</t>
  </si>
  <si>
    <t>735 - QS1A-1500</t>
  </si>
  <si>
    <t>833 - BEL-3K-G</t>
  </si>
  <si>
    <t>210 - CSI-9KTL1P-GI-FL</t>
  </si>
  <si>
    <t>733 - CPS SCH125KTL-DO</t>
  </si>
  <si>
    <t>596 - SUN-12K-G02-LV</t>
  </si>
  <si>
    <t>413 - ES GT-16K</t>
  </si>
  <si>
    <t>379 - SUN-30K-G</t>
  </si>
  <si>
    <t>43 - SYMO 20.0-3-M</t>
  </si>
  <si>
    <t>360 - GW17K-DT</t>
  </si>
  <si>
    <t>174 - 20000</t>
  </si>
  <si>
    <t>252 - SIW 300 ST30</t>
  </si>
  <si>
    <t>499 - EGT 20000 MAX</t>
  </si>
  <si>
    <t>491 - PHB75K-MT</t>
  </si>
  <si>
    <t>223 - REFUONE 5K-2T</t>
  </si>
  <si>
    <t>897 - R1-8K-DS</t>
  </si>
  <si>
    <t>275 - RENO-10K</t>
  </si>
  <si>
    <t>169 - SUNTRIO-TL 17K</t>
  </si>
  <si>
    <t>212 - SB3.0-1AV-40</t>
  </si>
  <si>
    <t>137 - 60000TL</t>
  </si>
  <si>
    <t>444 - SE75K-127/220</t>
  </si>
  <si>
    <t>321 - 1P8K-4G</t>
  </si>
  <si>
    <t>194 - SG60KTL</t>
  </si>
  <si>
    <t>71 - SUN2000-33KTL</t>
  </si>
  <si>
    <t>17 - ECOSOLYS</t>
  </si>
  <si>
    <t>120 - PVI-6000-TL-OUTD</t>
  </si>
  <si>
    <t>882 - DS3D</t>
  </si>
  <si>
    <t>832 - BEL-4K-G</t>
  </si>
  <si>
    <t>261 - CSI-15KTL-GI-FL</t>
  </si>
  <si>
    <t>750 - CPS SCA3KTL-S/EU</t>
  </si>
  <si>
    <t>599 -  SUN-20K-G</t>
  </si>
  <si>
    <t>420 - ES GT-10K-220</t>
  </si>
  <si>
    <t>401 - SUN-50K-G</t>
  </si>
  <si>
    <t>44 - SYMO 15.0-3-M</t>
  </si>
  <si>
    <t>361 - GW36K-MT</t>
  </si>
  <si>
    <t>184 - 33000TL3-S</t>
  </si>
  <si>
    <t>259 - SIW 300 ST040</t>
  </si>
  <si>
    <t>537 - EGT 3600 PRO</t>
  </si>
  <si>
    <t>523 - PHB 8500-MS</t>
  </si>
  <si>
    <t>228 - 801P002300 3KW</t>
  </si>
  <si>
    <t>884 - R1-3K3-SS</t>
  </si>
  <si>
    <t>277 - RENO 50K</t>
  </si>
  <si>
    <t>170 - SUNTRIO-TL 20K</t>
  </si>
  <si>
    <t>214 - SHP75-10 75KW</t>
  </si>
  <si>
    <t>138 - 50000TL</t>
  </si>
  <si>
    <t>453 - SE3680H</t>
  </si>
  <si>
    <t>323 - SOLIS 3P20K-4G</t>
  </si>
  <si>
    <t>201 - SG8K3-D</t>
  </si>
  <si>
    <t>118 - SIW300H M020</t>
  </si>
  <si>
    <t>160 - TRIO-TM-20.0-400</t>
  </si>
  <si>
    <t>829 - BEL-8K-G 8,0KW</t>
  </si>
  <si>
    <t>317 - CSI-5KTL1P-GI-FL</t>
  </si>
  <si>
    <t>769 - CPS SCA3KTL-S/EU</t>
  </si>
  <si>
    <t>606 - SUN-4K-G</t>
  </si>
  <si>
    <t>469 - ES GT-15K</t>
  </si>
  <si>
    <t>423 - SUN-75K-G</t>
  </si>
  <si>
    <t>45 - SYMO 12.5-3-M</t>
  </si>
  <si>
    <t>387 - GW10K-MS</t>
  </si>
  <si>
    <t>185 - 40000TL3-S</t>
  </si>
  <si>
    <t>270 - SUN 2000 13KTL</t>
  </si>
  <si>
    <t>621 - EGT 9000 PRO</t>
  </si>
  <si>
    <t>538 - PHB780-XS</t>
  </si>
  <si>
    <t>229 - 842P0400.10</t>
  </si>
  <si>
    <t>856 - R1-10K5-DS</t>
  </si>
  <si>
    <t>326 - RENO-560</t>
  </si>
  <si>
    <t>265 - SUNTRIO PLUS 50K</t>
  </si>
  <si>
    <t>215 - SB5.0-1AV-40</t>
  </si>
  <si>
    <t>139 - 70000TL</t>
  </si>
  <si>
    <t>454 - SE6000H</t>
  </si>
  <si>
    <t>333 - 3P12K-4G</t>
  </si>
  <si>
    <t>283 - SG50CX</t>
  </si>
  <si>
    <t>135 - SIW300H M030</t>
  </si>
  <si>
    <t>133 - ELSYS</t>
  </si>
  <si>
    <t>205 - UNO-DM-6.0-TL-PLUS</t>
  </si>
  <si>
    <t>824 - INVDBE-MO-220V-3KW</t>
  </si>
  <si>
    <t>354 - CSI-3KTL1P-GI-FL</t>
  </si>
  <si>
    <t>733 - CPS SCH125KTL-DO_x000D_</t>
  </si>
  <si>
    <t>612 - SUN-5K-SG01LP1-US</t>
  </si>
  <si>
    <t>632 - ES GT-12K-220</t>
  </si>
  <si>
    <t>441 - SUN - 20K - G</t>
  </si>
  <si>
    <t>46 - SYMO 10.0-3-M</t>
  </si>
  <si>
    <t>393 - GW3000-NS</t>
  </si>
  <si>
    <t>199 - MAX 60KTL3 MV</t>
  </si>
  <si>
    <t>291 - SUN 2000L-5KTL</t>
  </si>
  <si>
    <t>627 - EGT 2000 LITE</t>
  </si>
  <si>
    <t>549 - PHB85K-MT</t>
  </si>
  <si>
    <t>237 - 7K-2T</t>
  </si>
  <si>
    <t>840 - NAC6K-DS</t>
  </si>
  <si>
    <t>341 - RENO 8K-PLUS</t>
  </si>
  <si>
    <t>271 - SUNTRIO PLUS 33K</t>
  </si>
  <si>
    <t>240 - SUNNY TRIPOWER 50</t>
  </si>
  <si>
    <t>165 - 30000TL</t>
  </si>
  <si>
    <t>463 - SE9200H</t>
  </si>
  <si>
    <t>390 - SOLIS-3P5K-4G</t>
  </si>
  <si>
    <t>292 - SG110CX</t>
  </si>
  <si>
    <t>136 - SW300H M040</t>
  </si>
  <si>
    <t>96 - EMPALUX</t>
  </si>
  <si>
    <t>241 - PVS-60-TL-SX2</t>
  </si>
  <si>
    <t>821 - BEL-10K-G</t>
  </si>
  <si>
    <t>383 - CSI-10KTL1P-GI-FL</t>
  </si>
  <si>
    <t>617 - SUN-5K SG01/03LP1-EU</t>
  </si>
  <si>
    <t>643 - ES GT-20K-V2</t>
  </si>
  <si>
    <t>552 - SUN-3K-G</t>
  </si>
  <si>
    <t>47 - SYMO 8.2-3-M</t>
  </si>
  <si>
    <t>396 - GW12KLV-DT</t>
  </si>
  <si>
    <t>204 - 30000 TL3-S</t>
  </si>
  <si>
    <t>293 - SUN 2000L-3KTL</t>
  </si>
  <si>
    <t>638 - EGT 1600 LITE</t>
  </si>
  <si>
    <t>564 - PHB50K-MT</t>
  </si>
  <si>
    <t>239 - 11K</t>
  </si>
  <si>
    <t>830 - NAC50K</t>
  </si>
  <si>
    <t>342 - RENO-3K PLUS</t>
  </si>
  <si>
    <t>278 - SUNTRIO PLUS 25K</t>
  </si>
  <si>
    <t>256 - 15000 TL</t>
  </si>
  <si>
    <t>175 - 15000TL</t>
  </si>
  <si>
    <t>480 - SE27.6K - 220V</t>
  </si>
  <si>
    <t>397 - SOLIS-MINI-3000-4G</t>
  </si>
  <si>
    <t>344 - SG50KTL-M</t>
  </si>
  <si>
    <t>186 - SIW300H M050</t>
  </si>
  <si>
    <t>1 - FRONIUS</t>
  </si>
  <si>
    <t>245 - PVS-100-TL</t>
  </si>
  <si>
    <t>434 - CSI-4KTL1P-GI-FL</t>
  </si>
  <si>
    <t>619 - SUN-60K-G</t>
  </si>
  <si>
    <t>605 -  SUN-30K-G02-LV</t>
  </si>
  <si>
    <t>48 - SYMO 7.0-3-M</t>
  </si>
  <si>
    <t xml:space="preserve">403 - GW3000D-NS </t>
  </si>
  <si>
    <t>219 - 22000 TL3 SL</t>
  </si>
  <si>
    <t>304 - SUN2000-100KTL-H1</t>
  </si>
  <si>
    <t>731 - EGT 1500 MAX 220V</t>
  </si>
  <si>
    <t>567 - PHB1500-XS</t>
  </si>
  <si>
    <t>242 - REFUONE 7K- 2T</t>
  </si>
  <si>
    <t>343 - RENO-8K</t>
  </si>
  <si>
    <t>287 - SANTORI TL40 PLUS</t>
  </si>
  <si>
    <t>263 - SB2.5-1VL-40</t>
  </si>
  <si>
    <t>179 - 20000 TL</t>
  </si>
  <si>
    <t>509 - SE20.1K</t>
  </si>
  <si>
    <t>402 - 1P9K-4G</t>
  </si>
  <si>
    <t>348 - SG3K-D</t>
  </si>
  <si>
    <t>217 - SIW500H ST060</t>
  </si>
  <si>
    <t>125 - FOXESS</t>
  </si>
  <si>
    <t>251 - PVS-120-TL-SX2</t>
  </si>
  <si>
    <t>462 - CSI-20KTL-GI-FL</t>
  </si>
  <si>
    <t>628 - SUN-30K-G-LV</t>
  </si>
  <si>
    <t>613 - SUN-8K-G</t>
  </si>
  <si>
    <t>49 - SYMO 6.0-3-M</t>
  </si>
  <si>
    <t>405 - GW10KLV-DT</t>
  </si>
  <si>
    <t>238 - 15000 TL3-SL</t>
  </si>
  <si>
    <t>319 - SUN2000-40KTL</t>
  </si>
  <si>
    <t>747 - EGT-1200 MICRO</t>
  </si>
  <si>
    <t>573 - PHB12KN-DT</t>
  </si>
  <si>
    <t>254 - 801P005200 5KW</t>
  </si>
  <si>
    <t xml:space="preserve">384 - RENO-5K-PLUS </t>
  </si>
  <si>
    <t>302 - SUNUNO PLUS 6K-M</t>
  </si>
  <si>
    <t>269 - SUNNY BOY 6KW</t>
  </si>
  <si>
    <t>180 - 3000 TL</t>
  </si>
  <si>
    <t>543 - SE75K - 43,5 - 127/220</t>
  </si>
  <si>
    <t>408 - SOLIS-20K-LV</t>
  </si>
  <si>
    <t>371 - SG250HX 1500V</t>
  </si>
  <si>
    <t>218 - SIW500H ST017</t>
  </si>
  <si>
    <t>53 - GOODWE</t>
  </si>
  <si>
    <t>262 - TRIO-50.0-TL-OUTD</t>
  </si>
  <si>
    <t>468 - CSI-30KTL-GI-L</t>
  </si>
  <si>
    <t>629 - SUN1300G</t>
  </si>
  <si>
    <t>720 - SUN-15K-G02-LV</t>
  </si>
  <si>
    <t>50 - SYMO 5.0-3-M</t>
  </si>
  <si>
    <t>409 - GW15KLV-DT</t>
  </si>
  <si>
    <t>267 - 2000-S</t>
  </si>
  <si>
    <t>347 - SUN2000-15KTL</t>
  </si>
  <si>
    <t>772 - EGT 15000 MAX 220V</t>
  </si>
  <si>
    <t>590 - PHB15K-MT</t>
  </si>
  <si>
    <t>301 - 801P003200 3KW</t>
  </si>
  <si>
    <t>424 - RENO-15K</t>
  </si>
  <si>
    <t>316 - SAJ SUNTRIO PLUS 40K</t>
  </si>
  <si>
    <t>299 - SUNNY TRIPOWER 25000TL</t>
  </si>
  <si>
    <t>207 - 25000TL</t>
  </si>
  <si>
    <t>555 - SE 20,1K</t>
  </si>
  <si>
    <t>430 - SOLIS-MINI-2000-4G</t>
  </si>
  <si>
    <t>406 - SG125HV</t>
  </si>
  <si>
    <t>338 - SIW500H ST020</t>
  </si>
  <si>
    <t>3 - GROWATT</t>
  </si>
  <si>
    <t>382 - TRIO-20.0-TL-OUTD</t>
  </si>
  <si>
    <t>470 - CSI-60KTL-GI-H</t>
  </si>
  <si>
    <t>630 - SUN-25K-G02</t>
  </si>
  <si>
    <t>740 - ELGIN-2000W</t>
  </si>
  <si>
    <t>51 - SYMO 4.5-3-M</t>
  </si>
  <si>
    <t>431 -  GW50KLV-MT</t>
  </si>
  <si>
    <t>272 - MAX 80KTL3 MV</t>
  </si>
  <si>
    <t>350 - SUN2000L-4KTL</t>
  </si>
  <si>
    <t>921 - EGT 1200 MICRO</t>
  </si>
  <si>
    <t>654 - PHB6000D-NS</t>
  </si>
  <si>
    <t>325 - 23K</t>
  </si>
  <si>
    <t>478 - RENO560-LV</t>
  </si>
  <si>
    <t>332 - SUNTRIO PLUS 20K</t>
  </si>
  <si>
    <t xml:space="preserve">324 - SUNNY HIGHPOWER PEAK1 </t>
  </si>
  <si>
    <t>296 - 20000TL-G2</t>
  </si>
  <si>
    <t>626 - SE75K - 45,6KW</t>
  </si>
  <si>
    <t>442 - SOLIS-1P10K-4G</t>
  </si>
  <si>
    <t>448 - SG33CX</t>
  </si>
  <si>
    <t>353 - SIW500H-ST012</t>
  </si>
  <si>
    <t>105 - HELTE</t>
  </si>
  <si>
    <t>388 - UNO-DM-4.0-TL-PLUS-SB</t>
  </si>
  <si>
    <t>489 - CSI-3.0KTL1P-GI-FL</t>
  </si>
  <si>
    <t>637 - SUN-33K-G</t>
  </si>
  <si>
    <t>847 - ELGIN30KW</t>
  </si>
  <si>
    <t>52 - SYMO 3.7-3-M</t>
  </si>
  <si>
    <t>432 - GW30KLV-MT</t>
  </si>
  <si>
    <t>279 - 50000TL3-S</t>
  </si>
  <si>
    <t>484 - SUN2000-30KTL</t>
  </si>
  <si>
    <t>895 - EGT 10000 PRO G2 10KW</t>
  </si>
  <si>
    <t>707 - PHB21KT-DT</t>
  </si>
  <si>
    <t>334 - REFUONE 1,6K-1T</t>
  </si>
  <si>
    <t xml:space="preserve">515 - RENO-75K-NG </t>
  </si>
  <si>
    <t xml:space="preserve">372 - SUNTRIO PLUS 12K </t>
  </si>
  <si>
    <t>456 - SB4.0.1AV-41</t>
  </si>
  <si>
    <t>327 - 30000TL-G2</t>
  </si>
  <si>
    <t>771 - SE33.3K</t>
  </si>
  <si>
    <t>451 - SOLIS-30K</t>
  </si>
  <si>
    <t>449 - SG40CX</t>
  </si>
  <si>
    <t>378 - SIW500H-ST015</t>
  </si>
  <si>
    <t>136 - HOPEWIND</t>
  </si>
  <si>
    <t>389 - UNO-DM-6.0-TL-PLUS-SB-G</t>
  </si>
  <si>
    <t>587 - CSI-25KTL-GI-L</t>
  </si>
  <si>
    <t>639 - SUN-40K-G-LV 40KW</t>
  </si>
  <si>
    <t>53 - SYMO 3.0-3-M</t>
  </si>
  <si>
    <t>482 - GW3000-XS</t>
  </si>
  <si>
    <t>280 - 25000-TL3</t>
  </si>
  <si>
    <t>507 - SUN2000-20KTL-M0</t>
  </si>
  <si>
    <t>894 - EGT 40000 MAX</t>
  </si>
  <si>
    <t>898 - PHB3000N-XS</t>
  </si>
  <si>
    <t>346 - 11K 865P020.000</t>
  </si>
  <si>
    <t>522 - RENO-20K</t>
  </si>
  <si>
    <t>466 - SUNTRIO PLUS 17KVA</t>
  </si>
  <si>
    <t>457 - SUNNY BOY 6.0</t>
  </si>
  <si>
    <t>328 - 33000TL-G2</t>
  </si>
  <si>
    <t>494 - 1P8K-4G</t>
  </si>
  <si>
    <t>616 - SG25CX-SA</t>
  </si>
  <si>
    <t>455 - SIW500H - ST040</t>
  </si>
  <si>
    <t>41 - HOYMILES</t>
  </si>
  <si>
    <t>392 - UNO-DM-4.6-TL-PLUS-SB</t>
  </si>
  <si>
    <t>592 - CSL-20KTL-GI-LFL</t>
  </si>
  <si>
    <t>645 -  SUN-50K-G-LV</t>
  </si>
  <si>
    <t>54 - SYMO 4.5-3-S</t>
  </si>
  <si>
    <t>514 - GW8500-MS</t>
  </si>
  <si>
    <t>284 - MAX 70KTL3 LV</t>
  </si>
  <si>
    <t>527 - SUN2000-12KTL-MO</t>
  </si>
  <si>
    <t>883 - EGT-600 MICRO</t>
  </si>
  <si>
    <t>858 - PHB 35KS-MT</t>
  </si>
  <si>
    <t>356 - 801P007200 7,5KW</t>
  </si>
  <si>
    <t>609 - RENO-40K-NG</t>
  </si>
  <si>
    <t>473 - SUNUNO PLUS 6K-M</t>
  </si>
  <si>
    <t>458 - SUNNY TRIPOWER CORE 1 STP 50-40</t>
  </si>
  <si>
    <t>377 - 25000TL-G2</t>
  </si>
  <si>
    <t>575 - SOLIS-1P8K-4G</t>
  </si>
  <si>
    <t>773 - SG75CX</t>
  </si>
  <si>
    <t>518 - SIW200-M085</t>
  </si>
  <si>
    <t>24 - HUAWEI</t>
  </si>
  <si>
    <t>395 - UNO-DM-5.0-TL-PLUS-SB</t>
  </si>
  <si>
    <t>657 - CSI-3K-S22002-E</t>
  </si>
  <si>
    <t>655 - SUN-20K-G02-LV</t>
  </si>
  <si>
    <t>55 - SYMO 3.0-3-S</t>
  </si>
  <si>
    <t>528 - GW35KLV-MT</t>
  </si>
  <si>
    <t>295 - 12000TL3-S</t>
  </si>
  <si>
    <t>531 - SUN2000-33KTL-A</t>
  </si>
  <si>
    <t>825 - PHB5000T-DS</t>
  </si>
  <si>
    <t>362 - REFUSOL 20K</t>
  </si>
  <si>
    <t>624 - RENO 4K PLUS</t>
  </si>
  <si>
    <t>474 - SUNUNO PLUS 60K-M</t>
  </si>
  <si>
    <t>519 - SB6.0-1AV-41</t>
  </si>
  <si>
    <t>438 - SOFAR 5KTLM-G2</t>
  </si>
  <si>
    <t>614 - SOLIS-15K-LV</t>
  </si>
  <si>
    <t>877 - SG20RT</t>
  </si>
  <si>
    <t>597 - SIW200-M100</t>
  </si>
  <si>
    <t>135 - HYPONTECH</t>
  </si>
  <si>
    <t>421 - PVS-50-TL</t>
  </si>
  <si>
    <t>673 - CSI-5KTL1P-FL</t>
  </si>
  <si>
    <t>659 - SUN-50K-G</t>
  </si>
  <si>
    <t>95 - ECO 27.0-3-S</t>
  </si>
  <si>
    <t>539 - GW25K-MT</t>
  </si>
  <si>
    <t>331 - 20000TL3-SL</t>
  </si>
  <si>
    <t>556 - SUN2000-15KTL-M0</t>
  </si>
  <si>
    <t>819 - PHB6000-MS</t>
  </si>
  <si>
    <t>366 - 840P040.010</t>
  </si>
  <si>
    <t>722 - RENO1300</t>
  </si>
  <si>
    <t>529 - SUNTRIO PLUS 15K</t>
  </si>
  <si>
    <t>665 - SB5.0-1AV-41</t>
  </si>
  <si>
    <t>446 - 3000TL</t>
  </si>
  <si>
    <t>615 - SOLIS-30K-LV</t>
  </si>
  <si>
    <t>852 - SG15RT</t>
  </si>
  <si>
    <t>622 - SIW300H M060 L1</t>
  </si>
  <si>
    <t>55 - INGETEAM S.A</t>
  </si>
  <si>
    <t>483 - UNO DM 5K-TL-PLUS-B</t>
  </si>
  <si>
    <t>680 - CSI-15K-T400GL1-E</t>
  </si>
  <si>
    <t>668 - SUN-7.5K-G</t>
  </si>
  <si>
    <t>151 - SYMO 12.0-3</t>
  </si>
  <si>
    <t>546 - GW75K-MT</t>
  </si>
  <si>
    <t>349 - MIN 5000TL-X</t>
  </si>
  <si>
    <t>557 - SUN2000L-2KTL</t>
  </si>
  <si>
    <t>373 - 865P020.000 11K</t>
  </si>
  <si>
    <t>915 - RENO-7.7K</t>
  </si>
  <si>
    <t>545 - R5-8K-S2</t>
  </si>
  <si>
    <t>487 - 50000TL-G2</t>
  </si>
  <si>
    <t>642 - SOLIS-75K-5G</t>
  </si>
  <si>
    <t>631 - SIW300H - M050 L1 - 5KW</t>
  </si>
  <si>
    <t>67 - INTELBRAS</t>
  </si>
  <si>
    <t>558 - PRO-33.0-TL-OUTD</t>
  </si>
  <si>
    <t>697 - CSI-7KTL1P-GI-FL - 7,7KW</t>
  </si>
  <si>
    <t>669 - SUN-3.6K-G</t>
  </si>
  <si>
    <t>173 - FRONIUS SYMO 10.0-3 208/240</t>
  </si>
  <si>
    <t>548 - GW15KLV-MT</t>
  </si>
  <si>
    <t>351 - 17000TL3-S</t>
  </si>
  <si>
    <t>583 - SUN2000-60KTL-HV-D1-001</t>
  </si>
  <si>
    <t>380 - REFUSOL 008K-020K</t>
  </si>
  <si>
    <t>889 - RENO 30K-NG</t>
  </si>
  <si>
    <t>623 - R5-3K-S2</t>
  </si>
  <si>
    <t>493 - 1600-TL-G3</t>
  </si>
  <si>
    <t>693 - SOLIS-30K-5G</t>
  </si>
  <si>
    <t>633 - SIW300H M020 L1</t>
  </si>
  <si>
    <t>77 - INVT</t>
  </si>
  <si>
    <t>677 - PVS-50-TL-SX</t>
  </si>
  <si>
    <t>708 - CSI-5K-S22002-E</t>
  </si>
  <si>
    <t>674 - SUN-30K-G</t>
  </si>
  <si>
    <t>193 - ECO 25.0.3-S</t>
  </si>
  <si>
    <t>560 - GW20KLV-MT</t>
  </si>
  <si>
    <t>358 - 40000 TL3-NS</t>
  </si>
  <si>
    <t>585 - SUN2000-4KTL-L1</t>
  </si>
  <si>
    <t>381 - REFUONE 5K-2T</t>
  </si>
  <si>
    <t>641 - R5-5K-S2</t>
  </si>
  <si>
    <t>497 - 13500TL-LV</t>
  </si>
  <si>
    <t>696 - SOLIS-25K-LV</t>
  </si>
  <si>
    <t>636 - SIW500H-ST100HV</t>
  </si>
  <si>
    <t>109 - KEHUA TECH</t>
  </si>
  <si>
    <t>679 - PVI-3.0-TL-OUTD</t>
  </si>
  <si>
    <t>712 - CSI-5K-S22002-ED</t>
  </si>
  <si>
    <t>675 - SUN-10K-G02</t>
  </si>
  <si>
    <t>225 - SYMO 15.0-1</t>
  </si>
  <si>
    <t>588 - GW60K-MT</t>
  </si>
  <si>
    <t>364 - MAX 75KTL3 LV</t>
  </si>
  <si>
    <t>709 - SUN2000-40KTL</t>
  </si>
  <si>
    <t>391 - 008K-020K</t>
  </si>
  <si>
    <t>647 - R5-7K-S2</t>
  </si>
  <si>
    <t>508 - 27500 TL-LV</t>
  </si>
  <si>
    <t>717 - 1P7K-5G</t>
  </si>
  <si>
    <t>640 - SIW300H M040 L1 (SUN2000L-4KTL-L1)</t>
  </si>
  <si>
    <t>94 - KOMECO</t>
  </si>
  <si>
    <t>691 - TRIO-27.6-TL-OUTD-S2X-400/JP</t>
  </si>
  <si>
    <t>713 - CSI-20K-T400GL01-E</t>
  </si>
  <si>
    <t>676 - SUN-3.6K-G</t>
  </si>
  <si>
    <t>355 - FRONIUS SYMO 15.0-3 208/240</t>
  </si>
  <si>
    <t>603 - GW15KLV-MT</t>
  </si>
  <si>
    <t>367 - 8000MTL-S</t>
  </si>
  <si>
    <t>798 - SUN2000-30KTL-M3</t>
  </si>
  <si>
    <t>394 - REFUSOL 40K</t>
  </si>
  <si>
    <t>651 - R5-4K-S2</t>
  </si>
  <si>
    <t>516 - SOFAR 3300TL-G3</t>
  </si>
  <si>
    <t>739 - SOLIS-25K-5G</t>
  </si>
  <si>
    <t>682 - SIW300H M030 L1 (SUN2000L-3KTL L1)</t>
  </si>
  <si>
    <t>6 - KSTAR NEW ENERGY</t>
  </si>
  <si>
    <t>848 - PVS-175-TL</t>
  </si>
  <si>
    <t>715 - CSI-7K-S22002-ED</t>
  </si>
  <si>
    <t>681 - SUN-10K-G03</t>
  </si>
  <si>
    <t>359 - 12.0-3 208/240</t>
  </si>
  <si>
    <t>610 - GW1500-NS</t>
  </si>
  <si>
    <t>368 - MIN 6000TL-X</t>
  </si>
  <si>
    <t>815 - SUN2000-215KTL-H0</t>
  </si>
  <si>
    <t>398 - 33K-2T</t>
  </si>
  <si>
    <t>652 - R5-6K-S2</t>
  </si>
  <si>
    <t>535 - 1600TL-G3</t>
  </si>
  <si>
    <t>741 - SOLIS-1P9K-4G</t>
  </si>
  <si>
    <t>753 - SIW200F M030</t>
  </si>
  <si>
    <t>121 - LIVOLTEK POWER</t>
  </si>
  <si>
    <t>718 - CSI-3K-S22002-ED</t>
  </si>
  <si>
    <t>687 - SUN-15K-G02-LV</t>
  </si>
  <si>
    <t xml:space="preserve">363 - FRONIUS SYMO 12.0-3 208-240 </t>
  </si>
  <si>
    <t>648 - GW30K-MT</t>
  </si>
  <si>
    <t>410 - 5000TL-X</t>
  </si>
  <si>
    <t>913 - SUN2000-15KTL-M2</t>
  </si>
  <si>
    <t xml:space="preserve">399 - 25K-2T </t>
  </si>
  <si>
    <t>672 - R5-2K-S1</t>
  </si>
  <si>
    <t>536 - 33000TL-LV</t>
  </si>
  <si>
    <t>744 - SOLIS-1P7.7K-5G</t>
  </si>
  <si>
    <t>756 - SIW200F M060</t>
  </si>
  <si>
    <t>98 - MINASOL</t>
  </si>
  <si>
    <t>911 - CSI-15KT400GL01-E</t>
  </si>
  <si>
    <t>695 - SUN-1300G-US-220</t>
  </si>
  <si>
    <t>376 - FRONIUS SYMO BR 10.0-3</t>
  </si>
  <si>
    <t>656 - GW35KLV-MT</t>
  </si>
  <si>
    <t xml:space="preserve">411 - MIN 6000TL-X </t>
  </si>
  <si>
    <t>910 - SUN2000-20KTL-M3</t>
  </si>
  <si>
    <t>427 - 850P025-13K</t>
  </si>
  <si>
    <t>688 - RS-3K-S1</t>
  </si>
  <si>
    <t>540 - SOFAR 11000TL-LV</t>
  </si>
  <si>
    <t>746 - SOLIS--1P6K-4G</t>
  </si>
  <si>
    <t>936 - SIW500H-ST015-M2</t>
  </si>
  <si>
    <t>61 - MOSO</t>
  </si>
  <si>
    <t>806 - CSI-25K-T400GL02-E</t>
  </si>
  <si>
    <t>698 - SUN-3.6K-SG03LP1-EU</t>
  </si>
  <si>
    <t>412 - ECO 27-3-S</t>
  </si>
  <si>
    <t>664 - GW12K-DT</t>
  </si>
  <si>
    <t>417 - MAC 60 KTL3-X LV</t>
  </si>
  <si>
    <t>893 - SUN2000-12KTL-M2</t>
  </si>
  <si>
    <t>428 - 50K-3T (26KW)</t>
  </si>
  <si>
    <t>757 - R5-10K-T2</t>
  </si>
  <si>
    <t>544 - 16500TL-LV</t>
  </si>
  <si>
    <t>749 - SOLIS-40K-HV-5G</t>
  </si>
  <si>
    <t>930 - SIW500H ST012 M2</t>
  </si>
  <si>
    <t>29 - NEP</t>
  </si>
  <si>
    <t>803 - CSI-9K-S22002-ED</t>
  </si>
  <si>
    <t>706 - SUN-15K-G03</t>
  </si>
  <si>
    <t xml:space="preserve">475 - SYMO 10.0-3 </t>
  </si>
  <si>
    <t>667 - GW12KLV-MT</t>
  </si>
  <si>
    <t>422 - GROWATT 11000TL3-S</t>
  </si>
  <si>
    <t>880 - SUN2000-100KTL-M1</t>
  </si>
  <si>
    <t>429 - 50K-3T</t>
  </si>
  <si>
    <t>762 - R5-15K-T2</t>
  </si>
  <si>
    <t>554 - 3300TL-G3</t>
  </si>
  <si>
    <t>920 - SOLIS-60K-LV-5G</t>
  </si>
  <si>
    <t>925 - SIW400-ST075</t>
  </si>
  <si>
    <t>33 - NHS SOLAR</t>
  </si>
  <si>
    <t>802 - CSI-30K-T400GL02-E</t>
  </si>
  <si>
    <t>714 - SUN1600G3-US-220</t>
  </si>
  <si>
    <t>492 - ECO 27.0-3</t>
  </si>
  <si>
    <t>703 - GW35KLV-MT</t>
  </si>
  <si>
    <t>426 - GROWATT 3000-S</t>
  </si>
  <si>
    <t>445 - 25K-2T (13KW)</t>
  </si>
  <si>
    <t>766 - SUNTRIO PLUS 25K-LV</t>
  </si>
  <si>
    <t>568 - 18000TL-LV</t>
  </si>
  <si>
    <t>909 - S5-GC15K-LV</t>
  </si>
  <si>
    <t>922 - SIW400G T025</t>
  </si>
  <si>
    <t>70 - NINGBO GINLONG</t>
  </si>
  <si>
    <t>777 - CSI-5KTL1P-FL</t>
  </si>
  <si>
    <t>719 - SUN2000G</t>
  </si>
  <si>
    <t>653 - FRONIUS AGILO 75.0-3</t>
  </si>
  <si>
    <t>710 - GW60KN-MT</t>
  </si>
  <si>
    <t>439 - GROWATT-20000-TL3-S</t>
  </si>
  <si>
    <t>452 - 33K-2T (18KW)</t>
  </si>
  <si>
    <t>794 - R5-20K-T2</t>
  </si>
  <si>
    <t>591 - 8,8KTL-X</t>
  </si>
  <si>
    <t>908 - S6-GR1P4K</t>
  </si>
  <si>
    <t>912 - SIW500H ST020 M2</t>
  </si>
  <si>
    <t>111 - ODEX SOLAR</t>
  </si>
  <si>
    <t>723 - SUN2000G3-US-220</t>
  </si>
  <si>
    <t>658 - SYMO 15.0-3 208</t>
  </si>
  <si>
    <t>728 - GW1500-XS</t>
  </si>
  <si>
    <t>440 - MID 20KTL3-X</t>
  </si>
  <si>
    <t>460 - 867P013.010-13K</t>
  </si>
  <si>
    <t>729 - 15000TL-G2</t>
  </si>
  <si>
    <t>887 - S6-GR1P5K</t>
  </si>
  <si>
    <t>907 - SIW400G - T025 WEG</t>
  </si>
  <si>
    <t>20 - OMNIKSOL</t>
  </si>
  <si>
    <t>725 - SUN-35K-G</t>
  </si>
  <si>
    <t>704 - FRONIUS SYMO 15.0-3 48/240</t>
  </si>
  <si>
    <t>931 - GW8500-MS</t>
  </si>
  <si>
    <t>443 - GROWATT 80000TL3-S</t>
  </si>
  <si>
    <t>461 - 25K-2T (13.5KW)</t>
  </si>
  <si>
    <t>730 - SOFAR 75KTL</t>
  </si>
  <si>
    <t>874 - SOLIS-15K-LV 5G</t>
  </si>
  <si>
    <t>901 - SIW200G M070</t>
  </si>
  <si>
    <t>26 - PHB</t>
  </si>
  <si>
    <t>738 - SUN-20K-G02-LV</t>
  </si>
  <si>
    <t>727 - SYMO BR 15.0-3</t>
  </si>
  <si>
    <t>916 - GW100K-HT</t>
  </si>
  <si>
    <t>450 - GW8500-MS</t>
  </si>
  <si>
    <t>476 - REFUSOL 33K-2T</t>
  </si>
  <si>
    <t>737 - SOFAR 7,5KTLM</t>
  </si>
  <si>
    <t>861 - SOLIS-50K-LV-5G</t>
  </si>
  <si>
    <t>900 - SIW200G-M050 WO</t>
  </si>
  <si>
    <t>13 - REFUSOL</t>
  </si>
  <si>
    <t>754 - SUN-6K-G</t>
  </si>
  <si>
    <t>732 - IG PLUS 50 V-1</t>
  </si>
  <si>
    <t>891 - GW225K-HT</t>
  </si>
  <si>
    <t>459 - 10500MTLP-S</t>
  </si>
  <si>
    <t>477 - 801P1K6100</t>
  </si>
  <si>
    <t>763 - SOFAR 100KTL</t>
  </si>
  <si>
    <t>820 - SOLIS-20K-LV</t>
  </si>
  <si>
    <t>886 - SIW300 M040 L1 (HUAWEI SUN2000-4KTL L1)</t>
  </si>
  <si>
    <t>81 - RENAC  POWER TECHNOLOGY</t>
  </si>
  <si>
    <t>755 - SUN 10K-G</t>
  </si>
  <si>
    <t>853 - GW5000T-DS</t>
  </si>
  <si>
    <t>471 - GW60K-MT</t>
  </si>
  <si>
    <t>505 - 25K-2T(25KW-380V)</t>
  </si>
  <si>
    <t>927 - 4KTLM-G3 4KW</t>
  </si>
  <si>
    <t>814 -  SOLIS-40K-5G</t>
  </si>
  <si>
    <t xml:space="preserve">873 - SIW200G M070 WO </t>
  </si>
  <si>
    <t>35 - RENOVIGI</t>
  </si>
  <si>
    <t>761 - SUN-1300G-US-220</t>
  </si>
  <si>
    <t>826 - GW-73KLV-HT</t>
  </si>
  <si>
    <t>472 - GW36K-MT</t>
  </si>
  <si>
    <t>533 - REFUSOL 50K-3T</t>
  </si>
  <si>
    <t>788 - SOFAR 6KTM-G2_x000D_</t>
  </si>
  <si>
    <t>809 - SOLIS-25K</t>
  </si>
  <si>
    <t>869 - SIW 200 M030</t>
  </si>
  <si>
    <t>28 - SAJ</t>
  </si>
  <si>
    <t>933 - SUN-25K-G02-LV</t>
  </si>
  <si>
    <t>823 - GW3KB-XS</t>
  </si>
  <si>
    <t>481 - MAX80KTL3-LV</t>
  </si>
  <si>
    <t>534 - REFUONE 1,6K-1T</t>
  </si>
  <si>
    <t>778 - SOFAR13500TL-LV</t>
  </si>
  <si>
    <t>804 - SOLIS-110K-5G</t>
  </si>
  <si>
    <t>868 - SIW200G M030 WO</t>
  </si>
  <si>
    <t>917 - SUN2000 G3-EU-230</t>
  </si>
  <si>
    <t xml:space="preserve">818 - GW6KBD-NS </t>
  </si>
  <si>
    <t>495 - 15000TL3-S</t>
  </si>
  <si>
    <t>547 - 50K-3T (27,5KW)</t>
  </si>
  <si>
    <t>793 - SOLIS-50K-G</t>
  </si>
  <si>
    <t>865 - SIW200  M100 (GW 10K -MS)</t>
  </si>
  <si>
    <t>52 - SERRANA SISTEMAS DE ENERGIA</t>
  </si>
  <si>
    <t>890 - SUN-35KG02</t>
  </si>
  <si>
    <t>816 - GW5KBD-NS</t>
  </si>
  <si>
    <t>496 - 8000 MTL-S</t>
  </si>
  <si>
    <t>594 - 33K-2T (17,1KW)</t>
  </si>
  <si>
    <t>792 - SOLIS-33K-5G</t>
  </si>
  <si>
    <t>863 - SIW500H-ST040 - M3</t>
  </si>
  <si>
    <t>7 - SMA SOLAR TECHNOLOGY</t>
  </si>
  <si>
    <t>864 - SUN-30K-G02-LV</t>
  </si>
  <si>
    <t>791 - GW50KLV-MT</t>
  </si>
  <si>
    <t>503 - MIC 2000TL-X</t>
  </si>
  <si>
    <t>602 - REFUSOL 40K (22KW)</t>
  </si>
  <si>
    <t>790 - SOLIS - 1P6K - 4G</t>
  </si>
  <si>
    <t>854 - SIW200G - M060 WO</t>
  </si>
  <si>
    <t>27 - SOFAR</t>
  </si>
  <si>
    <t>849 - SUN-8K-SG01LP1-EU</t>
  </si>
  <si>
    <t>504 - MIC 2500TL-X</t>
  </si>
  <si>
    <t>618 - REFUSOL 40K (22KW - 220V)</t>
  </si>
  <si>
    <t>781 - SOLIS-1P7K-5G</t>
  </si>
  <si>
    <t>850 - SIW200 M050</t>
  </si>
  <si>
    <t>38 - SOLAR ENERGY</t>
  </si>
  <si>
    <t>843 - SUN-80K-G</t>
  </si>
  <si>
    <t>506 - MIC 3000TL-X</t>
  </si>
  <si>
    <t>684 - 25K-2T 850P025200</t>
  </si>
  <si>
    <t>836 - SIW200G M050 W0</t>
  </si>
  <si>
    <t>19 - SOLAREDGE</t>
  </si>
  <si>
    <t>811 - SUN1300G3-US-220</t>
  </si>
  <si>
    <t>510 - MAX 60KTL3 LV</t>
  </si>
  <si>
    <t>686 - RUFUONE 3.3K-1T</t>
  </si>
  <si>
    <t>812 - SIW200F-M046</t>
  </si>
  <si>
    <t>801 - SUN-25K-G</t>
  </si>
  <si>
    <t>512 - MAX 80KTL3 LV</t>
  </si>
  <si>
    <t>721 - REFUSOL 33K-2T</t>
  </si>
  <si>
    <t>805 - SIW200F-M050</t>
  </si>
  <si>
    <t>47 - SOLIS</t>
  </si>
  <si>
    <t>799 - SUN-12K-G03</t>
  </si>
  <si>
    <t>513 - MIN 3000TL-X</t>
  </si>
  <si>
    <t>800 - SIW200F-M036</t>
  </si>
  <si>
    <t>14 - SUNGROW</t>
  </si>
  <si>
    <t>782 - SUN-40 K-G02-LV</t>
  </si>
  <si>
    <t>517 - MAC 60KTL3-X LV</t>
  </si>
  <si>
    <t>797 - SIW500H-ST100-M1</t>
  </si>
  <si>
    <t>780 - SUM-50K-G02-LV</t>
  </si>
  <si>
    <t>520 - 3000-S</t>
  </si>
  <si>
    <t>776 - SIW400 ? ST075</t>
  </si>
  <si>
    <t xml:space="preserve">521 - MID 25KTL3-X </t>
  </si>
  <si>
    <t>63 - VICTRON</t>
  </si>
  <si>
    <t>524 - MIC1000TL-X</t>
  </si>
  <si>
    <t>8 - WEG</t>
  </si>
  <si>
    <t>525 - 7000MTL-S</t>
  </si>
  <si>
    <t>119 - PROJETOS_PARTICULARES</t>
  </si>
  <si>
    <t>530 - 22000 TL3-SL</t>
  </si>
  <si>
    <t>532 - MIN 2500TL-X</t>
  </si>
  <si>
    <t>551 - 8000MTL-S (8KW)**</t>
  </si>
  <si>
    <t>561 - 8000TL3-S</t>
  </si>
  <si>
    <t>563 - MID 15 KTL3-X</t>
  </si>
  <si>
    <t>600 - GROWATT 25000TL3-S</t>
  </si>
  <si>
    <t>601 - MIC 1500 TL-X</t>
  </si>
  <si>
    <t>620 - MIN 4200TL-X</t>
  </si>
  <si>
    <t>634 - 25000 TL3-S</t>
  </si>
  <si>
    <t xml:space="preserve">649 - 9000MTLP-S </t>
  </si>
  <si>
    <t>650 - MID 33KTL3-X</t>
  </si>
  <si>
    <t>662 - 8000MTLP-S</t>
  </si>
  <si>
    <t>678 - 3000-S</t>
  </si>
  <si>
    <t>689 - GROWATT 6000TL-X</t>
  </si>
  <si>
    <t>705 - MIN10000TL-X</t>
  </si>
  <si>
    <t>716 - MID 17KTL3-X</t>
  </si>
  <si>
    <t>726 - MAC 50KTL3-X LV</t>
  </si>
  <si>
    <t>742 - MIN7000TL-X(E)</t>
  </si>
  <si>
    <t>751 - MAC 25KTL3-XL</t>
  </si>
  <si>
    <t>759 - MID 25KTL3-XL</t>
  </si>
  <si>
    <t>760 - MAC 36KTL3-XL</t>
  </si>
  <si>
    <t>764 - MIN8000TL-X(E)</t>
  </si>
  <si>
    <t>935 - MID 20KTL3-XL</t>
  </si>
  <si>
    <t>928 - MIN 10000TL-X</t>
  </si>
  <si>
    <t>926 - MAC 36KTL3-XL</t>
  </si>
  <si>
    <t>906 - MID 20KTL3-XL</t>
  </si>
  <si>
    <t>896 - GW3KB-XS</t>
  </si>
  <si>
    <t>878 - MID 36KTL3-X</t>
  </si>
  <si>
    <t>872 - MAC 30KTL3-XL</t>
  </si>
  <si>
    <t>866 - GW5KBD-NS</t>
  </si>
  <si>
    <t>842 - GW5KBD-NS</t>
  </si>
  <si>
    <t>839 - MAC 15KTL-XL</t>
  </si>
  <si>
    <t>835 - MID40KTL3-X</t>
  </si>
  <si>
    <t>828 - 3000TL3-S</t>
  </si>
  <si>
    <t>822 - MAC 22KTL3-XL</t>
  </si>
  <si>
    <t>817 - MID 15 KTL3-X</t>
  </si>
  <si>
    <t>813 - MIN7000TL-X(E)</t>
  </si>
  <si>
    <t>810 - GW3000-XS</t>
  </si>
  <si>
    <t>808 - MIN8000TL-X(E)</t>
  </si>
  <si>
    <t>796 - MAC 30KTL3-XL.</t>
  </si>
  <si>
    <t>795 - MID 30KTL3-X.</t>
  </si>
  <si>
    <t>764 - MIN8000TL-X</t>
  </si>
  <si>
    <t>AUXILIAR</t>
  </si>
  <si>
    <t>DJ1</t>
  </si>
  <si>
    <t>PMIN</t>
  </si>
  <si>
    <t>PMAX</t>
  </si>
  <si>
    <t>NDU</t>
  </si>
  <si>
    <t>CATEGORIA</t>
  </si>
  <si>
    <t>DJ2</t>
  </si>
  <si>
    <t>João Pessoa</t>
  </si>
  <si>
    <t>Cuiabá</t>
  </si>
  <si>
    <t>Palmas</t>
  </si>
  <si>
    <t>Campo Grande</t>
  </si>
  <si>
    <t>Além Paraíba</t>
  </si>
  <si>
    <t>Adamantina</t>
  </si>
  <si>
    <t>Aracaju</t>
  </si>
  <si>
    <t>Porto Velho</t>
  </si>
  <si>
    <t>Rio Branco</t>
  </si>
  <si>
    <t>Bom Jardim</t>
  </si>
  <si>
    <t>Guarapuava</t>
  </si>
  <si>
    <t>TABELA 14 NDU 001  - PÁG 82</t>
  </si>
  <si>
    <t>M1</t>
  </si>
  <si>
    <t>32/40</t>
  </si>
  <si>
    <t>Água Branca</t>
  </si>
  <si>
    <t>Acorizal</t>
  </si>
  <si>
    <t>Abreulândia</t>
  </si>
  <si>
    <t>Água Clara</t>
  </si>
  <si>
    <t>Alto Jequitibá</t>
  </si>
  <si>
    <t>Adolfo</t>
  </si>
  <si>
    <t>Amparo de São Francisco</t>
  </si>
  <si>
    <t>Alta Floresta D´oeste</t>
  </si>
  <si>
    <t>Acrelândia</t>
  </si>
  <si>
    <t>Carmo</t>
  </si>
  <si>
    <t>M2</t>
  </si>
  <si>
    <t>Aguiar</t>
  </si>
  <si>
    <t>Água Boa</t>
  </si>
  <si>
    <t>Aguiarnópolis</t>
  </si>
  <si>
    <t>Alcinópolis</t>
  </si>
  <si>
    <t>Antônio Prado de Minas</t>
  </si>
  <si>
    <t>Alfredo Marcondes</t>
  </si>
  <si>
    <t>Aquidabã</t>
  </si>
  <si>
    <t>Alto Alegre Dos Parecis</t>
  </si>
  <si>
    <t>Assis Brasil</t>
  </si>
  <si>
    <t>Duas Barras</t>
  </si>
  <si>
    <t>M3</t>
  </si>
  <si>
    <t>Alagoa Grande</t>
  </si>
  <si>
    <t>Alta Floresta</t>
  </si>
  <si>
    <t>Aliança do Tocantins</t>
  </si>
  <si>
    <t>Amambaí</t>
  </si>
  <si>
    <t>Araponga</t>
  </si>
  <si>
    <t>Alvares Machado</t>
  </si>
  <si>
    <t>Areia Branca</t>
  </si>
  <si>
    <t>Alto Paraíso</t>
  </si>
  <si>
    <t>Brasiléia</t>
  </si>
  <si>
    <t>Nova Friburgo</t>
  </si>
  <si>
    <t>B1</t>
  </si>
  <si>
    <t>Alagoa Nova</t>
  </si>
  <si>
    <t>Alto Araguaia</t>
  </si>
  <si>
    <t>Almas</t>
  </si>
  <si>
    <t>Anastácio</t>
  </si>
  <si>
    <t>Argirita</t>
  </si>
  <si>
    <t>Arco Iris</t>
  </si>
  <si>
    <t>Barra Dos Coqueiros</t>
  </si>
  <si>
    <t>Alvorada D´oeste</t>
  </si>
  <si>
    <t>Bujari</t>
  </si>
  <si>
    <t>Sapucaia</t>
  </si>
  <si>
    <t>B2</t>
  </si>
  <si>
    <t>Alagoinha</t>
  </si>
  <si>
    <t>Alto Boa Vista</t>
  </si>
  <si>
    <t>Alvorada</t>
  </si>
  <si>
    <t>Anaurilândia</t>
  </si>
  <si>
    <t>Astolfo Dutra</t>
  </si>
  <si>
    <t>Assis</t>
  </si>
  <si>
    <t>Brejo Grande</t>
  </si>
  <si>
    <t>Ariquemes</t>
  </si>
  <si>
    <t>Capixaba</t>
  </si>
  <si>
    <t>Sumidouro</t>
  </si>
  <si>
    <t>B3</t>
  </si>
  <si>
    <t>Alcantil</t>
  </si>
  <si>
    <t>Alto Garças</t>
  </si>
  <si>
    <t>Ananás</t>
  </si>
  <si>
    <t>Angélica</t>
  </si>
  <si>
    <t>Barão de Monte Alto</t>
  </si>
  <si>
    <t>Bastos</t>
  </si>
  <si>
    <t>Campo do Brito</t>
  </si>
  <si>
    <t>Buritis</t>
  </si>
  <si>
    <t>Cruzeiro do Sul</t>
  </si>
  <si>
    <t>T1</t>
  </si>
  <si>
    <t>Algodão de Jandaíra</t>
  </si>
  <si>
    <t>Alto Paraguai</t>
  </si>
  <si>
    <t>Angico</t>
  </si>
  <si>
    <t>Antônio João</t>
  </si>
  <si>
    <t>Bueno Brandão</t>
  </si>
  <si>
    <t>Bora</t>
  </si>
  <si>
    <t>Canhoba</t>
  </si>
  <si>
    <t>Cabixi</t>
  </si>
  <si>
    <t>Epitaciolândia</t>
  </si>
  <si>
    <t>T2</t>
  </si>
  <si>
    <t>Alhandra</t>
  </si>
  <si>
    <t>Alto Taquari</t>
  </si>
  <si>
    <t>Aparecida do Rio Negro</t>
  </si>
  <si>
    <t>Aparecida do Taboado</t>
  </si>
  <si>
    <t>Cajuri</t>
  </si>
  <si>
    <t>Borborema</t>
  </si>
  <si>
    <t>Canindé de São Francisco</t>
  </si>
  <si>
    <t>Cacaulândia</t>
  </si>
  <si>
    <t>Feijó</t>
  </si>
  <si>
    <t>T3</t>
  </si>
  <si>
    <t>Amparo</t>
  </si>
  <si>
    <t>Apiacás</t>
  </si>
  <si>
    <t>Aragominas</t>
  </si>
  <si>
    <t>Aquidauana</t>
  </si>
  <si>
    <t>Camanducaia</t>
  </si>
  <si>
    <t>Braganca Paulista</t>
  </si>
  <si>
    <t>Capela</t>
  </si>
  <si>
    <t>Cacoal</t>
  </si>
  <si>
    <t>Jordão</t>
  </si>
  <si>
    <t>T4</t>
  </si>
  <si>
    <t>Araguaiana</t>
  </si>
  <si>
    <t>Araguacema</t>
  </si>
  <si>
    <t>Aral Moreira</t>
  </si>
  <si>
    <t>Cambuí</t>
  </si>
  <si>
    <t>Caiabu</t>
  </si>
  <si>
    <t>Carira</t>
  </si>
  <si>
    <t>Campo Novo de Rondônia</t>
  </si>
  <si>
    <t>Mâncio Lima</t>
  </si>
  <si>
    <t>T5</t>
  </si>
  <si>
    <t>Aparecida</t>
  </si>
  <si>
    <t>Araguainha</t>
  </si>
  <si>
    <t>Araguaçu</t>
  </si>
  <si>
    <t>Bandeirantes</t>
  </si>
  <si>
    <t>Canaã</t>
  </si>
  <si>
    <t>Caiua</t>
  </si>
  <si>
    <t>Carmópolis</t>
  </si>
  <si>
    <t>Candeias do Jamari</t>
  </si>
  <si>
    <t>Manoel Urbano</t>
  </si>
  <si>
    <t>T6</t>
  </si>
  <si>
    <t>Araçagi</t>
  </si>
  <si>
    <t>Araputanga</t>
  </si>
  <si>
    <t>Araguaína</t>
  </si>
  <si>
    <t>Bataguassu</t>
  </si>
  <si>
    <t>Caputira</t>
  </si>
  <si>
    <t>Candido Mota</t>
  </si>
  <si>
    <t>Cedro de São João</t>
  </si>
  <si>
    <t>Castanheiras</t>
  </si>
  <si>
    <t>Marechal Thaumaturgo</t>
  </si>
  <si>
    <t>TABELA 15  NDU 001  - PÁG 97</t>
  </si>
  <si>
    <t>Arara</t>
  </si>
  <si>
    <t>Arenápolis</t>
  </si>
  <si>
    <t>Araguanã</t>
  </si>
  <si>
    <t>Batayporã</t>
  </si>
  <si>
    <t>Cataguases</t>
  </si>
  <si>
    <t>Catanduva</t>
  </si>
  <si>
    <t>Cumbe</t>
  </si>
  <si>
    <t>Cerejeiras</t>
  </si>
  <si>
    <t>Plácido de Castro</t>
  </si>
  <si>
    <t>Araruna</t>
  </si>
  <si>
    <t>Aripuanã</t>
  </si>
  <si>
    <t>Araguatins</t>
  </si>
  <si>
    <t>Bela Vista</t>
  </si>
  <si>
    <t>Coimbra</t>
  </si>
  <si>
    <t>Catigua</t>
  </si>
  <si>
    <t>Divina Pastora</t>
  </si>
  <si>
    <t>Chupinguaia</t>
  </si>
  <si>
    <t>Porto Acre</t>
  </si>
  <si>
    <t>Areia</t>
  </si>
  <si>
    <t>Barão de Melgaço</t>
  </si>
  <si>
    <t>Arapoema</t>
  </si>
  <si>
    <t>Bodoquena</t>
  </si>
  <si>
    <t>Córrego do Bom Jesus</t>
  </si>
  <si>
    <t>Cruzalia</t>
  </si>
  <si>
    <t>Estância</t>
  </si>
  <si>
    <t>Colorado do Oeste</t>
  </si>
  <si>
    <t>Porto Walter</t>
  </si>
  <si>
    <t>TABELA 17  NDU 001  - PÁG 102</t>
  </si>
  <si>
    <t>Areia de Baraúnas</t>
  </si>
  <si>
    <t>Barra do Bugres</t>
  </si>
  <si>
    <t>Arraias</t>
  </si>
  <si>
    <t>Bonito</t>
  </si>
  <si>
    <t>Descoberto</t>
  </si>
  <si>
    <t>Echapora</t>
  </si>
  <si>
    <t>Feira Nova</t>
  </si>
  <si>
    <t>Corumbiara</t>
  </si>
  <si>
    <t>Rodrigues Alves</t>
  </si>
  <si>
    <t>Areial</t>
  </si>
  <si>
    <t>Barra do Garças</t>
  </si>
  <si>
    <t>Augustinópolis</t>
  </si>
  <si>
    <t>Brasilândia</t>
  </si>
  <si>
    <t>Divinésia</t>
  </si>
  <si>
    <t>Elisiario</t>
  </si>
  <si>
    <t>Frei Paulo</t>
  </si>
  <si>
    <t>Costa Marques</t>
  </si>
  <si>
    <t>Santa Rosa do Purus</t>
  </si>
  <si>
    <t>Aroeiras</t>
  </si>
  <si>
    <t>Bom Jesus do Araguaia</t>
  </si>
  <si>
    <t>Aurora do Tocantins</t>
  </si>
  <si>
    <t>Caarapó</t>
  </si>
  <si>
    <t>Dona Eusébia</t>
  </si>
  <si>
    <t>Emilianopolis</t>
  </si>
  <si>
    <t>Gararu</t>
  </si>
  <si>
    <t>Cujubim</t>
  </si>
  <si>
    <t>Sena Madureira</t>
  </si>
  <si>
    <t>Assunção</t>
  </si>
  <si>
    <t>Brasnorte</t>
  </si>
  <si>
    <t>Axixá do Tocantins</t>
  </si>
  <si>
    <t>Camapuã</t>
  </si>
  <si>
    <t>Durandé</t>
  </si>
  <si>
    <t>Florinea</t>
  </si>
  <si>
    <t>General Maynard</t>
  </si>
  <si>
    <t>Espigão D´oeste</t>
  </si>
  <si>
    <t>Senador Guiomard</t>
  </si>
  <si>
    <t>Baía da Traição</t>
  </si>
  <si>
    <t>Cáceres</t>
  </si>
  <si>
    <t>Babaçulândia</t>
  </si>
  <si>
    <t>Caracol</t>
  </si>
  <si>
    <t>Ervália</t>
  </si>
  <si>
    <t>Iacri</t>
  </si>
  <si>
    <t>Gracho Cardoso</t>
  </si>
  <si>
    <t>Governador Jorge Teixeira</t>
  </si>
  <si>
    <t>Tarauacá</t>
  </si>
  <si>
    <t>Bananeiras</t>
  </si>
  <si>
    <t>Campinápolis</t>
  </si>
  <si>
    <t>Bandeirantes do Tocantins</t>
  </si>
  <si>
    <t>Cassilândia</t>
  </si>
  <si>
    <t>Estiva</t>
  </si>
  <si>
    <t>Ibirarema</t>
  </si>
  <si>
    <t>Ilha Das Flores</t>
  </si>
  <si>
    <t>Guajará-mirim</t>
  </si>
  <si>
    <t>Xapuri</t>
  </si>
  <si>
    <t>Baraúna</t>
  </si>
  <si>
    <t>Campo Novo do Parecis</t>
  </si>
  <si>
    <t>Barra do Ouro</t>
  </si>
  <si>
    <t>Chapadão do Sul</t>
  </si>
  <si>
    <t>Eugenópolis</t>
  </si>
  <si>
    <t>Iepe</t>
  </si>
  <si>
    <t>Itabaiana</t>
  </si>
  <si>
    <t>Itapuã do Oeste</t>
  </si>
  <si>
    <t>Barra de Santa Rosa</t>
  </si>
  <si>
    <t>Campo Verde</t>
  </si>
  <si>
    <t>Barrolândia</t>
  </si>
  <si>
    <t>Corguinho</t>
  </si>
  <si>
    <t>Extrema</t>
  </si>
  <si>
    <t>Indiana</t>
  </si>
  <si>
    <t>Itabaianinha</t>
  </si>
  <si>
    <t>Jaru</t>
  </si>
  <si>
    <t>Barra de Santana</t>
  </si>
  <si>
    <t>Campos de Júlio</t>
  </si>
  <si>
    <t>Bernardo Sayão</t>
  </si>
  <si>
    <t>Coronel Sapucaia</t>
  </si>
  <si>
    <t>Guarani</t>
  </si>
  <si>
    <t>Inubia Paulista</t>
  </si>
  <si>
    <t>Itabi</t>
  </si>
  <si>
    <t>Ji-paraná</t>
  </si>
  <si>
    <t>Barra de São Miguel</t>
  </si>
  <si>
    <t>Canabrava do Norte</t>
  </si>
  <si>
    <t>Bom Jesus do Tocantins</t>
  </si>
  <si>
    <t>Corumbá</t>
  </si>
  <si>
    <t>Guidoval</t>
  </si>
  <si>
    <t>Irapua</t>
  </si>
  <si>
    <t>Itaporanga D´ajuda</t>
  </si>
  <si>
    <t>Machadinho D´oeste</t>
  </si>
  <si>
    <t>Bayeux</t>
  </si>
  <si>
    <t>Canarana</t>
  </si>
  <si>
    <t>Brasilândia do Tocantins</t>
  </si>
  <si>
    <t>Costa Rica</t>
  </si>
  <si>
    <t>Guiricema</t>
  </si>
  <si>
    <t>Itajobi</t>
  </si>
  <si>
    <t>Japaratuba</t>
  </si>
  <si>
    <t>Ministro Andreazza</t>
  </si>
  <si>
    <t>TABELA 19  NDU 001  - PÁG 107</t>
  </si>
  <si>
    <t>Belém</t>
  </si>
  <si>
    <t>Carlinda</t>
  </si>
  <si>
    <t>Brejinho de Nazaré</t>
  </si>
  <si>
    <t>Coxim</t>
  </si>
  <si>
    <t>Itamarati de Minas</t>
  </si>
  <si>
    <t>Joanopolis</t>
  </si>
  <si>
    <t>Japoatã</t>
  </si>
  <si>
    <t>Mirante da Serra</t>
  </si>
  <si>
    <t>Belém do Brejo do Cruz</t>
  </si>
  <si>
    <t>Castanheira</t>
  </si>
  <si>
    <t>Buriti do Tocantins</t>
  </si>
  <si>
    <t>Deodápolis</t>
  </si>
  <si>
    <t>Itapeva</t>
  </si>
  <si>
    <t>Joao Ramalho</t>
  </si>
  <si>
    <t>Lagarto</t>
  </si>
  <si>
    <t>Monte Negro</t>
  </si>
  <si>
    <t>Bernardino Batista</t>
  </si>
  <si>
    <t>Chapada Dos Guimarães</t>
  </si>
  <si>
    <t>Cachoeirinha</t>
  </si>
  <si>
    <t>Dois Irmãos do Buriti</t>
  </si>
  <si>
    <t>Laranjal</t>
  </si>
  <si>
    <t>Lucelia</t>
  </si>
  <si>
    <t>Laranjeiras</t>
  </si>
  <si>
    <t>Nova Brasilândia D´oeste</t>
  </si>
  <si>
    <t>Boa Ventura</t>
  </si>
  <si>
    <t>Cláudia</t>
  </si>
  <si>
    <t>Campos Lindos</t>
  </si>
  <si>
    <t>Douradina</t>
  </si>
  <si>
    <t>Leopoldina</t>
  </si>
  <si>
    <t>Lutecia</t>
  </si>
  <si>
    <t>Macambira</t>
  </si>
  <si>
    <t>Nova Mamoré</t>
  </si>
  <si>
    <t>Boa Vista</t>
  </si>
  <si>
    <t>Cocalinho</t>
  </si>
  <si>
    <t>Cariri do Tocantins</t>
  </si>
  <si>
    <t>Dourados</t>
  </si>
  <si>
    <t>Luisburgo</t>
  </si>
  <si>
    <t>Maracai</t>
  </si>
  <si>
    <t>Malhada Dos Bois</t>
  </si>
  <si>
    <t>Nova União</t>
  </si>
  <si>
    <t>Bom Jesus</t>
  </si>
  <si>
    <t>Colíder</t>
  </si>
  <si>
    <t>Carmolândia</t>
  </si>
  <si>
    <t>Eldorado</t>
  </si>
  <si>
    <t>Manhuaçu</t>
  </si>
  <si>
    <t>Marapoama</t>
  </si>
  <si>
    <t>Malhador</t>
  </si>
  <si>
    <t>Novo Horizonte do Oeste</t>
  </si>
  <si>
    <t>B4</t>
  </si>
  <si>
    <t>Bom Sucesso</t>
  </si>
  <si>
    <t>Colniza</t>
  </si>
  <si>
    <t>Carrasco Bonito</t>
  </si>
  <si>
    <t>Fátima do Sul</t>
  </si>
  <si>
    <t>Manhumirim</t>
  </si>
  <si>
    <t>Martinopolis</t>
  </si>
  <si>
    <t>Maruim</t>
  </si>
  <si>
    <t>Ouro Preto do Oeste</t>
  </si>
  <si>
    <t>B5</t>
  </si>
  <si>
    <t>Bonito de Santa fé</t>
  </si>
  <si>
    <t>Comodoro</t>
  </si>
  <si>
    <t>Caseara</t>
  </si>
  <si>
    <t>Figueirão</t>
  </si>
  <si>
    <t>Martins Soares</t>
  </si>
  <si>
    <t>Mendonca</t>
  </si>
  <si>
    <t>Moita Bonita</t>
  </si>
  <si>
    <t>Parecis</t>
  </si>
  <si>
    <t>TABELA 20  NDU 001  - PÁG 110</t>
  </si>
  <si>
    <t>Boqueirão</t>
  </si>
  <si>
    <t>Confresa</t>
  </si>
  <si>
    <t>Centenário</t>
  </si>
  <si>
    <t>Glória de Dourados</t>
  </si>
  <si>
    <t>Matipó</t>
  </si>
  <si>
    <t>Monte Alegre Do Sul</t>
  </si>
  <si>
    <t>Monte Alegre de Sergipe</t>
  </si>
  <si>
    <t>Pimenta Bueno</t>
  </si>
  <si>
    <t>Boquim</t>
  </si>
  <si>
    <t>Conquista D´oeste</t>
  </si>
  <si>
    <t>Chapada da Natividade</t>
  </si>
  <si>
    <t>Guia Lopes da Laguna</t>
  </si>
  <si>
    <t>Mercês</t>
  </si>
  <si>
    <t>Nantes</t>
  </si>
  <si>
    <t>Muribeca</t>
  </si>
  <si>
    <t>Pimenteiras do Oeste</t>
  </si>
  <si>
    <t>Cotriguaçu</t>
  </si>
  <si>
    <t>Chapada de Areia</t>
  </si>
  <si>
    <t>Iguatemi</t>
  </si>
  <si>
    <t>Miradouro</t>
  </si>
  <si>
    <t>Nova Alianca</t>
  </si>
  <si>
    <t>Neópolis</t>
  </si>
  <si>
    <t>Presidente Médici</t>
  </si>
  <si>
    <t>M4</t>
  </si>
  <si>
    <t>Brejo do Cruz</t>
  </si>
  <si>
    <t>Curvelândia</t>
  </si>
  <si>
    <t>Colinas do Tocantins</t>
  </si>
  <si>
    <t>Inocência</t>
  </si>
  <si>
    <t>Miraí</t>
  </si>
  <si>
    <t>Novais</t>
  </si>
  <si>
    <t>Nossa Senhora Aparecida</t>
  </si>
  <si>
    <t>Primavera de Rondônia</t>
  </si>
  <si>
    <t>M5</t>
  </si>
  <si>
    <t>Brejo Dos Santos</t>
  </si>
  <si>
    <t>Denise</t>
  </si>
  <si>
    <t>Colméia</t>
  </si>
  <si>
    <t>Itaporã</t>
  </si>
  <si>
    <t>Munhoz</t>
  </si>
  <si>
    <t>Novo Horizonte</t>
  </si>
  <si>
    <t>Nossa Senhora da Glória</t>
  </si>
  <si>
    <t>Rio Crespo</t>
  </si>
  <si>
    <t>TABELA 21  NDU 001  - PÁG 112</t>
  </si>
  <si>
    <t>Diamantino</t>
  </si>
  <si>
    <t>Combinado</t>
  </si>
  <si>
    <t>Itaquiraí</t>
  </si>
  <si>
    <t>Muriaé</t>
  </si>
  <si>
    <t>Oscar Bressane</t>
  </si>
  <si>
    <t>Nossa Senhora Das Dores</t>
  </si>
  <si>
    <t>Rolim de Moura</t>
  </si>
  <si>
    <t>Caaporã</t>
  </si>
  <si>
    <t>Dom Aquino</t>
  </si>
  <si>
    <t>Conceição do Tocantins</t>
  </si>
  <si>
    <t>Ivinhema</t>
  </si>
  <si>
    <t>Palma</t>
  </si>
  <si>
    <t>Osvaldo Cruz</t>
  </si>
  <si>
    <t>Nossa Senhora de Lourdes</t>
  </si>
  <si>
    <t>Santa Luzia D´oeste</t>
  </si>
  <si>
    <t>Cabaceiras</t>
  </si>
  <si>
    <t>Feliz Natal</t>
  </si>
  <si>
    <t>Couto de Magalhães</t>
  </si>
  <si>
    <t>Japorã</t>
  </si>
  <si>
    <t>Patrocínio do Muriaé</t>
  </si>
  <si>
    <t>Palmital</t>
  </si>
  <si>
    <t>Nossa Senhora do Socorro</t>
  </si>
  <si>
    <t>São Felipe D´oeste</t>
  </si>
  <si>
    <t>TABELA 22  NDU 001  - PÁG 114</t>
  </si>
  <si>
    <t>Cabedelo</t>
  </si>
  <si>
    <t>Figueirópolis D´oeste</t>
  </si>
  <si>
    <t>Cristalândia</t>
  </si>
  <si>
    <t>Jaraguari</t>
  </si>
  <si>
    <t>Paula Cândido</t>
  </si>
  <si>
    <t>Paraguacu Paulista</t>
  </si>
  <si>
    <t>Pacatuba</t>
  </si>
  <si>
    <t>São Francisco do Guaporé</t>
  </si>
  <si>
    <t>Cachoeira Dos Índios</t>
  </si>
  <si>
    <t>Gaúcha do Norte</t>
  </si>
  <si>
    <t>Crixás do Tocantins</t>
  </si>
  <si>
    <t>Jardim</t>
  </si>
  <si>
    <t>Pedra do Anta</t>
  </si>
  <si>
    <t>Parapua</t>
  </si>
  <si>
    <t>Pedra Mole</t>
  </si>
  <si>
    <t>São Miguel do Guaporé</t>
  </si>
  <si>
    <t>Cacimba de Areia</t>
  </si>
  <si>
    <t>General Carneiro</t>
  </si>
  <si>
    <t>Darcinópolis</t>
  </si>
  <si>
    <t>Jateí</t>
  </si>
  <si>
    <t>Pedra Dourada</t>
  </si>
  <si>
    <t>Pedra Bela</t>
  </si>
  <si>
    <t>Pedrinhas</t>
  </si>
  <si>
    <t>Seringueiras</t>
  </si>
  <si>
    <t>Cacimba de Dentro</t>
  </si>
  <si>
    <t>Glória D´oeste</t>
  </si>
  <si>
    <t>Dianópolis</t>
  </si>
  <si>
    <t>Juti</t>
  </si>
  <si>
    <t>Pirapetinga</t>
  </si>
  <si>
    <t>Pedrinhas Paulista</t>
  </si>
  <si>
    <t>Pinhão</t>
  </si>
  <si>
    <t>Teixeirópolis</t>
  </si>
  <si>
    <t>Cacimbas</t>
  </si>
  <si>
    <t>Guarantã do Norte</t>
  </si>
  <si>
    <t>Divinópolis do Tocantins</t>
  </si>
  <si>
    <t>Ladário</t>
  </si>
  <si>
    <t>Piraúba</t>
  </si>
  <si>
    <t>Pindorama</t>
  </si>
  <si>
    <t>Pirambu</t>
  </si>
  <si>
    <t>Theobroma</t>
  </si>
  <si>
    <t>TABELA 23  NDU 001  - PÁG 116</t>
  </si>
  <si>
    <t>Caiçara</t>
  </si>
  <si>
    <t>Guiratinga</t>
  </si>
  <si>
    <t>Dois Irmãos do Tocantins</t>
  </si>
  <si>
    <t>Laguna Carapã</t>
  </si>
  <si>
    <t>Recreio</t>
  </si>
  <si>
    <t>Pinhalzinho</t>
  </si>
  <si>
    <t>Poço Redondo</t>
  </si>
  <si>
    <t>Urupá</t>
  </si>
  <si>
    <t>Cajazeiras</t>
  </si>
  <si>
    <t>Indiavaí</t>
  </si>
  <si>
    <t>Dueré</t>
  </si>
  <si>
    <t>Maracaju</t>
  </si>
  <si>
    <t>Reduto</t>
  </si>
  <si>
    <t>Piquerobi</t>
  </si>
  <si>
    <t>Poço Verde</t>
  </si>
  <si>
    <t>Vale do Anari</t>
  </si>
  <si>
    <t>Cajazeirinhas</t>
  </si>
  <si>
    <t>Ipiranga do Norte</t>
  </si>
  <si>
    <t>Esperantina</t>
  </si>
  <si>
    <t>Miranda</t>
  </si>
  <si>
    <t>Rio Novo</t>
  </si>
  <si>
    <t>Platina</t>
  </si>
  <si>
    <t>Porto da Folha</t>
  </si>
  <si>
    <t>Vale do Paraíso</t>
  </si>
  <si>
    <t>Caldas Brandão</t>
  </si>
  <si>
    <t>Itanhangá</t>
  </si>
  <si>
    <t>Fátima</t>
  </si>
  <si>
    <t>Mundo Novo</t>
  </si>
  <si>
    <t>Rio Pomba</t>
  </si>
  <si>
    <t>Pracinha</t>
  </si>
  <si>
    <t>Propriá</t>
  </si>
  <si>
    <t>Vilhena</t>
  </si>
  <si>
    <t>Camalaú</t>
  </si>
  <si>
    <t>Itaúba</t>
  </si>
  <si>
    <t>Figueirópolis</t>
  </si>
  <si>
    <t>Naviraí</t>
  </si>
  <si>
    <t>Rochedo de Minas</t>
  </si>
  <si>
    <t>Presidente Epitacio</t>
  </si>
  <si>
    <t>Riachuelo</t>
  </si>
  <si>
    <t>Campina Grande</t>
  </si>
  <si>
    <t>Itiquira</t>
  </si>
  <si>
    <t>Filadélfia</t>
  </si>
  <si>
    <t>Nioaque</t>
  </si>
  <si>
    <t>Rodeiro</t>
  </si>
  <si>
    <t>Presidente Prudente</t>
  </si>
  <si>
    <t>Ribeirópolis</t>
  </si>
  <si>
    <t>Capim</t>
  </si>
  <si>
    <t>Jaciara</t>
  </si>
  <si>
    <t>Formoso do Araguaia</t>
  </si>
  <si>
    <t>Nova Alvorada do Sul</t>
  </si>
  <si>
    <t>Rosário da Limeira</t>
  </si>
  <si>
    <t>Presidente Venceslau</t>
  </si>
  <si>
    <t>Rosário do Catete</t>
  </si>
  <si>
    <t>Caraúbas</t>
  </si>
  <si>
    <t>Jangada</t>
  </si>
  <si>
    <t>Fortaleza do Tabocão</t>
  </si>
  <si>
    <t>Nova Andradina</t>
  </si>
  <si>
    <t>Santa Margarida</t>
  </si>
  <si>
    <t>Quata</t>
  </si>
  <si>
    <t>Salgado</t>
  </si>
  <si>
    <t>CONJUNTOS DE TENSOES E PADROES NÃO PERMITIDOS</t>
  </si>
  <si>
    <t>Carrapateira</t>
  </si>
  <si>
    <t>Jauru</t>
  </si>
  <si>
    <t>Goianorte</t>
  </si>
  <si>
    <t>Novo Horizonte do Sul</t>
  </si>
  <si>
    <t>Santana de Cataguases</t>
  </si>
  <si>
    <t>Rancharia</t>
  </si>
  <si>
    <t>Santa Luzia do Itanhy</t>
  </si>
  <si>
    <t>TRI</t>
  </si>
  <si>
    <t>Casserengue</t>
  </si>
  <si>
    <t>Juara</t>
  </si>
  <si>
    <t>Goiatins</t>
  </si>
  <si>
    <t>Paraíso das Águas</t>
  </si>
  <si>
    <t>Santana do Manhuaçu</t>
  </si>
  <si>
    <t>Regente Feijo</t>
  </si>
  <si>
    <t>Santa Rosa de Lima</t>
  </si>
  <si>
    <t>BI OU TRI</t>
  </si>
  <si>
    <t>Catingueira</t>
  </si>
  <si>
    <t>Juína</t>
  </si>
  <si>
    <t>Guaraí</t>
  </si>
  <si>
    <t>Paranaíba</t>
  </si>
  <si>
    <t>Santo Antônio do Aventureiro</t>
  </si>
  <si>
    <t>Ribeirao Do Sul</t>
  </si>
  <si>
    <t>Santana do São Francisco</t>
  </si>
  <si>
    <t xml:space="preserve"> MONO OU TRI</t>
  </si>
  <si>
    <t>Catolé do Rocha</t>
  </si>
  <si>
    <t>Juruena</t>
  </si>
  <si>
    <t>Gurupi</t>
  </si>
  <si>
    <t>Paranhos</t>
  </si>
  <si>
    <t>São Geraldo</t>
  </si>
  <si>
    <t>Ribeirao Dos Indios</t>
  </si>
  <si>
    <t>Santo Amaro Das Brotas</t>
  </si>
  <si>
    <t>Caturité</t>
  </si>
  <si>
    <t>Juscimeira</t>
  </si>
  <si>
    <t>Ipueiras</t>
  </si>
  <si>
    <t>Pedro Gomes</t>
  </si>
  <si>
    <t>São João do Manhuaçu</t>
  </si>
  <si>
    <t>Rinopolis</t>
  </si>
  <si>
    <t>São Cristóvão</t>
  </si>
  <si>
    <t>Lambari D´oeste</t>
  </si>
  <si>
    <t>Itacajá</t>
  </si>
  <si>
    <t>Ponta Porã</t>
  </si>
  <si>
    <t>São João Nepomuceno</t>
  </si>
  <si>
    <t>Sagres</t>
  </si>
  <si>
    <t>São Domingos</t>
  </si>
  <si>
    <t>Conceição</t>
  </si>
  <si>
    <t>Lucas do Rio Verde</t>
  </si>
  <si>
    <t>Itaguatins</t>
  </si>
  <si>
    <t>Porto Murtinho</t>
  </si>
  <si>
    <t>São Miguel do Anta</t>
  </si>
  <si>
    <t>Sales</t>
  </si>
  <si>
    <t>São Francisco</t>
  </si>
  <si>
    <t>Condado</t>
  </si>
  <si>
    <t>Luciára</t>
  </si>
  <si>
    <t>Itapiratins</t>
  </si>
  <si>
    <t>Ribas do Rio Pardo</t>
  </si>
  <si>
    <t>São Sebastião da Vargem Alegre</t>
  </si>
  <si>
    <t>Salmourao</t>
  </si>
  <si>
    <t>São Miguel do Aleixo</t>
  </si>
  <si>
    <t>Conde</t>
  </si>
  <si>
    <t>Marcelândia</t>
  </si>
  <si>
    <t>Itaporã do Tocantins</t>
  </si>
  <si>
    <t>Rio Brilhante</t>
  </si>
  <si>
    <t>Senador Amaral</t>
  </si>
  <si>
    <t>Salto Grande</t>
  </si>
  <si>
    <t>Simão Dias</t>
  </si>
  <si>
    <t>Congo</t>
  </si>
  <si>
    <t>Matupá</t>
  </si>
  <si>
    <t>Jaú do Tocantins</t>
  </si>
  <si>
    <t>Rio Negro</t>
  </si>
  <si>
    <t>Senador Cortes</t>
  </si>
  <si>
    <t>Santo Anastacio</t>
  </si>
  <si>
    <t>Siriri</t>
  </si>
  <si>
    <t>Coremas</t>
  </si>
  <si>
    <t>Mirassol D´oeste</t>
  </si>
  <si>
    <t>Juarina</t>
  </si>
  <si>
    <t>Rio Verde de Mato Grosso</t>
  </si>
  <si>
    <t>Senador Firmino</t>
  </si>
  <si>
    <t>Santo Expedito</t>
  </si>
  <si>
    <t>Telha</t>
  </si>
  <si>
    <t>Coxixola</t>
  </si>
  <si>
    <t>Nobres</t>
  </si>
  <si>
    <t>Lagoa da Confusão</t>
  </si>
  <si>
    <t>Rochedo</t>
  </si>
  <si>
    <t>Sericita</t>
  </si>
  <si>
    <t>Tabapua</t>
  </si>
  <si>
    <t>Cristinápolis</t>
  </si>
  <si>
    <t>Nortelândia</t>
  </si>
  <si>
    <t>Lagoa do Tocantins</t>
  </si>
  <si>
    <t>Santa Rita do Pardo</t>
  </si>
  <si>
    <t>Silveirânia</t>
  </si>
  <si>
    <t>Taruma</t>
  </si>
  <si>
    <t>Cruz do Espírito Santo</t>
  </si>
  <si>
    <t>Nossa Senhora do Livramento</t>
  </si>
  <si>
    <t>Lajeado</t>
  </si>
  <si>
    <t>São Gabriel do Oeste</t>
  </si>
  <si>
    <t>Simonésia</t>
  </si>
  <si>
    <t>Tuiuti</t>
  </si>
  <si>
    <t>Cubati</t>
  </si>
  <si>
    <t>Nova Bandeirantes</t>
  </si>
  <si>
    <t>Lavandeira</t>
  </si>
  <si>
    <t>Selvíria</t>
  </si>
  <si>
    <t>Tabuleiro</t>
  </si>
  <si>
    <t>Tupa</t>
  </si>
  <si>
    <t>Cuité</t>
  </si>
  <si>
    <t>Nova Brasilândia</t>
  </si>
  <si>
    <t>Lizarda</t>
  </si>
  <si>
    <t>Sete Quedas</t>
  </si>
  <si>
    <t>Tocantins</t>
  </si>
  <si>
    <t>Urupes</t>
  </si>
  <si>
    <t>Cuité de Mamanguape</t>
  </si>
  <si>
    <t>Nova Canaã do Norte</t>
  </si>
  <si>
    <t>Luzinópolis</t>
  </si>
  <si>
    <t>Sidrolândia</t>
  </si>
  <si>
    <t>Toledo</t>
  </si>
  <si>
    <t>Cuitegi</t>
  </si>
  <si>
    <t>Nova Guarita</t>
  </si>
  <si>
    <t>Marianópolis do Tocantins</t>
  </si>
  <si>
    <t>Sonora</t>
  </si>
  <si>
    <t>Ubá</t>
  </si>
  <si>
    <t>Curral de Cima</t>
  </si>
  <si>
    <t>Nova Lacerda</t>
  </si>
  <si>
    <t>Mateiros</t>
  </si>
  <si>
    <t>Tacuru</t>
  </si>
  <si>
    <t>Viçosa</t>
  </si>
  <si>
    <t>Curral Velho</t>
  </si>
  <si>
    <t>Nova Marilândia</t>
  </si>
  <si>
    <t>Maurilândia do Tocantins</t>
  </si>
  <si>
    <t>Taquarussu</t>
  </si>
  <si>
    <t>Vieiras</t>
  </si>
  <si>
    <t>Damião</t>
  </si>
  <si>
    <t>Nova Maringá</t>
  </si>
  <si>
    <t>Miracema do Tocantins</t>
  </si>
  <si>
    <t>Terenos</t>
  </si>
  <si>
    <t>Visconde do Rio Branco</t>
  </si>
  <si>
    <t>Desterro</t>
  </si>
  <si>
    <t>Nova Monte Verde</t>
  </si>
  <si>
    <t>Miranorte</t>
  </si>
  <si>
    <t>Três Lagoas</t>
  </si>
  <si>
    <t>Diamante</t>
  </si>
  <si>
    <t>Nova Mutum</t>
  </si>
  <si>
    <t>Monte do Carmo</t>
  </si>
  <si>
    <t>Vicentina</t>
  </si>
  <si>
    <t>Dona Inês</t>
  </si>
  <si>
    <t>Nova Nazaré</t>
  </si>
  <si>
    <t>Monte Santo do Tocantins</t>
  </si>
  <si>
    <t>Duas Estradas</t>
  </si>
  <si>
    <t>Nova Olímpia</t>
  </si>
  <si>
    <t>Muricilândia</t>
  </si>
  <si>
    <t>Emas</t>
  </si>
  <si>
    <t>Nova Santa Helena</t>
  </si>
  <si>
    <t>Natividade</t>
  </si>
  <si>
    <t>Esperança</t>
  </si>
  <si>
    <t>Nova Ubiratã</t>
  </si>
  <si>
    <t>Nazaré</t>
  </si>
  <si>
    <t>Fagundes</t>
  </si>
  <si>
    <t>Nova Xavantina</t>
  </si>
  <si>
    <t>Nova Olinda</t>
  </si>
  <si>
    <t>Frei Martinho</t>
  </si>
  <si>
    <t>Novo Horizonte do Norte</t>
  </si>
  <si>
    <t>Nova Rosalândia</t>
  </si>
  <si>
    <t>Gado Bravo</t>
  </si>
  <si>
    <t>Novo Mundo</t>
  </si>
  <si>
    <t>Novo Acordo</t>
  </si>
  <si>
    <t>Guarabira</t>
  </si>
  <si>
    <t>Novo Santo Antônio</t>
  </si>
  <si>
    <t>Novo Alegre</t>
  </si>
  <si>
    <t>Gurinhém</t>
  </si>
  <si>
    <t>Novo São Joaquim</t>
  </si>
  <si>
    <t>Novo Jardim</t>
  </si>
  <si>
    <t>Gurjão</t>
  </si>
  <si>
    <t>Paranaíta</t>
  </si>
  <si>
    <t>Oliveira de Fátima</t>
  </si>
  <si>
    <t>Ibiara</t>
  </si>
  <si>
    <t>Paranatinga</t>
  </si>
  <si>
    <t>Palmeirante</t>
  </si>
  <si>
    <t>Igaracy</t>
  </si>
  <si>
    <t>Pedra Preta</t>
  </si>
  <si>
    <t>Palmeiras do Tocantins</t>
  </si>
  <si>
    <t>Peixoto de Azevedo</t>
  </si>
  <si>
    <t>Palmeirópolis</t>
  </si>
  <si>
    <t>Imaculada</t>
  </si>
  <si>
    <t>Planalto da Serra</t>
  </si>
  <si>
    <t>Paraíso do Tocantins</t>
  </si>
  <si>
    <t>Ingá</t>
  </si>
  <si>
    <t>Poconé</t>
  </si>
  <si>
    <t>Paranã</t>
  </si>
  <si>
    <t>Pontal do Araguaia</t>
  </si>
  <si>
    <t>Pau D´arco</t>
  </si>
  <si>
    <t>Itaporanga</t>
  </si>
  <si>
    <t>Ponte Branca</t>
  </si>
  <si>
    <t>Pedro Afonso</t>
  </si>
  <si>
    <t>Itapororoca</t>
  </si>
  <si>
    <t>Pontes e Lacerda</t>
  </si>
  <si>
    <t>Peixe</t>
  </si>
  <si>
    <t>Itatuba</t>
  </si>
  <si>
    <t>Porto Alegre do Norte</t>
  </si>
  <si>
    <t>Pequizeiro</t>
  </si>
  <si>
    <t>Jacaraú</t>
  </si>
  <si>
    <t>Porto Dos Gaúchos</t>
  </si>
  <si>
    <t>Pindorama do Tocantins</t>
  </si>
  <si>
    <t>Jericó</t>
  </si>
  <si>
    <t>Porto Esperidião</t>
  </si>
  <si>
    <t>Piraquê</t>
  </si>
  <si>
    <t>Joca Claudino</t>
  </si>
  <si>
    <t>Porto Estrela</t>
  </si>
  <si>
    <t>Pium</t>
  </si>
  <si>
    <t>Juarez Távora</t>
  </si>
  <si>
    <t>Poxoréo</t>
  </si>
  <si>
    <t>Ponte Alta do Bom Jesus</t>
  </si>
  <si>
    <t>Juazeirinho</t>
  </si>
  <si>
    <t>Primavera do Leste</t>
  </si>
  <si>
    <t>Ponte Alta do Tocantins</t>
  </si>
  <si>
    <t>Junco do Seridó</t>
  </si>
  <si>
    <t>Querência</t>
  </si>
  <si>
    <t>Porto Alegre do Tocantins</t>
  </si>
  <si>
    <t>Juripiranga</t>
  </si>
  <si>
    <t>Reserva do Cabaçal</t>
  </si>
  <si>
    <t>Porto Nacional</t>
  </si>
  <si>
    <t>Juru</t>
  </si>
  <si>
    <t>Ribeirão Cascalheira</t>
  </si>
  <si>
    <t>Praia Norte</t>
  </si>
  <si>
    <t>Lagoa</t>
  </si>
  <si>
    <t>Ribeirãozinho</t>
  </si>
  <si>
    <t>Presidente Kennedy</t>
  </si>
  <si>
    <t>Lagoa de Dentro</t>
  </si>
  <si>
    <t>Pugmil</t>
  </si>
  <si>
    <t>Lagoa Seca</t>
  </si>
  <si>
    <t>Rondolândia</t>
  </si>
  <si>
    <t>Recursolândia</t>
  </si>
  <si>
    <t>Lastro</t>
  </si>
  <si>
    <t>Rondonópolis</t>
  </si>
  <si>
    <t>Riachinho</t>
  </si>
  <si>
    <t>Livramento</t>
  </si>
  <si>
    <t>Rosário Oeste</t>
  </si>
  <si>
    <t>Rio da Conceição</t>
  </si>
  <si>
    <t>Logradouro</t>
  </si>
  <si>
    <t>Salto do Céu</t>
  </si>
  <si>
    <t>Rio Dos Bois</t>
  </si>
  <si>
    <t>Lucena</t>
  </si>
  <si>
    <t>Santa Carmem</t>
  </si>
  <si>
    <t>Rio Sono</t>
  </si>
  <si>
    <t>Mãe D´água</t>
  </si>
  <si>
    <t>Santa Cruz do Xingu</t>
  </si>
  <si>
    <t>Sampaio</t>
  </si>
  <si>
    <t>Malta</t>
  </si>
  <si>
    <t>Santa Rita do Trivelato</t>
  </si>
  <si>
    <t>Sandolândia</t>
  </si>
  <si>
    <t>Mamanguape</t>
  </si>
  <si>
    <t>Santa Terezinha</t>
  </si>
  <si>
    <t>Santa fé do Araguaia</t>
  </si>
  <si>
    <t>Manaíra</t>
  </si>
  <si>
    <t>Santo Afonso</t>
  </si>
  <si>
    <t>Santa Maria do Tocantins</t>
  </si>
  <si>
    <t>Marcação</t>
  </si>
  <si>
    <t>Santo Antônio do Leste</t>
  </si>
  <si>
    <t>Santa Rita do Tocantins</t>
  </si>
  <si>
    <t>Mari</t>
  </si>
  <si>
    <t>Santo Antônio do Leverger</t>
  </si>
  <si>
    <t>Santa Rosa do Tocantins</t>
  </si>
  <si>
    <t>Marizópolis</t>
  </si>
  <si>
    <t>São Félix do Araguaia</t>
  </si>
  <si>
    <t>Santa Tereza do Tocantins</t>
  </si>
  <si>
    <t>Massaranduba</t>
  </si>
  <si>
    <t>São José do Povo</t>
  </si>
  <si>
    <t>Santa Terezinha do Tocantins</t>
  </si>
  <si>
    <t>Mataraca</t>
  </si>
  <si>
    <t>São José do Rio Claro</t>
  </si>
  <si>
    <t>São Bento do Tocantins</t>
  </si>
  <si>
    <t>Matinhas</t>
  </si>
  <si>
    <t>São José do Xingu</t>
  </si>
  <si>
    <t>São Félix do Tocantins</t>
  </si>
  <si>
    <t>Mato Grosso</t>
  </si>
  <si>
    <t>São José Dos Quatro Marcos</t>
  </si>
  <si>
    <t>São Miguel do Tocantins</t>
  </si>
  <si>
    <t>Maturéia</t>
  </si>
  <si>
    <t>São Pedro da Cipa</t>
  </si>
  <si>
    <t>São Salvador do Tocantins</t>
  </si>
  <si>
    <t>Mogeiro</t>
  </si>
  <si>
    <t>Sapezal</t>
  </si>
  <si>
    <t>São Sebastião do Tocantins</t>
  </si>
  <si>
    <t>Montadas</t>
  </si>
  <si>
    <t>Serra Nova Dourada</t>
  </si>
  <si>
    <t>São Valério da Natividade</t>
  </si>
  <si>
    <t>Sinop</t>
  </si>
  <si>
    <t>Silvanópolis</t>
  </si>
  <si>
    <t>Monte Horebe</t>
  </si>
  <si>
    <t>Sorriso</t>
  </si>
  <si>
    <t>Sítio Novo do Tocantins</t>
  </si>
  <si>
    <t>Monteiro</t>
  </si>
  <si>
    <t>Tabaporã</t>
  </si>
  <si>
    <t>Sucupira</t>
  </si>
  <si>
    <t>Mulungu</t>
  </si>
  <si>
    <t>Tangará da Serra</t>
  </si>
  <si>
    <t>Taguatinga</t>
  </si>
  <si>
    <t>Natuba</t>
  </si>
  <si>
    <t>Tapurah</t>
  </si>
  <si>
    <t>Taipas do Tocantins</t>
  </si>
  <si>
    <t>Nazarezinho</t>
  </si>
  <si>
    <t>Terra Nova do Norte</t>
  </si>
  <si>
    <t>Talismã</t>
  </si>
  <si>
    <t>Nova Floresta</t>
  </si>
  <si>
    <t>Tesouro</t>
  </si>
  <si>
    <t>Tocantínia</t>
  </si>
  <si>
    <t>Torixoréu</t>
  </si>
  <si>
    <t>Tocantinópolis</t>
  </si>
  <si>
    <t>Nova Palmeira</t>
  </si>
  <si>
    <t>União do Sul</t>
  </si>
  <si>
    <t>Tupirama</t>
  </si>
  <si>
    <t>Olho D´água</t>
  </si>
  <si>
    <t>Vale de São Domingos</t>
  </si>
  <si>
    <t>Tupiratins</t>
  </si>
  <si>
    <t>Olivedos</t>
  </si>
  <si>
    <t>Várzea Grande</t>
  </si>
  <si>
    <t>Wanderlândia</t>
  </si>
  <si>
    <t>Orobo</t>
  </si>
  <si>
    <t>Vera</t>
  </si>
  <si>
    <t>Xambioá</t>
  </si>
  <si>
    <t>Ouro Velho</t>
  </si>
  <si>
    <t>Vila Bela da Santíssima Trindade</t>
  </si>
  <si>
    <t>Parari</t>
  </si>
  <si>
    <t>Vila Rica</t>
  </si>
  <si>
    <t>Passagem</t>
  </si>
  <si>
    <t>Patos</t>
  </si>
  <si>
    <t>Paulista</t>
  </si>
  <si>
    <t>Pedra Branca</t>
  </si>
  <si>
    <t>Pedra Lavrada</t>
  </si>
  <si>
    <t>Pedras de Fogo</t>
  </si>
  <si>
    <t>Pedro Régis</t>
  </si>
  <si>
    <t>Piancó</t>
  </si>
  <si>
    <t>Picuí</t>
  </si>
  <si>
    <t>Pilar</t>
  </si>
  <si>
    <t>Pilões</t>
  </si>
  <si>
    <t>Pilõezinhos</t>
  </si>
  <si>
    <t>Pirpirituba</t>
  </si>
  <si>
    <t>Pitimbu</t>
  </si>
  <si>
    <t>Pocinhos</t>
  </si>
  <si>
    <t>Poço Dantas</t>
  </si>
  <si>
    <t>Poço de José de Moura</t>
  </si>
  <si>
    <t>Pombal</t>
  </si>
  <si>
    <t>Prata</t>
  </si>
  <si>
    <t>Princesa Isabel</t>
  </si>
  <si>
    <t>Puxinanã</t>
  </si>
  <si>
    <t>Queimadas</t>
  </si>
  <si>
    <t>Quixabá</t>
  </si>
  <si>
    <t>Remígio</t>
  </si>
  <si>
    <t>Riachão</t>
  </si>
  <si>
    <t>Riachão do Bacamarte</t>
  </si>
  <si>
    <t>Riachão do Poço</t>
  </si>
  <si>
    <t>Riacho de Santo Antônio</t>
  </si>
  <si>
    <t>Riacho Dos Cavalos</t>
  </si>
  <si>
    <t>Rio Tinto</t>
  </si>
  <si>
    <t>Salgadinho</t>
  </si>
  <si>
    <t>Salgado de São Félix</t>
  </si>
  <si>
    <t>Santa Cecília</t>
  </si>
  <si>
    <t>Santa Cruz</t>
  </si>
  <si>
    <t>Santa Helena</t>
  </si>
  <si>
    <t>Santa Inês</t>
  </si>
  <si>
    <t>Santa Luzia</t>
  </si>
  <si>
    <t>Santa Teresinha</t>
  </si>
  <si>
    <t>Santana de Mangueira</t>
  </si>
  <si>
    <t>Santana Dos Garrotes</t>
  </si>
  <si>
    <t>Santo André</t>
  </si>
  <si>
    <t>São Bentinho</t>
  </si>
  <si>
    <t>São Bento</t>
  </si>
  <si>
    <t>São Domingos de Pombal</t>
  </si>
  <si>
    <t>São Domingos do Cariri</t>
  </si>
  <si>
    <t>São João do Cariri</t>
  </si>
  <si>
    <t>São João do Rio do Peixe</t>
  </si>
  <si>
    <t>São João do Tigre</t>
  </si>
  <si>
    <t>São José da Lagoa Tapada</t>
  </si>
  <si>
    <t>São José de Caiana</t>
  </si>
  <si>
    <t>São José de Espinharas</t>
  </si>
  <si>
    <t>São José de Piranhas</t>
  </si>
  <si>
    <t>São José de Princesa</t>
  </si>
  <si>
    <t>São José do Bonfim</t>
  </si>
  <si>
    <t>São José do Brejo do Cruz</t>
  </si>
  <si>
    <t>São José do Sabugi</t>
  </si>
  <si>
    <t>São José Dos Cordeiros</t>
  </si>
  <si>
    <t>São José Dos Ramos</t>
  </si>
  <si>
    <t>São Mamede</t>
  </si>
  <si>
    <t>São Miguel de Taipu</t>
  </si>
  <si>
    <t>São Sebastião de Lagoa de Roça</t>
  </si>
  <si>
    <t>São Sebastião do Umbuzeiro</t>
  </si>
  <si>
    <t>Sapé</t>
  </si>
  <si>
    <t>Sao vicente do Seridó</t>
  </si>
  <si>
    <t>Serra Branca</t>
  </si>
  <si>
    <t>Serra da Raiz</t>
  </si>
  <si>
    <t>Serra Grande</t>
  </si>
  <si>
    <t>Serra Redonda</t>
  </si>
  <si>
    <t>Serraria</t>
  </si>
  <si>
    <t>Sertãozinho</t>
  </si>
  <si>
    <t>Sobrado</t>
  </si>
  <si>
    <t>Solânea</t>
  </si>
  <si>
    <t>Soledade</t>
  </si>
  <si>
    <t>Sossêgo</t>
  </si>
  <si>
    <t>Sousa</t>
  </si>
  <si>
    <t>Sumé</t>
  </si>
  <si>
    <t>Taperoá</t>
  </si>
  <si>
    <t>Tavares</t>
  </si>
  <si>
    <t>Teixeira</t>
  </si>
  <si>
    <t>Tenório</t>
  </si>
  <si>
    <t>Triunfo</t>
  </si>
  <si>
    <t>Uiraúna</t>
  </si>
  <si>
    <t>Umbaúba</t>
  </si>
  <si>
    <t>Umbuzeiro</t>
  </si>
  <si>
    <t>Várzea</t>
  </si>
  <si>
    <t>Vieirópolis</t>
  </si>
  <si>
    <t>Vista Serrana</t>
  </si>
  <si>
    <t>Zabelê</t>
  </si>
  <si>
    <t>UC</t>
  </si>
  <si>
    <t>DOC TITULAR</t>
  </si>
  <si>
    <t>FORMULÁRIO DE CADASTRO DE UNIDADES CONSUMIDORAS BENEFICIARIAS</t>
  </si>
  <si>
    <t>% MAX. COMPART.</t>
  </si>
  <si>
    <t>SOMA %</t>
  </si>
  <si>
    <t>NOME DO TITULAR</t>
  </si>
  <si>
    <t>CPF/CNPJ</t>
  </si>
  <si>
    <t>ENDEREÇO</t>
  </si>
  <si>
    <t>PERCENTIL (%)</t>
  </si>
  <si>
    <t>Declaro ainda estar ciente e concordar que:</t>
  </si>
  <si>
    <t xml:space="preserve"> a) a soma dos percentuais informados limita-se e não excede à 100%, sendo que, caso resulte em valor inferior, a diferença será alocada na unidade consumidora geradora.</t>
  </si>
  <si>
    <t>c) as informações cadastradas com base no especificado neste documento somente serão alteradas mediante entrega de novo formulário, sendo de responsabilidade exclusiva do titular da unidade consumidora geradora (ou seu representante formalmente designado, no caso de Pessoa Jurídica) a emissão e entrega do mesmo.</t>
  </si>
  <si>
    <t>d) este documento cancela e substitui qualquer outra solicitação anterior de cadastro de beneficiários relacionadas à unidade consumidora geradora acima identificada.</t>
  </si>
  <si>
    <t>e) a relação de beneficiários deverá atender as seguintes regras de titularidade:  Auto-consumo remoto: todas as UCs deverão estar sob mesma titularidade da geradora ou de filiais; Condomínio/Consórcio/Cooperativa: mesma titularidade ou de titularidade de condômino/consorciado/cooperado (mediante entrega de documentação específica).</t>
  </si>
  <si>
    <t>Cliente</t>
  </si>
  <si>
    <t>Potencia Disponibilizada (kW):</t>
  </si>
  <si>
    <t>Modalidade:</t>
  </si>
  <si>
    <t>Conexão:</t>
  </si>
  <si>
    <t>X (LAT)</t>
  </si>
  <si>
    <t>Y (LONG)</t>
  </si>
  <si>
    <t>Tensão:</t>
  </si>
  <si>
    <t>Previsão de ligação (mês)</t>
  </si>
  <si>
    <t>Previsão de ligação (Ano)</t>
  </si>
  <si>
    <t>Carga Instalada (kW):</t>
  </si>
  <si>
    <t>Tensão Atendimento UC:</t>
  </si>
  <si>
    <t>Bitola fase:</t>
  </si>
  <si>
    <t>Bitola neutro:</t>
  </si>
  <si>
    <t>Bitola terra:</t>
  </si>
  <si>
    <t>Potencia geração</t>
  </si>
  <si>
    <t>trafo acoplamento ?</t>
  </si>
  <si>
    <t>trafo exclusivo?</t>
  </si>
  <si>
    <t>Potencia TRAFO</t>
  </si>
  <si>
    <t>Hastes</t>
  </si>
  <si>
    <t>Qtd._Paineis_1</t>
  </si>
  <si>
    <t>Fab_Paineis_1</t>
  </si>
  <si>
    <t>Modelo Paineis_1</t>
  </si>
  <si>
    <t>Qtd_Paineis_2</t>
  </si>
  <si>
    <t>Fab_Paineis_2</t>
  </si>
  <si>
    <t>Modelo_Paineis_2</t>
  </si>
  <si>
    <t>Qtd_Paineis_3</t>
  </si>
  <si>
    <t>Fab_Paineis_3</t>
  </si>
  <si>
    <t>Modelo_Paineis_3</t>
  </si>
  <si>
    <t>Qtd_Paineis_4</t>
  </si>
  <si>
    <t>Fab_Paineis_4</t>
  </si>
  <si>
    <t>Modelo_Paineis_4</t>
  </si>
  <si>
    <t>Qtd_Paineis_5</t>
  </si>
  <si>
    <t>Fab_Paineis_5</t>
  </si>
  <si>
    <t>Modelo_Paineis_5</t>
  </si>
  <si>
    <t>Qtd_Paineis_6</t>
  </si>
  <si>
    <t>Fab_Paineis_6</t>
  </si>
  <si>
    <t>Modelo_Paineis_6</t>
  </si>
  <si>
    <t>Qtd_Paineis_7</t>
  </si>
  <si>
    <t>Fab_Paineis_7</t>
  </si>
  <si>
    <t>Modelo_Paineis_7</t>
  </si>
  <si>
    <t>Qtd_Paineis_8</t>
  </si>
  <si>
    <t>Fab_Paineis_8</t>
  </si>
  <si>
    <t>Modelo_Paineis_8</t>
  </si>
  <si>
    <t>Qtd_Paineis_9</t>
  </si>
  <si>
    <t>Fab_Paineis_9</t>
  </si>
  <si>
    <t>Modelo_Paineis_9</t>
  </si>
  <si>
    <t>Qtd_Paineis_10</t>
  </si>
  <si>
    <t>Fab_Paineis_10</t>
  </si>
  <si>
    <t>Modelo_Paineis_10</t>
  </si>
  <si>
    <t>Qtd_INVERSORES_1</t>
  </si>
  <si>
    <t>FAB_INVERSORES_1</t>
  </si>
  <si>
    <t>Modelo_INVERSORES_1</t>
  </si>
  <si>
    <t>Qtd_INVERSORES_2</t>
  </si>
  <si>
    <t>FAB_INVERSORES_2</t>
  </si>
  <si>
    <t>Modelo_INVERSORES_2</t>
  </si>
  <si>
    <t>Qtd_INVERSORES_3</t>
  </si>
  <si>
    <t>FAB_INVERSORES_3</t>
  </si>
  <si>
    <t>Modelo_INVERSORES_3</t>
  </si>
  <si>
    <t>Qtd_INVERSORES_4</t>
  </si>
  <si>
    <t>FAB_INVERSORES_4</t>
  </si>
  <si>
    <t>Modelo_INVERSORES_4</t>
  </si>
  <si>
    <t>Qtd_INVERSORES_5</t>
  </si>
  <si>
    <t>FAB_INVERSORES_5</t>
  </si>
  <si>
    <t>Modelo_INVERSORES_5</t>
  </si>
  <si>
    <t>Qtd_INVERSORES_6</t>
  </si>
  <si>
    <t>FAB_INVERSORES_6</t>
  </si>
  <si>
    <t>Modelo_INVERSORES_6</t>
  </si>
  <si>
    <t>Qtd_INVERSORES_7</t>
  </si>
  <si>
    <t>FAB_INVERSORES_7</t>
  </si>
  <si>
    <t>Modelo_INVERSORES_7</t>
  </si>
  <si>
    <t>Qtd_INVERSORES_8</t>
  </si>
  <si>
    <t>FAB_INVERSORES_8</t>
  </si>
  <si>
    <t>Modelo_INVERSORES_8</t>
  </si>
  <si>
    <t>Qtd_INVERSORES_9</t>
  </si>
  <si>
    <t>FAB_INVERSORES_9</t>
  </si>
  <si>
    <t>Modelo_INVERSORES_9</t>
  </si>
  <si>
    <t>Qtd_INVERSORES_10</t>
  </si>
  <si>
    <t>FAB_INVERSORES_10</t>
  </si>
  <si>
    <t>Modelo_INVERSORES_10</t>
  </si>
  <si>
    <t>% BENEF. 1</t>
  </si>
  <si>
    <t>UC BENEF. 1</t>
  </si>
  <si>
    <t>% BENEF. 2</t>
  </si>
  <si>
    <t>UC BENEF. 2</t>
  </si>
  <si>
    <t>% BENEF. 3</t>
  </si>
  <si>
    <t>UC BENEF. 3</t>
  </si>
  <si>
    <t>% BENEF. 4</t>
  </si>
  <si>
    <t>UC BENEF. 4</t>
  </si>
  <si>
    <t>% BENEF. 5</t>
  </si>
  <si>
    <t>UC BENEF. 5</t>
  </si>
  <si>
    <t>% BENEF. 6</t>
  </si>
  <si>
    <t>UC BENEF. 6</t>
  </si>
  <si>
    <t>% BENEF. 7</t>
  </si>
  <si>
    <t>UC BENEF. 7</t>
  </si>
  <si>
    <t>% BENEF. 8</t>
  </si>
  <si>
    <t>UC BENEF. 8</t>
  </si>
  <si>
    <t>% BENEF. 9</t>
  </si>
  <si>
    <t>UC BENEF. 9</t>
  </si>
  <si>
    <t>% BENEF. 10</t>
  </si>
  <si>
    <t>UC BENEF. 10</t>
  </si>
  <si>
    <t>Versão</t>
  </si>
  <si>
    <t>UC ATÉ LOGRADOURO VAZIO</t>
  </si>
  <si>
    <t>coordenada</t>
  </si>
  <si>
    <t>EMAIL  VAZIO</t>
  </si>
  <si>
    <t>20°30'56.88"S,  54°40'16.71"O</t>
  </si>
  <si>
    <t>DOC ATÉ POT GERAÇÃO VAZIO</t>
  </si>
  <si>
    <t>UC ATÉ LOGRADOURO ZERO</t>
  </si>
  <si>
    <t>x</t>
  </si>
  <si>
    <t>y</t>
  </si>
  <si>
    <t>ccat</t>
  </si>
  <si>
    <t>EMAIL ZERO</t>
  </si>
  <si>
    <t>-20.515799°</t>
  </si>
  <si>
    <t>-54.671309°</t>
  </si>
  <si>
    <t>DOC ATÉ POT GERAÇÃO ZERO</t>
  </si>
  <si>
    <t>cocat</t>
  </si>
  <si>
    <t>TOTAL</t>
  </si>
  <si>
    <t>20°30.948'S</t>
  </si>
  <si>
    <t>54°40.279'O</t>
  </si>
  <si>
    <t>Diagrama Unifilar para Sistemas Fotovoltaicos Conforme NDU013.</t>
  </si>
  <si>
    <t>Dados do Projeto:</t>
  </si>
  <si>
    <t>Bitola fase (mm²):</t>
  </si>
  <si>
    <t>Bitola neutro (mm²):</t>
  </si>
  <si>
    <t>Bitola terra (mm²):</t>
  </si>
  <si>
    <t>Proteção (A):</t>
  </si>
  <si>
    <t>Módulo(s) solar(es):</t>
  </si>
  <si>
    <t>Fabricante:</t>
  </si>
  <si>
    <t>Modelo dos Paineis:</t>
  </si>
  <si>
    <t>Qtd. de módulos:</t>
  </si>
  <si>
    <t>Potência total módulos (kWp):</t>
  </si>
  <si>
    <t>Inversor(es):</t>
  </si>
  <si>
    <t>Modelo dos Inversores:</t>
  </si>
  <si>
    <t>Qtd. de inversores:</t>
  </si>
  <si>
    <t>Potência total inversores (kW):</t>
  </si>
  <si>
    <t>DPS CA (A)</t>
  </si>
  <si>
    <t>Notas:</t>
  </si>
  <si>
    <t>DPS CC (A)</t>
  </si>
  <si>
    <t>1 - O sistema de GD deverá estar conectada ao sistema de aterramento da UC.</t>
  </si>
  <si>
    <t>2 - O sistema de GD deve possuir dispositivo de proteção contra sobrecorrentes,</t>
  </si>
  <si>
    <t>Localização da Unidade Consumidora:</t>
  </si>
  <si>
    <t>a fim de limitar e interromper o fornecimento de energia, como proporcionar</t>
  </si>
  <si>
    <t>proteção à rede da Energisa contra eventuais defeitos a partir do sistema de</t>
  </si>
  <si>
    <t>Titular:</t>
  </si>
  <si>
    <t>Geração Distribuída.</t>
  </si>
  <si>
    <t>A sinalização de segurança deve ser instalada junto ao padrão de entrada de energia, próximo a caixa de medição proteção. Deverá ser instalada uma placa de advertência com os seguintes dizeres:</t>
  </si>
  <si>
    <t>3 - O inversor deve garantir o sincronismo da geração com a rede e evitar conexões</t>
  </si>
  <si>
    <t xml:space="preserve"> indevidas. Em nenhuma hipótese sera permitido o ilhamento de geradores</t>
  </si>
  <si>
    <t>conectados ao sistema Elétrico da Energisa.</t>
  </si>
  <si>
    <t xml:space="preserve">4 - O aumento à revelia da capacidade de geração não é permitido sob pena de </t>
  </si>
  <si>
    <t>Fuso:</t>
  </si>
  <si>
    <t>interromper o canal de geração da unidade consumidora.</t>
  </si>
  <si>
    <t>Latitude (X):</t>
  </si>
  <si>
    <t xml:space="preserve">CUIDADO - RISCO DE CHOQUE ELÉTRICO </t>
  </si>
  <si>
    <t>5 - É vedada a divisão de centrais geradoras.</t>
  </si>
  <si>
    <t>Longitude (Y):</t>
  </si>
  <si>
    <t>6 - A adesão ao sistema de compensação de energia elétrica não</t>
  </si>
  <si>
    <t>_________________________________________</t>
  </si>
  <si>
    <t>se aplica aos consumidores livres ou especiais.</t>
  </si>
  <si>
    <t>OBSERVAÇÃO: DIAGRAMA UNIFILAR GERADO AUTOMATICAMENTE DE ACORDO COM O PREENCHIMENTO DO DOCUMENTO, SENDO O PROJETISTA, O RESPONSÁVEL LEGAL PELO PROJETO APRESENTADO JUNTO À ENERGISA.  JUNTO A ESSE PROJETO DEVEM SER APRESENTADAS AS DEMAIS DOCUMENTAÇÕES DE PROJETO. A NÃO APRESENTAÇÃO DA DOCUMENTAÇÃO GERADA POR ESSE FORMULÁRIO, JUNTO AO EXCEL  E AO RESTANTE DAS DOCUMENTAÇÕES PODERÁ RESULTAR NA REPROVA DO PROJETO.</t>
  </si>
  <si>
    <t>Column1</t>
  </si>
  <si>
    <t>Column2</t>
  </si>
  <si>
    <t>Column3</t>
  </si>
  <si>
    <t>Column4</t>
  </si>
  <si>
    <t>Column5</t>
  </si>
  <si>
    <t>DATA</t>
  </si>
  <si>
    <t>NOME</t>
  </si>
  <si>
    <t>VERSÃO</t>
  </si>
  <si>
    <t>1. CARACTERÍSTICAS DA GERAÇÃO EXISTENTE DA UNIDADE CONSUMIDORA</t>
  </si>
  <si>
    <t>FORMULÁRIO PARA GERAÇÃO EXISTENTE</t>
  </si>
  <si>
    <t>112.5</t>
  </si>
  <si>
    <t>FORMULÁRIO DE ORÇAMENTO DE CONEXÃO</t>
  </si>
  <si>
    <t>POTENCIA GERAÇÃO + GD EXISTENTE</t>
  </si>
  <si>
    <t>SOLICITACAO</t>
  </si>
  <si>
    <t>INVERSOR</t>
  </si>
  <si>
    <t>Inversor</t>
  </si>
  <si>
    <t>FORMULÁRIO DE ORÇAMENTO DE CONEXÃO DE MICRO E MINIGERAÇÃO</t>
  </si>
  <si>
    <t>SUPERVISÃO DE PROJETOS</t>
  </si>
  <si>
    <t>Caso ainda não seja desbloqueada, siga o passo a passo a baixo:</t>
  </si>
  <si>
    <t>Habilite as macros na caixa de seleção</t>
  </si>
  <si>
    <r>
      <t>Essa é uma ferramenta desenvolvida pela</t>
    </r>
    <r>
      <rPr>
        <b/>
        <sz val="12"/>
        <color rgb="FF0097C2"/>
        <rFont val="Arial"/>
        <family val="2"/>
      </rPr>
      <t xml:space="preserve"> ENERGISA</t>
    </r>
    <r>
      <rPr>
        <sz val="12"/>
        <color rgb="FF0097C2"/>
        <rFont val="Arial"/>
        <family val="2"/>
      </rPr>
      <t xml:space="preserve"> para facilitar a elaboração e análise de projetos particulares de geração distribuída.</t>
    </r>
  </si>
  <si>
    <r>
      <t xml:space="preserve">Ao final, os dados preenchidos serão transformados em um arquivo </t>
    </r>
    <r>
      <rPr>
        <b/>
        <sz val="12"/>
        <color rgb="FF0097C2"/>
        <rFont val="Arial"/>
        <family val="2"/>
      </rPr>
      <t xml:space="preserve">PDF </t>
    </r>
    <r>
      <rPr>
        <sz val="12"/>
        <color rgb="FF0097C2"/>
        <rFont val="Arial"/>
        <family val="2"/>
      </rPr>
      <t xml:space="preserve">e </t>
    </r>
    <r>
      <rPr>
        <b/>
        <sz val="12"/>
        <color rgb="FF0097C2"/>
        <rFont val="Arial"/>
        <family val="2"/>
      </rPr>
      <t>Excel</t>
    </r>
    <r>
      <rPr>
        <sz val="12"/>
        <color rgb="FF0097C2"/>
        <rFont val="Arial"/>
        <family val="2"/>
      </rPr>
      <t xml:space="preserve"> que deverão ser anexados no AWGPE juntamente com a documentação de projeto.</t>
    </r>
  </si>
  <si>
    <t>Estreitando relacionamentos</t>
  </si>
  <si>
    <t>1694 - JMPV-X1/72-560W</t>
  </si>
  <si>
    <t>EMS 184 - SOLARGIGA1</t>
  </si>
  <si>
    <t>1685 - HR-250P</t>
  </si>
  <si>
    <t>EMS 182 - HAREONSOLAR1</t>
  </si>
  <si>
    <t>1648 - KOFV FR 595 MP-HC</t>
  </si>
  <si>
    <t>EMS 180 - KOMECO 1</t>
  </si>
  <si>
    <t>1614 - HY-M10/144H-555 _x000D_</t>
  </si>
  <si>
    <t>EMS 179 - BLUESUN2</t>
  </si>
  <si>
    <t>1603 - HY-M10/144H-550W</t>
  </si>
  <si>
    <t>EMS 179 - BLUESUN1</t>
  </si>
  <si>
    <t>1601 - SL370TU-36MD</t>
  </si>
  <si>
    <t>EMS 178 - SOPRANO1</t>
  </si>
  <si>
    <t>1587 - HTM545MH5-72</t>
  </si>
  <si>
    <t>EMS 177 - HAITAI SOLAR1</t>
  </si>
  <si>
    <t>1579 - SS-550-72MDH</t>
  </si>
  <si>
    <t>EMS 176 - JNG1</t>
  </si>
  <si>
    <t>1575 - GREENTILE GT-50</t>
  </si>
  <si>
    <t>EMS 175 - GREENTILE1</t>
  </si>
  <si>
    <t>1540 - E-MONO-550 OUROLUX 35MM</t>
  </si>
  <si>
    <t>EMS 173 - OUROLUX SOLAR1</t>
  </si>
  <si>
    <t>1522 - NXN-555-144M</t>
  </si>
  <si>
    <t>EMS 172 - NEXEN1</t>
  </si>
  <si>
    <t>1555 - SV1S72-550W</t>
  </si>
  <si>
    <t>EMS 170 - SENGI SOLAR3</t>
  </si>
  <si>
    <t>1484 - SV1S72 555W</t>
  </si>
  <si>
    <t>EMS 170 - SENGI SOLAR2</t>
  </si>
  <si>
    <t>1457 - SV1S72-545W</t>
  </si>
  <si>
    <t>EMS 170 - SENGI SOLAR1</t>
  </si>
  <si>
    <t>1659 - SK9612MHVC550_x000D_</t>
  </si>
  <si>
    <t>EMS 169 - AKCOME5</t>
  </si>
  <si>
    <t>1542 - SKA511MHVC-555W</t>
  </si>
  <si>
    <t>EMS 169 - AKCOME4</t>
  </si>
  <si>
    <t>1500 - SKA511MHVC-550W</t>
  </si>
  <si>
    <t>EMS 169 - AKCOME3</t>
  </si>
  <si>
    <t>1492 - CHASER-M12/110P - 550W</t>
  </si>
  <si>
    <t>EMS 169 - AKCOME2</t>
  </si>
  <si>
    <t>1455 - CHASER-M10/144P- 550W</t>
  </si>
  <si>
    <t>EMS 169 - AKCOME1</t>
  </si>
  <si>
    <t>1447 - 66MDH-505W</t>
  </si>
  <si>
    <t>EMS 166 - GENYX1</t>
  </si>
  <si>
    <t>1416 - ONDULADA-F140 2.44</t>
  </si>
  <si>
    <t>EMS 164 - ETERNIT SOLAR 1</t>
  </si>
  <si>
    <t>1443 - SV1S72-545W</t>
  </si>
  <si>
    <t>EMS 162 - SENGI SOLAR 3</t>
  </si>
  <si>
    <t>1439 - SV1S72-550</t>
  </si>
  <si>
    <t>EMS 162 - SENGI SOLAR 2</t>
  </si>
  <si>
    <t>1408 - SV1S72-540</t>
  </si>
  <si>
    <t>EMS 162 - SENGI SOLAR 1</t>
  </si>
  <si>
    <t>1621 - CP18-72HT555W</t>
  </si>
  <si>
    <t>EMS 160 - HANERSUN5</t>
  </si>
  <si>
    <t xml:space="preserve">1494 - CP18-72H555W </t>
  </si>
  <si>
    <t>EMS 160 - HANERSUN4</t>
  </si>
  <si>
    <t>1488 - CP18-72H555W</t>
  </si>
  <si>
    <t>EMS 160 - HANERSUN3</t>
  </si>
  <si>
    <t>1487 - CP18-72H560W</t>
  </si>
  <si>
    <t>EMS 160 - HANERSUN2</t>
  </si>
  <si>
    <t>1389 - CP18-72H550W</t>
  </si>
  <si>
    <t>EMS 160 - HANERSUN1</t>
  </si>
  <si>
    <t>1349 - MS-545W</t>
  </si>
  <si>
    <t>EMS 158 - MINASOL1</t>
  </si>
  <si>
    <t>1320 - YS660M-66</t>
  </si>
  <si>
    <t>EMS 157 - YANGTZE 1</t>
  </si>
  <si>
    <t>1634 - CHSM72M-HC 555W</t>
  </si>
  <si>
    <t>EMS 155 - WDC SOLAR3</t>
  </si>
  <si>
    <t>1566 - WDC72T_x000D_ - 555W</t>
  </si>
  <si>
    <t>EMS 155 - WDC SOLAR2</t>
  </si>
  <si>
    <t>1282 - WDC550-36V-MH</t>
  </si>
  <si>
    <t>EMS 155 - WDC SOLAR1</t>
  </si>
  <si>
    <t>1235 - PSP330WP</t>
  </si>
  <si>
    <t>EMS 153 - AKTHON1</t>
  </si>
  <si>
    <t>1215 - LF 605 M10-78H</t>
  </si>
  <si>
    <t>EMS 152 - NINGBO LEFENG1</t>
  </si>
  <si>
    <t>1206 - TSP335-72H</t>
  </si>
  <si>
    <t>EMS 151 - TRUNSUN SOLAR1</t>
  </si>
  <si>
    <t>1213 - STM-550/144-S3</t>
  </si>
  <si>
    <t>EMS 150 - SCHUTTEN2</t>
  </si>
  <si>
    <t>1199 - STM-465/144-S2</t>
  </si>
  <si>
    <t>EMS 150 - SCHUTTEN1</t>
  </si>
  <si>
    <t>1623 - SN555-144M</t>
  </si>
  <si>
    <t>EMS 149 - SINE ENERGY8</t>
  </si>
  <si>
    <t>1475 - SN540-144MB</t>
  </si>
  <si>
    <t>EMS 149 - SINE ENERGY7</t>
  </si>
  <si>
    <t>1451 - SN550-144M</t>
  </si>
  <si>
    <t>EMS 149 - SINE ENERGY6</t>
  </si>
  <si>
    <t>1402 - SN545-144M</t>
  </si>
  <si>
    <t>EMS 149 - SINE ENERGY5</t>
  </si>
  <si>
    <t>1358 - SN-550W-144MB</t>
  </si>
  <si>
    <t>EMS 149 - SINE ENERGY4</t>
  </si>
  <si>
    <t>1341 - SN555W-144M</t>
  </si>
  <si>
    <t>EMS 149 - SINE ENERGY3</t>
  </si>
  <si>
    <t>1243 - SN500W-132M</t>
  </si>
  <si>
    <t>EMS 149 - SINE ENERGY2</t>
  </si>
  <si>
    <t>1198 - SN 550W-144M</t>
  </si>
  <si>
    <t>EMS 149 - SINE ENERGY1</t>
  </si>
  <si>
    <t>1683 - XP545W-72MET</t>
  </si>
  <si>
    <t>EMS 147 - XPOWER8</t>
  </si>
  <si>
    <t>1536 - XP-670W-66MET</t>
  </si>
  <si>
    <t>EMS 147 - XPOWER7</t>
  </si>
  <si>
    <t>1493 - XP-590W-78MET</t>
  </si>
  <si>
    <t>EMS 147 - XPOWER6</t>
  </si>
  <si>
    <t>1483 - XP-540-72MET</t>
  </si>
  <si>
    <t>EMS 147 - XPOWER5</t>
  </si>
  <si>
    <t>1470 - XP590W-72MET</t>
  </si>
  <si>
    <t>EMS 147 - XPOWER4</t>
  </si>
  <si>
    <t>1412 - XP- 505W- 66MDH</t>
  </si>
  <si>
    <t>EMS 147 - XPOWER3</t>
  </si>
  <si>
    <t>1228 - XP450-72MET</t>
  </si>
  <si>
    <t>EMS 147 - XPOWER2</t>
  </si>
  <si>
    <t>1184 - XP550W-72MET</t>
  </si>
  <si>
    <t>EMS 147 - XPOWER1</t>
  </si>
  <si>
    <t>1681 - HY-M12/110 555W</t>
  </si>
  <si>
    <t>EMS 146 - HONOR SOLAR14</t>
  </si>
  <si>
    <t>1538 - HY-M10/144-550W</t>
  </si>
  <si>
    <t>EMS 146 - HONOR SOLAR13</t>
  </si>
  <si>
    <t>1529 - HY-M10/144H-555W</t>
  </si>
  <si>
    <t>EMS 146 - HONOR SOLAR12</t>
  </si>
  <si>
    <t>1462 - HY-M10/156 600W</t>
  </si>
  <si>
    <t>EMS 146 - HONOR SOLAR11</t>
  </si>
  <si>
    <t>1450 - HY-M6/144H-450W</t>
  </si>
  <si>
    <t>EMS 146 - HONOR SOLAR10</t>
  </si>
  <si>
    <t>1424 - HY-P10/156H-460W</t>
  </si>
  <si>
    <t>EMS 146 - HONOR SOLAR9</t>
  </si>
  <si>
    <t>1257 - HY-M12 / 132 - 665W</t>
  </si>
  <si>
    <t>EMS 146 - HONOR SOLAR8</t>
  </si>
  <si>
    <t>1244 - HY-M10/120-460W</t>
  </si>
  <si>
    <t>EMS 146 - HONOR SOLAR7</t>
  </si>
  <si>
    <t>1174 - HY-M10/144H 460W</t>
  </si>
  <si>
    <t>EMS 146 - HONOR SOLAR6</t>
  </si>
  <si>
    <t>EMS 146 - HONOR SOLAR5</t>
  </si>
  <si>
    <t>EMS 146 - HONOR SOLAR4</t>
  </si>
  <si>
    <t>EMS 146 - HONOR SOLAR3</t>
  </si>
  <si>
    <t>EMS 146 - HONOR SOLAR2</t>
  </si>
  <si>
    <t>EMS 146 - HONOR SOLAR1</t>
  </si>
  <si>
    <t>EMS 145 - SUNKET1</t>
  </si>
  <si>
    <t>1640 - TS550S8A - 560W</t>
  </si>
  <si>
    <t>EMS 143 - TSUN14</t>
  </si>
  <si>
    <t>1620 - TS550S8A</t>
  </si>
  <si>
    <t>EMS 143 - TSUN13</t>
  </si>
  <si>
    <t>1617 - TP6L72M-440</t>
  </si>
  <si>
    <t>EMS 143 - TSUN12</t>
  </si>
  <si>
    <t>1610 - BISTAR 560W</t>
  </si>
  <si>
    <t>EMS 143 - TSUN11</t>
  </si>
  <si>
    <t>1558 - TS560S8B-144</t>
  </si>
  <si>
    <t>EMS 143 - TSUN10</t>
  </si>
  <si>
    <t>1557 - TSM472H-55</t>
  </si>
  <si>
    <t>EMS 143 - TSUN9</t>
  </si>
  <si>
    <t>1524 -  TSM472H-N-570</t>
  </si>
  <si>
    <t>EMS 143 - TSUN8</t>
  </si>
  <si>
    <t>1486 - TS560S8B-144</t>
  </si>
  <si>
    <t>EMS 143 - TSUN7</t>
  </si>
  <si>
    <t>1478 - TS-8G66M 665WP</t>
  </si>
  <si>
    <t>EMS 143 - TSUN6</t>
  </si>
  <si>
    <t>1465 - TSM472H-545W</t>
  </si>
  <si>
    <t>EMS 143 - TSUN5</t>
  </si>
  <si>
    <t>1410 - TP8F66M 665W</t>
  </si>
  <si>
    <t>EMS 143 - TSUN4</t>
  </si>
  <si>
    <t>1302 - TP7F72M-550</t>
  </si>
  <si>
    <t>EMS 143 - TSUN3</t>
  </si>
  <si>
    <t>1277 - TSM472H-550W</t>
  </si>
  <si>
    <t>EMS 143 - TSUN2</t>
  </si>
  <si>
    <t>EMS 143 - TSUN1</t>
  </si>
  <si>
    <t>1464 - TSM472H-545W</t>
  </si>
  <si>
    <t>EMS 142 - VSUN3</t>
  </si>
  <si>
    <t>1264 - VSUN545-144MH</t>
  </si>
  <si>
    <t>EMS 142 - VSUN2</t>
  </si>
  <si>
    <t>EMS 142 - VSUN1</t>
  </si>
  <si>
    <t>1637 -  NXN-575-144M</t>
  </si>
  <si>
    <t>EMS 141 - NEXEN7</t>
  </si>
  <si>
    <t>1458 - NXN-555-144M</t>
  </si>
  <si>
    <t>EMS 141 - NEXEN6</t>
  </si>
  <si>
    <t>1361 - NXN-160-120M</t>
  </si>
  <si>
    <t>EMS 141 - NEXEN5</t>
  </si>
  <si>
    <t>1325 - NXN-550-144M</t>
  </si>
  <si>
    <t>EMS 141 - NEXEN4</t>
  </si>
  <si>
    <t>1314 - NXN - 460 - 120M</t>
  </si>
  <si>
    <t>EMS 141 - NEXEN3</t>
  </si>
  <si>
    <t>1294 - NXN-460-120M</t>
  </si>
  <si>
    <t>EMS 141 - NEXEN2</t>
  </si>
  <si>
    <t>EMS 141 - NEXEN1</t>
  </si>
  <si>
    <t>EMS 139 - AUSTA 1</t>
  </si>
  <si>
    <t>1221 -  HS-450-M144</t>
  </si>
  <si>
    <t>EMS 138 - HERSHEY2</t>
  </si>
  <si>
    <t>EMS 138 - HERSHEY1</t>
  </si>
  <si>
    <t>EMS 130 - BISTAR 2</t>
  </si>
  <si>
    <t>EMS 130 - BISTAR 1</t>
  </si>
  <si>
    <t>1696 - SF-M18/144 560</t>
  </si>
  <si>
    <t>EMS 129 - SHINEFAR SOLAR 16</t>
  </si>
  <si>
    <t>1653 - SF-M16/144 460W</t>
  </si>
  <si>
    <t>EMS 129 - SHINEFAR SOLAR 15</t>
  </si>
  <si>
    <t>1468 - SF-M18/144 - 555W</t>
  </si>
  <si>
    <t>EMS 129 - SHINEFAR SOLAR 14</t>
  </si>
  <si>
    <t>1362 - SF-M15/144-415W - 415W</t>
  </si>
  <si>
    <t>EMS 129 - SHINEFAR SOLAR 13</t>
  </si>
  <si>
    <t>1307 - SF-M15/144-415</t>
  </si>
  <si>
    <t>EMS 129 - SHINEFAR SOLAR 12</t>
  </si>
  <si>
    <t>1254 - SF-M3/144 390-420W</t>
  </si>
  <si>
    <t>EMS 129 - SHINEFAR SOLAR 11</t>
  </si>
  <si>
    <t>1183 - SF-M3/144 415W</t>
  </si>
  <si>
    <t>EMS 129 - SHINEFAR SOLAR 10</t>
  </si>
  <si>
    <t>EMS 129 - SHINEFAR SOLAR 9</t>
  </si>
  <si>
    <t>EMS 129 - SHINEFAR SOLAR 8</t>
  </si>
  <si>
    <t>EMS 129 - SHINEFAR SOLAR 7</t>
  </si>
  <si>
    <t>EMS 129 - SHINEFAR SOLAR 6</t>
  </si>
  <si>
    <t>1072 - SF-M18/ 144 550W</t>
  </si>
  <si>
    <t>EMS 129 - SHINEFAR SOLAR 5</t>
  </si>
  <si>
    <t>EMS 129 - SHINEFAR SOLAR 4</t>
  </si>
  <si>
    <t>EMS 129 - SHINEFAR SOLAR 3</t>
  </si>
  <si>
    <t>EMS 129 - SHINEFAR SOLAR 2</t>
  </si>
  <si>
    <t>EMS 129 - SHINEFAR SOLAR 1</t>
  </si>
  <si>
    <t>EMS 128 - QSOLAR1</t>
  </si>
  <si>
    <t>1427 - EX545MB-144</t>
  </si>
  <si>
    <t>EMS 126 - EXIOM6</t>
  </si>
  <si>
    <t xml:space="preserve">1400 - EX545M(B)-144(HC)(182) </t>
  </si>
  <si>
    <t>EMS 126 - EXIOM5</t>
  </si>
  <si>
    <t>1305 - EX545M(B)-144(HC) 9BB(182)</t>
  </si>
  <si>
    <t>EMS 126 - EXIOM4</t>
  </si>
  <si>
    <t>1185 - EX450M(B)-144(HC)(166)(9BB)</t>
  </si>
  <si>
    <t>EMS 126 - EXIOM3</t>
  </si>
  <si>
    <t>EMS 126 - EXIOM2</t>
  </si>
  <si>
    <t>EMS 126 - EXIOM1</t>
  </si>
  <si>
    <t>1689 - LP210*210-M-66-MH - 665W</t>
  </si>
  <si>
    <t>EMS 124 - LEAPTON SOLAR12</t>
  </si>
  <si>
    <t>1530 - LP182*182-M-72-MH_x000D_-560W</t>
  </si>
  <si>
    <t>EMS 124 - LEAPTON SOLAR11</t>
  </si>
  <si>
    <t>1393 - LP182*182-M-72-MH-550W</t>
  </si>
  <si>
    <t>EMS 124 - LEAPTON SOLAR10</t>
  </si>
  <si>
    <t>1209 - LP182*182-M-72-MH-530W</t>
  </si>
  <si>
    <t>EMS 124 - LEAPTON SOLAR9</t>
  </si>
  <si>
    <t>1175 - LP182*182-M-78-MH-590W</t>
  </si>
  <si>
    <t>EMS 124 - LEAPTON SOLAR8</t>
  </si>
  <si>
    <t>EMS 124 - LEAPTON SOLAR7</t>
  </si>
  <si>
    <t>EMS 124 - LEAPTON SOLAR6</t>
  </si>
  <si>
    <t>EMS 124 - LEAPTON SOLAR5</t>
  </si>
  <si>
    <t>EMS 124 - LEAPTON SOLAR4</t>
  </si>
  <si>
    <t>944 - LP182*182-M-78-MH-590W</t>
  </si>
  <si>
    <t>EMS 124 - LEAPTON SOLAR3</t>
  </si>
  <si>
    <t>EMS 124 - LEAPTON SOLAR2</t>
  </si>
  <si>
    <t>EMS 124 - LEAPTON SOLAR1</t>
  </si>
  <si>
    <t>778 - PROJETOS</t>
  </si>
  <si>
    <t>EMS 120 - PROJETOS PAINEIS1</t>
  </si>
  <si>
    <t>1496 - OUTRO 555W</t>
  </si>
  <si>
    <t>EMS 119 - PROJETOS PARTICULARES1</t>
  </si>
  <si>
    <t>1641 - D330BYC</t>
  </si>
  <si>
    <t>EMS 118 - SUNEDISON2</t>
  </si>
  <si>
    <t>EMS 118 - SUNEDISON1</t>
  </si>
  <si>
    <t>EMS 117 - SOLUXTEC1</t>
  </si>
  <si>
    <t>EMS 115 - JAYU SOLAR1</t>
  </si>
  <si>
    <t>1405 - TSHM-144HV 545W</t>
  </si>
  <si>
    <t>EMS 114 - BEYONDSUN5</t>
  </si>
  <si>
    <t>EMS 114 - BEYONDSUN4</t>
  </si>
  <si>
    <t>EMS 114 - BEYONDSUN3</t>
  </si>
  <si>
    <t>EMS 114 - BEYONDSUN2</t>
  </si>
  <si>
    <t>EMS 114 - BEYONDSUN1</t>
  </si>
  <si>
    <t>1261 - SRP-540-BMA-HV</t>
  </si>
  <si>
    <t>EMS 113 - SERAPHIM4</t>
  </si>
  <si>
    <t>EMS 113 - SERAPHIM3</t>
  </si>
  <si>
    <t>EMS 113 - SERAPHIM2</t>
  </si>
  <si>
    <t>EMS 113 - SERAPHIM1</t>
  </si>
  <si>
    <t>1568 - POS555W144CM - 555W</t>
  </si>
  <si>
    <t>EMS 112 - ODEX SOLAR4</t>
  </si>
  <si>
    <t>1345 - POS460W120CM</t>
  </si>
  <si>
    <t>EMS 112 - ODEX SOLAR3</t>
  </si>
  <si>
    <t>1207 - POS550W144CM</t>
  </si>
  <si>
    <t>EMS 112 - ODEX SOLAR2</t>
  </si>
  <si>
    <t>EMS 112 - ODEX SOLAR1</t>
  </si>
  <si>
    <t>EMS 110 - BST4</t>
  </si>
  <si>
    <t>EMS 110 - BST3</t>
  </si>
  <si>
    <t>EMS 110 - BST2</t>
  </si>
  <si>
    <t>EMS 110 - BST1</t>
  </si>
  <si>
    <t>1237 - SIRIUS-HD144P-545</t>
  </si>
  <si>
    <t>EMS 108 - SIRIUS3</t>
  </si>
  <si>
    <t>EMS 108 - SIRIUS2</t>
  </si>
  <si>
    <t>EMS 108 - SIRIUS1</t>
  </si>
  <si>
    <t>EMS 106 - ELCO SOLAR1</t>
  </si>
  <si>
    <t>1635 - M610B R 550</t>
  </si>
  <si>
    <t>EMS 104 - PHONO SOLAR29</t>
  </si>
  <si>
    <t>1549 - PS550M6H-24/TH</t>
  </si>
  <si>
    <t>EMS 104 - PHONO SOLAR28</t>
  </si>
  <si>
    <t>1420 - PS550M8GF-24/TH</t>
  </si>
  <si>
    <t>EMS 104 - PHONO SOLAR27</t>
  </si>
  <si>
    <t>1395 - M6-10B-R-550W</t>
  </si>
  <si>
    <t>EMS 104 - PHONO SOLAR26</t>
  </si>
  <si>
    <t>1352 - PS550M6H-24/TH</t>
  </si>
  <si>
    <t>EMS 104 - PHONO SOLAR25</t>
  </si>
  <si>
    <t>1169 - PS550M6-24/TH</t>
  </si>
  <si>
    <t>EMS 104 - PHONO SOLAR24</t>
  </si>
  <si>
    <t>EMS 104 - PHONO SOLAR23</t>
  </si>
  <si>
    <t>EMS 104 - PHONO SOLAR22</t>
  </si>
  <si>
    <t>EMS 104 - PHONO SOLAR21</t>
  </si>
  <si>
    <t>EMS 104 - PHONO SOLAR20</t>
  </si>
  <si>
    <t>EMS 104 - PHONO SOLAR19</t>
  </si>
  <si>
    <t>EMS 104 - PHONO SOLAR18</t>
  </si>
  <si>
    <t>EMS 104 - PHONO SOLAR17</t>
  </si>
  <si>
    <t>EMS 104 - PHONO SOLAR16</t>
  </si>
  <si>
    <t>EMS 104 - PHONO SOLAR15</t>
  </si>
  <si>
    <t>EMS 104 - PHONO SOLAR14</t>
  </si>
  <si>
    <t>754 - PS450M4-24/TH</t>
  </si>
  <si>
    <t>EMS 104 - PHONO SOLAR13</t>
  </si>
  <si>
    <t>EMS 104 - PHONO SOLAR12</t>
  </si>
  <si>
    <t>EMS 104 - PHONO SOLAR11</t>
  </si>
  <si>
    <t>EMS 104 - PHONO SOLAR10</t>
  </si>
  <si>
    <t>EMS 104 - PHONO SOLAR9</t>
  </si>
  <si>
    <t>EMS 104 - PHONO SOLAR8</t>
  </si>
  <si>
    <t>EMS 104 - PHONO SOLAR7</t>
  </si>
  <si>
    <t>EMS 104 - PHONO SOLAR6</t>
  </si>
  <si>
    <t>EMS 104 - PHONO SOLAR5</t>
  </si>
  <si>
    <t>EMS 104 - PHONO SOLAR4</t>
  </si>
  <si>
    <t>EMS 104 - PHONO SOLAR3</t>
  </si>
  <si>
    <t>EMS 104 - PHONO SOLAR2</t>
  </si>
  <si>
    <t>EMS 104 - PHONO SOLAR1</t>
  </si>
  <si>
    <t>EMS 103 - BLADE SOLAR2</t>
  </si>
  <si>
    <t>EMS 103 - BLADE SOLAR1</t>
  </si>
  <si>
    <t>EMS 102 - HT-SAAE5</t>
  </si>
  <si>
    <t>EMS 102 - HT-SAAE4</t>
  </si>
  <si>
    <t>EMS 102 - HT-SAAE3</t>
  </si>
  <si>
    <t>EMS 102 - HT-SAAE2</t>
  </si>
  <si>
    <t>EMS 102 - HT-SAAE1</t>
  </si>
  <si>
    <t>EMS 101 - SOLPAC3</t>
  </si>
  <si>
    <t>EMS 101 - SOLPAC2</t>
  </si>
  <si>
    <t>EMS 101 - SOLPAC1</t>
  </si>
  <si>
    <t>1564 - M F 00575</t>
  </si>
  <si>
    <t>EMS 100 - EMPALUX13</t>
  </si>
  <si>
    <t>1397 - LF690M12-66H/BF</t>
  </si>
  <si>
    <t>EMS 100 - EMPALUX12</t>
  </si>
  <si>
    <t>1311 - MF00465</t>
  </si>
  <si>
    <t>EMS 100 - EMPALUX11</t>
  </si>
  <si>
    <t>1205 - MF00690</t>
  </si>
  <si>
    <t>EMS 100 - EMPALUX10</t>
  </si>
  <si>
    <t>EMS 100 - EMPALUX9</t>
  </si>
  <si>
    <t>EMS 100 - EMPALUX8</t>
  </si>
  <si>
    <t>EMS 100 - EMPALUX7</t>
  </si>
  <si>
    <t>EMS 100 - EMPALUX6</t>
  </si>
  <si>
    <t>EMS 100 - EMPALUX5</t>
  </si>
  <si>
    <t>EMS 100 - EMPALUX4</t>
  </si>
  <si>
    <t>EMS 100 - EMPALUX3</t>
  </si>
  <si>
    <t>EMS 100 - EMPALUX2</t>
  </si>
  <si>
    <t>EMS 100 - EMPALUX1</t>
  </si>
  <si>
    <t>1666 - BS560M-144 560W</t>
  </si>
  <si>
    <t>EMS 97 - BEDIN SOLAR16</t>
  </si>
  <si>
    <t>1651 - BS450-36V-MH</t>
  </si>
  <si>
    <t>EMS 97 - BEDIN SOLAR15</t>
  </si>
  <si>
    <t>1613 - BS560M-144</t>
  </si>
  <si>
    <t>EMS 97 - BEDIN SOLAR14</t>
  </si>
  <si>
    <t>1582 - HIM72S30-550/MB_x000D_</t>
  </si>
  <si>
    <t>EMS 97 - BEDIN SOLAR13</t>
  </si>
  <si>
    <t>1342 - ESPMC 550W</t>
  </si>
  <si>
    <t>EMS 97 - BEDIN SOLAR12</t>
  </si>
  <si>
    <t>1166 - BS-450</t>
  </si>
  <si>
    <t>EMS 97 - BEDIN SOLAR11</t>
  </si>
  <si>
    <t>EMS 97 - BEDIN SOLAR10</t>
  </si>
  <si>
    <t>EMS 97 - BEDIN SOLAR9</t>
  </si>
  <si>
    <t>EMS 97 - BEDIN SOLAR8</t>
  </si>
  <si>
    <t>EMS 97 - BEDIN SOLAR7</t>
  </si>
  <si>
    <t>EMS 97 - BEDIN SOLAR6</t>
  </si>
  <si>
    <t>EMS 97 - BEDIN SOLAR5</t>
  </si>
  <si>
    <t>EMS 97 - BEDIN SOLAR4</t>
  </si>
  <si>
    <t>EMS 97 - BEDIN SOLAR3</t>
  </si>
  <si>
    <t>EMS 97 - BEDIN SOLAR2</t>
  </si>
  <si>
    <t>EMS 97 - BEDIN SOLAR1</t>
  </si>
  <si>
    <t>1609 - KOFV FR 550 MP-HC</t>
  </si>
  <si>
    <t>EMS 95 - KOMECO5</t>
  </si>
  <si>
    <t>1471 - KOFV FR 595 MP-HC</t>
  </si>
  <si>
    <t>EMS 95 - KOMECO4</t>
  </si>
  <si>
    <t>EMS 95 - KOMECO3</t>
  </si>
  <si>
    <t>EMS 95 - KOMECO2</t>
  </si>
  <si>
    <t>EMS 95 - KOMECO1</t>
  </si>
  <si>
    <t>1667 - BPDMJ72H(S)-450</t>
  </si>
  <si>
    <t>EMS 93 - RAY TECH9</t>
  </si>
  <si>
    <t>EMS 93 - RAY TECH8</t>
  </si>
  <si>
    <t>EMS 93 - RAY TECH7</t>
  </si>
  <si>
    <t>EMS 93 - RAY TECH6</t>
  </si>
  <si>
    <t>EMS 93 - RAY TECH5</t>
  </si>
  <si>
    <t>EMS 93 - RAY TECH4</t>
  </si>
  <si>
    <t>EMS 93 - RAY TECH3</t>
  </si>
  <si>
    <t>EMS 93 - RAY TECH2</t>
  </si>
  <si>
    <t>EMS 93 - RAY TECH1</t>
  </si>
  <si>
    <t>1419 - ESPHSC 550W</t>
  </si>
  <si>
    <t>EMS 92 - ERA SOLAR18</t>
  </si>
  <si>
    <t>1324 - ESPHSC 550M</t>
  </si>
  <si>
    <t>EMS 92 - ERA SOLAR17</t>
  </si>
  <si>
    <t>1317 - ERA 72HCB 550M</t>
  </si>
  <si>
    <t>EMS 92 - ERA SOLAR16</t>
  </si>
  <si>
    <t>EMS 92 - ERA SOLAR15</t>
  </si>
  <si>
    <t>EMS 92 - ERA SOLAR14</t>
  </si>
  <si>
    <t>EMS 92 - ERA SOLAR13</t>
  </si>
  <si>
    <t>EMS 92 - ERA SOLAR12</t>
  </si>
  <si>
    <t>EMS 92 - ERA SOLAR11</t>
  </si>
  <si>
    <t>EMS 92 - ERA SOLAR10</t>
  </si>
  <si>
    <t>EMS 92 - ERA SOLAR9</t>
  </si>
  <si>
    <t>EMS 92 - ERA SOLAR8</t>
  </si>
  <si>
    <t>EMS 92 - ERA SOLAR7</t>
  </si>
  <si>
    <t>EMS 92 - ERA SOLAR6</t>
  </si>
  <si>
    <t>EMS 92 - ERA SOLAR5</t>
  </si>
  <si>
    <t>EMS 92 - ERA SOLAR4</t>
  </si>
  <si>
    <t>EMS 92 - ERA SOLAR3</t>
  </si>
  <si>
    <t>EMS 92 - ERA SOLAR2</t>
  </si>
  <si>
    <t>EMS 92 - ERA SOLAR1</t>
  </si>
  <si>
    <t>EMS 90 - JETION SOLAR3</t>
  </si>
  <si>
    <t>EMS 90 - JETION SOLAR2</t>
  </si>
  <si>
    <t>EMS 90 - JETION SOLAR1</t>
  </si>
  <si>
    <t>1658 -  AE410HM6L-72</t>
  </si>
  <si>
    <t>EMS 89 - AE SOLAR27</t>
  </si>
  <si>
    <t>1467 - AE550HM6L-72</t>
  </si>
  <si>
    <t>EMS 89 - AE SOLAR26</t>
  </si>
  <si>
    <t>1382 - AE HM6L 66 505W</t>
  </si>
  <si>
    <t>EMS 89 - AE SOLAR25</t>
  </si>
  <si>
    <t>1374 - HM6L-60-460W</t>
  </si>
  <si>
    <t>EMS 89 - AE SOLAR24</t>
  </si>
  <si>
    <t>1351 - HM6L 66 - 505W</t>
  </si>
  <si>
    <t>EMS 89 - AE SOLAR23</t>
  </si>
  <si>
    <t>1350 - HM6L 66 - 505W</t>
  </si>
  <si>
    <t>EMS 89 - AE SOLAR22</t>
  </si>
  <si>
    <t>1308 - AE440MC-144</t>
  </si>
  <si>
    <t>EMS 89 - AE SOLAR21</t>
  </si>
  <si>
    <t>1301 - AE440HM6L-72</t>
  </si>
  <si>
    <t>EMS 89 - AE SOLAR20</t>
  </si>
  <si>
    <t>1288 - EA440MC-144 440W</t>
  </si>
  <si>
    <t>EMS 89 - AE SOLAR19</t>
  </si>
  <si>
    <t>1287 - AE505HM6L-66</t>
  </si>
  <si>
    <t>EMS 89 - AE SOLAR18</t>
  </si>
  <si>
    <t xml:space="preserve">1266 - AE450HM6L-60 - 450W </t>
  </si>
  <si>
    <t>EMS 89 - AE SOLAR17</t>
  </si>
  <si>
    <t>1259 - HM6L-66-505W</t>
  </si>
  <si>
    <t>EMS 89 - AE SOLAR16</t>
  </si>
  <si>
    <t>1176 - AE505MD-132</t>
  </si>
  <si>
    <t>EMS 89 - AE SOLAR15</t>
  </si>
  <si>
    <t>EMS 89 - AE SOLAR14</t>
  </si>
  <si>
    <t>EMS 89 - AE SOLAR13</t>
  </si>
  <si>
    <t>EMS 89 - AE SOLAR12</t>
  </si>
  <si>
    <t>EMS 89 - AE SOLAR11</t>
  </si>
  <si>
    <t>EMS 89 - AE SOLAR10</t>
  </si>
  <si>
    <t>EMS 89 - AE SOLAR9</t>
  </si>
  <si>
    <t>EMS 89 - AE SOLAR8</t>
  </si>
  <si>
    <t>980 - AE HM6L-66-505</t>
  </si>
  <si>
    <t>EMS 89 - AE SOLAR7</t>
  </si>
  <si>
    <t>958 - AE450HM6L-60</t>
  </si>
  <si>
    <t>EMS 89 - AE SOLAR6</t>
  </si>
  <si>
    <t>EMS 89 - AE SOLAR5</t>
  </si>
  <si>
    <t>EMS 89 - AE SOLAR4</t>
  </si>
  <si>
    <t>EMS 89 - AE SOLAR3</t>
  </si>
  <si>
    <t>EMS 89 - AE SOLAR2</t>
  </si>
  <si>
    <t>EMS 89 - AE SOLAR1</t>
  </si>
  <si>
    <t>1643 - MFVRE-MO-144-550W</t>
  </si>
  <si>
    <t>EMS 87 - BELENERGY38</t>
  </si>
  <si>
    <t>1537 - MFVRE-MO-144-455W</t>
  </si>
  <si>
    <t>EMS 87 - BELENERGY37</t>
  </si>
  <si>
    <t>1510 - MFREN-MO-144-455W</t>
  </si>
  <si>
    <t>EMS 87 - BELENERGY36</t>
  </si>
  <si>
    <t>1508 - MFVOS-MO-144-600W</t>
  </si>
  <si>
    <t>EMS 87 - BELENERGY35</t>
  </si>
  <si>
    <t>1432 - MFVHO-MO-144-550W</t>
  </si>
  <si>
    <t>EMS 87 - BELENERGY34</t>
  </si>
  <si>
    <t>1425 - MFHO-MO-120-460W</t>
  </si>
  <si>
    <t>EMS 87 - BELENERGY33</t>
  </si>
  <si>
    <t>1422 - MFVHO-PO-156-460W</t>
  </si>
  <si>
    <t>EMS 87 - BELENERGY32</t>
  </si>
  <si>
    <t>1401 - MFHON-MO-132-665W</t>
  </si>
  <si>
    <t>EMS 87 - BELENERGY31</t>
  </si>
  <si>
    <t>1396 - MFREN-MO-144-455W</t>
  </si>
  <si>
    <t>EMS 87 - BELENERGY30</t>
  </si>
  <si>
    <t>1377 - MFVHO-MO-156-600W</t>
  </si>
  <si>
    <t>EMS 87 - BELENERGY29</t>
  </si>
  <si>
    <t>1373 - MFVHO-MO-156-600W</t>
  </si>
  <si>
    <t>EMS 87 - BELENERGY28</t>
  </si>
  <si>
    <t>1315 - MFVTA - MO - 144 - 550W</t>
  </si>
  <si>
    <t>EMS 87 - BELENERGY27</t>
  </si>
  <si>
    <t>1312 - MFVTA-MO-144-5550W</t>
  </si>
  <si>
    <t>EMS 87 - BELENERGY26</t>
  </si>
  <si>
    <t>1310 - MFVHO-MO-120-460W</t>
  </si>
  <si>
    <t>EMS 87 - BELENERGY25</t>
  </si>
  <si>
    <t>1303 - SUN 72MH8 550WP</t>
  </si>
  <si>
    <t>EMS 87 - BELENERGY24</t>
  </si>
  <si>
    <t>1279 - MFVTA-MO-144-550W</t>
  </si>
  <si>
    <t>EMS 87 - BELENERGY23</t>
  </si>
  <si>
    <t>1270 - MFVLE-MO-132-665W</t>
  </si>
  <si>
    <t>EMS 87 - BELENERGY22</t>
  </si>
  <si>
    <t>1260 - MFVOS-MO-144-550W</t>
  </si>
  <si>
    <t>EMS 87 - BELENERGY21</t>
  </si>
  <si>
    <t>1225 - MFVHO-MO-144-550W</t>
  </si>
  <si>
    <t>EMS 87 - BELENERGY20</t>
  </si>
  <si>
    <t>1208 - MFE LE-MO-132-665W</t>
  </si>
  <si>
    <t>EMS 87 - BELENERGY19</t>
  </si>
  <si>
    <t>1201 - MFVLU-MO-144-550</t>
  </si>
  <si>
    <t>EMS 87 - BELENERGY18</t>
  </si>
  <si>
    <t>1178 - MFVRE-MO-144-550W</t>
  </si>
  <si>
    <t>EMS 87 - BELENERGY17</t>
  </si>
  <si>
    <t>EMS 87 - BELENERGY16</t>
  </si>
  <si>
    <t>EMS 87 - BELENERGY15</t>
  </si>
  <si>
    <t>EMS 87 - BELENERGY14</t>
  </si>
  <si>
    <t>EMS 87 - BELENERGY13</t>
  </si>
  <si>
    <t>EMS 87 - BELENERGY12</t>
  </si>
  <si>
    <t>EMS 87 - BELENERGY11</t>
  </si>
  <si>
    <t>EMS 87 - BELENERGY10</t>
  </si>
  <si>
    <t>EMS 87 - BELENERGY9</t>
  </si>
  <si>
    <t>EMS 87 - BELENERGY8</t>
  </si>
  <si>
    <t>756 - MFVZN-MO-144-545W</t>
  </si>
  <si>
    <t>EMS 87 - BELENERGY7</t>
  </si>
  <si>
    <t>EMS 87 - BELENERGY6</t>
  </si>
  <si>
    <t>EMS 87 - BELENERGY5</t>
  </si>
  <si>
    <t>EMS 87 - BELENERGY4</t>
  </si>
  <si>
    <t>EMS 87 - BELENERGY3</t>
  </si>
  <si>
    <t>EMS 87 - BELENERGY2</t>
  </si>
  <si>
    <t>87 - MFVOS-MO-144-450W</t>
  </si>
  <si>
    <t>EMS 87 - BELENERGY1</t>
  </si>
  <si>
    <t>1127 - STP350-A72/VFH</t>
  </si>
  <si>
    <t>EMS 85 - SUNTECH7</t>
  </si>
  <si>
    <t>836 - STP6-330/72-24/VFW</t>
  </si>
  <si>
    <t>EMS 85 - SUNTECH6</t>
  </si>
  <si>
    <t>EMS 85 - SUNTECH5</t>
  </si>
  <si>
    <t>EMS 85 - SUNTECH4</t>
  </si>
  <si>
    <t>EMS 85 - SUNTECH3</t>
  </si>
  <si>
    <t>EMS 85 - SUNTECH2</t>
  </si>
  <si>
    <t>EMS 85 - SUNTECH1</t>
  </si>
  <si>
    <t>EMS 84 - LUCKSOLAR1</t>
  </si>
  <si>
    <t>1615 - ODA-144MH-575W</t>
  </si>
  <si>
    <t>EMS 83 - OSDA35</t>
  </si>
  <si>
    <t>1517 - ODA555-36V-MH</t>
  </si>
  <si>
    <t>EMS 83 - OSDA34</t>
  </si>
  <si>
    <t>1511 - ODA465-36V-MH</t>
  </si>
  <si>
    <t>EMS 83 - OSDA33</t>
  </si>
  <si>
    <t>1490 - ODA575-36V-MH</t>
  </si>
  <si>
    <t>EMS 83 - OSDA32</t>
  </si>
  <si>
    <t>1460 - WDC 550-36V-MH</t>
  </si>
  <si>
    <t>EMS 83 - OSDA31</t>
  </si>
  <si>
    <t>1376 - ODA-144MH 550W</t>
  </si>
  <si>
    <t>EMS 83 - OSDA30</t>
  </si>
  <si>
    <t>1290 - ODA450-36V-MHT</t>
  </si>
  <si>
    <t>EMS 83 - OSDA29</t>
  </si>
  <si>
    <t>1285 - ODA550-36V-MH</t>
  </si>
  <si>
    <t>EMS 83 - OSDA28</t>
  </si>
  <si>
    <t>1197 - ODA-144HCLM</t>
  </si>
  <si>
    <t>EMS 83 - OSDA27</t>
  </si>
  <si>
    <t>1172 - SS-550-72MDH</t>
  </si>
  <si>
    <t>EMS 83 - OSDA26</t>
  </si>
  <si>
    <t>EMS 83 - OSDA25</t>
  </si>
  <si>
    <t>EMS 83 - OSDA24</t>
  </si>
  <si>
    <t>EMS 83 - OSDA23</t>
  </si>
  <si>
    <t>EMS 83 - OSDA22</t>
  </si>
  <si>
    <t>EMS 83 - OSDA21</t>
  </si>
  <si>
    <t>992 - ODA550-36V-MH</t>
  </si>
  <si>
    <t>EMS 83 - OSDA20</t>
  </si>
  <si>
    <t>EMS 83 - OSDA19</t>
  </si>
  <si>
    <t>EMS 83 - OSDA18</t>
  </si>
  <si>
    <t>EMS 83 - OSDA17</t>
  </si>
  <si>
    <t>EMS 83 - OSDA16</t>
  </si>
  <si>
    <t>EMS 83 - OSDA15</t>
  </si>
  <si>
    <t>EMS 83 - OSDA14</t>
  </si>
  <si>
    <t>EMS 83 - OSDA13</t>
  </si>
  <si>
    <t>EMS 83 - OSDA12</t>
  </si>
  <si>
    <t>EMS 83 - OSDA11</t>
  </si>
  <si>
    <t>EMS 83 - OSDA10</t>
  </si>
  <si>
    <t>EMS 83 - OSDA9</t>
  </si>
  <si>
    <t>EMS 83 - OSDA8</t>
  </si>
  <si>
    <t>EMS 83 - OSDA7</t>
  </si>
  <si>
    <t>EMS 83 - OSDA6</t>
  </si>
  <si>
    <t>EMS 83 - OSDA5</t>
  </si>
  <si>
    <t>EMS 83 - OSDA4</t>
  </si>
  <si>
    <t>EMS 83 - OSDA3</t>
  </si>
  <si>
    <t>EMS 83 - OSDA2</t>
  </si>
  <si>
    <t>EMS 83 - OSDA1</t>
  </si>
  <si>
    <t>EMS 82 - SINOSOLA4</t>
  </si>
  <si>
    <t>EMS 82 - SINOSOLA3</t>
  </si>
  <si>
    <t>EMS 82 - SINOSOLA2</t>
  </si>
  <si>
    <t>EMS 82 - SINOSOLA1</t>
  </si>
  <si>
    <t>1639 - HMF72M-380W</t>
  </si>
  <si>
    <t>EMS 80 - HELIUS9</t>
  </si>
  <si>
    <t>1543 - HMF144M10-550H</t>
  </si>
  <si>
    <t>EMS 80 - HELIUS8</t>
  </si>
  <si>
    <t>1359 - HMF144M-550H</t>
  </si>
  <si>
    <t>EMS 80 - HELIUS7</t>
  </si>
  <si>
    <t>1168 - HMF120M12 605H</t>
  </si>
  <si>
    <t>EMS 80 - HELIUS6</t>
  </si>
  <si>
    <t>EMS 80 - HELIUS5</t>
  </si>
  <si>
    <t>EMS 80 - HELIUS4</t>
  </si>
  <si>
    <t>EMS 80 - HELIUS3</t>
  </si>
  <si>
    <t>EMS 80 - HELIUS2</t>
  </si>
  <si>
    <t>EMS 80 - HELIUS1</t>
  </si>
  <si>
    <t>1668 - SS-415-72PD</t>
  </si>
  <si>
    <t>EMS 79 - SUNOVA SOLAR32</t>
  </si>
  <si>
    <t>1636 - SS-450-72MD</t>
  </si>
  <si>
    <t>EMS 79 - SUNOVA SOLAR31</t>
  </si>
  <si>
    <t>1607 - SS-560-72MDH</t>
  </si>
  <si>
    <t>EMS 79 - SUNOVA SOLAR30</t>
  </si>
  <si>
    <t>1604 - SS-500-66MTF</t>
  </si>
  <si>
    <t>EMS 79 - SUNOVA SOLAR29</t>
  </si>
  <si>
    <t>1548 - SS-575-72MDH(T)</t>
  </si>
  <si>
    <t>EMS 79 - SUNOVA SOLAR28</t>
  </si>
  <si>
    <t>1520 - SS-540-72MDH</t>
  </si>
  <si>
    <t>EMS 79 - SUNOVA SOLAR27</t>
  </si>
  <si>
    <t>1512 - SS-670-66MDH-G12</t>
  </si>
  <si>
    <t>EMS 79 - SUNOVA SOLAR26</t>
  </si>
  <si>
    <t>1390 - SS-460-60MDH</t>
  </si>
  <si>
    <t>EMS 79 - SUNOVA SOLAR25</t>
  </si>
  <si>
    <t>1385 - SS-555-72MDH</t>
  </si>
  <si>
    <t>EMS 79 - SUNOVA SOLAR24</t>
  </si>
  <si>
    <t>1292 - SS-BG550-72MDH</t>
  </si>
  <si>
    <t>EMS 79 - SUNOVA SOLAR23</t>
  </si>
  <si>
    <t>1229 - SS-605-60MDH-G12</t>
  </si>
  <si>
    <t>EMS 79 - SUNOVA SOLAR22</t>
  </si>
  <si>
    <t>1186 - SS-545-72MDH</t>
  </si>
  <si>
    <t>EMS 79 - SUNOVA SOLAR21</t>
  </si>
  <si>
    <t>1179 - SS-505-66MDH</t>
  </si>
  <si>
    <t>EMS 79 - SUNOVA SOLAR20</t>
  </si>
  <si>
    <t>EMS 79 - SUNOVA SOLAR19</t>
  </si>
  <si>
    <t>EMS 79 - SUNOVA SOLAR18</t>
  </si>
  <si>
    <t>EMS 79 - SUNOVA SOLAR17</t>
  </si>
  <si>
    <t>EMS 79 - SUNOVA SOLAR16</t>
  </si>
  <si>
    <t>EMS 79 - SUNOVA SOLAR15</t>
  </si>
  <si>
    <t>EMS 79 - SUNOVA SOLAR14</t>
  </si>
  <si>
    <t>EMS 79 - SUNOVA SOLAR13</t>
  </si>
  <si>
    <t>640 - SS-450-72MDH</t>
  </si>
  <si>
    <t>EMS 79 - SUNOVA SOLAR12</t>
  </si>
  <si>
    <t>EMS 79 - SUNOVA SOLAR11</t>
  </si>
  <si>
    <t>EMS 79 - SUNOVA SOLAR10</t>
  </si>
  <si>
    <t>EMS 79 - SUNOVA SOLAR9</t>
  </si>
  <si>
    <t>EMS 79 - SUNOVA SOLAR8</t>
  </si>
  <si>
    <t>EMS 79 - SUNOVA SOLAR7</t>
  </si>
  <si>
    <t>EMS 79 - SUNOVA SOLAR6</t>
  </si>
  <si>
    <t>EMS 79 - SUNOVA SOLAR5</t>
  </si>
  <si>
    <t>EMS 79 - SUNOVA SOLAR4</t>
  </si>
  <si>
    <t>EMS 79 - SUNOVA SOLAR3</t>
  </si>
  <si>
    <t>EMS 79 - SUNOVA SOLAR2</t>
  </si>
  <si>
    <t>EMS 79 - SUNOVA SOLAR1</t>
  </si>
  <si>
    <t>EMS 78 - CSUN6</t>
  </si>
  <si>
    <t>EMS 78 - CSUN5</t>
  </si>
  <si>
    <t>EMS 78 - CSUN4</t>
  </si>
  <si>
    <t>EMS 78 - CSUN3</t>
  </si>
  <si>
    <t>EMS 78 - CSUN2</t>
  </si>
  <si>
    <t>EMS 78 - CSUN1</t>
  </si>
  <si>
    <t>EMS 75 - VIGESTSOLAR1</t>
  </si>
  <si>
    <t>1473 - PS540M6-24/TH</t>
  </si>
  <si>
    <t>EMS 74 - PHOTO SOLAR8</t>
  </si>
  <si>
    <t>EMS 74 - PHOTO SOLAR7</t>
  </si>
  <si>
    <t>EMS 74 - PHOTO SOLAR6</t>
  </si>
  <si>
    <t>EMS 74 - PHOTO SOLAR5</t>
  </si>
  <si>
    <t>EMS 74 - PHOTO SOLAR4</t>
  </si>
  <si>
    <t>EMS 74 - PHOTO SOLAR3</t>
  </si>
  <si>
    <t>EMS 74 - PHOTO SOLAR2</t>
  </si>
  <si>
    <t>EMS 74 - PHOTO SOLAR1</t>
  </si>
  <si>
    <t>1533 - RS6-570N-E3</t>
  </si>
  <si>
    <t>EMS 73 - RENESOLA6</t>
  </si>
  <si>
    <t>1364 - RS3-455MB-E3</t>
  </si>
  <si>
    <t>EMS 73 - RENESOLA5</t>
  </si>
  <si>
    <t>1231 - RS6-550M-E3</t>
  </si>
  <si>
    <t>EMS 73 - RENESOLA4</t>
  </si>
  <si>
    <t>EMS 73 - RENESOLA3</t>
  </si>
  <si>
    <t>EMS 73 - RENESOLA2</t>
  </si>
  <si>
    <t>EMS 73 - RENESOLA1</t>
  </si>
  <si>
    <t>1392 - UPM555MH(72M10)</t>
  </si>
  <si>
    <t>EMS 72 - UP SOLAR2</t>
  </si>
  <si>
    <t>EMS 72 - UP SOLAR1</t>
  </si>
  <si>
    <t>EMS 69 - SOPRANO7</t>
  </si>
  <si>
    <t>EMS 69 - SOPRANO6</t>
  </si>
  <si>
    <t>EMS 69 - SOPRANO5</t>
  </si>
  <si>
    <t>EMS 69 - SOPRANO4</t>
  </si>
  <si>
    <t>EMS 69 - SOPRANO3</t>
  </si>
  <si>
    <t>EMS 69 - SOPRANO2</t>
  </si>
  <si>
    <t>EMS 69 - SOPRANO1</t>
  </si>
  <si>
    <t>1654 - LR5-66HBD 500M</t>
  </si>
  <si>
    <t>EMS 68 - LONGI SOLAR37</t>
  </si>
  <si>
    <t>1596 - R5-66HPH-550</t>
  </si>
  <si>
    <t>EMS 68 - LONGI SOLAR36</t>
  </si>
  <si>
    <t>1595 - LR5-72HPH 555M</t>
  </si>
  <si>
    <t>EMS 68 - LONGI SOLAR35</t>
  </si>
  <si>
    <t>1535 -  LR5-72HPH-500M</t>
  </si>
  <si>
    <t>EMS 68 - LONGI SOLAR34</t>
  </si>
  <si>
    <t>1515 - LR5-72HBD 550W</t>
  </si>
  <si>
    <t>EMS 68 - LONGI SOLAR33</t>
  </si>
  <si>
    <t>1431 - CS6X 545P-FG</t>
  </si>
  <si>
    <t>EMS 68 - LONGI SOLAR32</t>
  </si>
  <si>
    <t>1414 - LR5-66HPH 448-505M 500W</t>
  </si>
  <si>
    <t>EMS 68 - LONGI SOLAR31</t>
  </si>
  <si>
    <t>1189 - LR5-66HPH-500M</t>
  </si>
  <si>
    <t>EMS 68 - LONGI SOLAR30</t>
  </si>
  <si>
    <t>EMS 68 - LONGI SOLAR29</t>
  </si>
  <si>
    <t>EMS 68 - LONGI SOLAR28</t>
  </si>
  <si>
    <t>EMS 68 - LONGI SOLAR27</t>
  </si>
  <si>
    <t>EMS 68 - LONGI SOLAR26</t>
  </si>
  <si>
    <t>EMS 68 - LONGI SOLAR25</t>
  </si>
  <si>
    <t>EMS 68 - LONGI SOLAR24</t>
  </si>
  <si>
    <t>EMS 68 - LONGI SOLAR23</t>
  </si>
  <si>
    <t>1037 - LR5-72HBD-540M</t>
  </si>
  <si>
    <t>EMS 68 - LONGI SOLAR22</t>
  </si>
  <si>
    <t>EMS 68 - LONGI SOLAR21</t>
  </si>
  <si>
    <t>EMS 68 - LONGI SOLAR20</t>
  </si>
  <si>
    <t>EMS 68 - LONGI SOLAR19</t>
  </si>
  <si>
    <t>EMS 68 - LONGI SOLAR18</t>
  </si>
  <si>
    <t>EMS 68 - LONGI SOLAR17</t>
  </si>
  <si>
    <t>EMS 68 - LONGI SOLAR16</t>
  </si>
  <si>
    <t>EMS 68 - LONGI SOLAR15</t>
  </si>
  <si>
    <t>EMS 68 - LONGI SOLAR14</t>
  </si>
  <si>
    <t>EMS 68 - LONGI SOLAR13</t>
  </si>
  <si>
    <t>EMS 68 - LONGI SOLAR12</t>
  </si>
  <si>
    <t>EMS 68 - LONGI SOLAR11</t>
  </si>
  <si>
    <t>EMS 68 - LONGI SOLAR10</t>
  </si>
  <si>
    <t>EMS 68 - LONGI SOLAR9</t>
  </si>
  <si>
    <t>EMS 68 - LONGI SOLAR8</t>
  </si>
  <si>
    <t>EMS 68 - LONGI SOLAR7</t>
  </si>
  <si>
    <t>EMS 68 - LONGI SOLAR6</t>
  </si>
  <si>
    <t>EMS 68 - LONGI SOLAR5</t>
  </si>
  <si>
    <t>EMS 68 - LONGI SOLAR4</t>
  </si>
  <si>
    <t>EMS 68 - LONGI SOLAR3</t>
  </si>
  <si>
    <t>EMS 68 - LONGI SOLAR2</t>
  </si>
  <si>
    <t>EMS 68 - LONGI SOLAR1</t>
  </si>
  <si>
    <t>1572 - EMSH-550 HC</t>
  </si>
  <si>
    <t>EMS 66 - INTELBRAS27</t>
  </si>
  <si>
    <t>1562 - EMST-545B SG</t>
  </si>
  <si>
    <t>EMS 66 - INTELBRAS26</t>
  </si>
  <si>
    <t>1534 - LR5-72HPH-500M</t>
  </si>
  <si>
    <t>EMS 66 - INTELBRAS25</t>
  </si>
  <si>
    <t>1436 - ELG550-M72HCH</t>
  </si>
  <si>
    <t>EMS 66 - INTELBRAS24</t>
  </si>
  <si>
    <t>1403 - EMST 335P HC</t>
  </si>
  <si>
    <t>EMS 66 - INTELBRAS23</t>
  </si>
  <si>
    <t>1340 - EMST 440M HC</t>
  </si>
  <si>
    <t>EMS 66 - INTELBRAS22</t>
  </si>
  <si>
    <t>1335 - EMSE-535M HC</t>
  </si>
  <si>
    <t>EMS 66 - INTELBRAS21</t>
  </si>
  <si>
    <t>1304 - EMSH 540BM HC</t>
  </si>
  <si>
    <t>EMS 66 - INTELBRAS20</t>
  </si>
  <si>
    <t>1284 - EMSC 450BM HC</t>
  </si>
  <si>
    <t>EMS 66 - INTELBRAS19</t>
  </si>
  <si>
    <t>1283 - EMSB 535M HC</t>
  </si>
  <si>
    <t>EMS 66 - INTELBRAS18</t>
  </si>
  <si>
    <t>1272 - EMST 380M</t>
  </si>
  <si>
    <t>EMS 66 - INTELBRAS17</t>
  </si>
  <si>
    <t>1268 - EMSC-450B HC 450W</t>
  </si>
  <si>
    <t>EMS 66 - INTELBRAS16</t>
  </si>
  <si>
    <t>EMS 66 - INTELBRAS15</t>
  </si>
  <si>
    <t>EMS 66 - INTELBRAS14</t>
  </si>
  <si>
    <t>EMS 66 - INTELBRAS13</t>
  </si>
  <si>
    <t>EMS 66 - INTELBRAS12</t>
  </si>
  <si>
    <t>EMS 66 - INTELBRAS11</t>
  </si>
  <si>
    <t>EMS 66 - INTELBRAS10</t>
  </si>
  <si>
    <t>EMS 66 - INTELBRAS9</t>
  </si>
  <si>
    <t>EMS 66 - INTELBRAS8</t>
  </si>
  <si>
    <t>EMS 66 - INTELBRAS7</t>
  </si>
  <si>
    <t>EMS 66 - INTELBRAS6</t>
  </si>
  <si>
    <t>EMS 66 - INTELBRAS5</t>
  </si>
  <si>
    <t>EMS 66 - INTELBRAS4</t>
  </si>
  <si>
    <t>EMS 66 - INTELBRAS3</t>
  </si>
  <si>
    <t>EMS 66 - INTELBRAS2</t>
  </si>
  <si>
    <t>EMS 66 - INTELBRAS1</t>
  </si>
  <si>
    <t>EMS 65 - OPUS SOLAR1</t>
  </si>
  <si>
    <t>848 - ES GT -05K</t>
  </si>
  <si>
    <t>EMS 62 - ECOSOLYS1</t>
  </si>
  <si>
    <t>1670 - GBR 330</t>
  </si>
  <si>
    <t>EMS 60 - GLOBO5</t>
  </si>
  <si>
    <t>1647 - GBR270P</t>
  </si>
  <si>
    <t>EMS 60 - GLOBO4</t>
  </si>
  <si>
    <t>1633 - GBR-380W</t>
  </si>
  <si>
    <t>EMS 60 - GLOBO3</t>
  </si>
  <si>
    <t>EMS 60 - GLOBO2</t>
  </si>
  <si>
    <t>EMS 60 - GLOBO1</t>
  </si>
  <si>
    <t>EMS 58 - WEG2</t>
  </si>
  <si>
    <t>EMS 58 - WEG1</t>
  </si>
  <si>
    <t>1495 - SS-555-72MDH</t>
  </si>
  <si>
    <t>EMS 57 - BLUESUN SOLAR2</t>
  </si>
  <si>
    <t>186 - 320</t>
  </si>
  <si>
    <t>EMS 57 - BLUESUN SOLAR1</t>
  </si>
  <si>
    <t>EMS 56 - PERLIGHT SOLAR2</t>
  </si>
  <si>
    <t>EMS 56 - PERLIGHT SOLAR1</t>
  </si>
  <si>
    <t>EMS 51 - KVA SISTEMAS DE ENERGIA2</t>
  </si>
  <si>
    <t>EMS 51 - KVA SISTEMAS DE ENERGIA1</t>
  </si>
  <si>
    <t>EMS 50 - ASTROHALO2</t>
  </si>
  <si>
    <t>EMS 50 - ASTROHALO1</t>
  </si>
  <si>
    <t>1652 - ZXM7-SH144-550W</t>
  </si>
  <si>
    <t>EMS 49 - ZNSHINE SOLAR59</t>
  </si>
  <si>
    <t>1619 - ZXM7UHLD144 575W</t>
  </si>
  <si>
    <t>EMS 49 - ZNSHINE SOLAR58</t>
  </si>
  <si>
    <t>1590 - ZXM8TPLDD132 - 665W BF</t>
  </si>
  <si>
    <t>EMS 49 - ZNSHINE SOLAR57</t>
  </si>
  <si>
    <t>1567 - ZXM8-SPLDD150</t>
  </si>
  <si>
    <t>EMS 49 - ZNSHINE SOLAR56</t>
  </si>
  <si>
    <t>1547 - ZXM7-SPLD144 - 555</t>
  </si>
  <si>
    <t>EMS 49 - ZNSHINE SOLAR55</t>
  </si>
  <si>
    <t>1544 - ZXM7-SHLD144-555/M</t>
  </si>
  <si>
    <t>EMS 49 - ZNSHINE SOLAR54</t>
  </si>
  <si>
    <t>1521 - ZXM7-SHLD144-550W</t>
  </si>
  <si>
    <t>EMS 49 - ZNSHINE SOLAR53</t>
  </si>
  <si>
    <t>1504 - ZXM8-TPLDD132-665W</t>
  </si>
  <si>
    <t>EMS 49 - ZNSHINE SOLAR52</t>
  </si>
  <si>
    <t>1501 - ZSHINE ZXM7-SP144-550/M</t>
  </si>
  <si>
    <t>EMS 49 - ZNSHINE SOLAR51</t>
  </si>
  <si>
    <t>1498 - ZXM7-SHLD144-555W</t>
  </si>
  <si>
    <t>EMS 49 - ZNSHINE SOLAR50</t>
  </si>
  <si>
    <t>1497 - ZXM8-TPLDD120-605W</t>
  </si>
  <si>
    <t>EMS 49 - ZNSHINE SOLAR49</t>
  </si>
  <si>
    <t>1491 - ZXM7-SPLD144-550W</t>
  </si>
  <si>
    <t>EMS 49 - ZNSHINE SOLAR48</t>
  </si>
  <si>
    <t>1485 - ZXP6-H144-345W</t>
  </si>
  <si>
    <t>EMS 49 - ZNSHINE SOLAR47</t>
  </si>
  <si>
    <t>1459 - ZXM7-SH144-540/M</t>
  </si>
  <si>
    <t>EMS 49 - ZNSHINE SOLAR46</t>
  </si>
  <si>
    <t>1384 - ZXM6-NHLDD144-450/M</t>
  </si>
  <si>
    <t>EMS 49 - ZNSHINE SOLAR45</t>
  </si>
  <si>
    <t>1383 - ZXN6-NHLDD144-450/M</t>
  </si>
  <si>
    <t>EMS 49 - ZNSHINE SOLAR44</t>
  </si>
  <si>
    <t>1365 - ZXM8-TPLDD123/665W</t>
  </si>
  <si>
    <t>EMS 49 - ZNSHINE SOLAR43</t>
  </si>
  <si>
    <t>1313 - ZM6 - NH144 - 450W</t>
  </si>
  <si>
    <t>EMS 49 - ZNSHINE SOLAR42</t>
  </si>
  <si>
    <t>1306 - ZX8-SPLDD110-545/M</t>
  </si>
  <si>
    <t>EMS 49 - ZNSHINE SOLAR41</t>
  </si>
  <si>
    <t>1253 - ZXP6-HLD132 -330/P</t>
  </si>
  <si>
    <t>EMS 49 - ZNSHINE SOLAR40</t>
  </si>
  <si>
    <t>1252 - ZXM6-60-300/B</t>
  </si>
  <si>
    <t>EMS 49 - ZNSHINE SOLAR39</t>
  </si>
  <si>
    <t>1214 - ZXM7-SPLD144-545/M</t>
  </si>
  <si>
    <t>EMS 49 - ZNSHINE SOLAR38</t>
  </si>
  <si>
    <t>1180 - ZXM7-SH144-530W</t>
  </si>
  <si>
    <t>EMS 49 - ZNSHINE SOLAR37</t>
  </si>
  <si>
    <t>EMS 49 - ZNSHINE SOLAR36</t>
  </si>
  <si>
    <t>EMS 49 - ZNSHINE SOLAR35</t>
  </si>
  <si>
    <t>EMS 49 - ZNSHINE SOLAR34</t>
  </si>
  <si>
    <t>EMS 49 - ZNSHINE SOLAR33</t>
  </si>
  <si>
    <t>EMS 49 - ZNSHINE SOLAR32</t>
  </si>
  <si>
    <t>EMS 49 - ZNSHINE SOLAR31</t>
  </si>
  <si>
    <t>EMS 49 - ZNSHINE SOLAR30</t>
  </si>
  <si>
    <t>EMS 49 - ZNSHINE SOLAR29</t>
  </si>
  <si>
    <t>EMS 49 - ZNSHINE SOLAR28</t>
  </si>
  <si>
    <t>EMS 49 - ZNSHINE SOLAR27</t>
  </si>
  <si>
    <t>EMS 49 - ZNSHINE SOLAR26</t>
  </si>
  <si>
    <t>EMS 49 - ZNSHINE SOLAR25</t>
  </si>
  <si>
    <t>EMS 49 - ZNSHINE SOLAR24</t>
  </si>
  <si>
    <t>EMS 49 - ZNSHINE SOLAR23</t>
  </si>
  <si>
    <t>EMS 49 - ZNSHINE SOLAR22</t>
  </si>
  <si>
    <t>EMS 49 - ZNSHINE SOLAR21</t>
  </si>
  <si>
    <t>EMS 49 - ZNSHINE SOLAR20</t>
  </si>
  <si>
    <t>EMS 49 - ZNSHINE SOLAR19</t>
  </si>
  <si>
    <t>EMS 49 - ZNSHINE SOLAR18</t>
  </si>
  <si>
    <t>EMS 49 - ZNSHINE SOLAR17</t>
  </si>
  <si>
    <t>EMS 49 - ZNSHINE SOLAR16</t>
  </si>
  <si>
    <t>EMS 49 - ZNSHINE SOLAR15</t>
  </si>
  <si>
    <t>EMS 49 - ZNSHINE SOLAR14</t>
  </si>
  <si>
    <t>EMS 49 - ZNSHINE SOLAR13</t>
  </si>
  <si>
    <t>EMS 49 - ZNSHINE SOLAR12</t>
  </si>
  <si>
    <t>EMS 49 - ZNSHINE SOLAR11</t>
  </si>
  <si>
    <t>EMS 49 - ZNSHINE SOLAR10</t>
  </si>
  <si>
    <t>EMS 49 - ZNSHINE SOLAR9</t>
  </si>
  <si>
    <t>EMS 49 - ZNSHINE SOLAR8</t>
  </si>
  <si>
    <t>EMS 49 - ZNSHINE SOLAR7</t>
  </si>
  <si>
    <t>EMS 49 - ZNSHINE SOLAR6</t>
  </si>
  <si>
    <t>EMS 49 - ZNSHINE SOLAR5</t>
  </si>
  <si>
    <t>EMS 49 - ZNSHINE SOLAR4</t>
  </si>
  <si>
    <t>EMS 49 - ZNSHINE SOLAR3</t>
  </si>
  <si>
    <t>EMS 49 - ZNSHINE SOLAR2</t>
  </si>
  <si>
    <t>EMS 49 - ZNSHINE SOLAR1</t>
  </si>
  <si>
    <t>1679 - CHSM6612M/HV-370</t>
  </si>
  <si>
    <t>EMS 48 - ASTRONERGY31</t>
  </si>
  <si>
    <t>1560 - CHSM72N(DG)/F-BH-565W</t>
  </si>
  <si>
    <t>EMS 48 - ASTRONERGY30</t>
  </si>
  <si>
    <t>1528 - CHSM66(DG)F-BH 650W</t>
  </si>
  <si>
    <t>EMS 48 - ASTRONERGY29</t>
  </si>
  <si>
    <t>1503 - CHSM72M-HC 550W</t>
  </si>
  <si>
    <t>EMS 48 - ASTRONERGY28</t>
  </si>
  <si>
    <t>1481 - CHSM72N-HC - 555W</t>
  </si>
  <si>
    <t>EMS 48 - ASTRONERGY27</t>
  </si>
  <si>
    <t>1442 - CHSM72M-HC-555</t>
  </si>
  <si>
    <t>EMS 48 - ASTRONERGY26</t>
  </si>
  <si>
    <t>1387 - CHSM72M-HC445W</t>
  </si>
  <si>
    <t>EMS 48 - ASTRONERGY25</t>
  </si>
  <si>
    <t>1378 - CHSM72M(DG)/F-BH-545W</t>
  </si>
  <si>
    <t>EMS 48 - ASTRONERGY24</t>
  </si>
  <si>
    <t>1323 - CHSM72M-HC 540</t>
  </si>
  <si>
    <t>EMS 48 - ASTRONERGY23</t>
  </si>
  <si>
    <t>1204 - CHSM72M-HC 450W</t>
  </si>
  <si>
    <t>EMS 48 - ASTRONERGY22</t>
  </si>
  <si>
    <t>1182 - CHSM72M-HC 545W</t>
  </si>
  <si>
    <t>EMS 48 - ASTRONERGY21</t>
  </si>
  <si>
    <t>EMS 48 - ASTRONERGY20</t>
  </si>
  <si>
    <t>EMS 48 - ASTRONERGY19</t>
  </si>
  <si>
    <t>EMS 48 - ASTRONERGY18</t>
  </si>
  <si>
    <t>EMS 48 - ASTRONERGY17</t>
  </si>
  <si>
    <t>EMS 48 - ASTRONERGY16</t>
  </si>
  <si>
    <t>EMS 48 - ASTRONERGY15</t>
  </si>
  <si>
    <t>EMS 48 - ASTRONERGY14</t>
  </si>
  <si>
    <t>EMS 48 - ASTRONERGY13</t>
  </si>
  <si>
    <t>EMS 48 - ASTRONERGY12</t>
  </si>
  <si>
    <t>EMS 48 - ASTRONERGY11</t>
  </si>
  <si>
    <t>273 - CHSM6612M (FR)-340</t>
  </si>
  <si>
    <t>EMS 48 - ASTRONERGY10</t>
  </si>
  <si>
    <t>EMS 48 - ASTRONERGY9</t>
  </si>
  <si>
    <t>EMS 48 - ASTRONERGY8</t>
  </si>
  <si>
    <t>EMS 48 - ASTRONERGY7</t>
  </si>
  <si>
    <t>EMS 48 - ASTRONERGY6</t>
  </si>
  <si>
    <t>EMS 48 - ASTRONERGY5</t>
  </si>
  <si>
    <t>EMS 48 - ASTRONERGY4</t>
  </si>
  <si>
    <t>EMS 48 - ASTRONERGY3</t>
  </si>
  <si>
    <t>EMS 48 - ASTRONERGY2</t>
  </si>
  <si>
    <t>EMS 48 - ASTRONERGY1</t>
  </si>
  <si>
    <t>1646 - SUN 72M-H8-535W</t>
  </si>
  <si>
    <t>EMS 45 - SUNERGY SOLAR23</t>
  </si>
  <si>
    <t>1532 - SUN 72M-H8-570W</t>
  </si>
  <si>
    <t>EMS 45 - SUNERGY SOLAR22</t>
  </si>
  <si>
    <t>1355 - SUN 54M-H2 550W</t>
  </si>
  <si>
    <t>EMS 45 - SUNERGY SOLAR21</t>
  </si>
  <si>
    <t>1246 - SUN 72M-H8 - 545W.</t>
  </si>
  <si>
    <t>EMS 45 - SUNERGY SOLAR20</t>
  </si>
  <si>
    <t>1220 - SUN 550-72M-H8</t>
  </si>
  <si>
    <t>EMS 45 - SUNERGY SOLAR19</t>
  </si>
  <si>
    <t>1219 - SUN 72M-H8</t>
  </si>
  <si>
    <t>EMS 45 - SUNERGY SOLAR18</t>
  </si>
  <si>
    <t>EMS 45 - SUNERGY SOLAR17</t>
  </si>
  <si>
    <t>EMS 45 - SUNERGY SOLAR16</t>
  </si>
  <si>
    <t>EMS 45 - SUNERGY SOLAR15</t>
  </si>
  <si>
    <t>EMS 45 - SUNERGY SOLAR14</t>
  </si>
  <si>
    <t>EMS 45 - SUNERGY SOLAR13</t>
  </si>
  <si>
    <t>EMS 45 - SUNERGY SOLAR12</t>
  </si>
  <si>
    <t>EMS 45 - SUNERGY SOLAR11</t>
  </si>
  <si>
    <t>EMS 45 - SUNERGY SOLAR10</t>
  </si>
  <si>
    <t>EMS 45 - SUNERGY SOLAR9</t>
  </si>
  <si>
    <t>EMS 45 - SUNERGY SOLAR8</t>
  </si>
  <si>
    <t>EMS 45 - SUNERGY SOLAR7</t>
  </si>
  <si>
    <t>EMS 45 - SUNERGY SOLAR6</t>
  </si>
  <si>
    <t>EMS 45 - SUNERGY SOLAR5</t>
  </si>
  <si>
    <t>EMS 45 - SUNERGY SOLAR4</t>
  </si>
  <si>
    <t>EMS 45 - SUNERGY SOLAR3</t>
  </si>
  <si>
    <t>EMS 45 - SUNERGY SOLAR2</t>
  </si>
  <si>
    <t>EMS 45 - SUNERGY SOLAR1</t>
  </si>
  <si>
    <t>1121 - UL-550M-144HV</t>
  </si>
  <si>
    <t>EMS 44 - ULICA SOLAR20</t>
  </si>
  <si>
    <t>EMS 44 - ULICA SOLAR19</t>
  </si>
  <si>
    <t>EMS 44 - ULICA SOLAR18</t>
  </si>
  <si>
    <t>EMS 44 - ULICA SOLAR17</t>
  </si>
  <si>
    <t>EMS 44 - ULICA SOLAR16</t>
  </si>
  <si>
    <t>EMS 44 - ULICA SOLAR15</t>
  </si>
  <si>
    <t>EMS 44 - ULICA SOLAR14</t>
  </si>
  <si>
    <t>EMS 44 - ULICA SOLAR13</t>
  </si>
  <si>
    <t>EMS 44 - ULICA SOLAR12</t>
  </si>
  <si>
    <t>EMS 44 - ULICA SOLAR11</t>
  </si>
  <si>
    <t>EMS 44 - ULICA SOLAR10</t>
  </si>
  <si>
    <t>EMS 44 - ULICA SOLAR9</t>
  </si>
  <si>
    <t>EMS 44 - ULICA SOLAR8</t>
  </si>
  <si>
    <t>EMS 44 - ULICA SOLAR7</t>
  </si>
  <si>
    <t>EMS 44 - ULICA SOLAR6</t>
  </si>
  <si>
    <t>EMS 44 - ULICA SOLAR5</t>
  </si>
  <si>
    <t>EMS 44 - ULICA SOLAR4</t>
  </si>
  <si>
    <t>EMS 44 - ULICA SOLAR3</t>
  </si>
  <si>
    <t>EMS 44 - ULICA SOLAR2</t>
  </si>
  <si>
    <t>EMS 44 - ULICA SOLAR1</t>
  </si>
  <si>
    <t>1628 - RENO-560W</t>
  </si>
  <si>
    <t>EMS 43 - RENOVIGI17</t>
  </si>
  <si>
    <t>1433 - CHSM72M-HC-555</t>
  </si>
  <si>
    <t>EMS 43 - RENOVIGI16</t>
  </si>
  <si>
    <t>1236 -  RENO-545-HCM8</t>
  </si>
  <si>
    <t>EMS 43 - RENOVIGI15</t>
  </si>
  <si>
    <t>EMS 43 - RENOVIGI14</t>
  </si>
  <si>
    <t>EMS 43 - RENOVIGI13</t>
  </si>
  <si>
    <t>EMS 43 - RENOVIGI12</t>
  </si>
  <si>
    <t>EMS 43 - RENOVIGI11</t>
  </si>
  <si>
    <t>EMS 43 - RENOVIGI10</t>
  </si>
  <si>
    <t>EMS 43 - RENOVIGI9</t>
  </si>
  <si>
    <t>EMS 43 - RENOVIGI8</t>
  </si>
  <si>
    <t>EMS 43 - RENOVIGI7</t>
  </si>
  <si>
    <t>EMS 43 - RENOVIGI6</t>
  </si>
  <si>
    <t>EMS 43 - RENOVIGI5</t>
  </si>
  <si>
    <t>EMS 43 - RENOVIGI4</t>
  </si>
  <si>
    <t>EMS 43 - RENOVIGI3</t>
  </si>
  <si>
    <t>EMS 43 - RENOVIGI2</t>
  </si>
  <si>
    <t>EMS 43 - RENOVIGI1</t>
  </si>
  <si>
    <t>1692 - ELG555-M72HSN_x000D_</t>
  </si>
  <si>
    <t>EMS 42 - ELGIN S.A.23</t>
  </si>
  <si>
    <t>1445 - ELG555-M72HAE</t>
  </si>
  <si>
    <t>EMS 42 - ELGIN S.A.22</t>
  </si>
  <si>
    <t>1435 - ELG550-M72HCH</t>
  </si>
  <si>
    <t>EMS 42 - ELGIN S.A.21</t>
  </si>
  <si>
    <t>1391 - ELG550-M72HSN</t>
  </si>
  <si>
    <t>EMS 42 - ELGIN S.A.20</t>
  </si>
  <si>
    <t>1386 - ELG550-M72HSN</t>
  </si>
  <si>
    <t>EMS 42 - ELGIN S.A.19</t>
  </si>
  <si>
    <t>1326 - ELG550-M72HOD</t>
  </si>
  <si>
    <t>EMS 42 - ELGIN S.A.18</t>
  </si>
  <si>
    <t>1316 - ELG550-M72HOD</t>
  </si>
  <si>
    <t>EMS 42 - ELGIN S.A.17</t>
  </si>
  <si>
    <t>1274 - ELG550-M72HCH 550W</t>
  </si>
  <si>
    <t>EMS 42 - ELGIN S.A.16</t>
  </si>
  <si>
    <t>1222 - ELG590-M78HLP - 590W</t>
  </si>
  <si>
    <t>EMS 42 - ELGIN S.A.15</t>
  </si>
  <si>
    <t>1218 - ELGIN ELG550-M72HCH</t>
  </si>
  <si>
    <t>EMS 42 - ELGIN S.A.14</t>
  </si>
  <si>
    <t>1170 - ODA450-36-MH-450W</t>
  </si>
  <si>
    <t>EMS 42 - ELGIN S.A.13</t>
  </si>
  <si>
    <t>EMS 42 - ELGIN S.A.12</t>
  </si>
  <si>
    <t>EMS 42 - ELGIN S.A.11</t>
  </si>
  <si>
    <t>EMS 42 - ELGIN S.A.10</t>
  </si>
  <si>
    <t>EMS 42 - ELGIN S.A.9</t>
  </si>
  <si>
    <t>EMS 42 - ELGIN S.A.8</t>
  </si>
  <si>
    <t>EMS 42 - ELGIN S.A.7</t>
  </si>
  <si>
    <t>EMS 42 - ELGIN S.A.6</t>
  </si>
  <si>
    <t>EMS 42 - ELGIN S.A.5</t>
  </si>
  <si>
    <t>EMS 42 - ELGIN S.A.4</t>
  </si>
  <si>
    <t>EMS 42 - ELGIN S.A.3</t>
  </si>
  <si>
    <t>EMS 42 - ELGIN S.A.2</t>
  </si>
  <si>
    <t>EMS 42 - ELGIN S.A.1</t>
  </si>
  <si>
    <t>1556 - SRP-550-BMA-HV</t>
  </si>
  <si>
    <t>EMS 40 - SERAPHIM16</t>
  </si>
  <si>
    <t>1262 - SRP-540-BMA-HV</t>
  </si>
  <si>
    <t>EMS 40 - SERAPHIM15</t>
  </si>
  <si>
    <t>1210 - SRP-330-6PA</t>
  </si>
  <si>
    <t>EMS 40 - SERAPHIM14</t>
  </si>
  <si>
    <t>EMS 40 - SERAPHIM13</t>
  </si>
  <si>
    <t>EMS 40 - SERAPHIM12</t>
  </si>
  <si>
    <t>765 - SRP-330-BPA</t>
  </si>
  <si>
    <t>EMS 40 - SERAPHIM11</t>
  </si>
  <si>
    <t>EMS 40 - SERAPHIM10</t>
  </si>
  <si>
    <t>EMS 40 - SERAPHIM9</t>
  </si>
  <si>
    <t>EMS 40 - SERAPHIM8</t>
  </si>
  <si>
    <t>EMS 40 - SERAPHIM7</t>
  </si>
  <si>
    <t>EMS 40 - SERAPHIM6</t>
  </si>
  <si>
    <t>EMS 40 - SERAPHIM5</t>
  </si>
  <si>
    <t>EMS 40 - SERAPHIM4</t>
  </si>
  <si>
    <t>EMS 40 - SERAPHIM3</t>
  </si>
  <si>
    <t>EMS 40 - SERAPHIM2</t>
  </si>
  <si>
    <t>EMS 40 - SERAPHIM1</t>
  </si>
  <si>
    <t>1690 - TSM-XXXDE19R-570W</t>
  </si>
  <si>
    <t>EMS 39 - TRINA SOLAR126</t>
  </si>
  <si>
    <t>1686 - TSM-DEG15HC.20(II)-375W</t>
  </si>
  <si>
    <t>EMS 39 - TRINA SOLAR125</t>
  </si>
  <si>
    <t>1674 - TSM-DE15M (II)</t>
  </si>
  <si>
    <t>EMS 39 - TRINA SOLAR124</t>
  </si>
  <si>
    <t>1661 - TSM-DE09.08-390-450W - 405W</t>
  </si>
  <si>
    <t>EMS 39 - TRINA SOLAR123</t>
  </si>
  <si>
    <t>1657 - TSM-DE09-395W</t>
  </si>
  <si>
    <t>EMS 39 - TRINA SOLAR122</t>
  </si>
  <si>
    <t>1645 - TSM-DE19-555W</t>
  </si>
  <si>
    <t>EMS 39 - TRINA SOLAR121</t>
  </si>
  <si>
    <t>1600 - TSM-DE21 655W</t>
  </si>
  <si>
    <t>EMS 39 - TRINA SOLAR120</t>
  </si>
  <si>
    <t>1593 - 650DEG21C.20 650</t>
  </si>
  <si>
    <t>EMS 39 - TRINA SOLAR119</t>
  </si>
  <si>
    <t>1591 - TSM-DEG21C.20 660W</t>
  </si>
  <si>
    <t>EMS 39 - TRINA SOLAR118</t>
  </si>
  <si>
    <t>1588 - TSM-DEG20C.20 590W</t>
  </si>
  <si>
    <t>EMS 39 - TRINA SOLAR117</t>
  </si>
  <si>
    <t xml:space="preserve">1571 - TSMDEG20C.20 595W </t>
  </si>
  <si>
    <t>EMS 39 - TRINA SOLAR116</t>
  </si>
  <si>
    <t>1569 - TSM-DEG19C.20 540W</t>
  </si>
  <si>
    <t>EMS 39 - TRINA SOLAR115</t>
  </si>
  <si>
    <t>1554 - TSM-DE19 - 560W</t>
  </si>
  <si>
    <t>EMS 39 - TRINA SOLAR114</t>
  </si>
  <si>
    <t>1539 - TSM-665DEG21C.20</t>
  </si>
  <si>
    <t>EMS 39 - TRINA SOLAR113</t>
  </si>
  <si>
    <t>1526 - TSM-DEG20C.20</t>
  </si>
  <si>
    <t>EMS 39 - TRINA SOLAR112</t>
  </si>
  <si>
    <t>1518 - TSM-DEG19RC.20 565W</t>
  </si>
  <si>
    <t>EMS 39 - TRINA SOLAR111</t>
  </si>
  <si>
    <t>1509 - TSM-590 DE G20.20</t>
  </si>
  <si>
    <t>EMS 39 - TRINA SOLAR110</t>
  </si>
  <si>
    <t>1506 - TSM-DE21-660</t>
  </si>
  <si>
    <t>EMS 39 - TRINA SOLAR109</t>
  </si>
  <si>
    <t>1472 - TSM-DE18M-550W</t>
  </si>
  <si>
    <t>EMS 39 - TRINA SOLAR108</t>
  </si>
  <si>
    <t>1463 - TSM-DE17M(II) - 460W</t>
  </si>
  <si>
    <t>EMS 39 - TRINA SOLAR107</t>
  </si>
  <si>
    <t>1454 - TSM-DE19-540</t>
  </si>
  <si>
    <t>EMS 39 - TRINA SOLAR106</t>
  </si>
  <si>
    <t>1399 - TSM-DE18M-510W</t>
  </si>
  <si>
    <t>EMS 39 - TRINA SOLAR105</t>
  </si>
  <si>
    <t>1398 - TSM-DE18M(II) 510W</t>
  </si>
  <si>
    <t>EMS 39 - TRINA SOLAR104</t>
  </si>
  <si>
    <t>1339 - TSM-DE19-530</t>
  </si>
  <si>
    <t>EMS 39 - TRINA SOLAR103</t>
  </si>
  <si>
    <t>1309 - TSM-DE18M(II) 210W</t>
  </si>
  <si>
    <t>EMS 39 - TRINA SOLAR102</t>
  </si>
  <si>
    <t>1267 - TSM-DE17M(II) - 550W</t>
  </si>
  <si>
    <t>EMS 39 - TRINA SOLAR101</t>
  </si>
  <si>
    <t>1239 - TSM-510DE18M(II)</t>
  </si>
  <si>
    <t>EMS 39 - TRINA SOLAR100</t>
  </si>
  <si>
    <t>1200 - TSM-DE18M-510W</t>
  </si>
  <si>
    <t>EMS 39 - TRINA SOLAR99</t>
  </si>
  <si>
    <t>1196 - TSM472H - 550</t>
  </si>
  <si>
    <t>EMS 39 - TRINA SOLAR98</t>
  </si>
  <si>
    <t>1188 - TSM-DE09 405W</t>
  </si>
  <si>
    <t>EMS 39 - TRINA SOLAR97</t>
  </si>
  <si>
    <t>EMS 39 - TRINA SOLAR96</t>
  </si>
  <si>
    <t>EMS 39 - TRINA SOLAR95</t>
  </si>
  <si>
    <t>EMS 39 - TRINA SOLAR94</t>
  </si>
  <si>
    <t>EMS 39 - TRINA SOLAR93</t>
  </si>
  <si>
    <t>EMS 39 - TRINA SOLAR92</t>
  </si>
  <si>
    <t>EMS 39 - TRINA SOLAR91</t>
  </si>
  <si>
    <t>EMS 39 - TRINA SOLAR90</t>
  </si>
  <si>
    <t>EMS 39 - TRINA SOLAR89</t>
  </si>
  <si>
    <t>1082 - TSM-DE18M(II) 540W</t>
  </si>
  <si>
    <t>EMS 39 - TRINA SOLAR88</t>
  </si>
  <si>
    <t>EMS 39 - TRINA SOLAR87</t>
  </si>
  <si>
    <t>EMS 39 - TRINA SOLAR86</t>
  </si>
  <si>
    <t>EMS 39 - TRINA SOLAR85</t>
  </si>
  <si>
    <t>EMS 39 - TRINA SOLAR84</t>
  </si>
  <si>
    <t>EMS 39 - TRINA SOLAR83</t>
  </si>
  <si>
    <t>EMS 39 - TRINA SOLAR82</t>
  </si>
  <si>
    <t>EMS 39 - TRINA SOLAR81</t>
  </si>
  <si>
    <t>EMS 39 - TRINA SOLAR80</t>
  </si>
  <si>
    <t>EMS 39 - TRINA SOLAR79</t>
  </si>
  <si>
    <t>EMS 39 - TRINA SOLAR78</t>
  </si>
  <si>
    <t>EMS 39 - TRINA SOLAR77</t>
  </si>
  <si>
    <t>EMS 39 - TRINA SOLAR76</t>
  </si>
  <si>
    <t>EMS 39 - TRINA SOLAR75</t>
  </si>
  <si>
    <t>EMS 39 - TRINA SOLAR74</t>
  </si>
  <si>
    <t>814 - TSM-DE09-395-450W</t>
  </si>
  <si>
    <t>EMS 39 - TRINA SOLAR73</t>
  </si>
  <si>
    <t>EMS 39 - TRINA SOLAR72</t>
  </si>
  <si>
    <t>EMS 39 - TRINA SOLAR71</t>
  </si>
  <si>
    <t>EMS 39 - TRINA SOLAR70</t>
  </si>
  <si>
    <t>EMS 39 - TRINA SOLAR69</t>
  </si>
  <si>
    <t>EMS 39 - TRINA SOLAR68</t>
  </si>
  <si>
    <t>EMS 39 - TRINA SOLAR67</t>
  </si>
  <si>
    <t>EMS 39 - TRINA SOLAR66</t>
  </si>
  <si>
    <t>EMS 39 - TRINA SOLAR65</t>
  </si>
  <si>
    <t>EMS 39 - TRINA SOLAR64</t>
  </si>
  <si>
    <t>EMS 39 - TRINA SOLAR63</t>
  </si>
  <si>
    <t>EMS 39 - TRINA SOLAR62</t>
  </si>
  <si>
    <t>707 - TSM-DE18M(II) 510W</t>
  </si>
  <si>
    <t>EMS 39 - TRINA SOLAR61</t>
  </si>
  <si>
    <t>EMS 39 - TRINA SOLAR60</t>
  </si>
  <si>
    <t>EMS 39 - TRINA SOLAR59</t>
  </si>
  <si>
    <t>EMS 39 - TRINA SOLAR58</t>
  </si>
  <si>
    <t>EMS 39 - TRINA SOLAR57</t>
  </si>
  <si>
    <t>EMS 39 - TRINA SOLAR56</t>
  </si>
  <si>
    <t>EMS 39 - TRINA SOLAR55</t>
  </si>
  <si>
    <t>EMS 39 - TRINA SOLAR54</t>
  </si>
  <si>
    <t>EMS 39 - TRINA SOLAR53</t>
  </si>
  <si>
    <t>EMS 39 - TRINA SOLAR52</t>
  </si>
  <si>
    <t>EMS 39 - TRINA SOLAR51</t>
  </si>
  <si>
    <t>EMS 39 - TRINA SOLAR50</t>
  </si>
  <si>
    <t>EMS 39 - TRINA SOLAR49</t>
  </si>
  <si>
    <t>EMS 39 - TRINA SOLAR48</t>
  </si>
  <si>
    <t>EMS 39 - TRINA SOLAR47</t>
  </si>
  <si>
    <t>EMS 39 - TRINA SOLAR46</t>
  </si>
  <si>
    <t>EMS 39 - TRINA SOLAR45</t>
  </si>
  <si>
    <t>EMS 39 - TRINA SOLAR44</t>
  </si>
  <si>
    <t>EMS 39 - TRINA SOLAR43</t>
  </si>
  <si>
    <t>EMS 39 - TRINA SOLAR42</t>
  </si>
  <si>
    <t>EMS 39 - TRINA SOLAR41</t>
  </si>
  <si>
    <t>EMS 39 - TRINA SOLAR40</t>
  </si>
  <si>
    <t>EMS 39 - TRINA SOLAR39</t>
  </si>
  <si>
    <t>EMS 39 - TRINA SOLAR38</t>
  </si>
  <si>
    <t>EMS 39 - TRINA SOLAR37</t>
  </si>
  <si>
    <t>EMS 39 - TRINA SOLAR36</t>
  </si>
  <si>
    <t>EMS 39 - TRINA SOLAR35</t>
  </si>
  <si>
    <t>EMS 39 - TRINA SOLAR34</t>
  </si>
  <si>
    <t>EMS 39 - TRINA SOLAR33</t>
  </si>
  <si>
    <t>EMS 39 - TRINA SOLAR32</t>
  </si>
  <si>
    <t>EMS 39 - TRINA SOLAR31</t>
  </si>
  <si>
    <t>EMS 39 - TRINA SOLAR30</t>
  </si>
  <si>
    <t>EMS 39 - TRINA SOLAR29</t>
  </si>
  <si>
    <t>EMS 39 - TRINA SOLAR28</t>
  </si>
  <si>
    <t>EMS 39 - TRINA SOLAR27</t>
  </si>
  <si>
    <t>EMS 39 - TRINA SOLAR26</t>
  </si>
  <si>
    <t>EMS 39 - TRINA SOLAR25</t>
  </si>
  <si>
    <t>EMS 39 - TRINA SOLAR24</t>
  </si>
  <si>
    <t>EMS 39 - TRINA SOLAR23</t>
  </si>
  <si>
    <t>EMS 39 - TRINA SOLAR22</t>
  </si>
  <si>
    <t>EMS 39 - TRINA SOLAR21</t>
  </si>
  <si>
    <t>EMS 39 - TRINA SOLAR20</t>
  </si>
  <si>
    <t>285 - TSM-D 14H (345)</t>
  </si>
  <si>
    <t>EMS 39 - TRINA SOLAR19</t>
  </si>
  <si>
    <t>EMS 39 - TRINA SOLAR18</t>
  </si>
  <si>
    <t>EMS 39 - TRINA SOLAR17</t>
  </si>
  <si>
    <t>EMS 39 - TRINA SOLAR16</t>
  </si>
  <si>
    <t>EMS 39 - TRINA SOLAR15</t>
  </si>
  <si>
    <t>EMS 39 - TRINA SOLAR14</t>
  </si>
  <si>
    <t>EMS 39 - TRINA SOLAR13</t>
  </si>
  <si>
    <t>EMS 39 - TRINA SOLAR12</t>
  </si>
  <si>
    <t>EMS 39 - TRINA SOLAR11</t>
  </si>
  <si>
    <t>EMS 39 - TRINA SOLAR10</t>
  </si>
  <si>
    <t>EMS 39 - TRINA SOLAR9</t>
  </si>
  <si>
    <t>EMS 39 - TRINA SOLAR8</t>
  </si>
  <si>
    <t>EMS 39 - TRINA SOLAR7</t>
  </si>
  <si>
    <t>EMS 39 - TRINA SOLAR6</t>
  </si>
  <si>
    <t>EMS 39 - TRINA SOLAR5</t>
  </si>
  <si>
    <t>EMS 39 - TRINA SOLAR4</t>
  </si>
  <si>
    <t>EMS 39 - TRINA SOLAR3</t>
  </si>
  <si>
    <t>EMS 39 - TRINA SOLAR2</t>
  </si>
  <si>
    <t>EMS 39 - TRINA SOLAR1</t>
  </si>
  <si>
    <t>1644 - AC-270P/156-60S</t>
  </si>
  <si>
    <t>EMS 37 - AXITEC6</t>
  </si>
  <si>
    <t>EMS 37 - AXITEC5</t>
  </si>
  <si>
    <t>EMS 37 - AXITEC4</t>
  </si>
  <si>
    <t>EMS 37 - AXITEC3</t>
  </si>
  <si>
    <t>EMS 37 - AXITEC2</t>
  </si>
  <si>
    <t>EMS 37 - AXITEC1</t>
  </si>
  <si>
    <t>1669 - LNSK-360M</t>
  </si>
  <si>
    <t>EMS 36 - LUXEN20</t>
  </si>
  <si>
    <t>1429 - LNVH-595M</t>
  </si>
  <si>
    <t>EMS 36 - LUXEN19</t>
  </si>
  <si>
    <t>1426 - LNVT-505M</t>
  </si>
  <si>
    <t>EMS 36 - LUXEN18</t>
  </si>
  <si>
    <t>EMS 36 - LUXEN17</t>
  </si>
  <si>
    <t>EMS 36 - LUXEN16</t>
  </si>
  <si>
    <t>EMS 36 - LUXEN15</t>
  </si>
  <si>
    <t>EMS 36 - LUXEN14</t>
  </si>
  <si>
    <t>EMS 36 - LUXEN13</t>
  </si>
  <si>
    <t>EMS 36 - LUXEN12</t>
  </si>
  <si>
    <t>EMS 36 - LUXEN11</t>
  </si>
  <si>
    <t>EMS 36 - LUXEN10</t>
  </si>
  <si>
    <t>EMS 36 - LUXEN9</t>
  </si>
  <si>
    <t>EMS 36 - LUXEN8</t>
  </si>
  <si>
    <t>EMS 36 - LUXEN7</t>
  </si>
  <si>
    <t>EMS 36 - LUXEN6</t>
  </si>
  <si>
    <t>EMS 36 - LUXEN5</t>
  </si>
  <si>
    <t>EMS 36 - LUXEN4</t>
  </si>
  <si>
    <t>EMS 36 - LUXEN3</t>
  </si>
  <si>
    <t>EMS 36 - LUXEN2</t>
  </si>
  <si>
    <t>EMS 36 - LUXEN1</t>
  </si>
  <si>
    <t>EMS 34 - BALFAR SOLAR6</t>
  </si>
  <si>
    <t>779 - BS72M-400-W</t>
  </si>
  <si>
    <t>EMS 34 - BALFAR SOLAR5</t>
  </si>
  <si>
    <t>EMS 34 - BALFAR SOLAR4</t>
  </si>
  <si>
    <t>EMS 34 - BALFAR SOLAR3</t>
  </si>
  <si>
    <t>EMS 34 - BALFAR SOLAR2</t>
  </si>
  <si>
    <t>EMS 34 - BALFAR SOLAR1</t>
  </si>
  <si>
    <t>1673 - RS8I M-F30 555W</t>
  </si>
  <si>
    <t>EMS 32 - RESUN24</t>
  </si>
  <si>
    <t>1656 - RS6C-280P</t>
  </si>
  <si>
    <t>EMS 32 - RESUN23</t>
  </si>
  <si>
    <t>1629 - OP340W-72P</t>
  </si>
  <si>
    <t>EMS 32 - RESUN22</t>
  </si>
  <si>
    <t>1577 - RS8I560M-F30</t>
  </si>
  <si>
    <t>EMS 32 - RESUN21</t>
  </si>
  <si>
    <t>1573 - RS8I-560MF30</t>
  </si>
  <si>
    <t>EMS 32 - RESUN20</t>
  </si>
  <si>
    <t>1565 -  RS8I-M HC 465W</t>
  </si>
  <si>
    <t>EMS 32 - RESUN19</t>
  </si>
  <si>
    <t>1551 - RS8IM HC 560W</t>
  </si>
  <si>
    <t>EMS 32 - RESUN18</t>
  </si>
  <si>
    <t>EMS 32 - RESUN17</t>
  </si>
  <si>
    <t>EMS 32 - RESUN16</t>
  </si>
  <si>
    <t>EMS 32 - RESUN15</t>
  </si>
  <si>
    <t>EMS 32 - RESUN14</t>
  </si>
  <si>
    <t>EMS 32 - RESUN13</t>
  </si>
  <si>
    <t>EMS 32 - RESUN12</t>
  </si>
  <si>
    <t>EMS 32 - RESUN11</t>
  </si>
  <si>
    <t>EMS 32 - RESUN10</t>
  </si>
  <si>
    <t>EMS 32 - RESUN9</t>
  </si>
  <si>
    <t>EMS 32 - RESUN8</t>
  </si>
  <si>
    <t>EMS 32 - RESUN7</t>
  </si>
  <si>
    <t>EMS 32 - RESUN6</t>
  </si>
  <si>
    <t>EMS 32 - RESUN5</t>
  </si>
  <si>
    <t>EMS 32 - RESUN4</t>
  </si>
  <si>
    <t>EMS 32 - RESUN3</t>
  </si>
  <si>
    <t>EMS 32 - RESUN2</t>
  </si>
  <si>
    <t>EMS 32 - RESUN1</t>
  </si>
  <si>
    <t>99 - CANCELADO</t>
  </si>
  <si>
    <t>EMS 31 - CANCELADO1</t>
  </si>
  <si>
    <t>1280 - OPEN325-HM60</t>
  </si>
  <si>
    <t>EMS 30 - OPEN RENEWABLES9</t>
  </si>
  <si>
    <t>EMS 30 - OPEN RENEWABLES8</t>
  </si>
  <si>
    <t>EMS 30 - OPEN RENEWABLES7</t>
  </si>
  <si>
    <t>1209 - HMT-1800-6T</t>
  </si>
  <si>
    <t>EMS 41 - HOYMILES10</t>
  </si>
  <si>
    <t>EMS 30 - OPEN RENEWABLES6</t>
  </si>
  <si>
    <t>1042 - HMS-2000B-4T</t>
  </si>
  <si>
    <t>EMS 41 - HOYMILES9</t>
  </si>
  <si>
    <t>EMS 30 - OPEN RENEWABLES5</t>
  </si>
  <si>
    <t>EMS 41 - HOYMILES8</t>
  </si>
  <si>
    <t>EMS 30 - OPEN RENEWABLES4</t>
  </si>
  <si>
    <t>EMS 41 - HOYMILES7</t>
  </si>
  <si>
    <t>EMS 30 - OPEN RENEWABLES3</t>
  </si>
  <si>
    <t>EMS 41 - HOYMILES6</t>
  </si>
  <si>
    <t>EMS 30 - OPEN RENEWABLES2</t>
  </si>
  <si>
    <t>EMS 41 - HOYMILES5</t>
  </si>
  <si>
    <t>EMS 30 - OPEN RENEWABLES1</t>
  </si>
  <si>
    <t>EMS 41 - HOYMILES4</t>
  </si>
  <si>
    <t>1299 - SUNTRIO PLUS 60K</t>
  </si>
  <si>
    <t>EMS 28 - SAJ5</t>
  </si>
  <si>
    <t>EMS 41 - HOYMILES3</t>
  </si>
  <si>
    <t>1298 - SUNTRIO PLUS 60K</t>
  </si>
  <si>
    <t>EMS 28 - SAJ4</t>
  </si>
  <si>
    <t>EMS 41 - HOYMILES2</t>
  </si>
  <si>
    <t>1297 - SUNTRIO PLUS 60K</t>
  </si>
  <si>
    <t>EMS 28 - SAJ3</t>
  </si>
  <si>
    <t>EMS 41 - HOYMILES1</t>
  </si>
  <si>
    <t>1296 - SUNTRIO PLUS 60K</t>
  </si>
  <si>
    <t>EMS 28 - SAJ2</t>
  </si>
  <si>
    <t>1369 - SE-TL-4K</t>
  </si>
  <si>
    <t>EMS 38 - SOLAR ENERGY9</t>
  </si>
  <si>
    <t xml:space="preserve">1295 - SUNTRIO PLUS 60K </t>
  </si>
  <si>
    <t>EMS 28 - SAJ1</t>
  </si>
  <si>
    <t>EMS 38 - SOLAR ENERGY8</t>
  </si>
  <si>
    <t>1693 - RSM120-8-605BMDG</t>
  </si>
  <si>
    <t>EMS 25 - RISEN95</t>
  </si>
  <si>
    <t>EMS 38 - SOLAR ENERGY7</t>
  </si>
  <si>
    <t>1682 - RSN120-8-605BMDG</t>
  </si>
  <si>
    <t>EMS 25 - RISEN94</t>
  </si>
  <si>
    <t>EMS 38 - SOLAR ENERGY6</t>
  </si>
  <si>
    <t>1676 - RSM72-6-330M</t>
  </si>
  <si>
    <t>EMS 25 - RISEN93</t>
  </si>
  <si>
    <t>EMS 38 - SOLAR ENERGY5</t>
  </si>
  <si>
    <t>1625 - RSM60-275W</t>
  </si>
  <si>
    <t>EMS 25 - RISEN92</t>
  </si>
  <si>
    <t>EMS 38 - SOLAR ENERGY4</t>
  </si>
  <si>
    <t>1616 - RSM110-8-550M</t>
  </si>
  <si>
    <t>EMS 25 - RISEN91</t>
  </si>
  <si>
    <t>EMS 38 - SOLAR ENERGY3</t>
  </si>
  <si>
    <t>1606 - RSM144-9-550M</t>
  </si>
  <si>
    <t>EMS 25 - RISEN90</t>
  </si>
  <si>
    <t>EMS 38 - SOLAR ENERGY2</t>
  </si>
  <si>
    <t>1605 - RSM144-9-655M</t>
  </si>
  <si>
    <t>EMS 25 - RISEN89</t>
  </si>
  <si>
    <t>EMS 38 - SOLAR ENERGY1</t>
  </si>
  <si>
    <t>1597 - RSM120-8-605M</t>
  </si>
  <si>
    <t>EMS 25 - RISEN88</t>
  </si>
  <si>
    <t>1284 - RMI 2000 MICRO</t>
  </si>
  <si>
    <t>EMS 35 - RENOVIGI32</t>
  </si>
  <si>
    <t>1592 - RSM132-8-650BMDG</t>
  </si>
  <si>
    <t>EMS 25 - RISEN87</t>
  </si>
  <si>
    <t>1054 - RENO-10K-HC</t>
  </si>
  <si>
    <t>EMS 35 - RENOVIGI31</t>
  </si>
  <si>
    <t>1576 - RSM150-8-550M</t>
  </si>
  <si>
    <t>EMS 25 - RISEN86</t>
  </si>
  <si>
    <t>1053 - RENO-5K-HC</t>
  </si>
  <si>
    <t>EMS 35 - RENOVIGI30</t>
  </si>
  <si>
    <t>1559 - RSM120-8-580M-605M</t>
  </si>
  <si>
    <t>EMS 25 - RISEN85</t>
  </si>
  <si>
    <t>1041 - RENO-4K-HC</t>
  </si>
  <si>
    <t>EMS 35 - RENOVIGI29</t>
  </si>
  <si>
    <t>1553 - RSM150-8-500BMDG</t>
  </si>
  <si>
    <t>EMS 25 - RISEN84</t>
  </si>
  <si>
    <t>1014 - RENO 3K HC</t>
  </si>
  <si>
    <t>EMS 35 - RENOVIGI28</t>
  </si>
  <si>
    <t>1541 - RSM40-8-405M</t>
  </si>
  <si>
    <t>EMS 25 - RISEN83</t>
  </si>
  <si>
    <t>1003 - RENO 110K</t>
  </si>
  <si>
    <t>EMS 35 - RENOVIGI27</t>
  </si>
  <si>
    <t>1516 - RSM-120-8-445M</t>
  </si>
  <si>
    <t>EMS 25 - RISEN82</t>
  </si>
  <si>
    <t>987 -  RENO 5K-HC</t>
  </si>
  <si>
    <t>EMS 35 - RENOVIGI26</t>
  </si>
  <si>
    <t xml:space="preserve">1499 - RSM120-8-600M </t>
  </si>
  <si>
    <t>EMS 25 - RISEN81</t>
  </si>
  <si>
    <t>EMS 35 - RENOVIGI25</t>
  </si>
  <si>
    <t>1446 - RISEN RSM120-8-605M</t>
  </si>
  <si>
    <t>EMS 25 - RISEN80</t>
  </si>
  <si>
    <t>EMS 35 - RENOVIGI24</t>
  </si>
  <si>
    <t>1438 - RSM110-8-550M</t>
  </si>
  <si>
    <t>EMS 25 - RISEN79</t>
  </si>
  <si>
    <t>EMS 35 - RENOVIGI23</t>
  </si>
  <si>
    <t>1434 - RSM144-7-455M</t>
  </si>
  <si>
    <t>EMS 25 - RISEN78</t>
  </si>
  <si>
    <t>EMS 35 - RENOVIGI22</t>
  </si>
  <si>
    <t>1428 - RSM132-8-650M</t>
  </si>
  <si>
    <t>EMS 25 - RISEN77</t>
  </si>
  <si>
    <t>EMS 35 - RENOVIGI21</t>
  </si>
  <si>
    <t>1421 - RSM144-9-550M</t>
  </si>
  <si>
    <t>EMS 25 - RISEN76</t>
  </si>
  <si>
    <t>EMS 35 - RENOVIGI20</t>
  </si>
  <si>
    <t>1417 - RSM150-8-510M</t>
  </si>
  <si>
    <t>EMS 25 - RISEN75</t>
  </si>
  <si>
    <t>EMS 35 - RENOVIGI19</t>
  </si>
  <si>
    <t>1407 - TSM-DE18M-510W</t>
  </si>
  <si>
    <t>EMS 25 - RISEN74</t>
  </si>
  <si>
    <t>EMS 35 - RENOVIGI18</t>
  </si>
  <si>
    <t>1406 - RSM-120-8-595M</t>
  </si>
  <si>
    <t>EMS 25 - RISEN73</t>
  </si>
  <si>
    <t>EMS 35 - RENOVIGI17</t>
  </si>
  <si>
    <t>1371 - RSM132-8-655BMDG</t>
  </si>
  <si>
    <t>EMS 25 - RISEN72</t>
  </si>
  <si>
    <t>EMS 35 - RENOVIGI16</t>
  </si>
  <si>
    <t>1353 - RSM144-6-340OP</t>
  </si>
  <si>
    <t>EMS 25 - RISEN71</t>
  </si>
  <si>
    <t>EMS 35 - RENOVIGI15</t>
  </si>
  <si>
    <t>1348 - RSM144-9-540BM</t>
  </si>
  <si>
    <t>EMS 25 - RISEN70</t>
  </si>
  <si>
    <t>EMS 35 - RENOVIGI14</t>
  </si>
  <si>
    <t>1333 - RSM-120-8-590BMDG</t>
  </si>
  <si>
    <t>EMS 25 - RISEN69</t>
  </si>
  <si>
    <t>EMS 35 - RENOVIGI13</t>
  </si>
  <si>
    <t>1329 - RSM-110-8-540MDG</t>
  </si>
  <si>
    <t>EMS 25 - RISEN68</t>
  </si>
  <si>
    <t>EMS 35 - RENOVIGI12</t>
  </si>
  <si>
    <t>1322 - RSM110-8-550BMDG</t>
  </si>
  <si>
    <t>EMS 25 - RISEN67</t>
  </si>
  <si>
    <t>EMS 35 - RENOVIGI11</t>
  </si>
  <si>
    <t>1318 - TSM-DEG19C.20 540W</t>
  </si>
  <si>
    <t>EMS 25 - RISEN66</t>
  </si>
  <si>
    <t>EMS 35 - RENOVIGI10</t>
  </si>
  <si>
    <t>1286 - RSM144-6-405BHDG</t>
  </si>
  <si>
    <t>EMS 25 - RISEN65</t>
  </si>
  <si>
    <t>EMS 35 - RENOVIGI9</t>
  </si>
  <si>
    <t>1276 - RSM 120-8-595BMDGG</t>
  </si>
  <si>
    <t>EMS 25 - RISEN64</t>
  </si>
  <si>
    <t>EMS 35 - RENOVIGI8</t>
  </si>
  <si>
    <t>1275 - RSM40-8-405</t>
  </si>
  <si>
    <t>EMS 25 - RISEN63</t>
  </si>
  <si>
    <t>244 - RENO-20K-LV-NG-HC</t>
  </si>
  <si>
    <t>EMS 35 - RENOVIGI7</t>
  </si>
  <si>
    <t>1232 - RSM110-8-540M</t>
  </si>
  <si>
    <t>EMS 25 - RISEN62</t>
  </si>
  <si>
    <t>EMS 35 - RENOVIGI6</t>
  </si>
  <si>
    <t>1191 - RSM-120-8-590BMDG</t>
  </si>
  <si>
    <t>EMS 25 - RISEN61</t>
  </si>
  <si>
    <t>EMS 35 - RENOVIGI5</t>
  </si>
  <si>
    <t>1187 - RSM110-8-545M</t>
  </si>
  <si>
    <t>EMS 25 - RISEN60</t>
  </si>
  <si>
    <t>EMS 35 - RENOVIGI4</t>
  </si>
  <si>
    <t>EMS 25 - RISEN59</t>
  </si>
  <si>
    <t>EMS 35 - RENOVIGI3</t>
  </si>
  <si>
    <t>EMS 25 - RISEN58</t>
  </si>
  <si>
    <t>EMS 35 - RENOVIGI2</t>
  </si>
  <si>
    <t>EMS 25 - RISEN57</t>
  </si>
  <si>
    <t>EMS 35 - RENOVIGI1</t>
  </si>
  <si>
    <t>EMS 25 - RISEN56</t>
  </si>
  <si>
    <t>1109 - NHS SOLAR-5K-GSM2</t>
  </si>
  <si>
    <t>EMS 33 - NHS SOLAR5</t>
  </si>
  <si>
    <t>1055 - RSM-110-8-540BMDG</t>
  </si>
  <si>
    <t>EMS 25 - RISEN55</t>
  </si>
  <si>
    <t>EMS 33 - NHS SOLAR4</t>
  </si>
  <si>
    <t>EMS 25 - RISEN54</t>
  </si>
  <si>
    <t>EMS 33 - NHS SOLAR3</t>
  </si>
  <si>
    <t>EMS 25 - RISEN53</t>
  </si>
  <si>
    <t>EMS 33 - NHS SOLAR2</t>
  </si>
  <si>
    <t>EMS 25 - RISEN52</t>
  </si>
  <si>
    <t>EMS 33 - NHS SOLAR1</t>
  </si>
  <si>
    <t>EMS 25 - RISEN51</t>
  </si>
  <si>
    <t>140 - CANCELADO</t>
  </si>
  <si>
    <t>EMS 25 - RISEN50</t>
  </si>
  <si>
    <t>1345 - BDM-600</t>
  </si>
  <si>
    <t>EMS 29 - NEP3</t>
  </si>
  <si>
    <t>EMS 25 - RISEN49</t>
  </si>
  <si>
    <t>EMS 29 - NEP2</t>
  </si>
  <si>
    <t>EMS 25 - RISEN48</t>
  </si>
  <si>
    <t>EMS 29 - NEP1</t>
  </si>
  <si>
    <t>EMS 25 - RISEN47</t>
  </si>
  <si>
    <t>1318 - C6-100K-T9</t>
  </si>
  <si>
    <t>EMS 28 - SAJ55</t>
  </si>
  <si>
    <t>EMS 25 - RISEN46</t>
  </si>
  <si>
    <t>1272 - R5-5K-S2-15</t>
  </si>
  <si>
    <t>EMS 28 - SAJ54</t>
  </si>
  <si>
    <t>EMS 25 - RISEN45</t>
  </si>
  <si>
    <t>1245 - R5-15K-T2</t>
  </si>
  <si>
    <t>EMS 28 - SAJ53</t>
  </si>
  <si>
    <t>EMS 25 - RISEN44</t>
  </si>
  <si>
    <t>1223 - R6-25K-T2-32</t>
  </si>
  <si>
    <t>EMS 28 - SAJ52</t>
  </si>
  <si>
    <t>EMS 25 - RISEN43</t>
  </si>
  <si>
    <t>1213 - R6-33K-T3-32</t>
  </si>
  <si>
    <t>EMS 28 - SAJ51</t>
  </si>
  <si>
    <t>EMS 25 - RISEN42</t>
  </si>
  <si>
    <t>1202 - R6-15K-T2-32-LV</t>
  </si>
  <si>
    <t>EMS 28 - SAJ50</t>
  </si>
  <si>
    <t>EMS 25 - RISEN41</t>
  </si>
  <si>
    <t>1185 - SUNUNO PLUS 60K-M</t>
  </si>
  <si>
    <t>EMS 28 - SAJ49</t>
  </si>
  <si>
    <t>EMS 25 - RISEN40</t>
  </si>
  <si>
    <t>1184 - C6 100K-LV</t>
  </si>
  <si>
    <t>EMS 28 - SAJ48</t>
  </si>
  <si>
    <t>EMS 25 - RISEN39</t>
  </si>
  <si>
    <t>1106 - R6-40K-T4-32</t>
  </si>
  <si>
    <t>EMS 28 - SAJ47</t>
  </si>
  <si>
    <t>EMS 25 - RISEN38</t>
  </si>
  <si>
    <t>1104 - R6-10K-S3</t>
  </si>
  <si>
    <t>EMS 28 - SAJ46</t>
  </si>
  <si>
    <t>668 - RSM150-8-500W</t>
  </si>
  <si>
    <t>EMS 25 - RISEN37</t>
  </si>
  <si>
    <t>1056 - R5-8K-S2-15</t>
  </si>
  <si>
    <t>EMS 28 - SAJ45</t>
  </si>
  <si>
    <t>EMS 25 - RISEN36</t>
  </si>
  <si>
    <t>1036 - R6-50K-T4-32</t>
  </si>
  <si>
    <t>EMS 28 - SAJ44</t>
  </si>
  <si>
    <t>EMS 25 - RISEN35</t>
  </si>
  <si>
    <t>1030 - R6-30K-T4-32-LV</t>
  </si>
  <si>
    <t>EMS 28 - SAJ43</t>
  </si>
  <si>
    <t>EMS 25 - RISEN34</t>
  </si>
  <si>
    <t>1029 - SUNTRIO PLUS 60K</t>
  </si>
  <si>
    <t>EMS 28 - SAJ42</t>
  </si>
  <si>
    <t>EMS 25 - RISEN33</t>
  </si>
  <si>
    <t>990 - R5-3K-S1-15</t>
  </si>
  <si>
    <t>EMS 28 - SAJ41</t>
  </si>
  <si>
    <t>EMS 25 - RISEN32</t>
  </si>
  <si>
    <t>989 - R5-10K-T2-15</t>
  </si>
  <si>
    <t>EMS 28 - SAJ40</t>
  </si>
  <si>
    <t>EMS 25 - RISEN31</t>
  </si>
  <si>
    <t>978 - R5-17K-T2</t>
  </si>
  <si>
    <t>EMS 28 - SAJ39</t>
  </si>
  <si>
    <t>EMS 25 - RISEN30</t>
  </si>
  <si>
    <t>956 - R5-5K-T2</t>
  </si>
  <si>
    <t>EMS 28 - SAJ38</t>
  </si>
  <si>
    <t>EMS 25 - RISEN29</t>
  </si>
  <si>
    <t>948 - R5-12KT2</t>
  </si>
  <si>
    <t>EMS 28 - SAJ37</t>
  </si>
  <si>
    <t>EMS 25 - RISEN28</t>
  </si>
  <si>
    <t>EMS 28 - SAJ36</t>
  </si>
  <si>
    <t>EMS 25 - RISEN27</t>
  </si>
  <si>
    <t>EMS 28 - SAJ35</t>
  </si>
  <si>
    <t>EMS 25 - RISEN26</t>
  </si>
  <si>
    <t>EMS 28 - SAJ34</t>
  </si>
  <si>
    <t>EMS 25 - RISEN25</t>
  </si>
  <si>
    <t>EMS 28 - SAJ33</t>
  </si>
  <si>
    <t>EMS 25 - RISEN24</t>
  </si>
  <si>
    <t>688 - R5-3K-S1</t>
  </si>
  <si>
    <t>EMS 28 - SAJ32</t>
  </si>
  <si>
    <t>EMS 25 - RISEN23</t>
  </si>
  <si>
    <t>EMS 28 - SAJ31</t>
  </si>
  <si>
    <t>EMS 25 - RISEN22</t>
  </si>
  <si>
    <t>EMS 28 - SAJ30</t>
  </si>
  <si>
    <t>EMS 25 - RISEN21</t>
  </si>
  <si>
    <t>EMS 28 - SAJ29</t>
  </si>
  <si>
    <t>EMS 25 - RISEN20</t>
  </si>
  <si>
    <t>EMS 28 - SAJ28</t>
  </si>
  <si>
    <t>EMS 25 - RISEN19</t>
  </si>
  <si>
    <t>EMS 28 - SAJ27</t>
  </si>
  <si>
    <t>EMS 25 - RISEN18</t>
  </si>
  <si>
    <t>EMS 28 - SAJ26</t>
  </si>
  <si>
    <t>EMS 25 - RISEN17</t>
  </si>
  <si>
    <t>EMS 28 - SAJ25</t>
  </si>
  <si>
    <t>EMS 25 - RISEN16</t>
  </si>
  <si>
    <t>EMS 28 - SAJ24</t>
  </si>
  <si>
    <t>EMS 25 - RISEN15</t>
  </si>
  <si>
    <t>EMS 28 - SAJ23</t>
  </si>
  <si>
    <t>EMS 25 - RISEN14</t>
  </si>
  <si>
    <t>EMS 28 - SAJ22</t>
  </si>
  <si>
    <t>EMS 25 - RISEN13</t>
  </si>
  <si>
    <t>EMS 28 - SAJ21</t>
  </si>
  <si>
    <t>EMS 25 - RISEN12</t>
  </si>
  <si>
    <t>EMS 28 - SAJ20</t>
  </si>
  <si>
    <t>EMS 25 - RISEN11</t>
  </si>
  <si>
    <t>EMS 28 - SAJ19</t>
  </si>
  <si>
    <t>EMS 25 - RISEN10</t>
  </si>
  <si>
    <t>EMS 28 - SAJ18</t>
  </si>
  <si>
    <t>EMS 25 - RISEN9</t>
  </si>
  <si>
    <t>EMS 28 - SAJ17</t>
  </si>
  <si>
    <t>EMS 25 - RISEN8</t>
  </si>
  <si>
    <t>EMS 28 - SAJ16</t>
  </si>
  <si>
    <t>EMS 25 - RISEN7</t>
  </si>
  <si>
    <t>EMS 28 - SAJ15</t>
  </si>
  <si>
    <t>EMS 25 - RISEN6</t>
  </si>
  <si>
    <t>EMS 28 - SAJ14</t>
  </si>
  <si>
    <t>EMS 25 - RISEN5</t>
  </si>
  <si>
    <t>EMS 28 - SAJ13</t>
  </si>
  <si>
    <t>EMS 25 - RISEN4</t>
  </si>
  <si>
    <t>EMS 28 - SAJ12</t>
  </si>
  <si>
    <t>EMS 25 - RISEN3</t>
  </si>
  <si>
    <t>EMS 28 - SAJ11</t>
  </si>
  <si>
    <t>EMS 25 - RISEN2</t>
  </si>
  <si>
    <t>EMS 28 - SAJ10</t>
  </si>
  <si>
    <t>EMS 25 - RISEN1</t>
  </si>
  <si>
    <t>EMS 28 - SAJ9</t>
  </si>
  <si>
    <t>1687 - DHM-72X10 555W</t>
  </si>
  <si>
    <t>EMS 23 - DAH SOLAR103</t>
  </si>
  <si>
    <t>EMS 28 - SAJ8</t>
  </si>
  <si>
    <t>1680 - DHM-60X10 450 W</t>
  </si>
  <si>
    <t>EMS 23 - DAH SOLAR102</t>
  </si>
  <si>
    <t>EMS 28 - SAJ7</t>
  </si>
  <si>
    <t>1655 - HCM78X9-460W</t>
  </si>
  <si>
    <t>EMS 23 - DAH SOLAR101</t>
  </si>
  <si>
    <t>EMS 28 - SAJ6</t>
  </si>
  <si>
    <t>1642 - DHM-72X10/FS 555W</t>
  </si>
  <si>
    <t>EMS 23 - DAH SOLAR100</t>
  </si>
  <si>
    <t>1624 - HCM72X9-370W</t>
  </si>
  <si>
    <t>EMS 23 - DAH SOLAR99</t>
  </si>
  <si>
    <t>1622 - HCP72L9-445W</t>
  </si>
  <si>
    <t>EMS 23 - DAH SOLAR98</t>
  </si>
  <si>
    <t>1618 - DHM72X10/FS 550W</t>
  </si>
  <si>
    <t>EMS 23 - DAH SOLAR97</t>
  </si>
  <si>
    <t>1578 - DHM-72X10 560W</t>
  </si>
  <si>
    <t>EMS 23 - DAH SOLAR96</t>
  </si>
  <si>
    <t>1574 - DHM-72X10/BF/FS-555</t>
  </si>
  <si>
    <t>EMS 23 - DAH SOLAR95</t>
  </si>
  <si>
    <t>1372 - 3.3TLM-G3</t>
  </si>
  <si>
    <t>EMS 27 - SOFAR60</t>
  </si>
  <si>
    <t>1561 - DHM- 72X10/BF 555W</t>
  </si>
  <si>
    <t>EMS 23 - DAH SOLAR94</t>
  </si>
  <si>
    <t>1344 -  20KTX-G3-LV</t>
  </si>
  <si>
    <t>EMS 27 - SOFAR59</t>
  </si>
  <si>
    <t>1550 - DHM 72X10(BW) 555W</t>
  </si>
  <si>
    <t>EMS 23 - DAH SOLAR93</t>
  </si>
  <si>
    <t>1339 - 3000TL-G3</t>
  </si>
  <si>
    <t>EMS 27 - SOFAR58</t>
  </si>
  <si>
    <t>1525 - DHM-72L9/BF 455W</t>
  </si>
  <si>
    <t>EMS 23 - DAH SOLAR92</t>
  </si>
  <si>
    <t>1312 - SOFAR 250KTL-HV</t>
  </si>
  <si>
    <t>EMS 27 - SOFAR57</t>
  </si>
  <si>
    <t>1523 - DHM-T72X10/FS-560W</t>
  </si>
  <si>
    <t>EMS 23 - DAH SOLAR91</t>
  </si>
  <si>
    <t>1293 - SOFAR 7.7KTLM-G3</t>
  </si>
  <si>
    <t>EMS 27 - SOFAR56</t>
  </si>
  <si>
    <t>1514 -  DHM-72X10 / DG 555W</t>
  </si>
  <si>
    <t>EMS 23 - DAH SOLAR90</t>
  </si>
  <si>
    <t>1249 - SOFAR 7.5KTLM-G3- BR</t>
  </si>
  <si>
    <t>EMS 27 - SOFAR55</t>
  </si>
  <si>
    <t>1513 - DHM-72X10/FS-555W</t>
  </si>
  <si>
    <t>EMS 23 - DAH SOLAR89</t>
  </si>
  <si>
    <t>1233 - 20KTLX-G3</t>
  </si>
  <si>
    <t>EMS 27 - SOFAR54</t>
  </si>
  <si>
    <t>1489 - DHM-72X10/FS(BW) 555W</t>
  </si>
  <si>
    <t>EMS 23 - DAH SOLAR88</t>
  </si>
  <si>
    <t>1153 - SOFAR 10KTLM-G3</t>
  </si>
  <si>
    <t>EMS 27 - SOFAR53</t>
  </si>
  <si>
    <t>1477 - DHT-M72X10_x000D_ 550W</t>
  </si>
  <si>
    <t>EMS 23 - DAH SOLAR87</t>
  </si>
  <si>
    <t>1123 - 25KLTX-G3</t>
  </si>
  <si>
    <t>EMS 27 - SOFAR52</t>
  </si>
  <si>
    <t>1444 - DAH 460 W MONO HALF</t>
  </si>
  <si>
    <t>EMS 23 - DAH SOLAR86</t>
  </si>
  <si>
    <t>1090 - 3KTLM-G3</t>
  </si>
  <si>
    <t>EMS 27 - SOFAR51</t>
  </si>
  <si>
    <t>1423 - DHM-72X10 545W</t>
  </si>
  <si>
    <t>EMS 23 - DAH SOLAR85</t>
  </si>
  <si>
    <t>1086 - 9KTLM-G3</t>
  </si>
  <si>
    <t>EMS 27 - SOFAR50</t>
  </si>
  <si>
    <t>1357 - DHM-60X10 460W</t>
  </si>
  <si>
    <t>EMS 23 - DAH SOLAR84</t>
  </si>
  <si>
    <t>1080 - SOFAR 25KTLX-G3.</t>
  </si>
  <si>
    <t>EMS 27 - SOFAR49</t>
  </si>
  <si>
    <t>1344 - DHT-M60X10/FS-450W</t>
  </si>
  <si>
    <t>EMS 23 - DAH SOLAR83</t>
  </si>
  <si>
    <t>1060 - SOFAR 50000TL</t>
  </si>
  <si>
    <t>EMS 27 - SOFAR48</t>
  </si>
  <si>
    <t>1343 - DHT-M60X10/FS-460W</t>
  </si>
  <si>
    <t>EMS 23 - DAH SOLAR82</t>
  </si>
  <si>
    <t>1055 - 10.5KTLM-G3</t>
  </si>
  <si>
    <t>EMS 27 - SOFAR47</t>
  </si>
  <si>
    <t>1336 - DHT-M60X10 450</t>
  </si>
  <si>
    <t>EMS 23 - DAH SOLAR81</t>
  </si>
  <si>
    <t>963 - SOFAR 3KTLM-G2_x000D_</t>
  </si>
  <si>
    <t>EMS 27 - SOFAR46</t>
  </si>
  <si>
    <t>1332 - DHM-72L9-460W</t>
  </si>
  <si>
    <t>EMS 23 - DAH SOLAR80</t>
  </si>
  <si>
    <t>954 - 5KTLM-G3</t>
  </si>
  <si>
    <t>EMS 27 - SOFAR45</t>
  </si>
  <si>
    <t>1256 - DHM-72X10-545W</t>
  </si>
  <si>
    <t>EMS 23 - DAH SOLAR79</t>
  </si>
  <si>
    <t>946 - 6KTLM-G3</t>
  </si>
  <si>
    <t>EMS 27 - SOFAR44</t>
  </si>
  <si>
    <t>1245 - DHM-72X10-540W</t>
  </si>
  <si>
    <t>EMS 23 - DAH SOLAR78</t>
  </si>
  <si>
    <t>EMS 27 - SOFAR43</t>
  </si>
  <si>
    <t>1230 - DHM-72X10/FS 545W</t>
  </si>
  <si>
    <t>EMS 23 - DAH SOLAR77</t>
  </si>
  <si>
    <t>788 - SOFAR 6KTM-G2</t>
  </si>
  <si>
    <t>EMS 27 - SOFAR42</t>
  </si>
  <si>
    <t>1202 - DHM-72X10 520W</t>
  </si>
  <si>
    <t>EMS 23 - DAH SOLAR76</t>
  </si>
  <si>
    <t>EMS 27 - SOFAR41</t>
  </si>
  <si>
    <t>1192 - DHM-72X10/BF 540W</t>
  </si>
  <si>
    <t>EMS 23 - DAH SOLAR75</t>
  </si>
  <si>
    <t>EMS 27 - SOFAR40</t>
  </si>
  <si>
    <t>1173 - HCM72X9-545W</t>
  </si>
  <si>
    <t>EMS 23 - DAH SOLAR74</t>
  </si>
  <si>
    <t>EMS 27 - SOFAR39</t>
  </si>
  <si>
    <t>1171 - DHM-66X10-505W</t>
  </si>
  <si>
    <t>EMS 23 - DAH SOLAR73</t>
  </si>
  <si>
    <t>EMS 27 - SOFAR38</t>
  </si>
  <si>
    <t>EMS 23 - DAH SOLAR72</t>
  </si>
  <si>
    <t>EMS 27 - SOFAR37</t>
  </si>
  <si>
    <t>EMS 23 - DAH SOLAR71</t>
  </si>
  <si>
    <t>EMS 27 - SOFAR36</t>
  </si>
  <si>
    <t>EMS 23 - DAH SOLAR70</t>
  </si>
  <si>
    <t>EMS 27 - SOFAR35</t>
  </si>
  <si>
    <t>EMS 23 - DAH SOLAR69</t>
  </si>
  <si>
    <t>EMS 27 - SOFAR34</t>
  </si>
  <si>
    <t>EMS 23 - DAH SOLAR68</t>
  </si>
  <si>
    <t>EMS 27 - SOFAR33</t>
  </si>
  <si>
    <t>EMS 23 - DAH SOLAR67</t>
  </si>
  <si>
    <t>EMS 27 - SOFAR32</t>
  </si>
  <si>
    <t>EMS 23 - DAH SOLAR66</t>
  </si>
  <si>
    <t>EMS 27 - SOFAR31</t>
  </si>
  <si>
    <t>EMS 23 - DAH SOLAR65</t>
  </si>
  <si>
    <t>EMS 27 - SOFAR30</t>
  </si>
  <si>
    <t>EMS 23 - DAH SOLAR64</t>
  </si>
  <si>
    <t>EMS 27 - SOFAR29</t>
  </si>
  <si>
    <t>EMS 23 - DAH SOLAR63</t>
  </si>
  <si>
    <t>EMS 27 - SOFAR28</t>
  </si>
  <si>
    <t>EMS 23 - DAH SOLAR62</t>
  </si>
  <si>
    <t>EMS 27 - SOFAR27</t>
  </si>
  <si>
    <t>EMS 23 - DAH SOLAR61</t>
  </si>
  <si>
    <t>EMS 27 - SOFAR26</t>
  </si>
  <si>
    <t>EMS 23 - DAH SOLAR60</t>
  </si>
  <si>
    <t>EMS 27 - SOFAR25</t>
  </si>
  <si>
    <t>EMS 23 - DAH SOLAR59</t>
  </si>
  <si>
    <t>EMS 27 - SOFAR24</t>
  </si>
  <si>
    <t>EMS 23 - DAH SOLAR58</t>
  </si>
  <si>
    <t>EMS 27 - SOFAR23</t>
  </si>
  <si>
    <t>EMS 23 - DAH SOLAR57</t>
  </si>
  <si>
    <t>EMS 27 - SOFAR22</t>
  </si>
  <si>
    <t>EMS 23 - DAH SOLAR56</t>
  </si>
  <si>
    <t>EMS 27 - SOFAR21</t>
  </si>
  <si>
    <t>EMS 23 - DAH SOLAR55</t>
  </si>
  <si>
    <t>EMS 27 - SOFAR20</t>
  </si>
  <si>
    <t>EMS 23 - DAH SOLAR54</t>
  </si>
  <si>
    <t>EMS 27 - SOFAR19</t>
  </si>
  <si>
    <t>EMS 23 - DAH SOLAR53</t>
  </si>
  <si>
    <t>EMS 27 - SOFAR18</t>
  </si>
  <si>
    <t>895 - DHT-M72X10 545W</t>
  </si>
  <si>
    <t>EMS 23 - DAH SOLAR52</t>
  </si>
  <si>
    <t>EMS 27 - SOFAR17</t>
  </si>
  <si>
    <t>EMS 23 - DAH SOLAR51</t>
  </si>
  <si>
    <t>EMS 27 - SOFAR16</t>
  </si>
  <si>
    <t>EMS 23 - DAH SOLAR50</t>
  </si>
  <si>
    <t>EMS 27 - SOFAR15</t>
  </si>
  <si>
    <t>EMS 23 - DAH SOLAR49</t>
  </si>
  <si>
    <t>EMS 27 - SOFAR14</t>
  </si>
  <si>
    <t>EMS 23 - DAH SOLAR48</t>
  </si>
  <si>
    <t>EMS 27 - SOFAR13</t>
  </si>
  <si>
    <t>EMS 23 - DAH SOLAR47</t>
  </si>
  <si>
    <t>EMS 27 - SOFAR12</t>
  </si>
  <si>
    <t>EMS 23 - DAH SOLAR46</t>
  </si>
  <si>
    <t>EMS 27 - SOFAR11</t>
  </si>
  <si>
    <t>EMS 23 - DAH SOLAR45</t>
  </si>
  <si>
    <t>EMS 27 - SOFAR10</t>
  </si>
  <si>
    <t>EMS 23 - DAH SOLAR44</t>
  </si>
  <si>
    <t>EMS 27 - SOFAR9</t>
  </si>
  <si>
    <t>EMS 23 - DAH SOLAR43</t>
  </si>
  <si>
    <t>EMS 27 - SOFAR8</t>
  </si>
  <si>
    <t>EMS 23 - DAH SOLAR42</t>
  </si>
  <si>
    <t>EMS 27 - SOFAR7</t>
  </si>
  <si>
    <t>EMS 23 - DAH SOLAR41</t>
  </si>
  <si>
    <t>EMS 27 - SOFAR6</t>
  </si>
  <si>
    <t>EMS 23 - DAH SOLAR40</t>
  </si>
  <si>
    <t>EMS 27 - SOFAR5</t>
  </si>
  <si>
    <t>EMS 23 - DAH SOLAR39</t>
  </si>
  <si>
    <t>EMS 27 - SOFAR4</t>
  </si>
  <si>
    <t>EMS 23 - DAH SOLAR38</t>
  </si>
  <si>
    <t>EMS 27 - SOFAR3</t>
  </si>
  <si>
    <t>EMS 23 - DAH SOLAR37</t>
  </si>
  <si>
    <t>EMS 27 - SOFAR2</t>
  </si>
  <si>
    <t>EMS 23 - DAH SOLAR36</t>
  </si>
  <si>
    <t>EMS 27 - SOFAR1</t>
  </si>
  <si>
    <t>EMS 23 - DAH SOLAR35</t>
  </si>
  <si>
    <t>1315 - PHB125K-HT</t>
  </si>
  <si>
    <t>EMS 26 - PHB35</t>
  </si>
  <si>
    <t>EMS 23 - DAH SOLAR34</t>
  </si>
  <si>
    <t>1251 - PHB1800N-XS</t>
  </si>
  <si>
    <t>EMS 26 - PHB34</t>
  </si>
  <si>
    <t>EMS 23 - DAH SOLAR33</t>
  </si>
  <si>
    <t>1236 - PHB15KF-DT</t>
  </si>
  <si>
    <t>EMS 26 - PHB33</t>
  </si>
  <si>
    <t>EMS 23 - DAH SOLAR32</t>
  </si>
  <si>
    <t>1235 - PHB15KF-DT</t>
  </si>
  <si>
    <t>EMS 26 - PHB32</t>
  </si>
  <si>
    <t>EMS 23 - DAH SOLAR31</t>
  </si>
  <si>
    <t>1188 - PHB15KF-DT</t>
  </si>
  <si>
    <t>EMS 26 - PHB31</t>
  </si>
  <si>
    <t>EMS 23 - DAH SOLAR30</t>
  </si>
  <si>
    <t>1166 - PHB9000F-DT</t>
  </si>
  <si>
    <t>EMS 26 - PHB30</t>
  </si>
  <si>
    <t>EMS 23 - DAH SOLAR29</t>
  </si>
  <si>
    <t>1063 - PHB27K-MT</t>
  </si>
  <si>
    <t>EMS 26 - PHB29</t>
  </si>
  <si>
    <t>EMS 23 - DAH SOLAR28</t>
  </si>
  <si>
    <t>1022 - PHB60KS-MT</t>
  </si>
  <si>
    <t>EMS 26 - PHB28</t>
  </si>
  <si>
    <t>EMS 23 - DAH SOLAR27</t>
  </si>
  <si>
    <t>996 - PHB2900D-NS</t>
  </si>
  <si>
    <t>EMS 26 - PHB27</t>
  </si>
  <si>
    <t>EMS 23 - DAH SOLAR26</t>
  </si>
  <si>
    <t xml:space="preserve">986 - PHB12KF-DT </t>
  </si>
  <si>
    <t>EMS 26 - PHB26</t>
  </si>
  <si>
    <t>EMS 23 - DAH SOLAR25</t>
  </si>
  <si>
    <t>977 - PHB13KT-DT</t>
  </si>
  <si>
    <t>EMS 26 - PHB25</t>
  </si>
  <si>
    <t>EMS 23 - DAH SOLAR24</t>
  </si>
  <si>
    <t>EMS 26 - PHB24</t>
  </si>
  <si>
    <t>EMS 23 - DAH SOLAR23</t>
  </si>
  <si>
    <t>EMS 26 - PHB23</t>
  </si>
  <si>
    <t>EMS 23 - DAH SOLAR22</t>
  </si>
  <si>
    <t>EMS 26 - PHB22</t>
  </si>
  <si>
    <t>EMS 23 - DAH SOLAR21</t>
  </si>
  <si>
    <t>EMS 26 - PHB21</t>
  </si>
  <si>
    <t>EMS 23 - DAH SOLAR20</t>
  </si>
  <si>
    <t>EMS 26 - PHB20</t>
  </si>
  <si>
    <t>EMS 23 - DAH SOLAR19</t>
  </si>
  <si>
    <t>EMS 26 - PHB19</t>
  </si>
  <si>
    <t>EMS 23 - DAH SOLAR18</t>
  </si>
  <si>
    <t>EMS 26 - PHB18</t>
  </si>
  <si>
    <t>EMS 23 - DAH SOLAR17</t>
  </si>
  <si>
    <t>EMS 26 - PHB17</t>
  </si>
  <si>
    <t>EMS 23 - DAH SOLAR16</t>
  </si>
  <si>
    <t>EMS 26 - PHB16</t>
  </si>
  <si>
    <t>EMS 23 - DAH SOLAR15</t>
  </si>
  <si>
    <t>EMS 26 - PHB15</t>
  </si>
  <si>
    <t>EMS 23 - DAH SOLAR14</t>
  </si>
  <si>
    <t>EMS 26 - PHB14</t>
  </si>
  <si>
    <t>EMS 23 - DAH SOLAR13</t>
  </si>
  <si>
    <t>EMS 26 - PHB13</t>
  </si>
  <si>
    <t>EMS 23 - DAH SOLAR12</t>
  </si>
  <si>
    <t>EMS 26 - PHB12</t>
  </si>
  <si>
    <t>EMS 23 - DAH SOLAR11</t>
  </si>
  <si>
    <t>EMS 26 - PHB11</t>
  </si>
  <si>
    <t>EMS 23 - DAH SOLAR10</t>
  </si>
  <si>
    <t>EMS 26 - PHB10</t>
  </si>
  <si>
    <t>EMS 23 - DAH SOLAR9</t>
  </si>
  <si>
    <t>EMS 26 - PHB9</t>
  </si>
  <si>
    <t>EMS 23 - DAH SOLAR8</t>
  </si>
  <si>
    <t>EMS 26 - PHB8</t>
  </si>
  <si>
    <t>EMS 23 - DAH SOLAR7</t>
  </si>
  <si>
    <t>EMS 26 - PHB7</t>
  </si>
  <si>
    <t>EMS 23 - DAH SOLAR6</t>
  </si>
  <si>
    <t>EMS 26 - PHB6</t>
  </si>
  <si>
    <t>EMS 23 - DAH SOLAR5</t>
  </si>
  <si>
    <t>EMS 26 - PHB5</t>
  </si>
  <si>
    <t>EMS 23 - DAH SOLAR4</t>
  </si>
  <si>
    <t>EMS 26 - PHB4</t>
  </si>
  <si>
    <t>EMS 23 - DAH SOLAR3</t>
  </si>
  <si>
    <t>EMS 26 - PHB3</t>
  </si>
  <si>
    <t>EMS 23 - DAH SOLAR2</t>
  </si>
  <si>
    <t>EMS 26 - PHB2</t>
  </si>
  <si>
    <t>EMS 23 - DAH SOLAR1</t>
  </si>
  <si>
    <t>EMS 26 - PHB1</t>
  </si>
  <si>
    <t>1684 - TS550S8A 560W</t>
  </si>
  <si>
    <t>EMS 22 - TALESUN33</t>
  </si>
  <si>
    <t>1360 - SUN2000L-4.6KTL</t>
  </si>
  <si>
    <t>EMS 24 - HUAWEI43</t>
  </si>
  <si>
    <t>1677 - TP672M 320W</t>
  </si>
  <si>
    <t>EMS 22 - TALESUN32</t>
  </si>
  <si>
    <t>1334 - SUN2000-330KTL-H1</t>
  </si>
  <si>
    <t>EMS 24 - HUAWEI42</t>
  </si>
  <si>
    <t>1638 -  TSM472 H - 560W </t>
  </si>
  <si>
    <t>EMS 22 - TALESUN31</t>
  </si>
  <si>
    <t>1304 - SUN2000-250KTL-H1</t>
  </si>
  <si>
    <t>EMS 24 - HUAWEI41</t>
  </si>
  <si>
    <t>1581 - TS560S8B-144</t>
  </si>
  <si>
    <t>EMS 22 - TALESUN30</t>
  </si>
  <si>
    <t>1110 - SUN2000-200KTL-H0</t>
  </si>
  <si>
    <t>EMS 24 - HUAWEI40</t>
  </si>
  <si>
    <t>1505 - TSM472H-545W</t>
  </si>
  <si>
    <t>EMS 22 - TALESUN29</t>
  </si>
  <si>
    <t>1094 - SUN2000-215KTL-H0</t>
  </si>
  <si>
    <t>EMS 24 - HUAWEI39</t>
  </si>
  <si>
    <t>1413 - TD7G72M 545W</t>
  </si>
  <si>
    <t>EMS 22 - TALESUN28</t>
  </si>
  <si>
    <t>1062 - PHB27K-MT</t>
  </si>
  <si>
    <t>EMS 24 - HUAWEI38</t>
  </si>
  <si>
    <t>1404 - TALESUN 550WP</t>
  </si>
  <si>
    <t>EMS 22 - TALESUN27</t>
  </si>
  <si>
    <t>1039 - SUN2000-6KTL-L1</t>
  </si>
  <si>
    <t>EMS 24 - HUAWEI37</t>
  </si>
  <si>
    <t>EMS 22 - TALESUN26</t>
  </si>
  <si>
    <t>1038 - SUN2000-20KTL-M2</t>
  </si>
  <si>
    <t>EMS 24 - HUAWEI36</t>
  </si>
  <si>
    <t>EMS 22 - TALESUN25</t>
  </si>
  <si>
    <t>1013 - SUN2000-215KTL-H3 200KW</t>
  </si>
  <si>
    <t>EMS 24 - HUAWEI35</t>
  </si>
  <si>
    <t>EMS 22 - TALESUN24</t>
  </si>
  <si>
    <t>EMS 24 - HUAWEI34</t>
  </si>
  <si>
    <t>EMS 22 - TALESUN23</t>
  </si>
  <si>
    <t>EMS 24 - HUAWEI33</t>
  </si>
  <si>
    <t>EMS 22 - TALESUN22</t>
  </si>
  <si>
    <t>EMS 24 - HUAWEI32</t>
  </si>
  <si>
    <t>EMS 22 - TALESUN21</t>
  </si>
  <si>
    <t>EMS 24 - HUAWEI31</t>
  </si>
  <si>
    <t>EMS 22 - TALESUN20</t>
  </si>
  <si>
    <t>EMS 24 - HUAWEI30</t>
  </si>
  <si>
    <t>EMS 22 - TALESUN19</t>
  </si>
  <si>
    <t>EMS 24 - HUAWEI29</t>
  </si>
  <si>
    <t>EMS 22 - TALESUN18</t>
  </si>
  <si>
    <t>709 - SUN2000-40KTL-JP</t>
  </si>
  <si>
    <t>EMS 24 - HUAWEI28</t>
  </si>
  <si>
    <t>EMS 22 - TALESUN17</t>
  </si>
  <si>
    <t>EMS 24 - HUAWEI27</t>
  </si>
  <si>
    <t>EMS 22 - TALESUN16</t>
  </si>
  <si>
    <t>EMS 24 - HUAWEI26</t>
  </si>
  <si>
    <t>EMS 22 - TALESUN15</t>
  </si>
  <si>
    <t>EMS 24 - HUAWEI25</t>
  </si>
  <si>
    <t>EMS 22 - TALESUN14</t>
  </si>
  <si>
    <t>EMS 24 - HUAWEI24</t>
  </si>
  <si>
    <t>EMS 22 - TALESUN13</t>
  </si>
  <si>
    <t>EMS 24 - HUAWEI23</t>
  </si>
  <si>
    <t>EMS 22 - TALESUN12</t>
  </si>
  <si>
    <t>EMS 24 - HUAWEI22</t>
  </si>
  <si>
    <t>EMS 22 - TALESUN11</t>
  </si>
  <si>
    <t>EMS 24 - HUAWEI21</t>
  </si>
  <si>
    <t>EMS 22 - TALESUN10</t>
  </si>
  <si>
    <t>EMS 24 - HUAWEI20</t>
  </si>
  <si>
    <t>EMS 22 - TALESUN9</t>
  </si>
  <si>
    <t>EMS 24 - HUAWEI19</t>
  </si>
  <si>
    <t>EMS 22 - TALESUN8</t>
  </si>
  <si>
    <t>EMS 24 - HUAWEI18</t>
  </si>
  <si>
    <t>EMS 22 - TALESUN7</t>
  </si>
  <si>
    <t>EMS 24 - HUAWEI17</t>
  </si>
  <si>
    <t>EMS 22 - TALESUN6</t>
  </si>
  <si>
    <t>EMS 24 - HUAWEI16</t>
  </si>
  <si>
    <t>EMS 22 - TALESUN5</t>
  </si>
  <si>
    <t>EMS 24 - HUAWEI15</t>
  </si>
  <si>
    <t>EMS 22 - TALESUN4</t>
  </si>
  <si>
    <t>EMS 24 - HUAWEI14</t>
  </si>
  <si>
    <t>EMS 22 - TALESUN3</t>
  </si>
  <si>
    <t>EMS 24 - HUAWEI13</t>
  </si>
  <si>
    <t>EMS 22 - TALESUN2</t>
  </si>
  <si>
    <t>EMS 24 - HUAWEI12</t>
  </si>
  <si>
    <t>EMS 22 - TALESUN1</t>
  </si>
  <si>
    <t>EMS 24 - HUAWEI11</t>
  </si>
  <si>
    <t>1663 - AS-7M144-HC - 545 W</t>
  </si>
  <si>
    <t>EMS 21 - AMERISOLAR40</t>
  </si>
  <si>
    <t>EMS 24 - HUAWEI10</t>
  </si>
  <si>
    <t>1632 - ESPHSC-540W</t>
  </si>
  <si>
    <t>EMS 21 - AMERISOLAR39</t>
  </si>
  <si>
    <t>EMS 24 - HUAWEI9</t>
  </si>
  <si>
    <t>1461 - AS-6M BHC-445W</t>
  </si>
  <si>
    <t>EMS 21 - AMERISOLAR38</t>
  </si>
  <si>
    <t>246 - SUN2000-60KTL-M0</t>
  </si>
  <si>
    <t>EMS 24 - HUAWEI8</t>
  </si>
  <si>
    <t>1354 - AS-6M144-HC 460W</t>
  </si>
  <si>
    <t>EMS 21 - AMERISOLAR37</t>
  </si>
  <si>
    <t>EMS 24 - HUAWEI7</t>
  </si>
  <si>
    <t>1240 - AS-6M30 320W</t>
  </si>
  <si>
    <t>EMS 21 - AMERISOLAR36</t>
  </si>
  <si>
    <t>EMS 24 - HUAWEI6</t>
  </si>
  <si>
    <t>1238 - AS-7M132-HC 505W</t>
  </si>
  <si>
    <t>EMS 21 - AMERISOLAR35</t>
  </si>
  <si>
    <t>EMS 24 - HUAWEI5</t>
  </si>
  <si>
    <t>1226 - AS-8M120-HC-605W</t>
  </si>
  <si>
    <t>EMS 21 - AMERISOLAR34</t>
  </si>
  <si>
    <t>EMS 24 - HUAWEI4</t>
  </si>
  <si>
    <t>1216 - AS-6M-HC 605W</t>
  </si>
  <si>
    <t>EMS 21 - AMERISOLAR33</t>
  </si>
  <si>
    <t>EMS 24 - HUAWEI3</t>
  </si>
  <si>
    <t>1195 - AS-7M144-HC 540</t>
  </si>
  <si>
    <t>EMS 21 - AMERISOLAR32</t>
  </si>
  <si>
    <t>EMS 24 - HUAWEI2</t>
  </si>
  <si>
    <t>EMS 21 - AMERISOLAR31</t>
  </si>
  <si>
    <t>EMS 24 - HUAWEI1</t>
  </si>
  <si>
    <t>EMS 21 - AMERISOLAR30</t>
  </si>
  <si>
    <t>EMS 20 - OMNIKSOL7</t>
  </si>
  <si>
    <t>EMS 21 - AMERISOLAR29</t>
  </si>
  <si>
    <t>EMS 20 - OMNIKSOL6</t>
  </si>
  <si>
    <t>EMS 21 - AMERISOLAR28</t>
  </si>
  <si>
    <t>EMS 20 - OMNIKSOL5</t>
  </si>
  <si>
    <t>EMS 21 - AMERISOLAR27</t>
  </si>
  <si>
    <t>EMS 20 - OMNIKSOL4</t>
  </si>
  <si>
    <t>EMS 21 - AMERISOLAR26</t>
  </si>
  <si>
    <t>EMS 20 - OMNIKSOL3</t>
  </si>
  <si>
    <t>EMS 21 - AMERISOLAR25</t>
  </si>
  <si>
    <t>EMS 20 - OMNIKSOL2</t>
  </si>
  <si>
    <t>EMS 21 - AMERISOLAR24</t>
  </si>
  <si>
    <t>EMS 20 - OMNIKSOL1</t>
  </si>
  <si>
    <t>EMS 21 - AMERISOLAR23</t>
  </si>
  <si>
    <t>1362 -  SE75K - 380/220V</t>
  </si>
  <si>
    <t>EMS 19 - SOLAREDGE26</t>
  </si>
  <si>
    <t>EMS 21 - AMERISOLAR22</t>
  </si>
  <si>
    <t>1335 - SE 5000H</t>
  </si>
  <si>
    <t>EMS 19 - SOLAREDGE25</t>
  </si>
  <si>
    <t>EMS 21 - AMERISOLAR21</t>
  </si>
  <si>
    <t>1152 - SE8250H</t>
  </si>
  <si>
    <t>EMS 19 - SOLAREDGE24</t>
  </si>
  <si>
    <t>EMS 21 - AMERISOLAR20</t>
  </si>
  <si>
    <t>1097 - SE100K</t>
  </si>
  <si>
    <t>EMS 19 - SOLAREDGE23</t>
  </si>
  <si>
    <t>EMS 21 - AMERISOLAR19</t>
  </si>
  <si>
    <t>1016 - SE100K</t>
  </si>
  <si>
    <t>EMS 19 - SOLAREDGE22</t>
  </si>
  <si>
    <t>EMS 21 - AMERISOLAR18</t>
  </si>
  <si>
    <t>938 - SE33.3K 18,400</t>
  </si>
  <si>
    <t>EMS 19 - SOLAREDGE21</t>
  </si>
  <si>
    <t>EMS 21 - AMERISOLAR17</t>
  </si>
  <si>
    <t>EMS 19 - SOLAREDGE20</t>
  </si>
  <si>
    <t>EMS 21 - AMERISOLAR16</t>
  </si>
  <si>
    <t>EMS 19 - SOLAREDGE19</t>
  </si>
  <si>
    <t>EMS 21 - AMERISOLAR15</t>
  </si>
  <si>
    <t>EMS 19 - SOLAREDGE18</t>
  </si>
  <si>
    <t>EMS 21 - AMERISOLAR14</t>
  </si>
  <si>
    <t>EMS 19 - SOLAREDGE17</t>
  </si>
  <si>
    <t>EMS 21 - AMERISOLAR13</t>
  </si>
  <si>
    <t>EMS 19 - SOLAREDGE16</t>
  </si>
  <si>
    <t>EMS 21 - AMERISOLAR12</t>
  </si>
  <si>
    <t>EMS 19 - SOLAREDGE15</t>
  </si>
  <si>
    <t>EMS 21 - AMERISOLAR11</t>
  </si>
  <si>
    <t>EMS 19 - SOLAREDGE14</t>
  </si>
  <si>
    <t>EMS 21 - AMERISOLAR10</t>
  </si>
  <si>
    <t>EMS 19 - SOLAREDGE13</t>
  </si>
  <si>
    <t>EMS 21 - AMERISOLAR9</t>
  </si>
  <si>
    <t>EMS 19 - SOLAREDGE12</t>
  </si>
  <si>
    <t>EMS 21 - AMERISOLAR8</t>
  </si>
  <si>
    <t>EMS 19 - SOLAREDGE11</t>
  </si>
  <si>
    <t>EMS 21 - AMERISOLAR7</t>
  </si>
  <si>
    <t>EMS 19 - SOLAREDGE10</t>
  </si>
  <si>
    <t>EMS 21 - AMERISOLAR6</t>
  </si>
  <si>
    <t>EMS 19 - SOLAREDGE9</t>
  </si>
  <si>
    <t>EMS 21 - AMERISOLAR5</t>
  </si>
  <si>
    <t>EMS 19 - SOLAREDGE8</t>
  </si>
  <si>
    <t>EMS 21 - AMERISOLAR4</t>
  </si>
  <si>
    <t>EMS 19 - SOLAREDGE7</t>
  </si>
  <si>
    <t>EMS 21 - AMERISOLAR3</t>
  </si>
  <si>
    <t>EMS 19 - SOLAREDGE6</t>
  </si>
  <si>
    <t>EMS 21 - AMERISOLAR2</t>
  </si>
  <si>
    <t>EMS 19 - SOLAREDGE5</t>
  </si>
  <si>
    <t>EMS 21 - AMERISOLAR1</t>
  </si>
  <si>
    <t>EMS 19 - SOLAREDGE4</t>
  </si>
  <si>
    <t>1662 - Q.POWER L - G5 330W</t>
  </si>
  <si>
    <t>EMS 18 - QCELLS39</t>
  </si>
  <si>
    <t>EMS 19 - SOLAREDGE3</t>
  </si>
  <si>
    <t>1585 - Q.PEAK DUO XL-G11.3-585W</t>
  </si>
  <si>
    <t>EMS 18 - QCELLS38</t>
  </si>
  <si>
    <t>EMS 19 - SOLAREDGE2</t>
  </si>
  <si>
    <t>1415 - Q.CELLS L-G5.0.G.Q</t>
  </si>
  <si>
    <t>EMS 18 - QCELLS37</t>
  </si>
  <si>
    <t>EMS 19 - SOLAREDGE1</t>
  </si>
  <si>
    <t>1388 - Q.PEAK DOU L-G8.3</t>
  </si>
  <si>
    <t>EMS 18 - QCELLS36</t>
  </si>
  <si>
    <t xml:space="preserve">1192 - ES GT-05K-V2 </t>
  </si>
  <si>
    <t>EMS 17 - ECOSOLYS17</t>
  </si>
  <si>
    <t>1356 - Q.PEAK DUO ML-G9 395W</t>
  </si>
  <si>
    <t>EMS 18 - QCELLS35</t>
  </si>
  <si>
    <t>945 - ES GT-08K_x0002_V2</t>
  </si>
  <si>
    <t>EMS 17 - ECOSOLYS16</t>
  </si>
  <si>
    <t>EMS 18 - QCELLS34</t>
  </si>
  <si>
    <t>EMS 17 - ECOSOLYS15</t>
  </si>
  <si>
    <t>EMS 18 - QCELLS33</t>
  </si>
  <si>
    <t>EMS 17 - ECOSOLYS14</t>
  </si>
  <si>
    <t>793 - Q.PEAK DUO L-G8-430W</t>
  </si>
  <si>
    <t>EMS 18 - QCELLS32</t>
  </si>
  <si>
    <t>EMS 17 - ECOSOLYS13</t>
  </si>
  <si>
    <t>EMS 18 - QCELLS31</t>
  </si>
  <si>
    <t>EMS 17 - ECOSOLYS12</t>
  </si>
  <si>
    <t>EMS 18 - QCELLS30</t>
  </si>
  <si>
    <t>413 - ES GT-16K-220</t>
  </si>
  <si>
    <t>EMS 17 - ECOSOLYS11</t>
  </si>
  <si>
    <t>EMS 18 - QCELLS29</t>
  </si>
  <si>
    <t>EMS 17 - ECOSOLYS10</t>
  </si>
  <si>
    <t>EMS 18 - QCELLS28</t>
  </si>
  <si>
    <t>EMS 17 - ECOSOLYS9</t>
  </si>
  <si>
    <t>EMS 18 - QCELLS27</t>
  </si>
  <si>
    <t>EMS 17 - ECOSOLYS8</t>
  </si>
  <si>
    <t>EMS 18 - QCELLS26</t>
  </si>
  <si>
    <t>EMS 17 - ECOSOLYS7</t>
  </si>
  <si>
    <t>EMS 18 - QCELLS25</t>
  </si>
  <si>
    <t>EMS 17 - ECOSOLYS6</t>
  </si>
  <si>
    <t>EMS 18 - QCELLS24</t>
  </si>
  <si>
    <t>EMS 17 - ECOSOLYS5</t>
  </si>
  <si>
    <t>EMS 18 - QCELLS23</t>
  </si>
  <si>
    <t>EMS 17 - ECOSOLYS4</t>
  </si>
  <si>
    <t>EMS 18 - QCELLS22</t>
  </si>
  <si>
    <t>EMS 17 - ECOSOLYS3</t>
  </si>
  <si>
    <t>EMS 18 - QCELLS21</t>
  </si>
  <si>
    <t>EMS 17 - ECOSOLYS2</t>
  </si>
  <si>
    <t>EMS 18 - QCELLS20</t>
  </si>
  <si>
    <t>72 - ECOS 1K PLUS</t>
  </si>
  <si>
    <t>EMS 17 - ECOSOLYS1</t>
  </si>
  <si>
    <t>EMS 18 - QCELLS19</t>
  </si>
  <si>
    <t>1240 - DS3D-2,0KW</t>
  </si>
  <si>
    <t>EMS 15 - APSYSTEMS16</t>
  </si>
  <si>
    <t>346 - Q.PEAK L-G5.0.G-375W</t>
  </si>
  <si>
    <t>EMS 18 - QCELLS18</t>
  </si>
  <si>
    <t>1138 - YC600B</t>
  </si>
  <si>
    <t>EMS 15 - APSYSTEMS15</t>
  </si>
  <si>
    <t>EMS 18 - QCELLS17</t>
  </si>
  <si>
    <t>1127 - DS3D-L 1,6KW</t>
  </si>
  <si>
    <t>EMS 15 - APSYSTEMS14</t>
  </si>
  <si>
    <t>EMS 18 - QCELLS16</t>
  </si>
  <si>
    <t>1047 - QT2D</t>
  </si>
  <si>
    <t>EMS 15 - APSYSTEMS13</t>
  </si>
  <si>
    <t>EMS 18 - QCELLS15</t>
  </si>
  <si>
    <t>EMS 15 - APSYSTEMS12</t>
  </si>
  <si>
    <t>EMS 18 - QCELLS14</t>
  </si>
  <si>
    <t>EMS 15 - APSYSTEMS11</t>
  </si>
  <si>
    <t>EMS 18 - QCELLS13</t>
  </si>
  <si>
    <t>EMS 15 - APSYSTEMS10</t>
  </si>
  <si>
    <t>EMS 18 - QCELLS12</t>
  </si>
  <si>
    <t>EMS 15 - APSYSTEMS9</t>
  </si>
  <si>
    <t>EMS 18 - QCELLS11</t>
  </si>
  <si>
    <t>EMS 15 - APSYSTEMS8</t>
  </si>
  <si>
    <t>EMS 18 - QCELLS10</t>
  </si>
  <si>
    <t>EMS 15 - APSYSTEMS7</t>
  </si>
  <si>
    <t>EMS 18 - QCELLS9</t>
  </si>
  <si>
    <t>EMS 15 - APSYSTEMS6</t>
  </si>
  <si>
    <t>EMS 18 - QCELLS8</t>
  </si>
  <si>
    <t>EMS 15 - APSYSTEMS5</t>
  </si>
  <si>
    <t>EMS 18 - QCELLS7</t>
  </si>
  <si>
    <t>EMS 15 - APSYSTEMS4</t>
  </si>
  <si>
    <t>EMS 18 - QCELLS6</t>
  </si>
  <si>
    <t>EMS 15 - APSYSTEMS3</t>
  </si>
  <si>
    <t>EMS 18 - QCELLS5</t>
  </si>
  <si>
    <t>EMS 15 - APSYSTEMS2</t>
  </si>
  <si>
    <t>EMS 18 - QCELLS4</t>
  </si>
  <si>
    <t>EMS 15 - APSYSTEMS1</t>
  </si>
  <si>
    <t>EMS 18 - QCELLS3</t>
  </si>
  <si>
    <t>1171 - SG4.0RS</t>
  </si>
  <si>
    <t>EMS 14 - SUNGROW35</t>
  </si>
  <si>
    <t>EMS 18 - QCELLS2</t>
  </si>
  <si>
    <t>1155 - SG250HV</t>
  </si>
  <si>
    <t>EMS 14 - SUNGROW34</t>
  </si>
  <si>
    <t>EMS 18 - QCELLS1</t>
  </si>
  <si>
    <t>1150 - SG333HX</t>
  </si>
  <si>
    <t>EMS 14 - SUNGROW33</t>
  </si>
  <si>
    <t>EMS 16 - SUNLIGHT6</t>
  </si>
  <si>
    <t>1121 - SG8.0RS</t>
  </si>
  <si>
    <t>EMS 14 - SUNGROW32</t>
  </si>
  <si>
    <t>EMS 16 - SUNLIGHT5</t>
  </si>
  <si>
    <t>1118 - SG10RS</t>
  </si>
  <si>
    <t>EMS 14 - SUNGROW31</t>
  </si>
  <si>
    <t>EMS 16 - SUNLIGHT4</t>
  </si>
  <si>
    <t>1101 - SG6.0RS</t>
  </si>
  <si>
    <t>EMS 14 - SUNGROW30</t>
  </si>
  <si>
    <t>EMS 16 - SUNLIGHT3</t>
  </si>
  <si>
    <t>1095 - SG9.0RS</t>
  </si>
  <si>
    <t>EMS 14 - SUNGROW29</t>
  </si>
  <si>
    <t>EMS 16 - SUNLIGHT2</t>
  </si>
  <si>
    <t>1091 - SG3.0RS-S</t>
  </si>
  <si>
    <t>EMS 14 - SUNGROW28</t>
  </si>
  <si>
    <t>EMS 16 - SUNLIGHT1</t>
  </si>
  <si>
    <t>1052 - SG5.0RS</t>
  </si>
  <si>
    <t>EMS 14 - SUNGROW27</t>
  </si>
  <si>
    <t>1691 - JAM72D30-545/MB</t>
  </si>
  <si>
    <t>EMS 12 - JA SOLAR77</t>
  </si>
  <si>
    <t>982 - 5KTL-SM/EU</t>
  </si>
  <si>
    <t>EMS 14 - SUNGROW26</t>
  </si>
  <si>
    <t>1688 - JAM72D20-455/MB</t>
  </si>
  <si>
    <t>EMS 12 - JA SOLAR76</t>
  </si>
  <si>
    <t>979 - SG12RT</t>
  </si>
  <si>
    <t>EMS 14 - SUNGROW25</t>
  </si>
  <si>
    <t>1602 - JAN78D40-615/GB</t>
  </si>
  <si>
    <t>EMS 12 - JA SOLAR75</t>
  </si>
  <si>
    <t>EMS 14 - SUNGROW24</t>
  </si>
  <si>
    <t>1594 - JAM72D30-550/GB</t>
  </si>
  <si>
    <t>EMS 12 - JA SOLAR74</t>
  </si>
  <si>
    <t>EMS 14 - SUNGROW23</t>
  </si>
  <si>
    <t>1583 - JAM72S30-555/MR</t>
  </si>
  <si>
    <t>EMS 12 - JA SOLAR73</t>
  </si>
  <si>
    <t>EMS 14 - SUNGROW22</t>
  </si>
  <si>
    <t>1546 - JAM78D30-590/MB</t>
  </si>
  <si>
    <t>EMS 12 - JA SOLAR72</t>
  </si>
  <si>
    <t>EMS 14 - SUNGROW21</t>
  </si>
  <si>
    <t>1476 - JAM72D30-600MB</t>
  </si>
  <si>
    <t>EMS 12 - JA SOLAR71</t>
  </si>
  <si>
    <t>EMS 14 - SUNGROW20</t>
  </si>
  <si>
    <t>1441 - JAM78D30-600/MB</t>
  </si>
  <si>
    <t>EMS 12 - JA SOLAR70</t>
  </si>
  <si>
    <t>EMS 14 - SUNGROW19</t>
  </si>
  <si>
    <t>1379 - JAM72S30-530/MR</t>
  </si>
  <si>
    <t>EMS 12 - JA SOLAR69</t>
  </si>
  <si>
    <t>EMS 14 - SUNGROW18</t>
  </si>
  <si>
    <t>1367 - JAM72D30-535/MB</t>
  </si>
  <si>
    <t>EMS 12 - JA SOLAR68</t>
  </si>
  <si>
    <t>EMS 14 - SUNGROW17</t>
  </si>
  <si>
    <t>1347 - JAM-72D30-550/MB</t>
  </si>
  <si>
    <t>EMS 12 - JA SOLAR67</t>
  </si>
  <si>
    <t>EMS 14 - SUNGROW16</t>
  </si>
  <si>
    <t>1265 - JAM72S10-410/MR</t>
  </si>
  <si>
    <t>EMS 12 - JA SOLAR66</t>
  </si>
  <si>
    <t>EMS 14 - SUNGROW15</t>
  </si>
  <si>
    <t>1248 - JAM72D30-535/MD</t>
  </si>
  <si>
    <t>EMS 12 - JA SOLAR65</t>
  </si>
  <si>
    <t>EMS 14 - SUNGROW14</t>
  </si>
  <si>
    <t>1234 - JAM72S30-550/MR.</t>
  </si>
  <si>
    <t>EMS 12 - JA SOLAR64</t>
  </si>
  <si>
    <t>EMS 14 - SUNGROW13</t>
  </si>
  <si>
    <t>1227 - JAM72D30-550-MB</t>
  </si>
  <si>
    <t>EMS 12 - JA SOLAR63</t>
  </si>
  <si>
    <t>EMS 14 - SUNGROW12</t>
  </si>
  <si>
    <t>1161 - JAM72S30-550/MR</t>
  </si>
  <si>
    <t>EMS 12 - JA SOLAR62</t>
  </si>
  <si>
    <t>EMS 14 - SUNGROW11</t>
  </si>
  <si>
    <t>EMS 12 - JA SOLAR61</t>
  </si>
  <si>
    <t>EMS 14 - SUNGROW10</t>
  </si>
  <si>
    <t>EMS 12 - JA SOLAR60</t>
  </si>
  <si>
    <t>EMS 14 - SUNGROW9</t>
  </si>
  <si>
    <t>EMS 12 - JA SOLAR59</t>
  </si>
  <si>
    <t>EMS 14 - SUNGROW8</t>
  </si>
  <si>
    <t>EMS 12 - JA SOLAR58</t>
  </si>
  <si>
    <t>EMS 14 - SUNGROW7</t>
  </si>
  <si>
    <t>EMS 12 - JA SOLAR57</t>
  </si>
  <si>
    <t>EMS 14 - SUNGROW6</t>
  </si>
  <si>
    <t>916 - JAM72S30-550-MR</t>
  </si>
  <si>
    <t>EMS 12 - JA SOLAR56</t>
  </si>
  <si>
    <t>EMS 14 - SUNGROW5</t>
  </si>
  <si>
    <t>EMS 12 - JA SOLAR55</t>
  </si>
  <si>
    <t>EMS 14 - SUNGROW4</t>
  </si>
  <si>
    <t>EMS 12 - JA SOLAR54</t>
  </si>
  <si>
    <t>EMS 14 - SUNGROW3</t>
  </si>
  <si>
    <t>EMS 12 - JA SOLAR53</t>
  </si>
  <si>
    <t>EMS 14 - SUNGROW2</t>
  </si>
  <si>
    <t>EMS 12 - JA SOLAR52</t>
  </si>
  <si>
    <t>EMS 14 - SUNGROW1</t>
  </si>
  <si>
    <t>EMS 12 - JA SOLAR51</t>
  </si>
  <si>
    <t>1342 - REFUONE 3.3K1T</t>
  </si>
  <si>
    <t>EMS 13 - REFUSOL56</t>
  </si>
  <si>
    <t>EMS 12 - JA SOLAR50</t>
  </si>
  <si>
    <t>1268 - REFUSOL 20K-2T (11KW)</t>
  </si>
  <si>
    <t>EMS 13 - REFUSOL55</t>
  </si>
  <si>
    <t>EMS 12 - JA SOLAR49</t>
  </si>
  <si>
    <t>1154 - 25K-T2 220V</t>
  </si>
  <si>
    <t>EMS 13 - REFUSOL54</t>
  </si>
  <si>
    <t>EMS 12 - JA SOLAR48</t>
  </si>
  <si>
    <t>1099 - REFUSOL 40K 22KW</t>
  </si>
  <si>
    <t>EMS 13 - REFUSOL53</t>
  </si>
  <si>
    <t>EMS 12 - JA SOLAR47</t>
  </si>
  <si>
    <t>993 - 25K-2T 850P025200</t>
  </si>
  <si>
    <t>EMS 13 - REFUSOL52</t>
  </si>
  <si>
    <t>EMS 12 - JA SOLAR46</t>
  </si>
  <si>
    <t>968 - 20K-2T</t>
  </si>
  <si>
    <t>EMS 13 - REFUSOL51</t>
  </si>
  <si>
    <t>EMS 12 - JA SOLAR45</t>
  </si>
  <si>
    <t>EMS 13 - REFUSOL50</t>
  </si>
  <si>
    <t>EMS 12 - JA SOLAR44</t>
  </si>
  <si>
    <t>EMS 13 - REFUSOL49</t>
  </si>
  <si>
    <t>EMS 12 - JA SOLAR43</t>
  </si>
  <si>
    <t>EMS 13 - REFUSOL48</t>
  </si>
  <si>
    <t>EMS 12 - JA SOLAR42</t>
  </si>
  <si>
    <t>EMS 13 - REFUSOL47</t>
  </si>
  <si>
    <t>EMS 12 - JA SOLAR41</t>
  </si>
  <si>
    <t>EMS 13 - REFUSOL46</t>
  </si>
  <si>
    <t>EMS 12 - JA SOLAR40</t>
  </si>
  <si>
    <t>EMS 13 - REFUSOL45</t>
  </si>
  <si>
    <t>EMS 12 - JA SOLAR39</t>
  </si>
  <si>
    <t>EMS 13 - REFUSOL44</t>
  </si>
  <si>
    <t>EMS 12 - JA SOLAR38</t>
  </si>
  <si>
    <t>EMS 13 - REFUSOL43</t>
  </si>
  <si>
    <t>EMS 12 - JA SOLAR37</t>
  </si>
  <si>
    <t>EMS 13 - REFUSOL42</t>
  </si>
  <si>
    <t>EMS 12 - JA SOLAR36</t>
  </si>
  <si>
    <t>EMS 13 - REFUSOL41</t>
  </si>
  <si>
    <t>EMS 12 - JA SOLAR35</t>
  </si>
  <si>
    <t>EMS 13 - REFUSOL40</t>
  </si>
  <si>
    <t>EMS 12 - JA SOLAR34</t>
  </si>
  <si>
    <t>EMS 13 - REFUSOL39</t>
  </si>
  <si>
    <t>EMS 12 - JA SOLAR33</t>
  </si>
  <si>
    <t>EMS 13 - REFUSOL38</t>
  </si>
  <si>
    <t>EMS 12 - JA SOLAR32</t>
  </si>
  <si>
    <t>EMS 13 - REFUSOL37</t>
  </si>
  <si>
    <t>EMS 12 - JA SOLAR31</t>
  </si>
  <si>
    <t>EMS 13 - REFUSOL36</t>
  </si>
  <si>
    <t>EMS 12 - JA SOLAR30</t>
  </si>
  <si>
    <t>EMS 13 - REFUSOL35</t>
  </si>
  <si>
    <t>EMS 12 - JA SOLAR29</t>
  </si>
  <si>
    <t>EMS 13 - REFUSOL34</t>
  </si>
  <si>
    <t>EMS 12 - JA SOLAR28</t>
  </si>
  <si>
    <t>EMS 13 - REFUSOL33</t>
  </si>
  <si>
    <t>EMS 12 - JA SOLAR27</t>
  </si>
  <si>
    <t>EMS 13 - REFUSOL32</t>
  </si>
  <si>
    <t>EMS 12 - JA SOLAR26</t>
  </si>
  <si>
    <t>EMS 13 - REFUSOL31</t>
  </si>
  <si>
    <t>EMS 12 - JA SOLAR25</t>
  </si>
  <si>
    <t>EMS 13 - REFUSOL30</t>
  </si>
  <si>
    <t>EMS 12 - JA SOLAR24</t>
  </si>
  <si>
    <t>EMS 13 - REFUSOL29</t>
  </si>
  <si>
    <t>EMS 12 - JA SOLAR23</t>
  </si>
  <si>
    <t>EMS 13 - REFUSOL28</t>
  </si>
  <si>
    <t>EMS 12 - JA SOLAR22</t>
  </si>
  <si>
    <t>EMS 13 - REFUSOL27</t>
  </si>
  <si>
    <t>EMS 12 - JA SOLAR21</t>
  </si>
  <si>
    <t>EMS 13 - REFUSOL26</t>
  </si>
  <si>
    <t>EMS 12 - JA SOLAR20</t>
  </si>
  <si>
    <t>EMS 13 - REFUSOL25</t>
  </si>
  <si>
    <t>EMS 12 - JA SOLAR19</t>
  </si>
  <si>
    <t>EMS 13 - REFUSOL24</t>
  </si>
  <si>
    <t>EMS 12 - JA SOLAR18</t>
  </si>
  <si>
    <t>EMS 13 - REFUSOL23</t>
  </si>
  <si>
    <t>EMS 12 - JA SOLAR17</t>
  </si>
  <si>
    <t>EMS 13 - REFUSOL22</t>
  </si>
  <si>
    <t>EMS 12 - JA SOLAR16</t>
  </si>
  <si>
    <t>EMS 13 - REFUSOL21</t>
  </si>
  <si>
    <t>EMS 12 - JA SOLAR15</t>
  </si>
  <si>
    <t>EMS 13 - REFUSOL20</t>
  </si>
  <si>
    <t>EMS 12 - JA SOLAR14</t>
  </si>
  <si>
    <t>EMS 13 - REFUSOL19</t>
  </si>
  <si>
    <t>EMS 12 - JA SOLAR13</t>
  </si>
  <si>
    <t>EMS 13 - REFUSOL18</t>
  </si>
  <si>
    <t>EMS 12 - JA SOLAR12</t>
  </si>
  <si>
    <t>EMS 13 - REFUSOL17</t>
  </si>
  <si>
    <t>EMS 12 - JA SOLAR11</t>
  </si>
  <si>
    <t>EMS 13 - REFUSOL16</t>
  </si>
  <si>
    <t>EMS 12 - JA SOLAR10</t>
  </si>
  <si>
    <t>EMS 13 - REFUSOL15</t>
  </si>
  <si>
    <t>EMS 12 - JA SOLAR9</t>
  </si>
  <si>
    <t>EMS 13 - REFUSOL14</t>
  </si>
  <si>
    <t>EMS 12 - JA SOLAR8</t>
  </si>
  <si>
    <t>EMS 13 - REFUSOL13</t>
  </si>
  <si>
    <t>EMS 12 - JA SOLAR7</t>
  </si>
  <si>
    <t>EMS 13 - REFUSOL12</t>
  </si>
  <si>
    <t>EMS 12 - JA SOLAR6</t>
  </si>
  <si>
    <t>EMS 13 - REFUSOL11</t>
  </si>
  <si>
    <t>EMS 12 - JA SOLAR5</t>
  </si>
  <si>
    <t>EMS 13 - REFUSOL10</t>
  </si>
  <si>
    <t>EMS 12 - JA SOLAR4</t>
  </si>
  <si>
    <t>EMS 13 - REFUSOL9</t>
  </si>
  <si>
    <t>EMS 12 - JA SOLAR3</t>
  </si>
  <si>
    <t>EMS 13 - REFUSOL8</t>
  </si>
  <si>
    <t>EMS 12 - JA SOLAR2</t>
  </si>
  <si>
    <t>EMS 13 - REFUSOL7</t>
  </si>
  <si>
    <t>EMS 12 - JA SOLAR1</t>
  </si>
  <si>
    <t>EMS 13 - REFUSOL6</t>
  </si>
  <si>
    <t>1695 - JKM535-7TL4-V</t>
  </si>
  <si>
    <t>EMS 10 - JINKO SOLAR131</t>
  </si>
  <si>
    <t>EMS 13 - REFUSOL5</t>
  </si>
  <si>
    <t>1664 - JKM540M-72HL4-BDVP</t>
  </si>
  <si>
    <t>EMS 10 - JINKO SOLAR130</t>
  </si>
  <si>
    <t>EMS 13 - REFUSOL4</t>
  </si>
  <si>
    <t>1612 - JKM575N-72HL4</t>
  </si>
  <si>
    <t>EMS 10 - JINKO SOLAR129</t>
  </si>
  <si>
    <t>EMS 13 - REFUSOL3</t>
  </si>
  <si>
    <t>1611 - JKM575N-72HL4-V</t>
  </si>
  <si>
    <t>EMS 10 - JINKO SOLAR128</t>
  </si>
  <si>
    <t>EMS 13 - REFUSOL2</t>
  </si>
  <si>
    <t>1589 - JKM570N-72HL4-BDV</t>
  </si>
  <si>
    <t>EMS 10 - JINKO SOLAR127</t>
  </si>
  <si>
    <t>EMS 13 - REFUSOL1</t>
  </si>
  <si>
    <t>1580 - 540M-72HL4-BDVP</t>
  </si>
  <si>
    <t>EMS 10 - JINKO SOLAR126</t>
  </si>
  <si>
    <t>EMS 11 - ABB LTDA 30</t>
  </si>
  <si>
    <t>1563 - JKM475M-7RL3-V</t>
  </si>
  <si>
    <t>EMS 10 - JINKO SOLAR125</t>
  </si>
  <si>
    <t>691 - TRIO-27.6-TL-OUTD--S2X-400/JP</t>
  </si>
  <si>
    <t>EMS 11 - ABB LTDA 29</t>
  </si>
  <si>
    <t>1545 - JKM510M-7TL4-V</t>
  </si>
  <si>
    <t>EMS 10 - JINKO SOLAR124</t>
  </si>
  <si>
    <t>EMS 11 - ABB LTDA 28</t>
  </si>
  <si>
    <t>1531 - JKM590N-78HL4-BDV</t>
  </si>
  <si>
    <t>EMS 10 - JINKO SOLAR123</t>
  </si>
  <si>
    <t>EMS 11 - ABB LTDA 27</t>
  </si>
  <si>
    <t>1527 -  JKM510M-7TL4-V</t>
  </si>
  <si>
    <t>EMS 10 - JINKO SOLAR122</t>
  </si>
  <si>
    <t>EMS 11 - ABB LTDA 26</t>
  </si>
  <si>
    <t>1519 - JKM400M-72HTV</t>
  </si>
  <si>
    <t>EMS 10 - JINKO SOLAR121</t>
  </si>
  <si>
    <t>EMS 11 - ABB LTDA 25</t>
  </si>
  <si>
    <t>1482 - JKM460M-60HL4</t>
  </si>
  <si>
    <t>EMS 10 - JINKO SOLAR120</t>
  </si>
  <si>
    <t>EMS 11 - ABB LTDA 24</t>
  </si>
  <si>
    <t>1479 - JKM550M-72HL4</t>
  </si>
  <si>
    <t>EMS 10 - JINKO SOLAR119</t>
  </si>
  <si>
    <t>EMS 11 - ABB LTDA 23</t>
  </si>
  <si>
    <t>1453 - JKM330PP-72-V</t>
  </si>
  <si>
    <t>EMS 10 - JINKO SOLAR118</t>
  </si>
  <si>
    <t>EMS 11 - ABB LTDA 22</t>
  </si>
  <si>
    <t>1437 - JKM550M-72HL4-TV</t>
  </si>
  <si>
    <t>EMS 10 - JINKO SOLAR117</t>
  </si>
  <si>
    <t>EMS 11 - ABB LTDA 21</t>
  </si>
  <si>
    <t>1411 - JKM565M-7RL4-V</t>
  </si>
  <si>
    <t>EMS 10 - JINKO SOLAR116</t>
  </si>
  <si>
    <t>EMS 11 - ABB LTDA 20</t>
  </si>
  <si>
    <t>1381 - JKM565N-72HL4-V</t>
  </si>
  <si>
    <t>EMS 10 - JINKO SOLAR115</t>
  </si>
  <si>
    <t>EMS 11 - ABB LTDA 19</t>
  </si>
  <si>
    <t>1380 - JKM550M-72HL4-TV</t>
  </si>
  <si>
    <t>EMS 10 - JINKO SOLAR114</t>
  </si>
  <si>
    <t>EMS 11 - ABB LTDA 18</t>
  </si>
  <si>
    <t>1370 - JKM470N-60HL4-V</t>
  </si>
  <si>
    <t>EMS 10 - JINKO SOLAR113</t>
  </si>
  <si>
    <t>EMS 11 - ABB LTDA 17</t>
  </si>
  <si>
    <t>1369 - JKM540M-72HL4-V</t>
  </si>
  <si>
    <t>EMS 10 - JINKO SOLAR112</t>
  </si>
  <si>
    <t>EMS 11 - ABB LTDA 16</t>
  </si>
  <si>
    <t>1366 - JKM565N-72HL4-V</t>
  </si>
  <si>
    <t>EMS 10 - JINKO SOLAR111</t>
  </si>
  <si>
    <t>EMS 11 - ABB LTDA 15</t>
  </si>
  <si>
    <t>1363 - JKM460M-60HL4-V</t>
  </si>
  <si>
    <t>EMS 10 - JINKO SOLAR110</t>
  </si>
  <si>
    <t>EMS 11 - ABB LTDA 14</t>
  </si>
  <si>
    <t>1360 - JKM455M -60HL4-V</t>
  </si>
  <si>
    <t>EMS 10 - JINKO SOLAR109</t>
  </si>
  <si>
    <t>EMS 11 - ABB LTDA 13</t>
  </si>
  <si>
    <t>1346 - JKM465N-60HL4-V</t>
  </si>
  <si>
    <t>EMS 10 - JINKO SOLAR108</t>
  </si>
  <si>
    <t>EMS 11 - ABB LTDA 12</t>
  </si>
  <si>
    <t>1338 - JKM550W 72HL4-BDV</t>
  </si>
  <si>
    <t>EMS 10 - JINKO SOLAR107</t>
  </si>
  <si>
    <t>EMS 11 - ABB LTDA 11</t>
  </si>
  <si>
    <t>1334 - JKM530M-72HL4-TV</t>
  </si>
  <si>
    <t>EMS 10 - JINKO SOLAR106</t>
  </si>
  <si>
    <t>EMS 11 - ABB LTDA 10</t>
  </si>
  <si>
    <t>1331 - JKM550M-72HL4-V</t>
  </si>
  <si>
    <t>EMS 10 - JINKO SOLAR105</t>
  </si>
  <si>
    <t>EMS 11 - ABB LTDA 9</t>
  </si>
  <si>
    <t>1328 - JKM565N-72HL4</t>
  </si>
  <si>
    <t>EMS 10 - JINKO SOLAR104</t>
  </si>
  <si>
    <t>EMS 11 - ABB LTDA 8</t>
  </si>
  <si>
    <t>1319 - JKM550N-72HL4-BDV</t>
  </si>
  <si>
    <t>EMS 10 - JINKO SOLAR103</t>
  </si>
  <si>
    <t>EMS 11 - ABB LTDA 7</t>
  </si>
  <si>
    <t>1293 - JKM530M-72HL4</t>
  </si>
  <si>
    <t>EMS 10 - JINKO SOLAR102</t>
  </si>
  <si>
    <t>EMS 11 - ABB LTDA 6</t>
  </si>
  <si>
    <t>1281 - JKM450M-6TL4</t>
  </si>
  <si>
    <t>EMS 10 - JINKO SOLAR101</t>
  </si>
  <si>
    <t>EMS 11 - ABB LTDA 5</t>
  </si>
  <si>
    <t>1278 - JKM470-60HL4-V</t>
  </si>
  <si>
    <t>EMS 10 - JINKO SOLAR100</t>
  </si>
  <si>
    <t>EMS 11 - ABB LTDA 4</t>
  </si>
  <si>
    <t>1271 - JKM545M-72HL4-V</t>
  </si>
  <si>
    <t>EMS 10 - JINKO SOLAR99</t>
  </si>
  <si>
    <t>EMS 11 - ABB LTDA 3</t>
  </si>
  <si>
    <t>1255 - JKM470M-7RL3</t>
  </si>
  <si>
    <t>EMS 10 - JINKO SOLAR98</t>
  </si>
  <si>
    <t>EMS 11 - ABB LTDA 2</t>
  </si>
  <si>
    <t>1250 - JKM540M-72HL4</t>
  </si>
  <si>
    <t>EMS 10 - JINKO SOLAR97</t>
  </si>
  <si>
    <t>EMS 11 - ABB LTDA 1</t>
  </si>
  <si>
    <t>1249 - JKM450M-60HL4</t>
  </si>
  <si>
    <t>EMS 10 - JINKO SOLAR96</t>
  </si>
  <si>
    <t>1367 - SIW500H - ST030_x000D_</t>
  </si>
  <si>
    <t>EMS 8 - WEG85</t>
  </si>
  <si>
    <t>1247 - JKM450-72HL4</t>
  </si>
  <si>
    <t>EMS 10 - JINKO SOLAR95</t>
  </si>
  <si>
    <t>1353 - SB1.5-1VL-40 - 1,5KW</t>
  </si>
  <si>
    <t>EMS 8 - WEG84</t>
  </si>
  <si>
    <t>1217 - JKM530M-72HL4-BDVP</t>
  </si>
  <si>
    <t>EMS 10 - JINKO SOLAR94</t>
  </si>
  <si>
    <t>1326 - SUN 2000-100KTL-H1</t>
  </si>
  <si>
    <t>EMS 8 - WEG83</t>
  </si>
  <si>
    <t>1212 - JKM545M-72HL4-TV</t>
  </si>
  <si>
    <t>EMS 10 - JINKO SOLAR93</t>
  </si>
  <si>
    <t>1325 - SIW500H ST200 HV</t>
  </si>
  <si>
    <t>EMS 8 - WEG82</t>
  </si>
  <si>
    <t>1203 - JKM470M-7RL3-V</t>
  </si>
  <si>
    <t>EMS 10 - JINKO SOLAR92</t>
  </si>
  <si>
    <t>1316 - SIW500H ST040-M3</t>
  </si>
  <si>
    <t>EMS 8 - WEG81</t>
  </si>
  <si>
    <t>1193 - JKM450M-60HL4-V</t>
  </si>
  <si>
    <t>EMS 10 - JINKO SOLAR91</t>
  </si>
  <si>
    <t>1313 - SIW600T020-44</t>
  </si>
  <si>
    <t>EMS 8 - WEG80</t>
  </si>
  <si>
    <t>1190 - JKM460M-60HL4-V</t>
  </si>
  <si>
    <t>EMS 10 - JINKO SOLAR90</t>
  </si>
  <si>
    <t>1307 - SIW500H ST100 HV</t>
  </si>
  <si>
    <t>EMS 8 - WEG79</t>
  </si>
  <si>
    <t>1177 - DHM450-782L9/BF</t>
  </si>
  <si>
    <t>EMS 10 - JINKO SOLAR89</t>
  </si>
  <si>
    <t>1282 - SIW200G M105</t>
  </si>
  <si>
    <t>EMS 8 - WEG78</t>
  </si>
  <si>
    <t>1167 - JKM470M-7RL3-V</t>
  </si>
  <si>
    <t>EMS 10 - JINKO SOLAR88</t>
  </si>
  <si>
    <t>1258 - SIW200-M080</t>
  </si>
  <si>
    <t>EMS 8 - WEG77</t>
  </si>
  <si>
    <t>EMS 10 - JINKO SOLAR87</t>
  </si>
  <si>
    <t>1247 - SIW400G T020 W0</t>
  </si>
  <si>
    <t>EMS 8 - WEG76</t>
  </si>
  <si>
    <t>EMS 10 - JINKO SOLAR86</t>
  </si>
  <si>
    <t>1234 - SIW400G - T015 - W0</t>
  </si>
  <si>
    <t>EMS 8 - WEG75</t>
  </si>
  <si>
    <t>EMS 10 - JINKO SOLAR85</t>
  </si>
  <si>
    <t xml:space="preserve">1226 - SIW500G T075 W0 </t>
  </si>
  <si>
    <t>EMS 8 - WEG74</t>
  </si>
  <si>
    <t>EMS 10 - JINKO SOLAR84</t>
  </si>
  <si>
    <t>1222 -  SIW400G T012 W0</t>
  </si>
  <si>
    <t>EMS 8 - WEG73</t>
  </si>
  <si>
    <t>EMS 10 - JINKO SOLAR83</t>
  </si>
  <si>
    <t>1221 - SIW500H ST030 M3</t>
  </si>
  <si>
    <t>EMS 8 - WEG72</t>
  </si>
  <si>
    <t>EMS 10 - JINKO SOLAR82</t>
  </si>
  <si>
    <t>1219 - WEG-SIW500G T075 W0</t>
  </si>
  <si>
    <t>EMS 8 - WEG71</t>
  </si>
  <si>
    <t>EMS 10 - JINKO SOLAR81</t>
  </si>
  <si>
    <t>1173 - SIW200G M030 W0</t>
  </si>
  <si>
    <t>EMS 8 - WEG70</t>
  </si>
  <si>
    <t>EMS 10 - JINKO SOLAR80</t>
  </si>
  <si>
    <t>1137 - SUN2000-20KTL-MO</t>
  </si>
  <si>
    <t>EMS 8 - WEG69</t>
  </si>
  <si>
    <t>EMS 10 - JINKO SOLAR79</t>
  </si>
  <si>
    <t>1135 - WEG - SUN2000-30KTL-M3</t>
  </si>
  <si>
    <t>EMS 8 - WEG68</t>
  </si>
  <si>
    <t>EMS 10 - JINKO SOLAR78</t>
  </si>
  <si>
    <t>1134 - WEG - SUN2000-60KTL-M0</t>
  </si>
  <si>
    <t>EMS 8 - WEG67</t>
  </si>
  <si>
    <t>EMS 10 - JINKO SOLAR77</t>
  </si>
  <si>
    <t>1129 - SIW200G-M090 WO</t>
  </si>
  <si>
    <t>EMS 8 - WEG66</t>
  </si>
  <si>
    <t>EMS 10 - JINKO SOLAR76</t>
  </si>
  <si>
    <t>1115 - SIW 200G M080 W0</t>
  </si>
  <si>
    <t>EMS 8 - WEG65</t>
  </si>
  <si>
    <t>EMS 10 - JINKO SOLAR75</t>
  </si>
  <si>
    <t>1114 - SIW500H ST030</t>
  </si>
  <si>
    <t>EMS 8 - WEG64</t>
  </si>
  <si>
    <t>EMS 10 - JINKO SOLAR74</t>
  </si>
  <si>
    <t>1096 - SIW300 M015</t>
  </si>
  <si>
    <t>EMS 8 - WEG63</t>
  </si>
  <si>
    <t>EMS 10 - JINKO SOLAR73</t>
  </si>
  <si>
    <t>1069 - SIW500H SK020</t>
  </si>
  <si>
    <t>EMS 8 - WEG62</t>
  </si>
  <si>
    <t>EMS 10 - JINKO SOLAR72</t>
  </si>
  <si>
    <t>1058 - SIW500H ST200 HV (SUN2000-215KTL-H0)</t>
  </si>
  <si>
    <t>EMS 8 - WEG61</t>
  </si>
  <si>
    <t>902 - JKM460M-60HL4-4</t>
  </si>
  <si>
    <t>EMS 10 - JINKO SOLAR71</t>
  </si>
  <si>
    <t>1028 - SIW200G M105 W0</t>
  </si>
  <si>
    <t>EMS 8 - WEG60</t>
  </si>
  <si>
    <t>EMS 10 - JINKO SOLAR70</t>
  </si>
  <si>
    <t>1010 - SIW500H ST036 M3</t>
  </si>
  <si>
    <t>EMS 8 - WEG59</t>
  </si>
  <si>
    <t>EMS 10 - JINKO SOLAR69</t>
  </si>
  <si>
    <t>991 - WEG SIW500H-SK020</t>
  </si>
  <si>
    <t>EMS 8 - WEG58</t>
  </si>
  <si>
    <t>EMS 10 - JINKO SOLAR68</t>
  </si>
  <si>
    <t>972 - SIW400G T025 W0</t>
  </si>
  <si>
    <t>EMS 8 - WEG57</t>
  </si>
  <si>
    <t>EMS 10 - JINKO SOLAR67</t>
  </si>
  <si>
    <t>966 - SIW200G M080 W0</t>
  </si>
  <si>
    <t>EMS 8 - WEG56</t>
  </si>
  <si>
    <t>EMS 10 - JINKO SOLAR66</t>
  </si>
  <si>
    <t>961 - ST500 200HV</t>
  </si>
  <si>
    <t>EMS 8 - WEG55</t>
  </si>
  <si>
    <t>EMS 10 - JINKO SOLAR65</t>
  </si>
  <si>
    <t>949 - SIW200G-M090 - W0</t>
  </si>
  <si>
    <t>EMS 8 - WEG54</t>
  </si>
  <si>
    <t>EMS 10 - JINKO SOLAR64</t>
  </si>
  <si>
    <t>EMS 8 - WEG53</t>
  </si>
  <si>
    <t>EMS 10 - JINKO SOLAR63</t>
  </si>
  <si>
    <t>EMS 8 - WEG52</t>
  </si>
  <si>
    <t>EMS 10 - JINKO SOLAR62</t>
  </si>
  <si>
    <t>EMS 8 - WEG51</t>
  </si>
  <si>
    <t>EMS 10 - JINKO SOLAR61</t>
  </si>
  <si>
    <t>922 - SIW400G T025 WO</t>
  </si>
  <si>
    <t>EMS 8 - WEG50</t>
  </si>
  <si>
    <t>EMS 10 - JINKO SOLAR60</t>
  </si>
  <si>
    <t>EMS 8 - WEG49</t>
  </si>
  <si>
    <t>817 - JKM450M-60HL40-V</t>
  </si>
  <si>
    <t>EMS 10 - JINKO SOLAR59</t>
  </si>
  <si>
    <t>EMS 8 - WEG48</t>
  </si>
  <si>
    <t>EMS 10 - JINKO SOLAR58</t>
  </si>
  <si>
    <t>EMS 8 - WEG47</t>
  </si>
  <si>
    <t>EMS 10 - JINKO SOLAR57</t>
  </si>
  <si>
    <t>EMS 8 - WEG46</t>
  </si>
  <si>
    <t>EMS 10 - JINKO SOLAR56</t>
  </si>
  <si>
    <t>EMS 8 - WEG45</t>
  </si>
  <si>
    <t>EMS 10 - JINKO SOLAR55</t>
  </si>
  <si>
    <t>EMS 8 - WEG44</t>
  </si>
  <si>
    <t>EMS 10 - JINKO SOLAR54</t>
  </si>
  <si>
    <t>EMS 8 - WEG43</t>
  </si>
  <si>
    <t>EMS 10 - JINKO SOLAR53</t>
  </si>
  <si>
    <t>EMS 8 - WEG42</t>
  </si>
  <si>
    <t>EMS 10 - JINKO SOLAR52</t>
  </si>
  <si>
    <t>EMS 8 - WEG41</t>
  </si>
  <si>
    <t>EMS 10 - JINKO SOLAR51</t>
  </si>
  <si>
    <t>EMS 8 - WEG40</t>
  </si>
  <si>
    <t>EMS 10 - JINKO SOLAR50</t>
  </si>
  <si>
    <t>EMS 8 - WEG39</t>
  </si>
  <si>
    <t>EMS 10 - JINKO SOLAR49</t>
  </si>
  <si>
    <t>EMS 8 - WEG38</t>
  </si>
  <si>
    <t>EMS 10 - JINKO SOLAR48</t>
  </si>
  <si>
    <t>EMS 8 - WEG37</t>
  </si>
  <si>
    <t>EMS 10 - JINKO SOLAR47</t>
  </si>
  <si>
    <t>EMS 8 - WEG36</t>
  </si>
  <si>
    <t>EMS 10 - JINKO SOLAR46</t>
  </si>
  <si>
    <t>EMS 8 - WEG35</t>
  </si>
  <si>
    <t>EMS 10 - JINKO SOLAR45</t>
  </si>
  <si>
    <t>EMS 8 - WEG34</t>
  </si>
  <si>
    <t>EMS 10 - JINKO SOLAR44</t>
  </si>
  <si>
    <t>EMS 8 - WEG33</t>
  </si>
  <si>
    <t>EMS 10 - JINKO SOLAR43</t>
  </si>
  <si>
    <t>776 - SIW400 – ST075</t>
  </si>
  <si>
    <t>EMS 8 - WEG32</t>
  </si>
  <si>
    <t>EMS 10 - JINKO SOLAR42</t>
  </si>
  <si>
    <t>EMS 8 - WEG31</t>
  </si>
  <si>
    <t>EMS 10 - JINKO SOLAR41</t>
  </si>
  <si>
    <t>EMS 8 - WEG30</t>
  </si>
  <si>
    <t>EMS 10 - JINKO SOLAR40</t>
  </si>
  <si>
    <t>EMS 8 - WEG29</t>
  </si>
  <si>
    <t>EMS 10 - JINKO SOLAR39</t>
  </si>
  <si>
    <t>EMS 8 - WEG28</t>
  </si>
  <si>
    <t>EMS 10 - JINKO SOLAR38</t>
  </si>
  <si>
    <t>EMS 8 - WEG27</t>
  </si>
  <si>
    <t>EMS 10 - JINKO SOLAR37</t>
  </si>
  <si>
    <t>EMS 8 - WEG26</t>
  </si>
  <si>
    <t>EMS 10 - JINKO SOLAR36</t>
  </si>
  <si>
    <t>EMS 8 - WEG25</t>
  </si>
  <si>
    <t>EMS 10 - JINKO SOLAR35</t>
  </si>
  <si>
    <t>EMS 8 - WEG24</t>
  </si>
  <si>
    <t>EMS 10 - JINKO SOLAR34</t>
  </si>
  <si>
    <t>EMS 8 - WEG23</t>
  </si>
  <si>
    <t>EMS 10 - JINKO SOLAR33</t>
  </si>
  <si>
    <t>EMS 8 - WEG22</t>
  </si>
  <si>
    <t>EMS 10 - JINKO SOLAR32</t>
  </si>
  <si>
    <t>EMS 8 - WEG21</t>
  </si>
  <si>
    <t>EMS 10 - JINKO SOLAR31</t>
  </si>
  <si>
    <t>EMS 8 - WEG20</t>
  </si>
  <si>
    <t>EMS 10 - JINKO SOLAR30</t>
  </si>
  <si>
    <t>EMS 8 - WEG19</t>
  </si>
  <si>
    <t>EMS 10 - JINKO SOLAR29</t>
  </si>
  <si>
    <t>EMS 8 - WEG18</t>
  </si>
  <si>
    <t>440 - JKM400M-72</t>
  </si>
  <si>
    <t>EMS 10 - JINKO SOLAR28</t>
  </si>
  <si>
    <t>EMS 8 - WEG17</t>
  </si>
  <si>
    <t>EMS 10 - JINKO SOLAR27</t>
  </si>
  <si>
    <t>EMS 8 - WEG16</t>
  </si>
  <si>
    <t>EMS 10 - JINKO SOLAR26</t>
  </si>
  <si>
    <t>EMS 8 - WEG15</t>
  </si>
  <si>
    <t>EMS 10 - JINKO SOLAR25</t>
  </si>
  <si>
    <t>136 - SIW300H M040</t>
  </si>
  <si>
    <t>EMS 8 - WEG14</t>
  </si>
  <si>
    <t>EMS 10 - JINKO SOLAR24</t>
  </si>
  <si>
    <t>EMS 8 - WEG13</t>
  </si>
  <si>
    <t>EMS 10 - JINKO SOLAR23</t>
  </si>
  <si>
    <t>EMS 8 - WEG12</t>
  </si>
  <si>
    <t>EMS 10 - JINKO SOLAR22</t>
  </si>
  <si>
    <t>EMS 8 - WEG11</t>
  </si>
  <si>
    <t>EMS 10 - JINKO SOLAR21</t>
  </si>
  <si>
    <t>EMS 8 - WEG10</t>
  </si>
  <si>
    <t>EMS 10 - JINKO SOLAR20</t>
  </si>
  <si>
    <t>EMS 8 - WEG9</t>
  </si>
  <si>
    <t>EMS 10 - JINKO SOLAR19</t>
  </si>
  <si>
    <t>EMS 8 - WEG8</t>
  </si>
  <si>
    <t>EMS 10 - JINKO SOLAR18</t>
  </si>
  <si>
    <t>EMS 8 - WEG7</t>
  </si>
  <si>
    <t>EMS 10 - JINKO SOLAR17</t>
  </si>
  <si>
    <t>EMS 8 - WEG6</t>
  </si>
  <si>
    <t>EMS 10 - JINKO SOLAR16</t>
  </si>
  <si>
    <t>EMS 8 - WEG5</t>
  </si>
  <si>
    <t>EMS 10 - JINKO SOLAR15</t>
  </si>
  <si>
    <t>18 - SIW500H - ST030-M3</t>
  </si>
  <si>
    <t>EMS 8 - WEG4</t>
  </si>
  <si>
    <t>EMS 10 - JINKO SOLAR14</t>
  </si>
  <si>
    <t>EMS 8 - WEG3</t>
  </si>
  <si>
    <t>EMS 10 - JINKO SOLAR13</t>
  </si>
  <si>
    <t>EMS 8 - WEG2</t>
  </si>
  <si>
    <t>EMS 10 - JINKO SOLAR12</t>
  </si>
  <si>
    <t>EMS 8 - WEG1</t>
  </si>
  <si>
    <t>EMS 10 - JINKO SOLAR11</t>
  </si>
  <si>
    <t>1122 - TRIPOWER CORE2 110KW</t>
  </si>
  <si>
    <t>EMS 7 - SMA SOLAR TECHNOLOGY26</t>
  </si>
  <si>
    <t>EMS 10 - JINKO SOLAR10</t>
  </si>
  <si>
    <t>1000 - SB5.0-1AV-40</t>
  </si>
  <si>
    <t>EMS 7 - SMA SOLAR TECHNOLOGY25</t>
  </si>
  <si>
    <t>EMS 10 - JINKO SOLAR9</t>
  </si>
  <si>
    <t>EMS 7 - SMA SOLAR TECHNOLOGY24</t>
  </si>
  <si>
    <t>EMS 10 - JINKO SOLAR8</t>
  </si>
  <si>
    <t>EMS 7 - SMA SOLAR TECHNOLOGY23</t>
  </si>
  <si>
    <t>EMS 10 - JINKO SOLAR7</t>
  </si>
  <si>
    <t>EMS 7 - SMA SOLAR TECHNOLOGY22</t>
  </si>
  <si>
    <t>EMS 10 - JINKO SOLAR6</t>
  </si>
  <si>
    <t>EMS 7 - SMA SOLAR TECHNOLOGY21</t>
  </si>
  <si>
    <t>EMS 10 - JINKO SOLAR5</t>
  </si>
  <si>
    <t>EMS 7 - SMA SOLAR TECHNOLOGY20</t>
  </si>
  <si>
    <t>EMS 10 - JINKO SOLAR4</t>
  </si>
  <si>
    <t>EMS 7 - SMA SOLAR TECHNOLOGY19</t>
  </si>
  <si>
    <t>EMS 10 - JINKO SOLAR3</t>
  </si>
  <si>
    <t>EMS 7 - SMA SOLAR TECHNOLOGY18</t>
  </si>
  <si>
    <t>EMS 10 - JINKO SOLAR2</t>
  </si>
  <si>
    <t>EMS 7 - SMA SOLAR TECHNOLOGY17</t>
  </si>
  <si>
    <t>EMS 10 - JINKO SOLAR1</t>
  </si>
  <si>
    <t>EMS 7 - SMA SOLAR TECHNOLOGY16</t>
  </si>
  <si>
    <t>1584 - BYD - 450 MGK-36</t>
  </si>
  <si>
    <t>EMS 9 - BYD63</t>
  </si>
  <si>
    <t>EMS 7 - SMA SOLAR TECHNOLOGY15</t>
  </si>
  <si>
    <t>1480 - BYD540MLK-36</t>
  </si>
  <si>
    <t>EMS 9 - BYD62</t>
  </si>
  <si>
    <t>EMS 7 - SMA SOLAR TECHNOLOGY14</t>
  </si>
  <si>
    <t>1466 - MLTK-36-SERIES-9BB 530W</t>
  </si>
  <si>
    <t>EMS 9 - BYD61</t>
  </si>
  <si>
    <t>EMS 7 - SMA SOLAR TECHNOLOGY13</t>
  </si>
  <si>
    <t>1456 - MGK-36</t>
  </si>
  <si>
    <t>EMS 9 - BYD60</t>
  </si>
  <si>
    <t>EMS 7 - SMA SOLAR TECHNOLOGY12</t>
  </si>
  <si>
    <t xml:space="preserve">1440 - 445 MGK-36 </t>
  </si>
  <si>
    <t>EMS 9 - BYD59</t>
  </si>
  <si>
    <t>EMS 7 - SMA SOLAR TECHNOLOGY11</t>
  </si>
  <si>
    <t>1430 - BYD455MLK-36</t>
  </si>
  <si>
    <t>EMS 9 - BYD58</t>
  </si>
  <si>
    <t>EMS 7 - SMA SOLAR TECHNOLOGY10</t>
  </si>
  <si>
    <t>1394 -  MLK-36 530W</t>
  </si>
  <si>
    <t>EMS 9 - BYD57</t>
  </si>
  <si>
    <t>EMS 7 - SMA SOLAR TECHNOLOGY9</t>
  </si>
  <si>
    <t>1375 - 530 MLK-36</t>
  </si>
  <si>
    <t>EMS 9 - BYD56</t>
  </si>
  <si>
    <t>EMS 7 - SMA SOLAR TECHNOLOGY8</t>
  </si>
  <si>
    <t>1368 - 455 MGK-36</t>
  </si>
  <si>
    <t>EMS 9 - BYD55</t>
  </si>
  <si>
    <t>EMS 7 - SMA SOLAR TECHNOLOGY7</t>
  </si>
  <si>
    <t>1337 - BYD535MLK-36</t>
  </si>
  <si>
    <t>EMS 9 - BYD54</t>
  </si>
  <si>
    <t>EMS 7 - SMA SOLAR TECHNOLOGY6</t>
  </si>
  <si>
    <t>1327 - 540 MLK-36</t>
  </si>
  <si>
    <t>EMS 9 - BYD53</t>
  </si>
  <si>
    <t>EMS 7 - SMA SOLAR TECHNOLOGY5</t>
  </si>
  <si>
    <t>1289 - BYD530MLTK-36</t>
  </si>
  <si>
    <t>EMS 9 - BYD52</t>
  </si>
  <si>
    <t>EMS 7 - SMA SOLAR TECHNOLOGY4</t>
  </si>
  <si>
    <t>1223 - BYD535MLTK36</t>
  </si>
  <si>
    <t>EMS 9 - BYD51</t>
  </si>
  <si>
    <t>EMS 7 - SMA SOLAR TECHNOLOGY3</t>
  </si>
  <si>
    <t>1181 - 450 MGK-36</t>
  </si>
  <si>
    <t>EMS 9 - BYD50</t>
  </si>
  <si>
    <t>EMS 7 - SMA SOLAR TECHNOLOGY2</t>
  </si>
  <si>
    <t>EMS 9 - BYD49</t>
  </si>
  <si>
    <t>EMS 7 - SMA SOLAR TECHNOLOGY1</t>
  </si>
  <si>
    <t>EMS 9 - BYD48</t>
  </si>
  <si>
    <t xml:space="preserve">1363 - BLUE-G 3000S </t>
  </si>
  <si>
    <t>EMS 6 - KSTAR NEW ENERGY16</t>
  </si>
  <si>
    <t>EMS 9 - BYD47</t>
  </si>
  <si>
    <t>1347 - KSG-3K-SM</t>
  </si>
  <si>
    <t>EMS 6 - KSTAR NEW ENERGY15</t>
  </si>
  <si>
    <t>EMS 9 - BYD46</t>
  </si>
  <si>
    <t>1216 -  BLUE-G 3000D</t>
  </si>
  <si>
    <t>EMS 6 - KSTAR NEW ENERGY14</t>
  </si>
  <si>
    <t>EMS 9 - BYD45</t>
  </si>
  <si>
    <t>1208 - BLUE-G 3000D</t>
  </si>
  <si>
    <t>EMS 6 - KSTAR NEW ENERGY13</t>
  </si>
  <si>
    <t>EMS 9 - BYD44</t>
  </si>
  <si>
    <t>1100 - BLUE - G 5000D</t>
  </si>
  <si>
    <t>EMS 6 - KSTAR NEW ENERGY12</t>
  </si>
  <si>
    <t>EMS 9 - BYD43</t>
  </si>
  <si>
    <t>1050 - BLUE-G 6000D</t>
  </si>
  <si>
    <t>EMS 6 - KSTAR NEW ENERGY11</t>
  </si>
  <si>
    <t>EMS 9 - BYD42</t>
  </si>
  <si>
    <t>1019 - BLUE-G-3000S-G2-M1</t>
  </si>
  <si>
    <t>EMS 6 - KSTAR NEW ENERGY10</t>
  </si>
  <si>
    <t>EMS 9 - BYD41</t>
  </si>
  <si>
    <t>EMS 6 - KSTAR NEW ENERGY9</t>
  </si>
  <si>
    <t>EMS 9 - BYD40</t>
  </si>
  <si>
    <t>EMS 6 - KSTAR NEW ENERGY8</t>
  </si>
  <si>
    <t>EMS 9 - BYD39</t>
  </si>
  <si>
    <t>EMS 6 - KSTAR NEW ENERGY7</t>
  </si>
  <si>
    <t>EMS 9 - BYD38</t>
  </si>
  <si>
    <t>EMS 6 - KSTAR NEW ENERGY6</t>
  </si>
  <si>
    <t>EMS 9 - BYD37</t>
  </si>
  <si>
    <t>EMS 6 - KSTAR NEW ENERGY5</t>
  </si>
  <si>
    <t>EMS 9 - BYD36</t>
  </si>
  <si>
    <t>EMS 6 - KSTAR NEW ENERGY4</t>
  </si>
  <si>
    <t>EMS 9 - BYD35</t>
  </si>
  <si>
    <t>EMS 6 - KSTAR NEW ENERGY3</t>
  </si>
  <si>
    <t>EMS 9 - BYD34</t>
  </si>
  <si>
    <t>EMS 6 - KSTAR NEW ENERGY2</t>
  </si>
  <si>
    <t>EMS 9 - BYD33</t>
  </si>
  <si>
    <t>EMS 6 - KSTAR NEW ENERGY1</t>
  </si>
  <si>
    <t>EMS 9 - BYD32</t>
  </si>
  <si>
    <t>1359 - MIN 3000 TL-XH</t>
  </si>
  <si>
    <t>EMS 3 - GROWATT126</t>
  </si>
  <si>
    <t>EMS 9 - BYD31</t>
  </si>
  <si>
    <t>1348 - MID 15KTL3-XL</t>
  </si>
  <si>
    <t>EMS 3 - GROWATT125</t>
  </si>
  <si>
    <t>EMS 9 - BYD30</t>
  </si>
  <si>
    <t>1331 - MAC25KTL3-XL</t>
  </si>
  <si>
    <t>EMS 3 - GROWATT124</t>
  </si>
  <si>
    <t>EMS 9 - BYD29</t>
  </si>
  <si>
    <t>1320 - MAX 110KTL3-X LV</t>
  </si>
  <si>
    <t>EMS 3 - GROWATT123</t>
  </si>
  <si>
    <t>EMS 9 - BYD28</t>
  </si>
  <si>
    <t>1285 - MID 15 KTL3-X</t>
  </si>
  <si>
    <t>EMS 3 - GROWATT122</t>
  </si>
  <si>
    <t>EMS 9 - BYD27</t>
  </si>
  <si>
    <t>1259 - MID 30KTL3-XL</t>
  </si>
  <si>
    <t>EMS 3 - GROWATT121</t>
  </si>
  <si>
    <t>EMS 9 - BYD26</t>
  </si>
  <si>
    <t>1244 - MAX 50KTL3 LV</t>
  </si>
  <si>
    <t>EMS 3 - GROWATT120</t>
  </si>
  <si>
    <t>EMS 9 - BYD25</t>
  </si>
  <si>
    <t>1238 - MAX 50KTL3-XL2</t>
  </si>
  <si>
    <t>EMS 3 - GROWATT119</t>
  </si>
  <si>
    <t>EMS 9 - BYD24</t>
  </si>
  <si>
    <t>1225 - MIN 5000TL-XH</t>
  </si>
  <si>
    <t>EMS 3 - GROWATT118</t>
  </si>
  <si>
    <t>EMS 9 - BYD23</t>
  </si>
  <si>
    <t>1205 - MIN9000TL-X</t>
  </si>
  <si>
    <t>EMS 3 - GROWATT117</t>
  </si>
  <si>
    <t>EMS 9 - BYD22</t>
  </si>
  <si>
    <t>1165 - MAX 60KTL3-XL2</t>
  </si>
  <si>
    <t>EMS 3 - GROWATT116</t>
  </si>
  <si>
    <t>EMS 9 - BYD21</t>
  </si>
  <si>
    <t>1133 - MAC 60 KTL3-X LV</t>
  </si>
  <si>
    <t>EMS 3 - GROWATT115</t>
  </si>
  <si>
    <t>EMS 9 - BYD20</t>
  </si>
  <si>
    <t>1130 - MAC 60KTL3-X MV</t>
  </si>
  <si>
    <t>EMS 3 - GROWATT114</t>
  </si>
  <si>
    <t>EMS 9 - BYD19</t>
  </si>
  <si>
    <t>1107 - MAX 75KTL3-XL2</t>
  </si>
  <si>
    <t>EMS 3 - GROWATT113</t>
  </si>
  <si>
    <t>EMS 9 - BYD18</t>
  </si>
  <si>
    <t>1103 - SPF3500ES DC48V</t>
  </si>
  <si>
    <t>EMS 3 - GROWATT112</t>
  </si>
  <si>
    <t>EMS 9 - BYD17</t>
  </si>
  <si>
    <t>1093 - MAX 50KTL3-X2</t>
  </si>
  <si>
    <t>EMS 3 - GROWATT111</t>
  </si>
  <si>
    <t>EMS 9 - BYD16</t>
  </si>
  <si>
    <t>1068 - MAX 125KTL3-X LV</t>
  </si>
  <si>
    <t>EMS 3 - GROWATT110</t>
  </si>
  <si>
    <t>EMS 9 - BYD15</t>
  </si>
  <si>
    <t>1048 - 13000TL3-S</t>
  </si>
  <si>
    <t>EMS 3 - GROWATT109</t>
  </si>
  <si>
    <t>EMS 9 - BYD14</t>
  </si>
  <si>
    <t>1031 - MAC20KTL3-XL</t>
  </si>
  <si>
    <t>EMS 3 - GROWATT108</t>
  </si>
  <si>
    <t>EMS 9 - BYD13</t>
  </si>
  <si>
    <t>1021 -  MAC 36KTL3-XL</t>
  </si>
  <si>
    <t>EMS 3 - GROWATT107</t>
  </si>
  <si>
    <t>EMS 9 - BYD12</t>
  </si>
  <si>
    <t>1018 - MOD-15KTL3-X</t>
  </si>
  <si>
    <t>EMS 3 - GROWATT106</t>
  </si>
  <si>
    <t>EMS 9 - BYD11</t>
  </si>
  <si>
    <t>1004 - MAX 100KTL3-X LV</t>
  </si>
  <si>
    <t>EMS 3 - GROWATT105</t>
  </si>
  <si>
    <t>EMS 9 - BYD10</t>
  </si>
  <si>
    <t>997 - MIN9000TL-X</t>
  </si>
  <si>
    <t>EMS 3 - GROWATT104</t>
  </si>
  <si>
    <t>EMS 9 - BYD9</t>
  </si>
  <si>
    <t>994 - MAX125KTL3 LV)</t>
  </si>
  <si>
    <t>EMS 3 - GROWATT103</t>
  </si>
  <si>
    <t>EMS 9 - BYD8</t>
  </si>
  <si>
    <t>985 - MAC 15KTL3-XL</t>
  </si>
  <si>
    <t>EMS 3 - GROWATT102</t>
  </si>
  <si>
    <t>EMS 9 - BYD7</t>
  </si>
  <si>
    <t>965 - MID 11 KTL3-S</t>
  </si>
  <si>
    <t>EMS 3 - GROWATT101</t>
  </si>
  <si>
    <t>EMS 9 - BYD6</t>
  </si>
  <si>
    <t>960 - MIN10000TL-X</t>
  </si>
  <si>
    <t>EMS 3 - GROWATT100</t>
  </si>
  <si>
    <t>EMS 9 - BYD5</t>
  </si>
  <si>
    <t>953 - MIN 7000TL-X</t>
  </si>
  <si>
    <t>EMS 3 - GROWATT99</t>
  </si>
  <si>
    <t>EMS 9 - BYD4</t>
  </si>
  <si>
    <t>942 - MID 36KTL3-X</t>
  </si>
  <si>
    <t>EMS 3 - GROWATT98</t>
  </si>
  <si>
    <t>EMS 9 - BYD3</t>
  </si>
  <si>
    <t>EMS 3 - GROWATT97</t>
  </si>
  <si>
    <t>EMS 9 - BYD2</t>
  </si>
  <si>
    <t>EMS 3 - GROWATT96</t>
  </si>
  <si>
    <t>EMS 9 - BYD1</t>
  </si>
  <si>
    <t>EMS 3 - GROWATT95</t>
  </si>
  <si>
    <t>1626 - YGE72-330W</t>
  </si>
  <si>
    <t>EMS 5 - YINGLI12</t>
  </si>
  <si>
    <t>EMS 3 - GROWATT94</t>
  </si>
  <si>
    <t>1502 - YL330P-35B</t>
  </si>
  <si>
    <t>EMS 5 - YINGLI11</t>
  </si>
  <si>
    <t>EMS 3 - GROWATT93</t>
  </si>
  <si>
    <t>1321 - YL275D-30B</t>
  </si>
  <si>
    <t>EMS 5 - YINGLI10</t>
  </si>
  <si>
    <t>EMS 3 - GROWATT92</t>
  </si>
  <si>
    <t>EMS 5 - YINGLI9</t>
  </si>
  <si>
    <t>EMS 3 - GROWATT91</t>
  </si>
  <si>
    <t>EMS 5 - YINGLI8</t>
  </si>
  <si>
    <t>EMS 3 - GROWATT90</t>
  </si>
  <si>
    <t>EMS 5 - YINGLI7</t>
  </si>
  <si>
    <t>EMS 3 - GROWATT89</t>
  </si>
  <si>
    <t>EMS 5 - YINGLI6</t>
  </si>
  <si>
    <t>EMS 3 - GROWATT88</t>
  </si>
  <si>
    <t>EMS 5 - YINGLI5</t>
  </si>
  <si>
    <t>EMS 3 - GROWATT87</t>
  </si>
  <si>
    <t>EMS 5 - YINGLI4</t>
  </si>
  <si>
    <t>EMS 3 - GROWATT86</t>
  </si>
  <si>
    <t>EMS 5 - YINGLI3</t>
  </si>
  <si>
    <t>EMS 3 - GROWATT85</t>
  </si>
  <si>
    <t>EMS 5 - YINGLI2</t>
  </si>
  <si>
    <t>817 - MID 15 KTL3-XL</t>
  </si>
  <si>
    <t>EMS 3 - GROWATT84</t>
  </si>
  <si>
    <t>EMS 5 - YINGLI1</t>
  </si>
  <si>
    <t>EMS 3 - GROWATT83</t>
  </si>
  <si>
    <t>1675 - GCL-P6/72H 350 W</t>
  </si>
  <si>
    <t>EMS 4 - GCL26</t>
  </si>
  <si>
    <t>EMS 3 - GROWATT82</t>
  </si>
  <si>
    <t>1671 - GCL-P6/72H365</t>
  </si>
  <si>
    <t>EMS 4 - GCL25</t>
  </si>
  <si>
    <t>EMS 3 - GROWATT81</t>
  </si>
  <si>
    <t>1660 - GCL-M10/72GDF545</t>
  </si>
  <si>
    <t>EMS 4 - GCL24</t>
  </si>
  <si>
    <t>EMS 3 - GROWATT80</t>
  </si>
  <si>
    <t>1586 - GCL-M1072H 550W</t>
  </si>
  <si>
    <t>EMS 4 - GCL23</t>
  </si>
  <si>
    <t>EMS 3 - GROWATT79</t>
  </si>
  <si>
    <t>1224 - GCL-M1072H 545W</t>
  </si>
  <si>
    <t>EMS 4 - GCL22</t>
  </si>
  <si>
    <t>EMS 3 - GROWATT78</t>
  </si>
  <si>
    <t>1194 - GCL-M10/72H 550W</t>
  </si>
  <si>
    <t>EMS 4 - GCL21</t>
  </si>
  <si>
    <t>EMS 3 - GROWATT77</t>
  </si>
  <si>
    <t>EMS 4 - GCL20</t>
  </si>
  <si>
    <t>EMS 3 - GROWATT76</t>
  </si>
  <si>
    <t>EMS 4 - GCL19</t>
  </si>
  <si>
    <t>EMS 3 - GROWATT75</t>
  </si>
  <si>
    <t>EMS 4 - GCL18</t>
  </si>
  <si>
    <t>EMS 3 - GROWATT74</t>
  </si>
  <si>
    <t>EMS 4 - GCL17</t>
  </si>
  <si>
    <t>EMS 3 - GROWATT73</t>
  </si>
  <si>
    <t>EMS 4 - GCL16</t>
  </si>
  <si>
    <t>EMS 3 - GROWATT72</t>
  </si>
  <si>
    <t>EMS 4 - GCL15</t>
  </si>
  <si>
    <t>EMS 3 - GROWATT71</t>
  </si>
  <si>
    <t>EMS 4 - GCL14</t>
  </si>
  <si>
    <t>EMS 3 - GROWATT70</t>
  </si>
  <si>
    <t>EMS 4 - GCL13</t>
  </si>
  <si>
    <t>EMS 3 - GROWATT69</t>
  </si>
  <si>
    <t>EMS 4 - GCL12</t>
  </si>
  <si>
    <t>EMS 3 - GROWATT68</t>
  </si>
  <si>
    <t>EMS 4 - GCL11</t>
  </si>
  <si>
    <t>EMS 3 - GROWATT67</t>
  </si>
  <si>
    <t>EMS 4 - GCL10</t>
  </si>
  <si>
    <t>EMS 3 - GROWATT66</t>
  </si>
  <si>
    <t>EMS 4 - GCL9</t>
  </si>
  <si>
    <t>EMS 3 - GROWATT65</t>
  </si>
  <si>
    <t>EMS 4 - GCL8</t>
  </si>
  <si>
    <t>EMS 3 - GROWATT64</t>
  </si>
  <si>
    <t>EMS 4 - GCL7</t>
  </si>
  <si>
    <t>EMS 3 - GROWATT63</t>
  </si>
  <si>
    <t>EMS 4 - GCL6</t>
  </si>
  <si>
    <t>EMS 3 - GROWATT62</t>
  </si>
  <si>
    <t>9 - GCL-P6/72H 330</t>
  </si>
  <si>
    <t>EMS 4 - GCL5</t>
  </si>
  <si>
    <t>563 - MID 15 KTL3-XL</t>
  </si>
  <si>
    <t>EMS 3 - GROWATT61</t>
  </si>
  <si>
    <t>EMS 4 - GCL4</t>
  </si>
  <si>
    <t>EMS 3 - GROWATT60</t>
  </si>
  <si>
    <t>EMS 4 - GCL3</t>
  </si>
  <si>
    <t>EMS 3 - GROWATT59</t>
  </si>
  <si>
    <t>EMS 4 - GCL2</t>
  </si>
  <si>
    <t>EMS 3 - GROWATT58</t>
  </si>
  <si>
    <t>EMS 4 - GCL1</t>
  </si>
  <si>
    <t>EMS 3 - GROWATT57</t>
  </si>
  <si>
    <t>1678 - CS3U-335W-POLY</t>
  </si>
  <si>
    <t>EMS 2 - CANADIAN SOLAR154</t>
  </si>
  <si>
    <t>EMS 3 - GROWATT56</t>
  </si>
  <si>
    <t>1672 - CS6U-335MS</t>
  </si>
  <si>
    <t>EMS 2 - CANADIAN SOLAR153</t>
  </si>
  <si>
    <t>EMS 3 - GROWATT55</t>
  </si>
  <si>
    <t>1665 - CS3U -390 W</t>
  </si>
  <si>
    <t>EMS 2 - CANADIAN SOLAR152</t>
  </si>
  <si>
    <t>EMS 3 - GROWATT54</t>
  </si>
  <si>
    <t>1650 - CS6U-330M</t>
  </si>
  <si>
    <t>EMS 2 - CANADIAN SOLAR151</t>
  </si>
  <si>
    <t>EMS 3 - GROWATT53</t>
  </si>
  <si>
    <t>1649 - CS6K-300P</t>
  </si>
  <si>
    <t>EMS 2 - CANADIAN SOLAR150</t>
  </si>
  <si>
    <t>EMS 3 - GROWATT52</t>
  </si>
  <si>
    <t>1631 - CSW-415P</t>
  </si>
  <si>
    <t>EMS 2 - CANADIAN SOLAR149</t>
  </si>
  <si>
    <t>EMS 3 - GROWATT51</t>
  </si>
  <si>
    <t>1630 - CS3K-335MS</t>
  </si>
  <si>
    <t>EMS 2 - CANADIAN SOLAR148</t>
  </si>
  <si>
    <t>EMS 3 - GROWATT50</t>
  </si>
  <si>
    <t>1627 - CS3K-330P</t>
  </si>
  <si>
    <t>EMS 2 - CANADIAN SOLAR147</t>
  </si>
  <si>
    <t>EMS 3 - GROWATT49</t>
  </si>
  <si>
    <t>1608 - CS7N-670MS</t>
  </si>
  <si>
    <t>EMS 2 - CANADIAN SOLAR146</t>
  </si>
  <si>
    <t>EMS 3 - GROWATT48</t>
  </si>
  <si>
    <t>1599 - HIKU6 MONO CS670W</t>
  </si>
  <si>
    <t>EMS 2 - CANADIAN SOLAR145</t>
  </si>
  <si>
    <t>EMS 3 - GROWATT47</t>
  </si>
  <si>
    <t>1598 - CS6W-535W-MB-AG</t>
  </si>
  <si>
    <t>EMS 2 - CANADIAN SOLAR144</t>
  </si>
  <si>
    <t>EMS 3 - GROWATT46</t>
  </si>
  <si>
    <t>1570 - CS3K-330MS</t>
  </si>
  <si>
    <t>EMS 2 - CANADIAN SOLAR143</t>
  </si>
  <si>
    <t>EMS 3 - GROWATT45</t>
  </si>
  <si>
    <t>1552 - CS6W-550W</t>
  </si>
  <si>
    <t>EMS 2 - CANADIAN SOLAR142</t>
  </si>
  <si>
    <t>EMS 3 - GROWATT44</t>
  </si>
  <si>
    <t>1507 - CS7L-595MB-A6</t>
  </si>
  <si>
    <t>EMS 2 - CANADIAN SOLAR141</t>
  </si>
  <si>
    <t>EMS 3 - GROWATT43</t>
  </si>
  <si>
    <t>1474 - CS7N-665MS</t>
  </si>
  <si>
    <t>EMS 2 - CANADIAN SOLAR140</t>
  </si>
  <si>
    <t>EMS 3 - GROWATT42</t>
  </si>
  <si>
    <t>1469 - CS6W-550MB-AG</t>
  </si>
  <si>
    <t>EMS 2 - CANADIAN SOLAR139</t>
  </si>
  <si>
    <t>EMS 3 - GROWATT41</t>
  </si>
  <si>
    <t>1452 - CS3W-455</t>
  </si>
  <si>
    <t>EMS 2 - CANADIAN SOLAR138</t>
  </si>
  <si>
    <t>EMS 3 - GROWATT40</t>
  </si>
  <si>
    <t>1449 - CS7L-590MB-AG</t>
  </si>
  <si>
    <t>EMS 2 - CANADIAN SOLAR137</t>
  </si>
  <si>
    <t>EMS 3 - GROWATT39</t>
  </si>
  <si>
    <t>1448 - CS6W HIKU6 144</t>
  </si>
  <si>
    <t>EMS 2 - CANADIAN SOLAR136</t>
  </si>
  <si>
    <t>EMS 3 - GROWATT38</t>
  </si>
  <si>
    <t>1418 - CS7L-590MB-AG</t>
  </si>
  <si>
    <t>EMS 2 - CANADIAN SOLAR135</t>
  </si>
  <si>
    <t>EMS 3 - GROWATT37</t>
  </si>
  <si>
    <t>1409 - CS7N-660MS</t>
  </si>
  <si>
    <t>EMS 2 - CANADIAN SOLAR134</t>
  </si>
  <si>
    <t>EMS 3 - GROWATT36</t>
  </si>
  <si>
    <t>1372 - CS7N-655MB-AG</t>
  </si>
  <si>
    <t>EMS 2 - CANADIAN SOLAR133</t>
  </si>
  <si>
    <t>EMS 3 - GROWATT35</t>
  </si>
  <si>
    <t>1330 - CS6K-275P</t>
  </si>
  <si>
    <t>EMS 2 - CANADIAN SOLAR132</t>
  </si>
  <si>
    <t>EMS 3 - GROWATT34</t>
  </si>
  <si>
    <t>1300 - CS7N-660</t>
  </si>
  <si>
    <t>EMS 2 - CANADIAN SOLAR131</t>
  </si>
  <si>
    <t>417 - MAC 30KTL3-X LV</t>
  </si>
  <si>
    <t>EMS 3 - GROWATT33</t>
  </si>
  <si>
    <t>1291 - HIKU6 MONO CS6W-545MS</t>
  </si>
  <si>
    <t>EMS 2 - CANADIAN SOLAR130</t>
  </si>
  <si>
    <t>EMS 3 - GROWATT32</t>
  </si>
  <si>
    <t>1273 - HIKU6 CS6W-540MS</t>
  </si>
  <si>
    <t>EMS 2 - CANADIAN SOLAR129</t>
  </si>
  <si>
    <t>EMS 3 - GROWATT31</t>
  </si>
  <si>
    <t>1269 - CS3W-415P</t>
  </si>
  <si>
    <t>EMS 2 - CANADIAN SOLAR128</t>
  </si>
  <si>
    <t>EMS 3 - GROWATT30</t>
  </si>
  <si>
    <t>1263 - CS6W-545MB-AG</t>
  </si>
  <si>
    <t>EMS 2 - CANADIAN SOLAR127</t>
  </si>
  <si>
    <t>EMS 3 - GROWATT29</t>
  </si>
  <si>
    <t>1258 - CS7N-650MS</t>
  </si>
  <si>
    <t>EMS 2 - CANADIAN SOLAR126</t>
  </si>
  <si>
    <t>EMS 3 - GROWATT28</t>
  </si>
  <si>
    <t>1251 - CS6W-550MS</t>
  </si>
  <si>
    <t>EMS 2 - CANADIAN SOLAR125</t>
  </si>
  <si>
    <t>EMS 3 - GROWATT27</t>
  </si>
  <si>
    <t>1242 - CS6W-545MS</t>
  </si>
  <si>
    <t>EMS 2 - CANADIAN SOLAR124</t>
  </si>
  <si>
    <t>EMS 3 - GROWATT26</t>
  </si>
  <si>
    <t>1241 - HIKU CS6W-550</t>
  </si>
  <si>
    <t>EMS 2 - CANADIAN SOLAR123</t>
  </si>
  <si>
    <t>EMS 3 - GROWATT25</t>
  </si>
  <si>
    <t>1233 - CS6W-545MS</t>
  </si>
  <si>
    <t>EMS 2 - CANADIAN SOLAR122</t>
  </si>
  <si>
    <t>EMS 3 - GROWATT24</t>
  </si>
  <si>
    <t>1211 - JKM545M-72HL4-TV</t>
  </si>
  <si>
    <t>EMS 2 - CANADIAN SOLAR121</t>
  </si>
  <si>
    <t>EMS 3 - GROWATT23</t>
  </si>
  <si>
    <t>EMS 2 - CANADIAN SOLAR120</t>
  </si>
  <si>
    <t>EMS 3 - GROWATT22</t>
  </si>
  <si>
    <t>EMS 2 - CANADIAN SOLAR119</t>
  </si>
  <si>
    <t>EMS 3 - GROWATT21</t>
  </si>
  <si>
    <t>EMS 2 - CANADIAN SOLAR118</t>
  </si>
  <si>
    <t>EMS 3 - GROWATT20</t>
  </si>
  <si>
    <t>EMS 2 - CANADIAN SOLAR117</t>
  </si>
  <si>
    <t>EMS 3 - GROWATT19</t>
  </si>
  <si>
    <t>EMS 2 - CANADIAN SOLAR116</t>
  </si>
  <si>
    <t>EMS 3 - GROWATT18</t>
  </si>
  <si>
    <t>EMS 2 - CANADIAN SOLAR115</t>
  </si>
  <si>
    <t>EMS 3 - GROWATT17</t>
  </si>
  <si>
    <t>EMS 2 - CANADIAN SOLAR114</t>
  </si>
  <si>
    <t>EMS 3 - GROWATT16</t>
  </si>
  <si>
    <t>EMS 2 - CANADIAN SOLAR113</t>
  </si>
  <si>
    <t>EMS 3 - GROWATT15</t>
  </si>
  <si>
    <t>EMS 2 - CANADIAN SOLAR112</t>
  </si>
  <si>
    <t>EMS 3 - GROWATT14</t>
  </si>
  <si>
    <t>EMS 2 - CANADIAN SOLAR111</t>
  </si>
  <si>
    <t>EMS 3 - GROWATT13</t>
  </si>
  <si>
    <t>1011 - CS6W-530</t>
  </si>
  <si>
    <t>EMS 2 - CANADIAN SOLAR110</t>
  </si>
  <si>
    <t>EMS 3 - GROWATT12</t>
  </si>
  <si>
    <t>EMS 2 - CANADIAN SOLAR109</t>
  </si>
  <si>
    <t>EMS 3 - GROWATT11</t>
  </si>
  <si>
    <t>EMS 2 - CANADIAN SOLAR108</t>
  </si>
  <si>
    <t>EMS 3 - GROWATT10</t>
  </si>
  <si>
    <t>EMS 2 - CANADIAN SOLAR107</t>
  </si>
  <si>
    <t>EMS 3 - GROWATT9</t>
  </si>
  <si>
    <t>EMS 2 - CANADIAN SOLAR106</t>
  </si>
  <si>
    <t>EMS 3 - GROWATT8</t>
  </si>
  <si>
    <t>EMS 2 - CANADIAN SOLAR105</t>
  </si>
  <si>
    <t>EMS 3 - GROWATT7</t>
  </si>
  <si>
    <t>EMS 2 - CANADIAN SOLAR104</t>
  </si>
  <si>
    <t>EMS 3 - GROWATT6</t>
  </si>
  <si>
    <t>EMS 2 - CANADIAN SOLAR103</t>
  </si>
  <si>
    <t>EMS 3 - GROWATT5</t>
  </si>
  <si>
    <t>EMS 2 - CANADIAN SOLAR102</t>
  </si>
  <si>
    <t>EMS 3 - GROWATT4</t>
  </si>
  <si>
    <t>EMS 2 - CANADIAN SOLAR101</t>
  </si>
  <si>
    <t>EMS 3 - GROWATT3</t>
  </si>
  <si>
    <t>EMS 2 - CANADIAN SOLAR100</t>
  </si>
  <si>
    <t>EMS 3 - GROWATT2</t>
  </si>
  <si>
    <t>EMS 2 - CANADIAN SOLAR99</t>
  </si>
  <si>
    <t>EMS 3 - GROWATT1</t>
  </si>
  <si>
    <t>EMS 2 - CANADIAN SOLAR98</t>
  </si>
  <si>
    <t>1311 - CSI-100K-T400GL02-E</t>
  </si>
  <si>
    <t>EMS 2 - CANADIAN SOLAR49</t>
  </si>
  <si>
    <t>EMS 2 - CANADIAN SOLAR97</t>
  </si>
  <si>
    <t>1309 - CSI-250K-T800GL03-E </t>
  </si>
  <si>
    <t>EMS 2 - CANADIAN SOLAR48</t>
  </si>
  <si>
    <t>EMS 2 - CANADIAN SOLAR96</t>
  </si>
  <si>
    <t>1308 - CSI-110K-T400GL02-E</t>
  </si>
  <si>
    <t>EMS 2 - CANADIAN SOLAR47</t>
  </si>
  <si>
    <t>EMS 2 - CANADIAN SOLAR95</t>
  </si>
  <si>
    <t>EMS_MODULO95</t>
  </si>
  <si>
    <t>1256 - CSI-9K-S2203A-E</t>
  </si>
  <si>
    <t>EMS 2 - CANADIAN SOLAR46</t>
  </si>
  <si>
    <t>EMS 2 - CANADIAN SOLAR94</t>
  </si>
  <si>
    <t>EMS_MODULO94</t>
  </si>
  <si>
    <t>1230 - CSI-5K-S22003-E</t>
  </si>
  <si>
    <t>EMS 2 - CANADIAN SOLAR45</t>
  </si>
  <si>
    <t>EMS 2 - CANADIAN SOLAR93</t>
  </si>
  <si>
    <t>EMS_MODULO93</t>
  </si>
  <si>
    <t>1229 - CSI-7K-S2203A-E</t>
  </si>
  <si>
    <t>EMS 2 - CANADIAN SOLAR44</t>
  </si>
  <si>
    <t>EMS 2 - CANADIAN SOLAR92</t>
  </si>
  <si>
    <t>EMS_MODULO92</t>
  </si>
  <si>
    <t>1228 - CSI-9K-S2203A-E</t>
  </si>
  <si>
    <t>EMS 2 - CANADIAN SOLAR43</t>
  </si>
  <si>
    <t>EMS 2 - CANADIAN SOLAR91</t>
  </si>
  <si>
    <t>EMS_MODULO91</t>
  </si>
  <si>
    <t>1212 - CSI-20K-T220GL02-E</t>
  </si>
  <si>
    <t>EMS 2 - CANADIAN SOLAR42</t>
  </si>
  <si>
    <t>EMS 2 - CANADIAN SOLAR90</t>
  </si>
  <si>
    <t>EMS_MODULO90</t>
  </si>
  <si>
    <t>1211 - CSI-7K-S22022-E</t>
  </si>
  <si>
    <t>EMS 2 - CANADIAN SOLAR41</t>
  </si>
  <si>
    <t>EMS 2 - CANADIAN SOLAR89</t>
  </si>
  <si>
    <t>EMS_MODULO89</t>
  </si>
  <si>
    <t>1174 - CSI-8K-S22002-ED</t>
  </si>
  <si>
    <t>EMS 2 - CANADIAN SOLAR40</t>
  </si>
  <si>
    <t>EMS 2 - CANADIAN SOLAR88</t>
  </si>
  <si>
    <t>EMS_MODULO88</t>
  </si>
  <si>
    <t>1119 - CSI-75K-T400</t>
  </si>
  <si>
    <t>EMS 2 - CANADIAN SOLAR39</t>
  </si>
  <si>
    <t>EMS 2 - CANADIAN SOLAR87</t>
  </si>
  <si>
    <t>EMS_MODULO87</t>
  </si>
  <si>
    <t>981 - CSI-75K-T400GL02-E</t>
  </si>
  <si>
    <t>EMS 2 - CANADIAN SOLAR38</t>
  </si>
  <si>
    <t>EMS 2 - CANADIAN SOLAR86</t>
  </si>
  <si>
    <t>EMS_MODULO86</t>
  </si>
  <si>
    <t>943 - CSI-125KTL-GI-E</t>
  </si>
  <si>
    <t>EMS 2 - CANADIAN SOLAR37</t>
  </si>
  <si>
    <t>EMS 2 - CANADIAN SOLAR85</t>
  </si>
  <si>
    <t>EMS_MODULO85</t>
  </si>
  <si>
    <t>EMS 2 - CANADIAN SOLAR36</t>
  </si>
  <si>
    <t>EMS 2 - CANADIAN SOLAR84</t>
  </si>
  <si>
    <t>EMS_MODULO84</t>
  </si>
  <si>
    <t>EMS 2 - CANADIAN SOLAR35</t>
  </si>
  <si>
    <t>EMS 2 - CANADIAN SOLAR83</t>
  </si>
  <si>
    <t>EMS_MODULO83</t>
  </si>
  <si>
    <t>EMS 2 - CANADIAN SOLAR34</t>
  </si>
  <si>
    <t>EMS 2 - CANADIAN SOLAR82</t>
  </si>
  <si>
    <t>EMS_MODULO82</t>
  </si>
  <si>
    <t>EMS 2 - CANADIAN SOLAR33</t>
  </si>
  <si>
    <t>EMS 2 - CANADIAN SOLAR81</t>
  </si>
  <si>
    <t>EMS_MODULO81</t>
  </si>
  <si>
    <t>EMS 2 - CANADIAN SOLAR32</t>
  </si>
  <si>
    <t>EMS 2 - CANADIAN SOLAR80</t>
  </si>
  <si>
    <t>EMS_MODULO80</t>
  </si>
  <si>
    <t>EMS 2 - CANADIAN SOLAR31</t>
  </si>
  <si>
    <t>EMS 2 - CANADIAN SOLAR79</t>
  </si>
  <si>
    <t>EMS_MODULO79</t>
  </si>
  <si>
    <t>EMS 2 - CANADIAN SOLAR30</t>
  </si>
  <si>
    <t>EMS 2 - CANADIAN SOLAR78</t>
  </si>
  <si>
    <t>EMS_MODULO78</t>
  </si>
  <si>
    <t>EMS 2 - CANADIAN SOLAR29</t>
  </si>
  <si>
    <t>EMS 2 - CANADIAN SOLAR77</t>
  </si>
  <si>
    <t>EMS_MODULO77</t>
  </si>
  <si>
    <t>EMS 2 - CANADIAN SOLAR28</t>
  </si>
  <si>
    <t>EMS 2 - CANADIAN SOLAR76</t>
  </si>
  <si>
    <t>EMS_MODULO76</t>
  </si>
  <si>
    <t>EMS 2 - CANADIAN SOLAR27</t>
  </si>
  <si>
    <t>EMS 2 - CANADIAN SOLAR75</t>
  </si>
  <si>
    <t>EMS_MODULO75</t>
  </si>
  <si>
    <t>EMS 2 - CANADIAN SOLAR26</t>
  </si>
  <si>
    <t>EMS 2 - CANADIAN SOLAR74</t>
  </si>
  <si>
    <t>EMS_MODULO74</t>
  </si>
  <si>
    <t>EMS 2 - CANADIAN SOLAR25</t>
  </si>
  <si>
    <t>183 - TSUN</t>
  </si>
  <si>
    <t>EMS_INVERSOR73</t>
  </si>
  <si>
    <t>EMS 2 - CANADIAN SOLAR73</t>
  </si>
  <si>
    <t>EMS_MODULO73</t>
  </si>
  <si>
    <t>EMS 2 - CANADIAN SOLAR24</t>
  </si>
  <si>
    <t>181 - KOMECO</t>
  </si>
  <si>
    <t>EMS_INVERSOR72</t>
  </si>
  <si>
    <t>EMS 2 - CANADIAN SOLAR72</t>
  </si>
  <si>
    <t>EMS_MODULO72</t>
  </si>
  <si>
    <t>EMS 2 - CANADIAN SOLAR23</t>
  </si>
  <si>
    <t>174 - SOLAR MAXX TECH</t>
  </si>
  <si>
    <t>EMS_INVERSOR71</t>
  </si>
  <si>
    <t>EMS 2 - CANADIAN SOLAR71</t>
  </si>
  <si>
    <t>EMS_MODULO71</t>
  </si>
  <si>
    <t>592 - CSI-20KTL-GI-LFL</t>
  </si>
  <si>
    <t>EMS 2 - CANADIAN SOLAR22</t>
  </si>
  <si>
    <t>172 - NEXEN</t>
  </si>
  <si>
    <t>EMS_INVERSOR70</t>
  </si>
  <si>
    <t>EMS 2 - CANADIAN SOLAR70</t>
  </si>
  <si>
    <t>EMS_MODULO70</t>
  </si>
  <si>
    <t>EMS 2 - CANADIAN SOLAR21</t>
  </si>
  <si>
    <t>171 - ENPHASE</t>
  </si>
  <si>
    <t>EMS_INVERSOR69</t>
  </si>
  <si>
    <t>EMS 2 - CANADIAN SOLAR69</t>
  </si>
  <si>
    <t>EMS_MODULO69</t>
  </si>
  <si>
    <t>EMS 2 - CANADIAN SOLAR20</t>
  </si>
  <si>
    <t>168 - WDC</t>
  </si>
  <si>
    <t>EMS_INVERSOR68</t>
  </si>
  <si>
    <t>EMS 2 - CANADIAN SOLAR68</t>
  </si>
  <si>
    <t>EMS_MODULO68</t>
  </si>
  <si>
    <t>EMS 2 - CANADIAN SOLAR19</t>
  </si>
  <si>
    <t xml:space="preserve">167 - NEXEN </t>
  </si>
  <si>
    <t>EMS_INVERSOR67</t>
  </si>
  <si>
    <t>EMS 2 - CANADIAN SOLAR67</t>
  </si>
  <si>
    <t>EMS_MODULO67</t>
  </si>
  <si>
    <t>EMS 2 - CANADIAN SOLAR18</t>
  </si>
  <si>
    <t>165 - BYD</t>
  </si>
  <si>
    <t>EMS_INVERSOR66</t>
  </si>
  <si>
    <t>EMS 2 - CANADIAN SOLAR66</t>
  </si>
  <si>
    <t>EMS_MODULO66</t>
  </si>
  <si>
    <t>EMS 2 - CANADIAN SOLAR17</t>
  </si>
  <si>
    <t xml:space="preserve">163 - LEVEROS </t>
  </si>
  <si>
    <t>EMS_INVERSOR65</t>
  </si>
  <si>
    <t>EMS 2 - CANADIAN SOLAR65</t>
  </si>
  <si>
    <t>EMS_MODULO65</t>
  </si>
  <si>
    <t>EMS 2 - CANADIAN SOLAR16</t>
  </si>
  <si>
    <t>159 - ENPHASE</t>
  </si>
  <si>
    <t>EMS_INVERSOR64</t>
  </si>
  <si>
    <t>EMS 2 - CANADIAN SOLAR64</t>
  </si>
  <si>
    <t>EMS_MODULO64</t>
  </si>
  <si>
    <t>EMS 2 - CANADIAN SOLAR15</t>
  </si>
  <si>
    <t>156 - GE</t>
  </si>
  <si>
    <t>EMS_INVERSOR63</t>
  </si>
  <si>
    <t>EMS 2 - CANADIAN SOLAR63</t>
  </si>
  <si>
    <t>EMS_MODULO63</t>
  </si>
  <si>
    <t>EMS 2 - CANADIAN SOLAR14</t>
  </si>
  <si>
    <t>154 - SMA SOLAR TECHNOLOGY</t>
  </si>
  <si>
    <t>EMS_INVERSOR62</t>
  </si>
  <si>
    <t>EMS 2 - CANADIAN SOLAR62</t>
  </si>
  <si>
    <t>EMS_MODULO62</t>
  </si>
  <si>
    <t>EMS 2 - CANADIAN SOLAR13</t>
  </si>
  <si>
    <t>148 - SOLPLANET</t>
  </si>
  <si>
    <t>EMS_INVERSOR61</t>
  </si>
  <si>
    <t>EMS 2 - CANADIAN SOLAR61</t>
  </si>
  <si>
    <t>EMS_MODULO61</t>
  </si>
  <si>
    <t>EMS 2 - CANADIAN SOLAR12</t>
  </si>
  <si>
    <t>EMS_INVERSOR60</t>
  </si>
  <si>
    <t>EMS 2 - CANADIAN SOLAR60</t>
  </si>
  <si>
    <t>EMS_MODULO60</t>
  </si>
  <si>
    <t>EMS 2 - CANADIAN SOLAR11</t>
  </si>
  <si>
    <t>EMS_INVERSOR59</t>
  </si>
  <si>
    <t>EMS 2 - CANADIAN SOLAR59</t>
  </si>
  <si>
    <t>EMS_MODULO59</t>
  </si>
  <si>
    <t>EMS 2 - CANADIAN SOLAR10</t>
  </si>
  <si>
    <t>EMS_INVERSOR58</t>
  </si>
  <si>
    <t>EMS 2 - CANADIAN SOLAR58</t>
  </si>
  <si>
    <t>EMS_MODULO58</t>
  </si>
  <si>
    <t>EMS 2 - CANADIAN SOLAR9</t>
  </si>
  <si>
    <t>EMS_INVERSOR57</t>
  </si>
  <si>
    <t>EMS 2 - CANADIAN SOLAR57</t>
  </si>
  <si>
    <t>EMS_MODULO57</t>
  </si>
  <si>
    <t>EMS 2 - CANADIAN SOLAR8</t>
  </si>
  <si>
    <t>EMS_INVERSOR56</t>
  </si>
  <si>
    <t>EMS 2 - CANADIAN SOLAR56</t>
  </si>
  <si>
    <t>EMS_MODULO56</t>
  </si>
  <si>
    <t>EMS 2 - CANADIAN SOLAR7</t>
  </si>
  <si>
    <t>132 - DASSTECH</t>
  </si>
  <si>
    <t>EMS_INVERSOR55</t>
  </si>
  <si>
    <t>EMS 2 - CANADIAN SOLAR55</t>
  </si>
  <si>
    <t>EMS_MODULO55</t>
  </si>
  <si>
    <t>EMS 2 - CANADIAN SOLAR6</t>
  </si>
  <si>
    <t>EMS_INVERSOR54</t>
  </si>
  <si>
    <t>EMS 2 - CANADIAN SOLAR54</t>
  </si>
  <si>
    <t>EMS_MODULO54</t>
  </si>
  <si>
    <t>EMS 2 - CANADIAN SOLAR5</t>
  </si>
  <si>
    <t>EMS_INVERSOR53</t>
  </si>
  <si>
    <t>EMS 2 - CANADIAN SOLAR53</t>
  </si>
  <si>
    <t>EMS_MODULO53</t>
  </si>
  <si>
    <t>EMS 2 - CANADIAN SOLAR4</t>
  </si>
  <si>
    <t>EMS_INVERSOR52</t>
  </si>
  <si>
    <t>EMS 2 - CANADIAN SOLAR52</t>
  </si>
  <si>
    <t>EMS_MODULO52</t>
  </si>
  <si>
    <t>EMS 2 - CANADIAN SOLAR3</t>
  </si>
  <si>
    <t>EMS_INVERSOR51</t>
  </si>
  <si>
    <t>EMS 2 - CANADIAN SOLAR51</t>
  </si>
  <si>
    <t>EMS_MODULO51</t>
  </si>
  <si>
    <t>EMS 2 - CANADIAN SOLAR2</t>
  </si>
  <si>
    <t>EMS_INVERSOR50</t>
  </si>
  <si>
    <t>EMS 2 - CANADIAN SOLAR50</t>
  </si>
  <si>
    <t>EMS_MODULO50</t>
  </si>
  <si>
    <t>EMS 2 - CANADIAN SOLAR1</t>
  </si>
  <si>
    <t>EMS_INVERSOR49</t>
  </si>
  <si>
    <t>EMS_MODULO49</t>
  </si>
  <si>
    <t>1319 - TAURO ECO 50-3-P</t>
  </si>
  <si>
    <t>EMS 1 - FRONIUS48</t>
  </si>
  <si>
    <t>119 - PROJETOS PARTICULARES</t>
  </si>
  <si>
    <t>EMS_INVERSOR48</t>
  </si>
  <si>
    <t>EMS_MODULO48</t>
  </si>
  <si>
    <t>1305 - TAURO ECO 100-P</t>
  </si>
  <si>
    <t>EMS 1 - FRONIUS47</t>
  </si>
  <si>
    <t>EMS_INVERSOR47</t>
  </si>
  <si>
    <t>EMS_MODULO47</t>
  </si>
  <si>
    <t>1170 - ECO 25.0.3-S</t>
  </si>
  <si>
    <t>EMS 1 - FRONIUS46</t>
  </si>
  <si>
    <t>EMS_INVERSOR46</t>
  </si>
  <si>
    <t>EMS_MODULO46</t>
  </si>
  <si>
    <t>1112 - SYMO BR 12.0-3-M</t>
  </si>
  <si>
    <t>EMS 1 - FRONIUS45</t>
  </si>
  <si>
    <t>EMS_INVERSOR45</t>
  </si>
  <si>
    <t>EMS_MODULO45</t>
  </si>
  <si>
    <t>1049 - ECO 100-3-D</t>
  </si>
  <si>
    <t>EMS 1 - FRONIUS44</t>
  </si>
  <si>
    <t>EMS_INVERSOR44</t>
  </si>
  <si>
    <t>EMS_MODULO44</t>
  </si>
  <si>
    <t>1027 - FRONIUS TAURO ECO 50-3-D</t>
  </si>
  <si>
    <t>EMS 1 - FRONIUS43</t>
  </si>
  <si>
    <t>EMS_INVERSOR43</t>
  </si>
  <si>
    <t>EMS_MODULO43</t>
  </si>
  <si>
    <t>1008 - PRIMO 15.0-3</t>
  </si>
  <si>
    <t>EMS 1 - FRONIUS42</t>
  </si>
  <si>
    <t>EMS_INVERSOR42</t>
  </si>
  <si>
    <t>EMS_MODULO42</t>
  </si>
  <si>
    <t>984 - ECO 100-3-P</t>
  </si>
  <si>
    <t>EMS 1 - FRONIUS41</t>
  </si>
  <si>
    <t>EMS_INVERSOR41</t>
  </si>
  <si>
    <t>EMS_MODULO41</t>
  </si>
  <si>
    <t>EMS 1 - FRONIUS40</t>
  </si>
  <si>
    <t>EMS_INVERSOR40</t>
  </si>
  <si>
    <t>EMS_MODULO40</t>
  </si>
  <si>
    <t>EMS 1 - FRONIUS39</t>
  </si>
  <si>
    <t>EMS_INVERSOR39</t>
  </si>
  <si>
    <t>EMS_MODULO39</t>
  </si>
  <si>
    <t>EMS 1 - FRONIUS38</t>
  </si>
  <si>
    <t>EMS_INVERSOR38</t>
  </si>
  <si>
    <t>EMS_MODULO38</t>
  </si>
  <si>
    <t>EMS 1 - FRONIUS37</t>
  </si>
  <si>
    <t>EMS_INVERSOR37</t>
  </si>
  <si>
    <t>EMS_MODULO37</t>
  </si>
  <si>
    <t>EMS 1 - FRONIUS36</t>
  </si>
  <si>
    <t>EMS_INVERSOR36</t>
  </si>
  <si>
    <t>EMS_MODULO36</t>
  </si>
  <si>
    <t>EMS 1 - FRONIUS35</t>
  </si>
  <si>
    <t>EMS_INVERSOR35</t>
  </si>
  <si>
    <t>EMS_MODULO35</t>
  </si>
  <si>
    <t>EMS 1 - FRONIUS34</t>
  </si>
  <si>
    <t>EMS_INVERSOR34</t>
  </si>
  <si>
    <t>EMS_MODULO34</t>
  </si>
  <si>
    <t>EMS 1 - FRONIUS33</t>
  </si>
  <si>
    <t>EMS_INVERSOR33</t>
  </si>
  <si>
    <t>EMS_MODULO33</t>
  </si>
  <si>
    <t>EMS 1 - FRONIUS32</t>
  </si>
  <si>
    <t>EMS_INVERSOR32</t>
  </si>
  <si>
    <t>EMS_MODULO32</t>
  </si>
  <si>
    <t>EMS 1 - FRONIUS31</t>
  </si>
  <si>
    <t>EMS_INVERSOR31</t>
  </si>
  <si>
    <t>EMS_MODULO31</t>
  </si>
  <si>
    <t>EMS 1 - FRONIUS30</t>
  </si>
  <si>
    <t>EMS_INVERSOR30</t>
  </si>
  <si>
    <t>EMS_MODULO30</t>
  </si>
  <si>
    <t>EMS 1 - FRONIUS29</t>
  </si>
  <si>
    <t>EMS_INVERSOR29</t>
  </si>
  <si>
    <t>EMS_MODULO29</t>
  </si>
  <si>
    <t>EMS 1 - FRONIUS28</t>
  </si>
  <si>
    <t>EMS_INVERSOR28</t>
  </si>
  <si>
    <t>EMS_MODULO28</t>
  </si>
  <si>
    <t>EMS 1 - FRONIUS27</t>
  </si>
  <si>
    <t>EMS_INVERSOR27</t>
  </si>
  <si>
    <t>EMS_MODULO27</t>
  </si>
  <si>
    <t>EMS 1 - FRONIUS26</t>
  </si>
  <si>
    <t>EMS_INVERSOR26</t>
  </si>
  <si>
    <t>EMS_MODULO26</t>
  </si>
  <si>
    <t>151 - FRONIUS SYMO BR 12.0-3</t>
  </si>
  <si>
    <t>EMS 1 - FRONIUS25</t>
  </si>
  <si>
    <t>EMS_INVERSOR25</t>
  </si>
  <si>
    <t>EMS_MODULO25</t>
  </si>
  <si>
    <t>EMS 1 - FRONIUS24</t>
  </si>
  <si>
    <t>EMS_INVERSOR24</t>
  </si>
  <si>
    <t>EMS_MODULO24</t>
  </si>
  <si>
    <t>EMS 1 - FRONIUS23</t>
  </si>
  <si>
    <t>EMS_INVERSOR23</t>
  </si>
  <si>
    <t>EMS_MODULO23</t>
  </si>
  <si>
    <t>EMS 1 - FRONIUS22</t>
  </si>
  <si>
    <t>EMS_INVERSOR22</t>
  </si>
  <si>
    <t>EMS_MODULO22</t>
  </si>
  <si>
    <t>EMS 1 - FRONIUS21</t>
  </si>
  <si>
    <t>EMS_INVERSOR21</t>
  </si>
  <si>
    <t>EMS_MODULO21</t>
  </si>
  <si>
    <t>EMS 1 - FRONIUS20</t>
  </si>
  <si>
    <t>EMS_INVERSOR20</t>
  </si>
  <si>
    <t>EMS_MODULO20</t>
  </si>
  <si>
    <t>EMS 1 - FRONIUS19</t>
  </si>
  <si>
    <t>31 - CANCELADO</t>
  </si>
  <si>
    <t>EMS_INVERSOR19</t>
  </si>
  <si>
    <t>EMS_MODULO19</t>
  </si>
  <si>
    <t>EMS 1 - FRONIUS18</t>
  </si>
  <si>
    <t>EMS_INVERSOR18</t>
  </si>
  <si>
    <t>EMS_MODULO18</t>
  </si>
  <si>
    <t>EMS 1 - FRONIUS17</t>
  </si>
  <si>
    <t>EMS_INVERSOR17</t>
  </si>
  <si>
    <t>EMS_MODULO17</t>
  </si>
  <si>
    <t>EMS 1 - FRONIUS16</t>
  </si>
  <si>
    <t>EMS_INVERSOR16</t>
  </si>
  <si>
    <t>EMS_MODULO16</t>
  </si>
  <si>
    <t>EMS 1 - FRONIUS15</t>
  </si>
  <si>
    <t>EMS_INVERSOR15</t>
  </si>
  <si>
    <t>EMS_MODULO15</t>
  </si>
  <si>
    <t>EMS 1 - FRONIUS14</t>
  </si>
  <si>
    <t>EMS_INVERSOR14</t>
  </si>
  <si>
    <t>EMS_MODULO14</t>
  </si>
  <si>
    <t>EMS 1 - FRONIUS13</t>
  </si>
  <si>
    <t>EMS_INVERSOR13</t>
  </si>
  <si>
    <t>EMS_MODULO13</t>
  </si>
  <si>
    <t>EMS 1 - FRONIUS12</t>
  </si>
  <si>
    <t>EMS_INVERSOR12</t>
  </si>
  <si>
    <t>EMS_MODULO12</t>
  </si>
  <si>
    <t>EMS 1 - FRONIUS11</t>
  </si>
  <si>
    <t>EMS_INVERSOR11</t>
  </si>
  <si>
    <t>EMS_MODULO11</t>
  </si>
  <si>
    <t>EMS 1 - FRONIUS10</t>
  </si>
  <si>
    <t>EMS_INVERSOR10</t>
  </si>
  <si>
    <t>EMS_MODULO10</t>
  </si>
  <si>
    <t>EMS 1 - FRONIUS9</t>
  </si>
  <si>
    <t>EMS_INVERSOR9</t>
  </si>
  <si>
    <t>EMS_MODULO9</t>
  </si>
  <si>
    <t>EMS 1 - FRONIUS8</t>
  </si>
  <si>
    <t>EMS_INVERSOR8</t>
  </si>
  <si>
    <t>EMS_MODULO8</t>
  </si>
  <si>
    <t>EMS 1 - FRONIUS7</t>
  </si>
  <si>
    <t xml:space="preserve">11 - ABB LTDA </t>
  </si>
  <si>
    <t>EMS_INVERSOR7</t>
  </si>
  <si>
    <t>EMS_MODULO7</t>
  </si>
  <si>
    <t>EMS 1 - FRONIUS6</t>
  </si>
  <si>
    <t>EMS_INVERSOR6</t>
  </si>
  <si>
    <t>EMS_MODULO6</t>
  </si>
  <si>
    <t>EMS 1 - FRONIUS5</t>
  </si>
  <si>
    <t>EMS_INVERSOR5</t>
  </si>
  <si>
    <t>EMS_MODULO5</t>
  </si>
  <si>
    <t>EMS 1 - FRONIUS4</t>
  </si>
  <si>
    <t>EMS_INVERSOR4</t>
  </si>
  <si>
    <t>EMS_MODULO4</t>
  </si>
  <si>
    <t>EMS 1 - FRONIUS3</t>
  </si>
  <si>
    <t>EMS_INVERSOR3</t>
  </si>
  <si>
    <t>EMS_MODULO3</t>
  </si>
  <si>
    <t>EMS 1 - FRONIUS2</t>
  </si>
  <si>
    <t>EMS_INVERSOR2</t>
  </si>
  <si>
    <t>EMS_MODULO2</t>
  </si>
  <si>
    <t>EMS 1 - FRONIUS1</t>
  </si>
  <si>
    <t>EMS_INVERSOR1</t>
  </si>
  <si>
    <t>EMS_MODULO1</t>
  </si>
  <si>
    <t>Cod+modelo</t>
  </si>
  <si>
    <t>Chave Modelo</t>
  </si>
  <si>
    <t>Cod+fabricante</t>
  </si>
  <si>
    <t>Chave Inversor</t>
  </si>
  <si>
    <t>Modulo</t>
  </si>
  <si>
    <t>805 - SOFAR 20KTLX-G3</t>
  </si>
  <si>
    <t>ETO 45 - SOFAR SOLAR38</t>
  </si>
  <si>
    <t>804 - PVI-12.0-I-OUTD</t>
  </si>
  <si>
    <t>791 - NXN6K5</t>
  </si>
  <si>
    <t>ETO 175 - NEXEN1</t>
  </si>
  <si>
    <t>784 - CSI-60K-T400</t>
  </si>
  <si>
    <t>ETO 9 - CANADIAN SOLAR31</t>
  </si>
  <si>
    <t>768 - S5-GC37.5K</t>
  </si>
  <si>
    <t>ETO 47 - SOLIS50</t>
  </si>
  <si>
    <t>764 - BYD-S-3P250K-14</t>
  </si>
  <si>
    <t>ETO 166 - BYD6</t>
  </si>
  <si>
    <t>763 - SOFAR 15KTLX-G3</t>
  </si>
  <si>
    <t>ETO 45 - SOFAR SOLAR37</t>
  </si>
  <si>
    <t>761 - ASW8000-S</t>
  </si>
  <si>
    <t>ETO 152 - SOLPLANET17</t>
  </si>
  <si>
    <t>748 - BYD-K-1P6K-2M</t>
  </si>
  <si>
    <t>ETO 166 - BYD5</t>
  </si>
  <si>
    <t>728 - 30K-LT-G3</t>
  </si>
  <si>
    <t>ETO 152 - SOLPLANET16</t>
  </si>
  <si>
    <t>718 - HPS-6500</t>
  </si>
  <si>
    <t>ETO 169 - LEVEROS1</t>
  </si>
  <si>
    <t>713 - R1-10K5-DS</t>
  </si>
  <si>
    <t>ETO 106 - EMPALUX11</t>
  </si>
  <si>
    <t>711 - CSI-110K-T400-GL02-E</t>
  </si>
  <si>
    <t>ETO 9 - CANADIAN SOLAR30</t>
  </si>
  <si>
    <t>708 - SPI9000-B2</t>
  </si>
  <si>
    <t>ETO 156 - KEHUA TECH8</t>
  </si>
  <si>
    <t>707 - BEL-50K-G</t>
  </si>
  <si>
    <t>ETO 135 - BELENERGY23</t>
  </si>
  <si>
    <t>706 - EGT 8000 PRO G2</t>
  </si>
  <si>
    <t>ETO 62 - INTELBRAS36</t>
  </si>
  <si>
    <t>701 - SPI25K-B X2</t>
  </si>
  <si>
    <t>ETO 156 - KEHUA TECH7</t>
  </si>
  <si>
    <t>699 - SG333HX</t>
  </si>
  <si>
    <t>ETO 11 - SUNGROW33</t>
  </si>
  <si>
    <t>698 - SPI8000-B X2</t>
  </si>
  <si>
    <t>ETO 156 - KEHUA TECH6</t>
  </si>
  <si>
    <t>697 - R6-36K-T3-32</t>
  </si>
  <si>
    <t>ETO 83 - SAJ40</t>
  </si>
  <si>
    <t>693 - HMS-2000B-4T</t>
  </si>
  <si>
    <t>ETO 25 - HOYMILES10</t>
  </si>
  <si>
    <t>691 - ECO 50-3-D</t>
  </si>
  <si>
    <t>ETO 14 - FRONIUS INTERNATIONAL18</t>
  </si>
  <si>
    <t>684 - ASW25K-LT G2- PRO</t>
  </si>
  <si>
    <t>ETO 152 - SOLPLANET15</t>
  </si>
  <si>
    <t>675 - ASW 15-LT-G2-PRO</t>
  </si>
  <si>
    <t>ETO 152 - SOLPLANET14</t>
  </si>
  <si>
    <t>674 - BEL-60K-G</t>
  </si>
  <si>
    <t>ETO 135 - BELENERGY22</t>
  </si>
  <si>
    <t>673 - CPS SCA8KTL-SM/EU</t>
  </si>
  <si>
    <t>ETO 58 - CHINT POWER11</t>
  </si>
  <si>
    <t>668 - F4600</t>
  </si>
  <si>
    <t>ETO 123 - FOX ESS5</t>
  </si>
  <si>
    <t>671 - SOFAR 10.5KTLM-G3</t>
  </si>
  <si>
    <t>ETO 45 - SOFAR SOLAR36</t>
  </si>
  <si>
    <t>663 - EST-25K</t>
  </si>
  <si>
    <t>ETO 112 - ELSYS9</t>
  </si>
  <si>
    <t>662 - S6-GR1P3K-M</t>
  </si>
  <si>
    <t>ETO 47 - SOLIS49</t>
  </si>
  <si>
    <t>657 - MIN 4200TL-X</t>
  </si>
  <si>
    <t>ETO 35 - GROWATT69</t>
  </si>
  <si>
    <t>655 - SPI15K-B</t>
  </si>
  <si>
    <t>ETO 156 - KEHUA TECH5</t>
  </si>
  <si>
    <t>651 - SIW200G M090 W0</t>
  </si>
  <si>
    <t>ETO 6 - WEG47</t>
  </si>
  <si>
    <t>650 - SUNTRIO PLUS 30K</t>
  </si>
  <si>
    <t>ETO 83 - SAJ39</t>
  </si>
  <si>
    <t>649 - SIW 400G T025 WO</t>
  </si>
  <si>
    <t>ETO 6 - WEG46</t>
  </si>
  <si>
    <t>647 - ASW9100-S</t>
  </si>
  <si>
    <t>ETO 152 - SOLPLANET13</t>
  </si>
  <si>
    <t>646 - EST-15K</t>
  </si>
  <si>
    <t>ETO 112 - ELSYS8</t>
  </si>
  <si>
    <t>645 - SUN-25KG</t>
  </si>
  <si>
    <t>ETO 48 - ELGIN12</t>
  </si>
  <si>
    <t>634 - STP 110-60</t>
  </si>
  <si>
    <t>ETO 44 - SMA17</t>
  </si>
  <si>
    <t>631 - BEL-15K-G</t>
  </si>
  <si>
    <t>ETO 135 - BELENERGY21</t>
  </si>
  <si>
    <t>620 - SE33,3K</t>
  </si>
  <si>
    <t>ETO 154 - SOLAR EDGE1</t>
  </si>
  <si>
    <t>615 - SUN2000-100KTL-HO</t>
  </si>
  <si>
    <t>ETO 6 - WEG45</t>
  </si>
  <si>
    <t>605 - MID40KTL3-3X</t>
  </si>
  <si>
    <t>ETO 35 - GROWATT68</t>
  </si>
  <si>
    <t>602 - S6-GR1P-5K</t>
  </si>
  <si>
    <t>ETO 47 - SOLIS48</t>
  </si>
  <si>
    <t>599 - RENO4KW-HC</t>
  </si>
  <si>
    <t>ETO 38 - RENOVIGI29</t>
  </si>
  <si>
    <t>598 - RENO4K-HC</t>
  </si>
  <si>
    <t>ETO 38 - RENOVIGI28</t>
  </si>
  <si>
    <t>597 - SOFAR 6KTLM-G3</t>
  </si>
  <si>
    <t>ETO 45 - SOFAR SOLAR35</t>
  </si>
  <si>
    <t>594 - SE75K</t>
  </si>
  <si>
    <t>ETO 43 - SOLAREDGE8</t>
  </si>
  <si>
    <t>582 - SUN-3.6K-G</t>
  </si>
  <si>
    <t>ETO 71 - DEYE45</t>
  </si>
  <si>
    <t>581 - GW10K-MS</t>
  </si>
  <si>
    <t>ETO 76 - GOODWE23</t>
  </si>
  <si>
    <t>575 - SG125HV</t>
  </si>
  <si>
    <t>ETO 11 - SUNGROW32</t>
  </si>
  <si>
    <t>574 - KOFV IN 50KW - AR</t>
  </si>
  <si>
    <t>ETO 146 - KOMECO 2</t>
  </si>
  <si>
    <t>573 - KOFV IN 30KW - AR</t>
  </si>
  <si>
    <t>ETO 146 - KOMECO 1</t>
  </si>
  <si>
    <t>567 - RENO-7.7K</t>
  </si>
  <si>
    <t>ETO 38 - RENOVIGI27</t>
  </si>
  <si>
    <t>531 - BEL-20K-G</t>
  </si>
  <si>
    <t>ETO 135 - BELENERGY20</t>
  </si>
  <si>
    <t>530 - SIW200G M050 W0</t>
  </si>
  <si>
    <t>ETO 6 - WEG44</t>
  </si>
  <si>
    <t>518 - SIW200 M050</t>
  </si>
  <si>
    <t>ETO 6 - WEG43</t>
  </si>
  <si>
    <t>516 - BEL2000G3-US-220_x000D_</t>
  </si>
  <si>
    <t>ETO 135 - BELENERGY19</t>
  </si>
  <si>
    <t>514 - EST-20K</t>
  </si>
  <si>
    <t>ETO 112 - ELSYS7</t>
  </si>
  <si>
    <t>512 - MINIVDBE-MO-2KW</t>
  </si>
  <si>
    <t>ETO 135 - BELENERGY18</t>
  </si>
  <si>
    <t>506 - R1-3K3-SS</t>
  </si>
  <si>
    <t>ETO 114 - RENAC11</t>
  </si>
  <si>
    <t>489 - 4200MTL-S</t>
  </si>
  <si>
    <t>ETO 35 - GROWATT67</t>
  </si>
  <si>
    <t>475 - SUNUNO PLUS 6KM</t>
  </si>
  <si>
    <t>ETO 121 - SUNUNO2</t>
  </si>
  <si>
    <t>468 - GT1-5K-D</t>
  </si>
  <si>
    <t>465 -  SIW300H L1 -  M030 L1</t>
  </si>
  <si>
    <t>ETO 6 - WEG42</t>
  </si>
  <si>
    <t>458 - ESM-5000</t>
  </si>
  <si>
    <t>ETO 112 - ELSYS6</t>
  </si>
  <si>
    <t>455 - SIW500H - ST020 M2</t>
  </si>
  <si>
    <t>ETO 6 - WEG41</t>
  </si>
  <si>
    <t>448 - SUN 25 K G02</t>
  </si>
  <si>
    <t>ETO 71 - DEYE44</t>
  </si>
  <si>
    <t>445 - SUN1600G3-US-220</t>
  </si>
  <si>
    <t>ETO 71 - DEYE43</t>
  </si>
  <si>
    <t>442 - BLANK 5000 26 Z</t>
  </si>
  <si>
    <t>ETO 131 - SERRANA1</t>
  </si>
  <si>
    <t>424 - CPS SCA3KTL-SM</t>
  </si>
  <si>
    <t>ETO 58 - CHINT POWER10</t>
  </si>
  <si>
    <t>412 - INGECONSUN 3 TL M</t>
  </si>
  <si>
    <t>ETO 28 - INGETEAM8</t>
  </si>
  <si>
    <t>411 - SF 1600TL</t>
  </si>
  <si>
    <t>ETO 27 - B&amp;B POWER3</t>
  </si>
  <si>
    <t>395 - SHP-150-20</t>
  </si>
  <si>
    <t>ETO 44 - SMA16</t>
  </si>
  <si>
    <t>385 - NAC5K-DS</t>
  </si>
  <si>
    <t>ETO 114 - RENAC10</t>
  </si>
  <si>
    <t>378 - SUNTRIO PLUS 17K</t>
  </si>
  <si>
    <t>ETO 83 - SAJ38</t>
  </si>
  <si>
    <t>371 - SYMO 8.2-3-M</t>
  </si>
  <si>
    <t>ETO 14 - FRONIUS INTERNATIONAL17</t>
  </si>
  <si>
    <t>367 - R5-5K-S2</t>
  </si>
  <si>
    <t>ETO 83 - SAJ37</t>
  </si>
  <si>
    <t>363 - SB 2.5-1VL-40</t>
  </si>
  <si>
    <t>ETO 44 - SMA15</t>
  </si>
  <si>
    <t>355 - SUNTRIO 60K</t>
  </si>
  <si>
    <t>ETO 83 - SAJ36</t>
  </si>
  <si>
    <t>354 - SUN1600G</t>
  </si>
  <si>
    <t>ETO 71 - DEYE42</t>
  </si>
  <si>
    <t>353 - PHB6000D-NS</t>
  </si>
  <si>
    <t>351 - R5-8K-S2</t>
  </si>
  <si>
    <t>ETO 83 - SAJ35</t>
  </si>
  <si>
    <t>325 - MOD 12KTL3-X</t>
  </si>
  <si>
    <t>ETO 35 - GROWATT66</t>
  </si>
  <si>
    <t>324 - BS-5K-G</t>
  </si>
  <si>
    <t>ETO 103 - BEDINSOLAR1</t>
  </si>
  <si>
    <t>319 - EGT 13000 MAX</t>
  </si>
  <si>
    <t>ETO 62 - INTELBRAS35</t>
  </si>
  <si>
    <t>311 - MIN-4200TL-X</t>
  </si>
  <si>
    <t>ETO 35 - GROWATT65</t>
  </si>
  <si>
    <t>308 - GW25K-MT</t>
  </si>
  <si>
    <t>ETO 76 - GOODWE22</t>
  </si>
  <si>
    <t>306 - SG33CX</t>
  </si>
  <si>
    <t>ETO 11 - SUNGROW31</t>
  </si>
  <si>
    <t>296 - SUN600G2-US-220</t>
  </si>
  <si>
    <t>ETO 71 - DEYE41</t>
  </si>
  <si>
    <t>288 - SUN-5K-G</t>
  </si>
  <si>
    <t>ETO 48 - ELGIN11</t>
  </si>
  <si>
    <t>281 - SUN-20K-G02</t>
  </si>
  <si>
    <t>ETO 71 - DEYE40</t>
  </si>
  <si>
    <t>279 - SUN2000-12KTL-M0</t>
  </si>
  <si>
    <t>ETO 33 - HUAWEI20</t>
  </si>
  <si>
    <t>275 - EGT-10500 PRO</t>
  </si>
  <si>
    <t>ETO 62 - INTELBRAS34</t>
  </si>
  <si>
    <t>274 - 3KTLMG2</t>
  </si>
  <si>
    <t>ETO 45 - SOFAR SOLAR34</t>
  </si>
  <si>
    <t>265 - SUN-75K-G</t>
  </si>
  <si>
    <t>ETO 71 - DEYE39</t>
  </si>
  <si>
    <t>264 - SUN-33K-G</t>
  </si>
  <si>
    <t>ETO 71 - DEYE38</t>
  </si>
  <si>
    <t>262 - ELGIN 5KW</t>
  </si>
  <si>
    <t>ETO 93 - ELGIN3</t>
  </si>
  <si>
    <t>257 - SUN-8K-G</t>
  </si>
  <si>
    <t>ETO 71 - DEYE37</t>
  </si>
  <si>
    <t>254 - SUN-15K-G</t>
  </si>
  <si>
    <t>ETO 71 - DEYE36</t>
  </si>
  <si>
    <t>253 - PLUS 30K</t>
  </si>
  <si>
    <t>ETO 94 - SUNTRIO3</t>
  </si>
  <si>
    <t>252 - SOLIS 30K</t>
  </si>
  <si>
    <t>ETO 47 - SOLIS47</t>
  </si>
  <si>
    <t>242 - ENSOLAR 1300</t>
  </si>
  <si>
    <t>ETO 12 - ENSOLAR8</t>
  </si>
  <si>
    <t>241 - SOLIS-25K</t>
  </si>
  <si>
    <t>ETO 47 - SOLIS46</t>
  </si>
  <si>
    <t>238 - GOODWEE 36K SMT</t>
  </si>
  <si>
    <t>ETO 76 - GOODWE21</t>
  </si>
  <si>
    <t>226 - SUN-3K-G</t>
  </si>
  <si>
    <t>ETO 71 - DEYE35</t>
  </si>
  <si>
    <t xml:space="preserve">225 - SUN-5K-G </t>
  </si>
  <si>
    <t>ETO 71 - DEYE34</t>
  </si>
  <si>
    <t>217 - SIW500H - ST020</t>
  </si>
  <si>
    <t>ETO 6 - WEG40</t>
  </si>
  <si>
    <t>216 - ECO 27.0-3-S</t>
  </si>
  <si>
    <t>ETO 14 - FRONIUS INTERNATIONAL16</t>
  </si>
  <si>
    <t>215 - LS700S-BR</t>
  </si>
  <si>
    <t>ETO 81 - LEADSOLAR1</t>
  </si>
  <si>
    <t>209 - EA5KSI</t>
  </si>
  <si>
    <t>ETO 75 - EAST4</t>
  </si>
  <si>
    <t>200 - REFUONE 1.6K</t>
  </si>
  <si>
    <t>ETO 60 - REFUSOL9</t>
  </si>
  <si>
    <t>189 - SUN-50K-G</t>
  </si>
  <si>
    <t>ETO 71 - DEYE33</t>
  </si>
  <si>
    <t>187 - PHB35K-MT</t>
  </si>
  <si>
    <t>183 - SOFAR 33000 TL-G2</t>
  </si>
  <si>
    <t>ETO 45 - SOFAR SOLAR33</t>
  </si>
  <si>
    <t>182 - SOFAR 12KTL-X</t>
  </si>
  <si>
    <t>ETO 45 - SOFAR SOLAR32</t>
  </si>
  <si>
    <t>179 - SOLIS-MINI-3000-4G</t>
  </si>
  <si>
    <t>ETO 47 - SOLIS45</t>
  </si>
  <si>
    <t>178 - ECOS3000</t>
  </si>
  <si>
    <t>ETO 4 - ECOSOLYS7</t>
  </si>
  <si>
    <t>177 - ES GT-05K</t>
  </si>
  <si>
    <t>ETO 4 - ECOSOLYS6</t>
  </si>
  <si>
    <t>174 - SUNNY BOY 6.0 0-1 AV-41</t>
  </si>
  <si>
    <t>ETO 44 - SMA14</t>
  </si>
  <si>
    <t xml:space="preserve">155 - PINOTAGE 600 26D </t>
  </si>
  <si>
    <t>ETO 66 - PINOTAGE1</t>
  </si>
  <si>
    <t>ETO 14 - FRONIUS INTERNATIONAL15</t>
  </si>
  <si>
    <t>150 - RENO-30K</t>
  </si>
  <si>
    <t>ETO 38 - RENOVIGI26</t>
  </si>
  <si>
    <t>145 - PVI-10.0-TL-OUTD</t>
  </si>
  <si>
    <t>123 - PINOTAGE 600 26D</t>
  </si>
  <si>
    <t>ETO 59 - OMNIK NEW ENERGY1</t>
  </si>
  <si>
    <t>122 - CPS SCA5KTL-SM</t>
  </si>
  <si>
    <t>ETO 58 - CHINT POWER9</t>
  </si>
  <si>
    <t>114 - CSI-8KTL1P-GI-FL</t>
  </si>
  <si>
    <t>ETO 9 - CANADIAN SOLAR29</t>
  </si>
  <si>
    <t>113 - 15000TL3-S</t>
  </si>
  <si>
    <t>ETO 35 - GROWATT64</t>
  </si>
  <si>
    <t>112 - SE5000H 5W</t>
  </si>
  <si>
    <t>ETO 43 - SOLAREDGE7</t>
  </si>
  <si>
    <t>98 - TOURIGA 3000 26 Z</t>
  </si>
  <si>
    <t>89 - SF5KTN – (ELGIN 5000)</t>
  </si>
  <si>
    <t>ETO 48 - ELGIN10</t>
  </si>
  <si>
    <t>86 - PHB1500-NS</t>
  </si>
  <si>
    <t>85 - SOLIS - 1P5K - 4G</t>
  </si>
  <si>
    <t>ETO 47 - SOLIS44</t>
  </si>
  <si>
    <t>70 - ECO 27.0-3-S</t>
  </si>
  <si>
    <t>ETO 14 - FRONIUS INTERNATIONAL14</t>
  </si>
  <si>
    <t>69 - GROWATT 3000-S</t>
  </si>
  <si>
    <t>ETO 35 - GROWATT63</t>
  </si>
  <si>
    <t>76 - SUNNY BOY 5.0</t>
  </si>
  <si>
    <t>ETO 44 - SMA13</t>
  </si>
  <si>
    <t>68 - SYMO 25.0-3-S</t>
  </si>
  <si>
    <t>ETO 14 - FRONIUS INTERNATIONAL13</t>
  </si>
  <si>
    <t>45 - GROWATT 3600MTL-S</t>
  </si>
  <si>
    <t>ETO 35 - GROWATT62</t>
  </si>
  <si>
    <t>37 - UNO-DM-4.6-TL-PLUS-SB</t>
  </si>
  <si>
    <t>36 - QT2D-380</t>
  </si>
  <si>
    <t>ETO 17 - APSYSTEMS8</t>
  </si>
  <si>
    <t>35 - OMNIK 2MPPT 5KVA</t>
  </si>
  <si>
    <t>34 - PRIMO 8.2-1</t>
  </si>
  <si>
    <t>ETO 14 - FRONIUS INTERNATIONAL12</t>
  </si>
  <si>
    <t>9 - CSI-3K-TL</t>
  </si>
  <si>
    <t>ETO 9 - CANADIAN SOLAR28</t>
  </si>
  <si>
    <t>8 - CSI-25KTL-GI-FL</t>
  </si>
  <si>
    <t>ETO 9 - CANADIAN SOLAR27</t>
  </si>
  <si>
    <t>801 - BYD-K-3P15K-2M</t>
  </si>
  <si>
    <t>ETO 166 - BYD4</t>
  </si>
  <si>
    <t>797 - SG3.0RS-S</t>
  </si>
  <si>
    <t>ETO 11 - SUNGROW30</t>
  </si>
  <si>
    <t>792 - R5-8K-T2</t>
  </si>
  <si>
    <t>ETO 83 - SAJ34</t>
  </si>
  <si>
    <t>786 - BEL-100K-G</t>
  </si>
  <si>
    <t>ETO 135 - BELENERGY17</t>
  </si>
  <si>
    <t>783 - SG5.0RS</t>
  </si>
  <si>
    <t>ETO 11 - SUNGROW29</t>
  </si>
  <si>
    <t>781 - SUN2000-250KTL-H1</t>
  </si>
  <si>
    <t>ETO 33 - HUAWEI19</t>
  </si>
  <si>
    <t>780 - EGT 125000 HMAX</t>
  </si>
  <si>
    <t>ETO 62 - INTELBRAS33</t>
  </si>
  <si>
    <t>779 - WDC – 3KTL-G2</t>
  </si>
  <si>
    <t>ETO 174 - WDC2</t>
  </si>
  <si>
    <t>776 - SIW500G T075 W0</t>
  </si>
  <si>
    <t>ETO 6 - WEG39</t>
  </si>
  <si>
    <t>774 - R6-15K-T2-32</t>
  </si>
  <si>
    <t>ETO 83 - SAJ33</t>
  </si>
  <si>
    <t>773 - RMI 2000 MICRO</t>
  </si>
  <si>
    <t>ETO 38 - RENOVIGI25</t>
  </si>
  <si>
    <t>770 - INGECON SUN 3PLAY - 100TL</t>
  </si>
  <si>
    <t>ETO 28 - INGETEAM7</t>
  </si>
  <si>
    <t>762 - CSI-100K-T400GL02-E</t>
  </si>
  <si>
    <t>ETO 9 - CANADIAN SOLAR26</t>
  </si>
  <si>
    <t>753 - R6-50K-T4-32</t>
  </si>
  <si>
    <t>ETO 83 - SAJ32</t>
  </si>
  <si>
    <t>752 - R6-20K-T2-32</t>
  </si>
  <si>
    <t>ETO 83 - SAJ31</t>
  </si>
  <si>
    <t>745 - BYD-K 15KW 25KW</t>
  </si>
  <si>
    <t>742 - SUN-5K-SG04LP1-EU</t>
  </si>
  <si>
    <t>ETO 71 - DEYE32</t>
  </si>
  <si>
    <t>732 - SUN2000-12KTL</t>
  </si>
  <si>
    <t>ETO 33 - HUAWEI18</t>
  </si>
  <si>
    <t>731 - S5-GR3P20K</t>
  </si>
  <si>
    <t>ETO 47 - SOLIS43</t>
  </si>
  <si>
    <t>730 - S5-GR3P15K</t>
  </si>
  <si>
    <t>ETO 47 - SOLIS42</t>
  </si>
  <si>
    <t>727 - S5-GC25K</t>
  </si>
  <si>
    <t>ETO 47 - SOLIS41</t>
  </si>
  <si>
    <t>726 - S5-GC50K</t>
  </si>
  <si>
    <t>ETO 47 - SOLIS40</t>
  </si>
  <si>
    <t>725 - S5-GC30K</t>
  </si>
  <si>
    <t>ETO 47 - SOLIS39</t>
  </si>
  <si>
    <t>724 - S5-GC40K</t>
  </si>
  <si>
    <t>ETO 47 - SOLIS38</t>
  </si>
  <si>
    <t>715 - SUN1000G3-US-220</t>
  </si>
  <si>
    <t>ETO 71 - DEYE31</t>
  </si>
  <si>
    <t>712 - SUN2000-30KTL-M3</t>
  </si>
  <si>
    <t>ETO 33 - HUAWEI17</t>
  </si>
  <si>
    <t>ETO 71 - DEYE30</t>
  </si>
  <si>
    <t>700 - INVSBE-TR-380V-60KW</t>
  </si>
  <si>
    <t>ETO 135 - BELENERGY16</t>
  </si>
  <si>
    <t>696 - SUN-50K-G03</t>
  </si>
  <si>
    <t>ETO 71 - DEYE29</t>
  </si>
  <si>
    <t>694 - RENO-10K-HC</t>
  </si>
  <si>
    <t>ETO 38 - RENOVIGI24</t>
  </si>
  <si>
    <t>688 - RENO-15K-HC</t>
  </si>
  <si>
    <t>ETO 38 - RENOVIGI23</t>
  </si>
  <si>
    <t>683 - F5000</t>
  </si>
  <si>
    <t>ETO 123 - FOX ESS4</t>
  </si>
  <si>
    <t>682 - SUN2000-215KTL-HO</t>
  </si>
  <si>
    <t>ETO 33 - HUAWEI16</t>
  </si>
  <si>
    <t>678 - BLUE-G 5000D</t>
  </si>
  <si>
    <t>ETO 15 - KSTAR8</t>
  </si>
  <si>
    <t>677 - SI10500</t>
  </si>
  <si>
    <t>ETO 106 - EMPALUX10</t>
  </si>
  <si>
    <t>666 - SOFAR 9KTLM-G3</t>
  </si>
  <si>
    <t>ETO 45 - SOFAR SOLAR31</t>
  </si>
  <si>
    <t>660 - 15K-LT-G2</t>
  </si>
  <si>
    <t>ETO 152 - SOLPLANET12</t>
  </si>
  <si>
    <t>644 - ELGIN2000</t>
  </si>
  <si>
    <t>ETO 93 - ELGIN2</t>
  </si>
  <si>
    <t xml:space="preserve">638 - BLUE G 3000D </t>
  </si>
  <si>
    <t>ETO 15 - KSTAR7</t>
  </si>
  <si>
    <t>637 - BLUE-G 3000D</t>
  </si>
  <si>
    <t>ETO 15 - KSTAR6</t>
  </si>
  <si>
    <t>636 - SIW200G M080 W0</t>
  </si>
  <si>
    <t>ETO 6 - WEG38</t>
  </si>
  <si>
    <t>635 - MID 33KTL3-X,</t>
  </si>
  <si>
    <t>ETO 35 - GROWATT61</t>
  </si>
  <si>
    <t>630 - CSI-20KTL-GI-LFL</t>
  </si>
  <si>
    <t>ETO 9 - CANADIAN SOLAR25</t>
  </si>
  <si>
    <t>628 - CSI-8K-S22002-ED</t>
  </si>
  <si>
    <t>ETO 9 - CANADIAN SOLAR24</t>
  </si>
  <si>
    <t>618 - SUN2000G3-EU-230</t>
  </si>
  <si>
    <t>ETO 71 - DEYE28</t>
  </si>
  <si>
    <t>614 - SUN-60K-G</t>
  </si>
  <si>
    <t>ETO 48 - ELGIN9</t>
  </si>
  <si>
    <t>613 - SUN-60K-G</t>
  </si>
  <si>
    <t>ETO 48 - ELGIN8</t>
  </si>
  <si>
    <t>603 - SUN800G3-US-220</t>
  </si>
  <si>
    <t>ETO 71 - DEYE27</t>
  </si>
  <si>
    <t>595 - DS3D-2000</t>
  </si>
  <si>
    <t>ETO 17 - APSYSTEMS7</t>
  </si>
  <si>
    <t>592 - RENO-3K-HC_x000D_</t>
  </si>
  <si>
    <t>ETO 38 - RENOVIGI22</t>
  </si>
  <si>
    <t>590 - MIN 7000TL-X(E)</t>
  </si>
  <si>
    <t>ETO 35 - GROWATT60</t>
  </si>
  <si>
    <t>589 - MIN 000TL-X(E)</t>
  </si>
  <si>
    <t>ETO 35 - GROWATT59</t>
  </si>
  <si>
    <t>587 - SIW200GM070WO</t>
  </si>
  <si>
    <t>ETO 6 - WEG37</t>
  </si>
  <si>
    <t>577 - BEL-33K-G</t>
  </si>
  <si>
    <t>ETO 135 - BELENERGY15</t>
  </si>
  <si>
    <t>566 - SOLIS-1P9K-4G</t>
  </si>
  <si>
    <t>ETO 47 - SOLIS37</t>
  </si>
  <si>
    <t>549 - SUNTRIO PLUS 40K</t>
  </si>
  <si>
    <t>ETO 83 - SAJ30</t>
  </si>
  <si>
    <t>538 - HOPESUN 75KTL</t>
  </si>
  <si>
    <t>ETO 140 - HOPEWIND6</t>
  </si>
  <si>
    <t>528 - BEL-10K-G</t>
  </si>
  <si>
    <t>ETO 135 - BELENERGY14</t>
  </si>
  <si>
    <t>522 - SIW200 M030</t>
  </si>
  <si>
    <t>ETO 6 - WEG36</t>
  </si>
  <si>
    <t>519 - BEL-3K-G</t>
  </si>
  <si>
    <t>ETO 135 - BELENERGY13</t>
  </si>
  <si>
    <t>515 - R3-15K-DT</t>
  </si>
  <si>
    <t>ETO 114 - RENAC9</t>
  </si>
  <si>
    <t>505 - MID 30KTL3-X</t>
  </si>
  <si>
    <t>ETO 35 - GROWATT58</t>
  </si>
  <si>
    <t>499 - MAC 20KTL3-XL</t>
  </si>
  <si>
    <t>ETO 35 - GROWATT57</t>
  </si>
  <si>
    <t>496 - GW5000T-DS</t>
  </si>
  <si>
    <t>ETO 76 - GOODWE20</t>
  </si>
  <si>
    <t>493 - INVDBE-MO-220V-5KW_x000D_</t>
  </si>
  <si>
    <t>ETO 135 - BELENERGY12</t>
  </si>
  <si>
    <t>491 - R5-15K-T2</t>
  </si>
  <si>
    <t>ETO 83 - SAJ29</t>
  </si>
  <si>
    <t>488 - NAC30K-DT</t>
  </si>
  <si>
    <t>ETO 106 - EMPALUX9</t>
  </si>
  <si>
    <t>487 - SUN2000 -5KTL-L1</t>
  </si>
  <si>
    <t>ETO 33 - HUAWEI15</t>
  </si>
  <si>
    <t>478 - SOFAR 4KTLM-G2</t>
  </si>
  <si>
    <t>ETO 45 - SOFAR SOLAR30</t>
  </si>
  <si>
    <t>477 - MIC 2500TL-X</t>
  </si>
  <si>
    <t>ETO 35 - GROWATT56</t>
  </si>
  <si>
    <t>476 - GT1-10K-D</t>
  </si>
  <si>
    <t>464 - PHB6000-MS</t>
  </si>
  <si>
    <t>456 -  EGT 80000 MAX</t>
  </si>
  <si>
    <t>ETO 62 - INTELBRAS32</t>
  </si>
  <si>
    <t>451 - SIW400 – ST075</t>
  </si>
  <si>
    <t>ETO 6 - WEG35</t>
  </si>
  <si>
    <t>450 - CSI-5K-S22002-ED</t>
  </si>
  <si>
    <t>ETO 9 - CANADIAN SOLAR23</t>
  </si>
  <si>
    <t>449 - SOLIS-25K-5G</t>
  </si>
  <si>
    <t>ETO 47 - SOLIS36</t>
  </si>
  <si>
    <t>447 - SIMW200F-M046</t>
  </si>
  <si>
    <t>ETO 6 - WEG34</t>
  </si>
  <si>
    <t>443 - GW15KLV-MT</t>
  </si>
  <si>
    <t>ETO 76 - GOODWE19</t>
  </si>
  <si>
    <t>441 - SOLIS-1P7K-4G_x000D_</t>
  </si>
  <si>
    <t>ETO 47 - SOLIS35</t>
  </si>
  <si>
    <t>440 - SUN-7.5K-G</t>
  </si>
  <si>
    <t>ETO 71 - DEYE26</t>
  </si>
  <si>
    <t>439 - SOLIS-30K-5G</t>
  </si>
  <si>
    <t>ETO 47 - SOLIS34</t>
  </si>
  <si>
    <t xml:space="preserve">428 - SE 6KTL-D1 </t>
  </si>
  <si>
    <t>ETO 127 - SENERGY1</t>
  </si>
  <si>
    <t>427 - SG250HX</t>
  </si>
  <si>
    <t>ETO 11 - SUNGROW28</t>
  </si>
  <si>
    <t>423 - SUN-60K-G</t>
  </si>
  <si>
    <t>ETO 71 - DEYE25</t>
  </si>
  <si>
    <t>413 - SUNUNO PLUS 5K-M</t>
  </si>
  <si>
    <t>ETO 121 - SUNUNO1</t>
  </si>
  <si>
    <t>406 - REFUSOL 50K -3T</t>
  </si>
  <si>
    <t>ETO 60 - REFUSOL8</t>
  </si>
  <si>
    <t>405 - CSI-15K-T400GL01-E</t>
  </si>
  <si>
    <t>ETO 9 - CANADIAN SOLAR22</t>
  </si>
  <si>
    <t>401 - PHB21KT-DT</t>
  </si>
  <si>
    <t>398 - KOFV IN 5KW</t>
  </si>
  <si>
    <t>ETO 85 - KOMECO8</t>
  </si>
  <si>
    <t>394 - EGT 25000 MAX</t>
  </si>
  <si>
    <t>ETO 62 - INTELBRAS31</t>
  </si>
  <si>
    <t>392 - UNO-DM-5.0-TL-PLUS</t>
  </si>
  <si>
    <t>389 - 10500MTLP-S</t>
  </si>
  <si>
    <t>ETO 35 - GROWATT55</t>
  </si>
  <si>
    <t>384 - MIN10000TL-X</t>
  </si>
  <si>
    <t>ETO 35 - GROWATT54</t>
  </si>
  <si>
    <t>382 - R6-10K-S3</t>
  </si>
  <si>
    <t>ETO 83 - SAJ28</t>
  </si>
  <si>
    <t>370 - SUN1600G</t>
  </si>
  <si>
    <t>ETO 12 - ENSOLAR7</t>
  </si>
  <si>
    <t>369 - SIW 500H - ST015</t>
  </si>
  <si>
    <t>ETO 6 - WEG33</t>
  </si>
  <si>
    <t>352 - SUN-8K-G</t>
  </si>
  <si>
    <t>ETO 48 - ELGIN7</t>
  </si>
  <si>
    <t>346 - GRID GW8500-MSKM</t>
  </si>
  <si>
    <t>ETO 35 - GROWATT53</t>
  </si>
  <si>
    <t>345 - MIC 1500TL-X</t>
  </si>
  <si>
    <t>ETO 35 - GROWATT52</t>
  </si>
  <si>
    <t>340 - SIW500H - ST012</t>
  </si>
  <si>
    <t>ETO 6 - WEG32</t>
  </si>
  <si>
    <t>336 - NAC10K-DT</t>
  </si>
  <si>
    <t>ETO 106 - EMPALUX8</t>
  </si>
  <si>
    <t>331 - SOLIS-1P10K-4G</t>
  </si>
  <si>
    <t>ETO 47 - SOLIS33</t>
  </si>
  <si>
    <t>330 - GW17 K-DT</t>
  </si>
  <si>
    <t>ETO 76 - GOODWE18</t>
  </si>
  <si>
    <t>329 - PHB36K-MT</t>
  </si>
  <si>
    <t xml:space="preserve">326 - TSM-PE14H TSM-345W </t>
  </si>
  <si>
    <t>ETO 26 - TRINA SOLAR1</t>
  </si>
  <si>
    <t>323 - MIC 3000TL-X</t>
  </si>
  <si>
    <t>ETO 35 - GROWATT51</t>
  </si>
  <si>
    <t>320 - MID25KTL3-X</t>
  </si>
  <si>
    <t>ETO 35 - GROWATT50</t>
  </si>
  <si>
    <t>301 - GW12KN-DT</t>
  </si>
  <si>
    <t>ETO 76 - GOODWE17</t>
  </si>
  <si>
    <t>298 - SUNUNO PLUS 6KM</t>
  </si>
  <si>
    <t>ETO 83 - SAJ27</t>
  </si>
  <si>
    <t>293 - 4KTLM-G2</t>
  </si>
  <si>
    <t>ETO 45 - SOFAR SOLAR29</t>
  </si>
  <si>
    <t>291 - SUN-6K-G</t>
  </si>
  <si>
    <t>ETO 71 - DEYE24</t>
  </si>
  <si>
    <t>285 - 1P7,7K-4G</t>
  </si>
  <si>
    <t>ETO 47 - SOLIS32</t>
  </si>
  <si>
    <t>271 - ML-700</t>
  </si>
  <si>
    <t>ETO 25 - HOYMILES9</t>
  </si>
  <si>
    <t>266 - SUNTRIO PLUS 25K</t>
  </si>
  <si>
    <t>ETO 83 - SAJ26</t>
  </si>
  <si>
    <t>263 - SE6000H</t>
  </si>
  <si>
    <t>ETO 43 - SOLAREDGE6</t>
  </si>
  <si>
    <t>261 - EGT 3600 PRO</t>
  </si>
  <si>
    <t>ETO 62 - INTELBRAS30</t>
  </si>
  <si>
    <t>259 - SUN1300G</t>
  </si>
  <si>
    <t>ETO 71 - DEYE23</t>
  </si>
  <si>
    <t>251 - MAX 75KTL3 LV</t>
  </si>
  <si>
    <t>ETO 35 - GROWATT49</t>
  </si>
  <si>
    <t>245 - EGT 1600 LITE</t>
  </si>
  <si>
    <t>ETO 62 - INTELBRAS29</t>
  </si>
  <si>
    <t>244 - 8000MTL-S</t>
  </si>
  <si>
    <t>ETO 35 - GROWATT48</t>
  </si>
  <si>
    <t>243 - MID 20KTL3-X</t>
  </si>
  <si>
    <t>ETO 35 - GROWATT47</t>
  </si>
  <si>
    <t>239 - SUN2000-15KTL-M0</t>
  </si>
  <si>
    <t>ETO 6 - WEG31</t>
  </si>
  <si>
    <t>213 - MIN 6000TL-X</t>
  </si>
  <si>
    <t>ETO 35 - GROWATT46</t>
  </si>
  <si>
    <t>207 - TRIO-27.6-TL-OUTD</t>
  </si>
  <si>
    <t>203 - SHP75-10</t>
  </si>
  <si>
    <t>ETO 44 - SMA12</t>
  </si>
  <si>
    <t>193 - SUN-20KG</t>
  </si>
  <si>
    <t>ETO 48 - ELGIN6</t>
  </si>
  <si>
    <t xml:space="preserve">191 - SUN-75K-G </t>
  </si>
  <si>
    <t>ETO 48 - ELGIN5</t>
  </si>
  <si>
    <t>175 - MAX 50KTL3</t>
  </si>
  <si>
    <t>ETO 62 - INTELBRAS28</t>
  </si>
  <si>
    <t>173 - PINOTAGE 600 26 D</t>
  </si>
  <si>
    <t>168 - BDM-300X2-EU-D</t>
  </si>
  <si>
    <t>ETO 73 - NEP2</t>
  </si>
  <si>
    <t>165 - DEYE SUN-25K-G</t>
  </si>
  <si>
    <t>ETO 71 - DEYE22</t>
  </si>
  <si>
    <t>163 - RENO-10K</t>
  </si>
  <si>
    <t>ETO 38 - RENOVIGI21</t>
  </si>
  <si>
    <t>161 - ELGIN 2000W</t>
  </si>
  <si>
    <t>ETO 48 - ELGIN4</t>
  </si>
  <si>
    <t>158 - ENSOLAR 1300W</t>
  </si>
  <si>
    <t>ETO 22 - ENSOLAR2</t>
  </si>
  <si>
    <t>157 - SUN2000-36KTL</t>
  </si>
  <si>
    <t>ETO 33 - HUAWEI14</t>
  </si>
  <si>
    <t>156 - SIW500H-ST060</t>
  </si>
  <si>
    <t>ETO 6 - WEG30</t>
  </si>
  <si>
    <t>152 - RENO-50K</t>
  </si>
  <si>
    <t>ETO 38 - RENOVIGI20</t>
  </si>
  <si>
    <t>144 - ENSOLAR 1300</t>
  </si>
  <si>
    <t>ETO 12 - ENSOLAR6</t>
  </si>
  <si>
    <t>143 - KSG-60K</t>
  </si>
  <si>
    <t>ETO 15 - KSTAR5</t>
  </si>
  <si>
    <t>142 - PHB 14K-DT</t>
  </si>
  <si>
    <t>130 - RENO-4K PLUS</t>
  </si>
  <si>
    <t>ETO 38 - RENOVIGI19</t>
  </si>
  <si>
    <t>129 - EGT 12046X</t>
  </si>
  <si>
    <t>ETO 62 - INTELBRAS27</t>
  </si>
  <si>
    <t>128 - REFUONE 7K-2T</t>
  </si>
  <si>
    <t>ETO 60 - REFUSOL7</t>
  </si>
  <si>
    <t>118 - SOLIS - 1P4K - 4G</t>
  </si>
  <si>
    <t>ETO 47 - SOLIS31</t>
  </si>
  <si>
    <t>105 - SUNNY TRIPOWER CORE 1 STP 50</t>
  </si>
  <si>
    <t>ETO 44 - SMA11</t>
  </si>
  <si>
    <t>103 - UNO-DM-6.0-TL-PLUS-SB-G</t>
  </si>
  <si>
    <t>95 - 12000TL3-S</t>
  </si>
  <si>
    <t>ETO 35 - GROWATT45</t>
  </si>
  <si>
    <t>83 - SOFAR 5KTLM-G2</t>
  </si>
  <si>
    <t>ETO 45 - SOFAR SOLAR28</t>
  </si>
  <si>
    <t>79 - SUNNY STP25000TL</t>
  </si>
  <si>
    <t>ETO 44 - SMA10</t>
  </si>
  <si>
    <t>78 - SUNNY STP15000TL</t>
  </si>
  <si>
    <t>ETO 44 - SMA9</t>
  </si>
  <si>
    <t>77 - SUNNY BOY 4.0</t>
  </si>
  <si>
    <t>ETO 44 - SMA8</t>
  </si>
  <si>
    <t>72 - PVS-120-TL</t>
  </si>
  <si>
    <t>66 - CSI-1.5K-TL</t>
  </si>
  <si>
    <t>ETO 9 - CANADIAN SOLAR21</t>
  </si>
  <si>
    <t>ETO 11 - SUNGROW27</t>
  </si>
  <si>
    <t>62 - SUNGROW SG60KTL</t>
  </si>
  <si>
    <t>ETO 11 - SUNGROW26</t>
  </si>
  <si>
    <t>48 - GROWATT 33000TL</t>
  </si>
  <si>
    <t>ETO 35 - GROWATT44</t>
  </si>
  <si>
    <t>47 - PHB 20K-DT</t>
  </si>
  <si>
    <t>11 - KSG-5K-DM</t>
  </si>
  <si>
    <t>ETO 15 - KSTAR4</t>
  </si>
  <si>
    <t>10 - SYMO 20.0-3-M</t>
  </si>
  <si>
    <t>ETO 14 - FRONIUS INTERNATIONAL11</t>
  </si>
  <si>
    <t>803 - GW25KT-DT</t>
  </si>
  <si>
    <t>ETO 76 - GOODWE16</t>
  </si>
  <si>
    <t>798 - KOFV IN 10KW - AR</t>
  </si>
  <si>
    <t>ETO 85 - KOMECO7</t>
  </si>
  <si>
    <t>788 - ES GT-08K-V2</t>
  </si>
  <si>
    <t>ETO 4 - ECOSOLYS5</t>
  </si>
  <si>
    <t>782 - EGT 33000 MAX</t>
  </si>
  <si>
    <t>ETO 62 - INTELBRAS26</t>
  </si>
  <si>
    <t>775 - SOLIS-1P8K-4G</t>
  </si>
  <si>
    <t>ETO 47 - SOLIS30</t>
  </si>
  <si>
    <t>766 - BEL-18K-G</t>
  </si>
  <si>
    <t>ETO 135 - BELENERGY11</t>
  </si>
  <si>
    <t>765 - SIW200G M105 W0</t>
  </si>
  <si>
    <t>ETO 6 - WEG29</t>
  </si>
  <si>
    <t>760 - WEG SIW400G T020 W0</t>
  </si>
  <si>
    <t>ETO 6 - WEG28</t>
  </si>
  <si>
    <t>759 - SG10RS</t>
  </si>
  <si>
    <t>ETO 11 - SUNGROW25</t>
  </si>
  <si>
    <t>758 - HOPESUN 5KTL</t>
  </si>
  <si>
    <t>ETO 140 - HOPEWIND5</t>
  </si>
  <si>
    <t>757 - ASW10000-S</t>
  </si>
  <si>
    <t>ETO 152 - SOLPLANET11</t>
  </si>
  <si>
    <t>743 - SUN-110K-G03</t>
  </si>
  <si>
    <t>ETO 71 - DEYE21</t>
  </si>
  <si>
    <t>741 - MIN 9000TL-X</t>
  </si>
  <si>
    <t>ETO 35 - GROWATT43</t>
  </si>
  <si>
    <t>740 - SOFAR 7.5KTLM-G3-BR</t>
  </si>
  <si>
    <t>ETO 45 - SOFAR SOLAR27</t>
  </si>
  <si>
    <t>739 - HPK-3000</t>
  </si>
  <si>
    <t>ETO 144 - HYPONTECH2</t>
  </si>
  <si>
    <t>723 - EGT 1600 MICRO</t>
  </si>
  <si>
    <t>ETO 62 - INTELBRAS25</t>
  </si>
  <si>
    <t>722 - S6-GR1P6K</t>
  </si>
  <si>
    <t>ETO 47 - SOLIS29</t>
  </si>
  <si>
    <t>720 - SUN-12K-G02</t>
  </si>
  <si>
    <t>ETO 71 - DEYE20</t>
  </si>
  <si>
    <t>719 - ASW40K-LT-G3</t>
  </si>
  <si>
    <t>ETO 152 - SOLPLANET10</t>
  </si>
  <si>
    <t>714 - 25KTLX-G3</t>
  </si>
  <si>
    <t>ETO 45 - SOFAR SOLAR26</t>
  </si>
  <si>
    <t>692 - HOPESUN 15KTL</t>
  </si>
  <si>
    <t>ETO 140 - HOPEWIND4</t>
  </si>
  <si>
    <t>685 - SOLIS-125K-EHV-5G</t>
  </si>
  <si>
    <t>ETO 47 - SOLIS28</t>
  </si>
  <si>
    <t>641 - S5-GC100K</t>
  </si>
  <si>
    <t>ETO 47 - SOLIS27</t>
  </si>
  <si>
    <t>632 - HOPESUN 8KTL</t>
  </si>
  <si>
    <t>ETO 140 - HOPEWIND3</t>
  </si>
  <si>
    <t>621 - PHB15KF-DT</t>
  </si>
  <si>
    <t>619 - 30000TL-G2</t>
  </si>
  <si>
    <t>ETO 45 - SOFAR SOLAR25</t>
  </si>
  <si>
    <t>612 - GROWATT 15000_x0001_TL3-SL</t>
  </si>
  <si>
    <t>ETO 35 - GROWATT42</t>
  </si>
  <si>
    <t>611 - MAC 30KTL3-KL</t>
  </si>
  <si>
    <t>ETO 35 - GROWATT41</t>
  </si>
  <si>
    <t>610 - SUNTRIO PLUS 60K</t>
  </si>
  <si>
    <t>ETO 83 - SAJ25</t>
  </si>
  <si>
    <t>607 - EGT 3000 LITE G2</t>
  </si>
  <si>
    <t>ETO 62 - INTELBRAS24</t>
  </si>
  <si>
    <t>593 - SUNTRIO PLUS 12K</t>
  </si>
  <si>
    <t>ETO 83 - SAJ24</t>
  </si>
  <si>
    <t>584 - 4KTLM-G3</t>
  </si>
  <si>
    <t>ETO 45 - SOFAR SOLAR24</t>
  </si>
  <si>
    <t>583 - SOLIS-3P20K-4G</t>
  </si>
  <si>
    <t>ETO 47 - SOLIS26</t>
  </si>
  <si>
    <t>580 - SOFAR 5KTLM-G3</t>
  </si>
  <si>
    <t>ETO 45 - SOFAR SOLAR23</t>
  </si>
  <si>
    <t>572 - GW3KB-XS</t>
  </si>
  <si>
    <t>ETO 76 - GOODWE15</t>
  </si>
  <si>
    <t>564 - SUN-40K-G</t>
  </si>
  <si>
    <t>ETO 71 - DEYE19</t>
  </si>
  <si>
    <t>563 - SUN 33 TL S+</t>
  </si>
  <si>
    <t>ETO 28 - INGETEAM6</t>
  </si>
  <si>
    <t xml:space="preserve">562 - INGECON SUN 20TL </t>
  </si>
  <si>
    <t>ETO 28 - INGETEAM5</t>
  </si>
  <si>
    <t>545 - PHB3000N-XS</t>
  </si>
  <si>
    <t>540 - PHB60KS-MT</t>
  </si>
  <si>
    <t>537 - TSOL-M1600</t>
  </si>
  <si>
    <t>ETO 139 - TSUN1</t>
  </si>
  <si>
    <t>527 - SOLIS-3P12K-4G</t>
  </si>
  <si>
    <t>ETO 47 - SOLIS25</t>
  </si>
  <si>
    <t>526 - 1P7K-4G</t>
  </si>
  <si>
    <t>ETO 45 - SOFAR SOLAR22</t>
  </si>
  <si>
    <t>521 - SOLIS-1P7.7K-5G</t>
  </si>
  <si>
    <t>ETO 47 - SOLIS24</t>
  </si>
  <si>
    <t>520 - SUN2000G3-US-220</t>
  </si>
  <si>
    <t>ETO 106 - EMPALUX7</t>
  </si>
  <si>
    <t>517 - ESM-8000</t>
  </si>
  <si>
    <t>ETO 112 - ELSYS5</t>
  </si>
  <si>
    <t>511 - GT1-8K-D</t>
  </si>
  <si>
    <t>507 - GW20KLV-MT</t>
  </si>
  <si>
    <t>ETO 76 - GOODWE14</t>
  </si>
  <si>
    <t>504 - CSI-25K-T400</t>
  </si>
  <si>
    <t>ETO 9 - CANADIAN SOLAR20</t>
  </si>
  <si>
    <t>503 - R5-3K-S2</t>
  </si>
  <si>
    <t>ETO 83 - SAJ23</t>
  </si>
  <si>
    <t>501 - HMS-2000-4T</t>
  </si>
  <si>
    <t>ETO 25 - HOYMILES8</t>
  </si>
  <si>
    <t>500 - GT3-25K-D</t>
  </si>
  <si>
    <t>498 - 1000KTL</t>
  </si>
  <si>
    <t>ETO 45 - SOFAR SOLAR21</t>
  </si>
  <si>
    <t>497 - SOFAR 33000TL-G2,</t>
  </si>
  <si>
    <t>ETO 45 - SOFAR SOLAR20</t>
  </si>
  <si>
    <t>486 - EGT 20000 MAX</t>
  </si>
  <si>
    <t>ETO 62 - INTELBRAS23</t>
  </si>
  <si>
    <t>481 - SOLIS-75K-5G</t>
  </si>
  <si>
    <t>ETO 47 - SOLIS23</t>
  </si>
  <si>
    <t>480 - PHB5000T-DS</t>
  </si>
  <si>
    <t>467 - SUN2000-6KTL-L1</t>
  </si>
  <si>
    <t>ETO 33 - HUAWEI13</t>
  </si>
  <si>
    <t>454 - 7,5 KTLM-G2_x000D_</t>
  </si>
  <si>
    <t>ETO 47 - SOLIS22</t>
  </si>
  <si>
    <t>453 - SOLIS-MINI-3000-4G</t>
  </si>
  <si>
    <t>ETO 47 - SOLIS21</t>
  </si>
  <si>
    <t>446 - GT1-6K-D_x000D_</t>
  </si>
  <si>
    <t>444 - SUN2000-40KTL</t>
  </si>
  <si>
    <t>ETO 33 - HUAWEI12</t>
  </si>
  <si>
    <t>436 - MAX 60KTL3 LV</t>
  </si>
  <si>
    <t>ETO 35 - GROWATT40</t>
  </si>
  <si>
    <t>432 - MIN8000TL-X(E)</t>
  </si>
  <si>
    <t>ETO 35 - GROWATT39</t>
  </si>
  <si>
    <t>422 - SUN-33K-G</t>
  </si>
  <si>
    <t>ETO 71 - DEYE18</t>
  </si>
  <si>
    <t>421 - SG75CX</t>
  </si>
  <si>
    <t>ETO 11 - SUNGROW24</t>
  </si>
  <si>
    <t>418 - ESM–3000</t>
  </si>
  <si>
    <t>ETO 112 - ELSYS4</t>
  </si>
  <si>
    <t>417 - E 5000</t>
  </si>
  <si>
    <t>ETO 123 - FOX ESS3</t>
  </si>
  <si>
    <t>410 - MIN 8000TL-X</t>
  </si>
  <si>
    <t>ETO 35 - GROWATT38</t>
  </si>
  <si>
    <t>404 - UNO-DM-5.0-TL-PLUS</t>
  </si>
  <si>
    <t>ETO 20 - ABB3</t>
  </si>
  <si>
    <t>397 - CSI-75K-T400GL02-E</t>
  </si>
  <si>
    <t>ETO 9 - CANADIAN SOLAR19</t>
  </si>
  <si>
    <t>396 - SOLIS-40K-5G 40 KW.</t>
  </si>
  <si>
    <t>ETO 47 - SOLIS20</t>
  </si>
  <si>
    <t>377 - BLUE G - 6000D</t>
  </si>
  <si>
    <t>ETO 15 - KSTAR3</t>
  </si>
  <si>
    <t>376 - SUN 12K-G03</t>
  </si>
  <si>
    <t>ETO 71 - DEYE17</t>
  </si>
  <si>
    <t>373 - EGT 40000 MAX</t>
  </si>
  <si>
    <t>ETO 62 - INTELBRAS22</t>
  </si>
  <si>
    <t>350 - SUN2000-33KTL-A</t>
  </si>
  <si>
    <t>ETO 33 - HUAWEI11</t>
  </si>
  <si>
    <t>343 - GW3000-XS</t>
  </si>
  <si>
    <t>ETO 76 - GOODWE13</t>
  </si>
  <si>
    <t>342 - SUN-3K-G</t>
  </si>
  <si>
    <t>ETO 48 - ELGIN3</t>
  </si>
  <si>
    <t>339 - MID 20KTL3-X</t>
  </si>
  <si>
    <t>ETO 35 - GROWATT37</t>
  </si>
  <si>
    <t>337 - SUN2000-60KTL-M0</t>
  </si>
  <si>
    <t>ETO 6 - WEG27</t>
  </si>
  <si>
    <t>328 - 1P10K-4G</t>
  </si>
  <si>
    <t>ETO 47 - SOLIS19</t>
  </si>
  <si>
    <t>321 - QS1A-BR - 1500W</t>
  </si>
  <si>
    <t>ETO 17 - APSYSTEMS6</t>
  </si>
  <si>
    <t>316 - GROWATT 7000MTL-S</t>
  </si>
  <si>
    <t>ETO 35 - GROWATT36</t>
  </si>
  <si>
    <t>307 - SUNTRIO PLUS 15K</t>
  </si>
  <si>
    <t>ETO 83 - SAJ22</t>
  </si>
  <si>
    <t>305 - EGT 2000 LITE</t>
  </si>
  <si>
    <t>ETO 62 - INTELBRAS21</t>
  </si>
  <si>
    <t>302 - SOFAR 6KTLM-G2</t>
  </si>
  <si>
    <t>ETO 45 - SOFAR SOLAR19</t>
  </si>
  <si>
    <t>300 - SOFAR 3300TLG3</t>
  </si>
  <si>
    <t>ETO 45 - SOFAR SOLAR18</t>
  </si>
  <si>
    <t>299 - GW3000-NS</t>
  </si>
  <si>
    <t>ETO 76 - GOODWE12</t>
  </si>
  <si>
    <t>295 - PHB8500-MS</t>
  </si>
  <si>
    <t>294 - MIN 3000TL-X</t>
  </si>
  <si>
    <t>ETO 35 - GROWATT35</t>
  </si>
  <si>
    <t>289 - MID25KTL3-X 25KW</t>
  </si>
  <si>
    <t>ETO 35 - GROWATT34</t>
  </si>
  <si>
    <t>280 - 1P9K-4G</t>
  </si>
  <si>
    <t>ETO 47 - SOLIS18</t>
  </si>
  <si>
    <t>277 - SUNTRIO 20K</t>
  </si>
  <si>
    <t>ETO 83 - SAJ21</t>
  </si>
  <si>
    <t>276 - SUNUNO PLUS 3K</t>
  </si>
  <si>
    <t>ETO 83 - SAJ20</t>
  </si>
  <si>
    <t>272 - GW5000D-NS</t>
  </si>
  <si>
    <t>ETO 76 - GOODWE11</t>
  </si>
  <si>
    <t>260 - SUN2000-100KTL-H0</t>
  </si>
  <si>
    <t>ETO 33 - HUAWEI10</t>
  </si>
  <si>
    <t>258 - EGT 3000 LITE</t>
  </si>
  <si>
    <t>ETO 62 - INTELBRAS20</t>
  </si>
  <si>
    <t>256 - SE3680H</t>
  </si>
  <si>
    <t>ETO 43 - SOLAREDGE5</t>
  </si>
  <si>
    <t>255 - SE9200H</t>
  </si>
  <si>
    <t>ETO 43 - SOLAREDGE4</t>
  </si>
  <si>
    <t>249 - SOLIS-5K</t>
  </si>
  <si>
    <t>ETO 47 - SOLIS17</t>
  </si>
  <si>
    <t>232 - MIN 5000TL-X</t>
  </si>
  <si>
    <t>ETO 35 - GROWATT33</t>
  </si>
  <si>
    <t>229 - STP 50-40</t>
  </si>
  <si>
    <t>ETO 44 - SMA7</t>
  </si>
  <si>
    <t>228 - PHB60K-MT</t>
  </si>
  <si>
    <t>223 - RENO-3K PLUS</t>
  </si>
  <si>
    <t>ETO 38 - RENOVIGI18</t>
  </si>
  <si>
    <t>221 - RENO-20K</t>
  </si>
  <si>
    <t>ETO 38 - RENOVIGI17</t>
  </si>
  <si>
    <t>199 - RENO560</t>
  </si>
  <si>
    <t>ETO 38 - RENOVIGI16</t>
  </si>
  <si>
    <t>194 - GROWATT 10000TL3-S</t>
  </si>
  <si>
    <t>ETO 35 - GROWATT32</t>
  </si>
  <si>
    <t>186 - CSI-40KTL-GI-FL</t>
  </si>
  <si>
    <t>ETO 9 - CANADIAN SOLAR18</t>
  </si>
  <si>
    <t>185 - EA5KSI</t>
  </si>
  <si>
    <t>ETO 75 - EAST3</t>
  </si>
  <si>
    <t>184 - EA3KSI</t>
  </si>
  <si>
    <t>ETO 75 - EAST2</t>
  </si>
  <si>
    <t>181 - SG50CX</t>
  </si>
  <si>
    <t>ETO 11 - SUNGROW23</t>
  </si>
  <si>
    <t>176 - ES GT-10K</t>
  </si>
  <si>
    <t>ETO 4 - ECOSOLYS4</t>
  </si>
  <si>
    <t>170 - SUNNY TRIPOWER 60</t>
  </si>
  <si>
    <t>ETO 44 - SMA6</t>
  </si>
  <si>
    <t>169 - SUN2000 -30KTL-A</t>
  </si>
  <si>
    <t>ETO 33 - HUAWEI9</t>
  </si>
  <si>
    <t>139 - SIW500H - ST013</t>
  </si>
  <si>
    <t>ETO 6 - WEG26</t>
  </si>
  <si>
    <t>121 - QS1 - 1200 W</t>
  </si>
  <si>
    <t>ETO 17 - APSYSTEMS5</t>
  </si>
  <si>
    <t>120 - PVS-100-TL</t>
  </si>
  <si>
    <t>119 - SIW500H - ST030</t>
  </si>
  <si>
    <t>ETO 6 - WEG25</t>
  </si>
  <si>
    <t>115 - ST 20000 TL</t>
  </si>
  <si>
    <t>ETO 38 - RENOVIGI15</t>
  </si>
  <si>
    <t>108 - SUN2000L-12KTL</t>
  </si>
  <si>
    <t>ETO 6 - WEG24</t>
  </si>
  <si>
    <t>102 - RENO 500</t>
  </si>
  <si>
    <t>ETO 38 - RENOVIGI14</t>
  </si>
  <si>
    <t>99 - ECOS-2000</t>
  </si>
  <si>
    <t>ETO 47 - SOLIS16</t>
  </si>
  <si>
    <t>97 - TOURIGA 5000 26 Z</t>
  </si>
  <si>
    <t>94 - TRIO-20.0-TL-OUTD-S2X-400</t>
  </si>
  <si>
    <t>93 - PVI-5000-OUTD-S</t>
  </si>
  <si>
    <t>ETO 20 - ABB2</t>
  </si>
  <si>
    <t>88 - MI-1200</t>
  </si>
  <si>
    <t>ETO 25 - HOYMILES7</t>
  </si>
  <si>
    <t>87 - PHB3000-NS</t>
  </si>
  <si>
    <t>71 - SUN2000-20KTL</t>
  </si>
  <si>
    <t>ETO 33 - HUAWEI8</t>
  </si>
  <si>
    <t>61 - ECO 25.0-3-S</t>
  </si>
  <si>
    <t>ETO 14 - FRONIUS INTERNATIONAL10</t>
  </si>
  <si>
    <t>60 - SF 3KTN</t>
  </si>
  <si>
    <t>ETO 38 - RENOVIGI13</t>
  </si>
  <si>
    <t>59 - PRIMO 4.0-1</t>
  </si>
  <si>
    <t>ETO 14 - FRONIUS INTERNATIONAL9</t>
  </si>
  <si>
    <t>58 - ABB 3.6KW</t>
  </si>
  <si>
    <t>57 - 5000MTL-US</t>
  </si>
  <si>
    <t>ETO 35 - GROWATT31</t>
  </si>
  <si>
    <t>56 - 30000TL3-S</t>
  </si>
  <si>
    <t>ETO 35 - GROWATT30</t>
  </si>
  <si>
    <t>51 - GROWATT/5500MTL-S</t>
  </si>
  <si>
    <t>ETO 35 - GROWATT29</t>
  </si>
  <si>
    <t>50 - SG 36KTL-M</t>
  </si>
  <si>
    <t>ETO 11 - SUNGROW22</t>
  </si>
  <si>
    <t>49 - PVI-6000-TL-OUTD</t>
  </si>
  <si>
    <t>46 - PHB 27K-DT</t>
  </si>
  <si>
    <t>41 - 5000MTL-S</t>
  </si>
  <si>
    <t>ETO 35 - GROWATT28</t>
  </si>
  <si>
    <t>40 -  TRIO-27.6-TL-OUTD-S2X</t>
  </si>
  <si>
    <t>39 - UNO-DM-3.3-TL-PLUS-SB</t>
  </si>
  <si>
    <t>33 - INGETEAM 1 PLAY 5TL-M</t>
  </si>
  <si>
    <t>ETO 28 - INGETEAM4</t>
  </si>
  <si>
    <t>32 - ST20000TL</t>
  </si>
  <si>
    <t>ETO 27 - B&amp;B POWER2</t>
  </si>
  <si>
    <t>31 - PRIMO 6.0-1</t>
  </si>
  <si>
    <t>ETO 14 - FRONIUS INTERNATIONAL8</t>
  </si>
  <si>
    <t>30 - SG5K-D</t>
  </si>
  <si>
    <t>ETO 11 - SUNGROW21</t>
  </si>
  <si>
    <t>29 - SG4K-D</t>
  </si>
  <si>
    <t>ETO 11 - SUNGROW20</t>
  </si>
  <si>
    <t>28 - SG3K-S</t>
  </si>
  <si>
    <t>ETO 11 - SUNGROW19</t>
  </si>
  <si>
    <t>27 - SG2K-S</t>
  </si>
  <si>
    <t>ETO 11 - SUNGROW18</t>
  </si>
  <si>
    <t>26 - SG6K-D</t>
  </si>
  <si>
    <t>ETO 11 - SUNGROW17</t>
  </si>
  <si>
    <t>25 - TRIO-TM-50.0</t>
  </si>
  <si>
    <t>24 - SYMO 15-0-3</t>
  </si>
  <si>
    <t>ETO 14 - FRONIUS INTERNATIONAL7</t>
  </si>
  <si>
    <t>23 - MI-500</t>
  </si>
  <si>
    <t>ETO 25 - HOYMILES6</t>
  </si>
  <si>
    <t>22 - PRIMO 5.0-1</t>
  </si>
  <si>
    <t>ETO 14 - FRONIUS INTERNATIONAL6</t>
  </si>
  <si>
    <t>21 - CSI-5K-MTL</t>
  </si>
  <si>
    <t>ETO 9 - CANADIAN SOLAR17</t>
  </si>
  <si>
    <t>787 - MIN 4600TL-X</t>
  </si>
  <si>
    <t>ETO 35 - GROWATT27</t>
  </si>
  <si>
    <t>785 - R6-17K-T2-32</t>
  </si>
  <si>
    <t>ETO 83 - SAJ19</t>
  </si>
  <si>
    <t>750 - SE33.3K</t>
  </si>
  <si>
    <t>ETO 43 - SOLAREDGE3</t>
  </si>
  <si>
    <t>749 - HOPESUN 50KTL</t>
  </si>
  <si>
    <t>ETO 140 - HOPEWIND2</t>
  </si>
  <si>
    <t>747 - PHB27K-MT</t>
  </si>
  <si>
    <t>738 - SIW500G T075 W0</t>
  </si>
  <si>
    <t>ETO 6 - WEG23</t>
  </si>
  <si>
    <t>737 - CSI-10KTL1P-GI-FL</t>
  </si>
  <si>
    <t>ETO 9 - CANADIAN SOLAR16</t>
  </si>
  <si>
    <t>736 - R6-30K-T3-32</t>
  </si>
  <si>
    <t>ETO 83 - SAJ18</t>
  </si>
  <si>
    <t>734 - SOFAR 3KTLM-G3</t>
  </si>
  <si>
    <t>ETO 45 - SOFAR SOLAR17</t>
  </si>
  <si>
    <t>733 - CPS SCA15KTL-T/EU</t>
  </si>
  <si>
    <t>ETO 58 - CHINT POWER8</t>
  </si>
  <si>
    <t>716 - RENO-30K-NG-HC</t>
  </si>
  <si>
    <t>ETO 38 - RENOVIGI12</t>
  </si>
  <si>
    <t>709 - CPS SCA10KTL-SM/EU</t>
  </si>
  <si>
    <t>ETO 58 - CHINT POWER7</t>
  </si>
  <si>
    <t>705 - SG8.0RS</t>
  </si>
  <si>
    <t>ETO 11 - SUNGROW16</t>
  </si>
  <si>
    <t>704 - C6-75K75-T6</t>
  </si>
  <si>
    <t>ETO 83 - SAJ17</t>
  </si>
  <si>
    <t>703 - SPI3000-B2</t>
  </si>
  <si>
    <t>ETO 156 - KEHUA TECH4</t>
  </si>
  <si>
    <t>702 - SOLIS-110K-5G</t>
  </si>
  <si>
    <t>ETO 47 - SOLIS15</t>
  </si>
  <si>
    <t>689 - R5-20K-T2</t>
  </si>
  <si>
    <t>ETO 83 - SAJ16</t>
  </si>
  <si>
    <t>687 - PHB4600-SS</t>
  </si>
  <si>
    <t>686 - ESM-3000L</t>
  </si>
  <si>
    <t>ETO 112 - ELSYS3</t>
  </si>
  <si>
    <t>676 - CHINTPOWER (KT-L) - 60KW</t>
  </si>
  <si>
    <t>ETO 58 - CHINT POWER6</t>
  </si>
  <si>
    <t>672 - ASW 50K-LT-G2</t>
  </si>
  <si>
    <t>ETO 152 - SOLPLANET9</t>
  </si>
  <si>
    <t>669 - IQ7AM 335W</t>
  </si>
  <si>
    <t>ETO 165 - ENPHASE2</t>
  </si>
  <si>
    <t>667 - MID22KTL3-X</t>
  </si>
  <si>
    <t>ETO 35 - GROWATT26</t>
  </si>
  <si>
    <t>665 - EGT 75000 MAX G2</t>
  </si>
  <si>
    <t>ETO 62 - INTELBRAS19</t>
  </si>
  <si>
    <t>661 - BEL-12K-G</t>
  </si>
  <si>
    <t>ETO 135 - BELENERGY10</t>
  </si>
  <si>
    <t>659 - SG9.0RS</t>
  </si>
  <si>
    <t>ETO 11 - SUNGROW15</t>
  </si>
  <si>
    <t>656 - SIM200GM105W0</t>
  </si>
  <si>
    <t>ETO 6 - WEG22</t>
  </si>
  <si>
    <t>654 - SPI6000-B2</t>
  </si>
  <si>
    <t>ETO 156 - KEHUA TECH3</t>
  </si>
  <si>
    <t>653 - ASW7300-S</t>
  </si>
  <si>
    <t>ETO 152 - SOLPLANET8</t>
  </si>
  <si>
    <t>639 - BEL-40K-G</t>
  </si>
  <si>
    <t>ETO 135 - BELENERGY9</t>
  </si>
  <si>
    <t>629 - CSI-60KTL-GI</t>
  </si>
  <si>
    <t>ETO 9 - CANADIAN SOLAR15</t>
  </si>
  <si>
    <t>627 - RENO-40K-NG-HC</t>
  </si>
  <si>
    <t>ETO 38 - RENOVIGI11</t>
  </si>
  <si>
    <t>624 - MAC 50KTL3-X MV</t>
  </si>
  <si>
    <t>ETO 35 - GROWATT25</t>
  </si>
  <si>
    <t>616 - RENO-5K-HC</t>
  </si>
  <si>
    <t>ETO 38 - RENOVIGI10</t>
  </si>
  <si>
    <t>609 - ASW4000-S</t>
  </si>
  <si>
    <t>ETO 152 - SOLPLANET7</t>
  </si>
  <si>
    <t>608 - ASW5000-S</t>
  </si>
  <si>
    <t>ETO 152 - SOLPLANET6</t>
  </si>
  <si>
    <t>604 - SG12RT</t>
  </si>
  <si>
    <t>ETO 11 - SUNGROW14</t>
  </si>
  <si>
    <t>591 - SUNNY BOY 2.5</t>
  </si>
  <si>
    <t>ETO 44 - SMA5</t>
  </si>
  <si>
    <t>588 - NAC20K-DT</t>
  </si>
  <si>
    <t>ETO 106 - EMPALUX6</t>
  </si>
  <si>
    <t>586 - PHB75K-MT</t>
  </si>
  <si>
    <t>585 - CSI-20K-T400GL01-E</t>
  </si>
  <si>
    <t>ETO 9 - CANADIAN SOLAR14</t>
  </si>
  <si>
    <t>576 - HOPESUN 36KTL</t>
  </si>
  <si>
    <t>ETO 140 - HOPEWIND1</t>
  </si>
  <si>
    <t>571 - GW6KBD-NS</t>
  </si>
  <si>
    <t>ETO 76 - GOODWE10</t>
  </si>
  <si>
    <t>570 - EGT 10000 PRO G2</t>
  </si>
  <si>
    <t>ETO 62 - INTELBRAS18</t>
  </si>
  <si>
    <t>569 - INGECONSUN 5 TL M</t>
  </si>
  <si>
    <t>ETO 28 - INGETEAM3</t>
  </si>
  <si>
    <t>568 - NAC60K</t>
  </si>
  <si>
    <t>ETO 114 - RENAC8</t>
  </si>
  <si>
    <t>554 - SOLIS-40K-HV-5G</t>
  </si>
  <si>
    <t>ETO 47 - SOLIS14</t>
  </si>
  <si>
    <t>552 - SG110CX - 100KVA @ 50 ºC</t>
  </si>
  <si>
    <t>ETO 11 - SUNGROW13</t>
  </si>
  <si>
    <t>551 - DS3D</t>
  </si>
  <si>
    <t>ETO 17 - APSYSTEMS4</t>
  </si>
  <si>
    <t>550 - NAC20K-DT</t>
  </si>
  <si>
    <t>ETO 114 - RENAC7</t>
  </si>
  <si>
    <t>548 - ELGIN3.6KW-HYB</t>
  </si>
  <si>
    <t>ETO 48 - ELGIN2</t>
  </si>
  <si>
    <t>544 - MID 25KTL3-X1</t>
  </si>
  <si>
    <t>ETO 35 - GROWATT24</t>
  </si>
  <si>
    <t>542 - 10.5KTLM-G3</t>
  </si>
  <si>
    <t>ETO 45 - SOFAR SOLAR16</t>
  </si>
  <si>
    <t>541 - S3000</t>
  </si>
  <si>
    <t>ETO 123 - FOX ESS2</t>
  </si>
  <si>
    <t>529 - GW80K-MT</t>
  </si>
  <si>
    <t>ETO 76 - GOODWE9</t>
  </si>
  <si>
    <t>525 - BEL1600G3-US-220</t>
  </si>
  <si>
    <t>ETO 135 - BELENERGY8</t>
  </si>
  <si>
    <t>510 - SUNTRIO PLUS 50K</t>
  </si>
  <si>
    <t>ETO 83 - SAJ15</t>
  </si>
  <si>
    <t>509 - CSI-25K-T400GL02-E</t>
  </si>
  <si>
    <t>ETO 9 - CANADIAN SOLAR13</t>
  </si>
  <si>
    <t>508 - BEL-8K-G</t>
  </si>
  <si>
    <t>ETO 135 - BELENERGY7</t>
  </si>
  <si>
    <t>502 - BEL-4K-G</t>
  </si>
  <si>
    <t>ETO 135 - BELENERGY6</t>
  </si>
  <si>
    <t>494 - 15000TL-G2</t>
  </si>
  <si>
    <t>ETO 45 - SOFAR SOLAR15</t>
  </si>
  <si>
    <t>492 - MIN 2500TL-X</t>
  </si>
  <si>
    <t>ETO 35 - GROWATT23</t>
  </si>
  <si>
    <t>490 - SIW300H L1 - M060 L1</t>
  </si>
  <si>
    <t>ETO 6 - WEG21</t>
  </si>
  <si>
    <t>485 - MAX 50KTL3 LV</t>
  </si>
  <si>
    <t>ETO 35 - GROWATT22</t>
  </si>
  <si>
    <t>482 - EGT 30000 MAX</t>
  </si>
  <si>
    <t>ETO 62 - INTELBRAS17</t>
  </si>
  <si>
    <t>479 - EGT 50000 MAX</t>
  </si>
  <si>
    <t>ETO 62 - INTELBRAS16</t>
  </si>
  <si>
    <t>473 - SUNTRIO PLUS 25KVA</t>
  </si>
  <si>
    <t>ETO 94 - SUNTRIO2</t>
  </si>
  <si>
    <t>472 - SUN-2000G3-US-220</t>
  </si>
  <si>
    <t>ETO 71 - DEYE16</t>
  </si>
  <si>
    <t>471 - SUN2000G3-US-220</t>
  </si>
  <si>
    <t>ETO 71 - DEYE15</t>
  </si>
  <si>
    <t>462 - GW30K-MT</t>
  </si>
  <si>
    <t>ETO 76 - GOODWE8</t>
  </si>
  <si>
    <t>461 - PHB13KT-DT</t>
  </si>
  <si>
    <t>460 - CSI-7K-S22002-E</t>
  </si>
  <si>
    <t>ETO 9 - CANADIAN SOLAR12</t>
  </si>
  <si>
    <t xml:space="preserve">452 - HM-1500 </t>
  </si>
  <si>
    <t>ETO 25 - HOYMILES5</t>
  </si>
  <si>
    <t>438 - MAX 100KTL3-X LV</t>
  </si>
  <si>
    <t>ETO 35 - GROWATT21</t>
  </si>
  <si>
    <t>437 - MAX 100KTL3</t>
  </si>
  <si>
    <t>ETO 35 - GROWATT20</t>
  </si>
  <si>
    <t>434 - CSI-30K-T400GL02-E</t>
  </si>
  <si>
    <t>ETO 9 - CANADIAN SOLAR11</t>
  </si>
  <si>
    <t>433 - SOLIS-60K-4G</t>
  </si>
  <si>
    <t>ETO 47 - SOLIS13</t>
  </si>
  <si>
    <t>429 - SUN2000L-6KTLL1</t>
  </si>
  <si>
    <t>ETO 6 - WEG20</t>
  </si>
  <si>
    <t>426 - SUN-3K-G</t>
  </si>
  <si>
    <t>ETO 48 - ELGIN1</t>
  </si>
  <si>
    <t>425 - SF8KTL</t>
  </si>
  <si>
    <t>ETO 124 - MOSO1</t>
  </si>
  <si>
    <t>419 - SOFAR 13500TL-LV</t>
  </si>
  <si>
    <t>ETO 45 - SOFAR SOLAR14</t>
  </si>
  <si>
    <t>415 - R5-12K-T2</t>
  </si>
  <si>
    <t>ETO 83 - SAJ14</t>
  </si>
  <si>
    <t>414 - 3000-S</t>
  </si>
  <si>
    <t>ETO 35 - GROWATT19</t>
  </si>
  <si>
    <t>409 - SOLIS--1P6K-4G</t>
  </si>
  <si>
    <t>ETO 47 - SOLIS12</t>
  </si>
  <si>
    <t xml:space="preserve">408 - SOFAR 11KTLX-G3 </t>
  </si>
  <si>
    <t>ETO 45 - SOFAR SOLAR13</t>
  </si>
  <si>
    <t>403 - R5-3K-S1</t>
  </si>
  <si>
    <t>ETO 83 - SAJ13</t>
  </si>
  <si>
    <t>399 - CSI-40K-T400GL02-E</t>
  </si>
  <si>
    <t>ETO 9 - CANADIAN SOLAR10</t>
  </si>
  <si>
    <t>391 - TRIO-7.5-TL-OUTD</t>
  </si>
  <si>
    <t>390 - EGT 10000 MAX</t>
  </si>
  <si>
    <t>ETO 62 - INTELBRAS15</t>
  </si>
  <si>
    <t>388 - LIVOLTEK GT1-3KS</t>
  </si>
  <si>
    <t>387 - GW8K-DT</t>
  </si>
  <si>
    <t>ETO 76 - GOODWE7</t>
  </si>
  <si>
    <t>386 - R5-2K-S1</t>
  </si>
  <si>
    <t>ETO 83 - SAJ12</t>
  </si>
  <si>
    <t>381 -  GW36K-MT</t>
  </si>
  <si>
    <t>ETO 76 - GOODWE6</t>
  </si>
  <si>
    <t>379 - GW15KN-DT</t>
  </si>
  <si>
    <t>ETO 76 - GOODWE5</t>
  </si>
  <si>
    <t>375 - 3P17K-4G</t>
  </si>
  <si>
    <t>ETO 47 - SOLIS11</t>
  </si>
  <si>
    <t>374 - ESM-6500</t>
  </si>
  <si>
    <t>ETO 112 - ELSYS2</t>
  </si>
  <si>
    <t>372 - SIW500-ST100</t>
  </si>
  <si>
    <t>ETO 6 - WEG19</t>
  </si>
  <si>
    <t>368 - INVERSOR SOFAR 75KTLM</t>
  </si>
  <si>
    <t>ETO 45 - SOFAR SOLAR12</t>
  </si>
  <si>
    <t>366 - SIW300H M060</t>
  </si>
  <si>
    <t>ETO 6 - WEG18</t>
  </si>
  <si>
    <t>365 - SUNTRIO PLUS 8K</t>
  </si>
  <si>
    <t>ETO 83 - SAJ11</t>
  </si>
  <si>
    <t>362 - EGT 2500 PRO</t>
  </si>
  <si>
    <t>ETO 62 - INTELBRAS14</t>
  </si>
  <si>
    <t>356 - SUNTRIO-PLUS-33K</t>
  </si>
  <si>
    <t>ETO 83 - SAJ10</t>
  </si>
  <si>
    <t>344 - 20000TL-G2</t>
  </si>
  <si>
    <t>ETO 45 - SOFAR SOLAR11</t>
  </si>
  <si>
    <t>341 - SE20.1K</t>
  </si>
  <si>
    <t>ETO 43 - SOLAREDGE2</t>
  </si>
  <si>
    <t>334 - NAC5K-DS</t>
  </si>
  <si>
    <t>ETO 106 - EMPALUX5</t>
  </si>
  <si>
    <t>313 - SUN-35K-G</t>
  </si>
  <si>
    <t>ETO 71 - DEYE14</t>
  </si>
  <si>
    <t>312 - SG40CX</t>
  </si>
  <si>
    <t>ETO 11 - SUNGROW12</t>
  </si>
  <si>
    <t>310 - CSI-9KTL1P-GI-FL</t>
  </si>
  <si>
    <t>ETO 9 - CANADIAN SOLAR9</t>
  </si>
  <si>
    <t>304 - EGT 9000 PRO</t>
  </si>
  <si>
    <t>ETO 62 - INTELBRAS13</t>
  </si>
  <si>
    <t>303 - EGT 8000 PRO</t>
  </si>
  <si>
    <t>ETO 62 - INTELBRAS12</t>
  </si>
  <si>
    <t>292 - SIW200 - M085</t>
  </si>
  <si>
    <t>ETO 6 - WEG17</t>
  </si>
  <si>
    <t>290 - GW 8500-MS</t>
  </si>
  <si>
    <t>ETO 76 - GOODWE4</t>
  </si>
  <si>
    <t>286 - 1P7K-4G</t>
  </si>
  <si>
    <t>ETO 47 - SOLIS10</t>
  </si>
  <si>
    <t>282 - SUN-12K-G</t>
  </si>
  <si>
    <t>ETO 71 - DEYE13</t>
  </si>
  <si>
    <t>270 - 33K-2T</t>
  </si>
  <si>
    <t>ETO 60 - REFUSOL6</t>
  </si>
  <si>
    <t>269 - SUN1300G</t>
  </si>
  <si>
    <t>ETO 71 - DEYE12</t>
  </si>
  <si>
    <t>268 - SG3K-D</t>
  </si>
  <si>
    <t>ETO 11 - SUNGROW11</t>
  </si>
  <si>
    <t>267 - BDM 600</t>
  </si>
  <si>
    <t>ETO 73 - NEP1</t>
  </si>
  <si>
    <t>250 - MAC 60K TL3-X LV</t>
  </si>
  <si>
    <t>ETO 35 - GROWATT18</t>
  </si>
  <si>
    <t>248 - EGT 6000 PRO</t>
  </si>
  <si>
    <t>ETO 62 - INTELBRAS11</t>
  </si>
  <si>
    <t>247 - SOLIS-50K-HV</t>
  </si>
  <si>
    <t>ETO 47 - SOLIS9</t>
  </si>
  <si>
    <t>235 - REFUSOL - 25K-2T</t>
  </si>
  <si>
    <t>ETO 60 - REFUSOL5</t>
  </si>
  <si>
    <t>233 - KOFV IN 3KW-AR</t>
  </si>
  <si>
    <t>ETO 85 - KOMECO6</t>
  </si>
  <si>
    <t xml:space="preserve">224 - 25000TL-G2 </t>
  </si>
  <si>
    <t>ETO 45 - SOFAR SOLAR10</t>
  </si>
  <si>
    <t>222 - UNO-DM-4.0-TL-PLUS</t>
  </si>
  <si>
    <t>ETO 20 - ABB1</t>
  </si>
  <si>
    <t>220 - SOFAR 60000TL</t>
  </si>
  <si>
    <t>ETO 45 - SOFAR SOLAR9</t>
  </si>
  <si>
    <t>212 - RENO-15K</t>
  </si>
  <si>
    <t>ETO 38 - RENOVIGI9</t>
  </si>
  <si>
    <t>210 - GROWATT 8000MTLP-S</t>
  </si>
  <si>
    <t>ETO 35 - GROWATT17</t>
  </si>
  <si>
    <t>205 - SYMO 10.0-3</t>
  </si>
  <si>
    <t>ETO 14 - FRONIUS INTERNATIONAL5</t>
  </si>
  <si>
    <t>204 - SYMO 10.0-3</t>
  </si>
  <si>
    <t>ETO 12 - ENSOLAR5</t>
  </si>
  <si>
    <t>202 - HYD 5000-ES</t>
  </si>
  <si>
    <t>ETO 45 - SOFAR SOLAR8</t>
  </si>
  <si>
    <t>201 - SUNNY SHP75-10</t>
  </si>
  <si>
    <t>ETO 44 - SMA4</t>
  </si>
  <si>
    <t>190 - RENO-8K</t>
  </si>
  <si>
    <t>ETO 38 - RENOVIGI8</t>
  </si>
  <si>
    <t>188 - GW50K-MT</t>
  </si>
  <si>
    <t>ETO 76 - GOODWE3</t>
  </si>
  <si>
    <t>167 - SOLIS 60K-HV</t>
  </si>
  <si>
    <t>ETO 47 - SOLIS8</t>
  </si>
  <si>
    <t>164 - 1P3K - 4G</t>
  </si>
  <si>
    <t>ETO 47 - SOLIS7</t>
  </si>
  <si>
    <t>162 - CABERTNET 33000VA 27 L</t>
  </si>
  <si>
    <t>160 - CPS SCA50KTL</t>
  </si>
  <si>
    <t>ETO 58 - CHINT POWER5</t>
  </si>
  <si>
    <t>154 - RENO 60K</t>
  </si>
  <si>
    <t>ETO 38 - RENOVIGI7</t>
  </si>
  <si>
    <t>153 - EGT 3212X</t>
  </si>
  <si>
    <t>ETO 62 - INTELBRAS10</t>
  </si>
  <si>
    <t>149 - SYMO 17.5-3-M</t>
  </si>
  <si>
    <t>ETO 14 - FRONIUS INTERNATIONAL4</t>
  </si>
  <si>
    <t>147 - EGT 3215X</t>
  </si>
  <si>
    <t>ETO 62 - INTELBRAS9</t>
  </si>
  <si>
    <t>146 - UNO-3.0-TL-OUTD</t>
  </si>
  <si>
    <t>140 -  SIW500H ST018</t>
  </si>
  <si>
    <t>ETO 6 - WEG16</t>
  </si>
  <si>
    <t>138 - RENO-5K PLUS</t>
  </si>
  <si>
    <t>ETO 38 - RENOVIGI6</t>
  </si>
  <si>
    <t>137 - EGT 12033X</t>
  </si>
  <si>
    <t>ETO 62 - INTELBRAS8</t>
  </si>
  <si>
    <t>131 - KSG-3K-DM</t>
  </si>
  <si>
    <t>ETO 15 - KSTAR2</t>
  </si>
  <si>
    <t>125 - REFUONE 3K-2T</t>
  </si>
  <si>
    <t>ETO 60 - REFUSOL4</t>
  </si>
  <si>
    <t>124 - REFUONE 5K-2T</t>
  </si>
  <si>
    <t>ETO 60 - REFUSOL3</t>
  </si>
  <si>
    <t>116 - SUN2000L-5KTL</t>
  </si>
  <si>
    <t>ETO 6 - WEG15</t>
  </si>
  <si>
    <t>111 - PRO-33.0-TL-OUTD</t>
  </si>
  <si>
    <t>109 - PINOTAGE 600 26D</t>
  </si>
  <si>
    <t>107 - TRIO 27.6-TL-OUTD</t>
  </si>
  <si>
    <t>106 - KSG - 60K</t>
  </si>
  <si>
    <t>ETO 53 - KSG1</t>
  </si>
  <si>
    <t>92 - SIW500H - ST036</t>
  </si>
  <si>
    <t>ETO 6 - WEG14</t>
  </si>
  <si>
    <t>91 - YC1000A</t>
  </si>
  <si>
    <t>ETO 24 - APS AMÉRICA3</t>
  </si>
  <si>
    <t>90 - MI-600</t>
  </si>
  <si>
    <t>ETO 25 - HOYMILES4</t>
  </si>
  <si>
    <t>84 - GROWATT 4200MTL-US</t>
  </si>
  <si>
    <t>ETO 35 - GROWATT16</t>
  </si>
  <si>
    <t>73 - UNO-DM-4.0-TL-PLUS</t>
  </si>
  <si>
    <t>67 - SF5KTN</t>
  </si>
  <si>
    <t>ETO 27 - B&amp;B POWER1</t>
  </si>
  <si>
    <t>63 - SIW300H M030</t>
  </si>
  <si>
    <t>ETO 6 - WEG13</t>
  </si>
  <si>
    <t>55 - SF5KTN</t>
  </si>
  <si>
    <t>ETO 38 - RENOVIGI5</t>
  </si>
  <si>
    <t>54 - CSI-30KTL-GI-FL</t>
  </si>
  <si>
    <t>ETO 9 - CANADIAN SOLAR8</t>
  </si>
  <si>
    <t>53 - SG3K-S</t>
  </si>
  <si>
    <t>ETO 11 - SUNGROW10</t>
  </si>
  <si>
    <t>52 - PHB60K-DT</t>
  </si>
  <si>
    <t>44 - ABB PVI-10.0-TL-OUTD-FS</t>
  </si>
  <si>
    <t>43 - TRIO PVI-12.5-TL-OUTD</t>
  </si>
  <si>
    <t>38 - SUN2000L-5KTL</t>
  </si>
  <si>
    <t>ETO 33 - HUAWEI7</t>
  </si>
  <si>
    <t>20 - UNO-DM-5.0</t>
  </si>
  <si>
    <t>19 - YC 500A</t>
  </si>
  <si>
    <t>ETO 24 - APS AMÉRICA2</t>
  </si>
  <si>
    <t>18 - PRIMO 3.0-1</t>
  </si>
  <si>
    <t>ETO 14 - FRONIUS INTERNATIONAL3</t>
  </si>
  <si>
    <t>17 - ENSOLAR 1000</t>
  </si>
  <si>
    <t>ETO 22 - ENSOLAR1</t>
  </si>
  <si>
    <t>16 - TRIO-20.0-TL-OUTD-S2X</t>
  </si>
  <si>
    <t>15 - SG4K-D</t>
  </si>
  <si>
    <t>ETO 11 - SUNGROW9</t>
  </si>
  <si>
    <t>14 - ABB UNO-DM 3.3-TL PLUS</t>
  </si>
  <si>
    <t>ETO 19 - ABB1</t>
  </si>
  <si>
    <t>13 - YC500A</t>
  </si>
  <si>
    <t>ETO 17 - APSYSTEMS3</t>
  </si>
  <si>
    <t>643 - SUN - 8K - G</t>
  </si>
  <si>
    <t>ETO 93 - ELGIN1</t>
  </si>
  <si>
    <t>633 - F6000</t>
  </si>
  <si>
    <t>ETO 123 - FOX ESS1</t>
  </si>
  <si>
    <t>12 - SYMO 12.5-3-M</t>
  </si>
  <si>
    <t>ETO 14 - FRONIUS INTERNATIONAL2</t>
  </si>
  <si>
    <t>539 - SYMO 15.0-3-M</t>
  </si>
  <si>
    <t>ETO 14 - FRONIUS INTERNATIONAL1</t>
  </si>
  <si>
    <t>796 - INVDBE-MO-220V-8KW</t>
  </si>
  <si>
    <t>ETO 135 - BELENERGY5</t>
  </si>
  <si>
    <t>670 - INVSBE-TR-380V-17KW</t>
  </si>
  <si>
    <t>ETO 135 - BELENERGY4</t>
  </si>
  <si>
    <t>601 - INVSBE-TR-380-75KW-S</t>
  </si>
  <si>
    <t>ETO 135 - BELENERGY3</t>
  </si>
  <si>
    <t>596 - BEL-25K-G</t>
  </si>
  <si>
    <t>ETO 135 - BELENERGY2</t>
  </si>
  <si>
    <t>532 - BEL-5K-G</t>
  </si>
  <si>
    <t>ETO 135 - BELENERGY1</t>
  </si>
  <si>
    <t>772 - INGECON SUN 3PLAY - 33TL</t>
  </si>
  <si>
    <t>ETO 28 - INGETEAM2</t>
  </si>
  <si>
    <t xml:space="preserve">771 - INGECON SUN 3PLAY - 20TL </t>
  </si>
  <si>
    <t>ETO 28 - INGETEAM1</t>
  </si>
  <si>
    <t>756 - IQ7AM 355W</t>
  </si>
  <si>
    <t>ETO 165 - ENPHASE1</t>
  </si>
  <si>
    <t>416 - PLUS-60K</t>
  </si>
  <si>
    <t>ETO 94 - SUNTRIO1</t>
  </si>
  <si>
    <t>769 - GT1-2K2S1</t>
  </si>
  <si>
    <t>754 - EST-11000</t>
  </si>
  <si>
    <t>ETO 112 - ELSYS1</t>
  </si>
  <si>
    <t>799 - R3-20K-G5</t>
  </si>
  <si>
    <t>ETO 114 - RENAC6</t>
  </si>
  <si>
    <t>648 - NAC75K</t>
  </si>
  <si>
    <t>ETO 114 - RENAC5</t>
  </si>
  <si>
    <t>561 - NAC25K-DT</t>
  </si>
  <si>
    <t>ETO 114 - RENAC4</t>
  </si>
  <si>
    <t>560 - NAC6K-DS</t>
  </si>
  <si>
    <t>ETO 114 - RENAC3</t>
  </si>
  <si>
    <t>535 - R1-10K5-DS</t>
  </si>
  <si>
    <t>ETO 114 - RENAC2</t>
  </si>
  <si>
    <t>400 - NAC8K-DS</t>
  </si>
  <si>
    <t>ETO 114 - RENAC1</t>
  </si>
  <si>
    <t>795 - KOFV IN 15KW - AR</t>
  </si>
  <si>
    <t>ETO 85 - KOMECO5</t>
  </si>
  <si>
    <t>559 - KOFV IN 20KW - AR</t>
  </si>
  <si>
    <t>ETO 85 - KOMECO4</t>
  </si>
  <si>
    <t>558 - KOFV IN 50KW - AR</t>
  </si>
  <si>
    <t>ETO 85 - KOMECO3</t>
  </si>
  <si>
    <t>557 - KOFV IN 30KW - AR</t>
  </si>
  <si>
    <t>ETO 85 - KOMECO2</t>
  </si>
  <si>
    <t>556 - KOFV IN 12KW - AR</t>
  </si>
  <si>
    <t>ETO 85 - KOMECO1</t>
  </si>
  <si>
    <t>348 - KSG-120CL</t>
  </si>
  <si>
    <t>ETO 15 - KSTAR1</t>
  </si>
  <si>
    <t>513 - HMS-1800-4T</t>
  </si>
  <si>
    <t>ETO 25 - HOYMILES3</t>
  </si>
  <si>
    <t>283 - MI -1500</t>
  </si>
  <si>
    <t>ETO 25 - HOYMILES2</t>
  </si>
  <si>
    <t xml:space="preserve">237 - MI - 250 </t>
  </si>
  <si>
    <t>ETO 25 - HOYMILES1</t>
  </si>
  <si>
    <t>778 - WDC – 5KTL-G2</t>
  </si>
  <si>
    <t>ETO 174 - WDC1</t>
  </si>
  <si>
    <t>361 - SUNTRIO-PLUS-12K</t>
  </si>
  <si>
    <t>231 - TOURIGA 7000 26 Z(EA7KSI)</t>
  </si>
  <si>
    <t>729 - EST-20K</t>
  </si>
  <si>
    <t>735 - EGT 12000 MAX G2</t>
  </si>
  <si>
    <t>ETO 62 - INTELBRAS7</t>
  </si>
  <si>
    <t>640 - EGT 33000 MAX G2</t>
  </si>
  <si>
    <t>ETO 62 - INTELBRAS6</t>
  </si>
  <si>
    <t>617 - EGT 15000 MAX G2</t>
  </si>
  <si>
    <t>ETO 62 - INTELBRAS5</t>
  </si>
  <si>
    <t>536 - EGT 120 MICRO</t>
  </si>
  <si>
    <t>ETO 62 - INTELBRAS4</t>
  </si>
  <si>
    <t>359 - EGT 15000 MAX</t>
  </si>
  <si>
    <t>ETO 62 - INTELBRAS3</t>
  </si>
  <si>
    <t>322 - EGT 4600 PRO</t>
  </si>
  <si>
    <t>ETO 62 - INTELBRAS2</t>
  </si>
  <si>
    <t>227 - EGT 60000 MAX</t>
  </si>
  <si>
    <t>ETO 62 - INTELBRAS1</t>
  </si>
  <si>
    <t>789 - BYD-K-3P25K-2M</t>
  </si>
  <si>
    <t>ETO 166 - BYD3</t>
  </si>
  <si>
    <t>680 - BYD-S-3P75K-9M</t>
  </si>
  <si>
    <t>ETO 166 - BYD2</t>
  </si>
  <si>
    <t>679 - BYD-S-3P100K-10</t>
  </si>
  <si>
    <t>ETO 166 - BYD1</t>
  </si>
  <si>
    <t>565 - GW5KBD-NS</t>
  </si>
  <si>
    <t>ETO 76 - GOODWE2</t>
  </si>
  <si>
    <t>211 - GW60K-MT</t>
  </si>
  <si>
    <t>ETO 76 - GOODWE1</t>
  </si>
  <si>
    <t>806 - SUN-17K-G03</t>
  </si>
  <si>
    <t>ETO 71 - DEYE11</t>
  </si>
  <si>
    <t>800 - SUN-25K-G04</t>
  </si>
  <si>
    <t>ETO 71 - DEYE10</t>
  </si>
  <si>
    <t>690 - SUN-12K-G03</t>
  </si>
  <si>
    <t>ETO 71 - DEYE9</t>
  </si>
  <si>
    <t>642 - SUN-18K-G03</t>
  </si>
  <si>
    <t>ETO 71 - DEYE8</t>
  </si>
  <si>
    <t>579 - SUN-100K-G03</t>
  </si>
  <si>
    <t>ETO 71 - DEYE7</t>
  </si>
  <si>
    <t>578 - SUN-75K-G03</t>
  </si>
  <si>
    <t>ETO 71 - DEYE6</t>
  </si>
  <si>
    <t>484 - SUN-10K-G</t>
  </si>
  <si>
    <t>ETO 71 - DEYE5</t>
  </si>
  <si>
    <t>457 - SUN-15K-G02</t>
  </si>
  <si>
    <t>ETO 71 - DEYE4</t>
  </si>
  <si>
    <t>335 - SUN-4K-G</t>
  </si>
  <si>
    <t>ETO 71 - DEYE3</t>
  </si>
  <si>
    <t>278 - SUN-15K-G03</t>
  </si>
  <si>
    <t>ETO 71 - DEYE2</t>
  </si>
  <si>
    <t>198 - SUN-10K-G02</t>
  </si>
  <si>
    <t>ETO 71 - DEYE1</t>
  </si>
  <si>
    <t>623 - SPI20K-B</t>
  </si>
  <si>
    <t>ETO 156 - KEHUA TECH2</t>
  </si>
  <si>
    <t>622 - SPI30K-B</t>
  </si>
  <si>
    <t>ETO 156 - KEHUA TECH1</t>
  </si>
  <si>
    <t>794 - CPS SCA6KTL-SM/EU</t>
  </si>
  <si>
    <t>ETO 58 - CHINT POWER4</t>
  </si>
  <si>
    <t>790 - CPS SCA30KTL-T/EU</t>
  </si>
  <si>
    <t>ETO 58 - CHINT POWER3</t>
  </si>
  <si>
    <t>755 - CPS SCA7KTL-SM/EU</t>
  </si>
  <si>
    <t>ETO 58 - CHINT POWER2</t>
  </si>
  <si>
    <t>197 - CPS SCA20KTL</t>
  </si>
  <si>
    <t>ETO 58 - CHINT POWER1</t>
  </si>
  <si>
    <t>196 - EA16KTSI</t>
  </si>
  <si>
    <t>ETO 75 - EAST1</t>
  </si>
  <si>
    <t>793 - ASW5000-S-G2</t>
  </si>
  <si>
    <t>ETO 152 - SOLPLANET5</t>
  </si>
  <si>
    <t>767 - ASW6000-S-G2</t>
  </si>
  <si>
    <t>ETO 152 - SOLPLANET4</t>
  </si>
  <si>
    <t>681 - ASW 40K-LT-G2</t>
  </si>
  <si>
    <t>ETO 152 - SOLPLANET3</t>
  </si>
  <si>
    <t>658 - ASW20K-LTG2PRO</t>
  </si>
  <si>
    <t>ETO 152 - SOLPLANET2</t>
  </si>
  <si>
    <t>606 - ASW5000-S</t>
  </si>
  <si>
    <t>ETO 152 - SOLPLANET1</t>
  </si>
  <si>
    <t>192 - APS QS1 1200</t>
  </si>
  <si>
    <t>ETO 24 - APS AMÉRICA1</t>
  </si>
  <si>
    <t>600 - GEP3.6-1-10</t>
  </si>
  <si>
    <t>ETO 149 - GE1</t>
  </si>
  <si>
    <t>555 - HPS-8000</t>
  </si>
  <si>
    <t>ETO 144 - HYPONTECH1</t>
  </si>
  <si>
    <t>533 - SOLIS-1P7K-5G</t>
  </si>
  <si>
    <t>ETO 47 - SOLIS6</t>
  </si>
  <si>
    <t>430 - SOLIS-15K-LV</t>
  </si>
  <si>
    <t>ETO 47 - SOLIS5</t>
  </si>
  <si>
    <t>317 - SOLIS-3P12K-4G</t>
  </si>
  <si>
    <t>ETO 47 - SOLIS4</t>
  </si>
  <si>
    <t>273 - SOLIS-3P15K-4G</t>
  </si>
  <si>
    <t>ETO 47 - SOLIS3</t>
  </si>
  <si>
    <t>214 - 1P8K-4G</t>
  </si>
  <si>
    <t>ETO 47 - SOLIS2</t>
  </si>
  <si>
    <t>166 - 3P20K-4G</t>
  </si>
  <si>
    <t>ETO 47 - SOLIS1</t>
  </si>
  <si>
    <t>159 - OMNIKSOL-5K-TL2</t>
  </si>
  <si>
    <t>ETO 67 - W M LAUDISIO JUNIOR - ME1</t>
  </si>
  <si>
    <t>777 - S5-GC40K</t>
  </si>
  <si>
    <t>ETO 106 - EMPALUX4</t>
  </si>
  <si>
    <t>721 - R6-10K-S3</t>
  </si>
  <si>
    <t>ETO 106 - EMPALUX3</t>
  </si>
  <si>
    <t>553 - NAC75K</t>
  </si>
  <si>
    <t>ETO 106 - EMPALUX2</t>
  </si>
  <si>
    <t>333 - NAC8K-DS</t>
  </si>
  <si>
    <t>ETO 106 - EMPALUX1</t>
  </si>
  <si>
    <t>402 - REFUONE 3.3K-1T</t>
  </si>
  <si>
    <t>ETO 60 - REFUSOL2</t>
  </si>
  <si>
    <t>148 - REFUSOL 20K</t>
  </si>
  <si>
    <t>ETO 60 - REFUSOL1</t>
  </si>
  <si>
    <t>420 - RENO 30K-LV</t>
  </si>
  <si>
    <t>ETO 38 - RENOVIGI4</t>
  </si>
  <si>
    <t>347 - RENO-75K-NG</t>
  </si>
  <si>
    <t>ETO 38 - RENOVIGI3</t>
  </si>
  <si>
    <t>206 - RENO-3K PLUS</t>
  </si>
  <si>
    <t>ETO 38 - RENOVIGI2</t>
  </si>
  <si>
    <t>141 - ST 12000 TL</t>
  </si>
  <si>
    <t>ETO 38 - RENOVIGI1</t>
  </si>
  <si>
    <t>349 - 30000TL-G2</t>
  </si>
  <si>
    <t>ETO 45 - SOFAR SOLAR7</t>
  </si>
  <si>
    <t>309 - SOFAR 1600-TL-G3</t>
  </si>
  <si>
    <t>ETO 45 - SOFAR SOLAR6</t>
  </si>
  <si>
    <t>236 - SOFAR - 50000 TL</t>
  </si>
  <si>
    <t>ETO 45 - SOFAR SOLAR5</t>
  </si>
  <si>
    <t>180 - SOFAR 15000 TL</t>
  </si>
  <si>
    <t>ETO 45 - SOFAR SOLAR4</t>
  </si>
  <si>
    <t>136 - SOFAR 3000TL</t>
  </si>
  <si>
    <t>ETO 45 - SOFAR SOLAR3</t>
  </si>
  <si>
    <t>132 - SOFAR 7.5KTLM</t>
  </si>
  <si>
    <t>ETO 45 - SOFAR SOLAR2</t>
  </si>
  <si>
    <t>126 - SOFAR 20000TLM</t>
  </si>
  <si>
    <t>ETO 45 - SOFAR SOLAR1</t>
  </si>
  <si>
    <t>802 - R5-10K-T2-AUS</t>
  </si>
  <si>
    <t>ETO 83 - SAJ9</t>
  </si>
  <si>
    <t>695 - R5-6K-S2</t>
  </si>
  <si>
    <t>ETO 83 - SAJ8</t>
  </si>
  <si>
    <t>543 - R5-17K-T2</t>
  </si>
  <si>
    <t>ETO 83 - SAJ7</t>
  </si>
  <si>
    <t>523 - R5-4K-S2</t>
  </si>
  <si>
    <t>ETO 83 - SAJ6</t>
  </si>
  <si>
    <t>383 - R5-7K-S2</t>
  </si>
  <si>
    <t>ETO 83 - SAJ5</t>
  </si>
  <si>
    <t>360 - R5-1K-S1</t>
  </si>
  <si>
    <t>ETO 83 - SAJ4</t>
  </si>
  <si>
    <t>234 - SUNTRIO-TL 12K</t>
  </si>
  <si>
    <t>ETO 83 - SAJ3</t>
  </si>
  <si>
    <t>175 - NEXEN</t>
  </si>
  <si>
    <t>ETO_INVERSOR71</t>
  </si>
  <si>
    <t>219 - SUNUNO PLUS 5KM</t>
  </si>
  <si>
    <t>ETO 83 - SAJ2</t>
  </si>
  <si>
    <t>169 - LEVEROS</t>
  </si>
  <si>
    <t>ETO_INVERSOR70</t>
  </si>
  <si>
    <t>218 - SUNUNO PLUS 3KM</t>
  </si>
  <si>
    <t>ETO 83 - SAJ1</t>
  </si>
  <si>
    <t>154 - SOLAR EDGE</t>
  </si>
  <si>
    <t>ETO_INVERSOR69</t>
  </si>
  <si>
    <t>495 - CSI-9K-S22002-E</t>
  </si>
  <si>
    <t>ETO 9 - CANADIAN SOLAR7</t>
  </si>
  <si>
    <t xml:space="preserve">146 - KOMECO </t>
  </si>
  <si>
    <t>ETO_INVERSOR68</t>
  </si>
  <si>
    <t>435 - CSI-3K-S22002-ED</t>
  </si>
  <si>
    <t>ETO 9 - CANADIAN SOLAR6</t>
  </si>
  <si>
    <t>131 - SERRANA</t>
  </si>
  <si>
    <t>ETO_INVERSOR67</t>
  </si>
  <si>
    <t>431 - CSI-5KTL1P-GI-FL</t>
  </si>
  <si>
    <t>ETO 9 - CANADIAN SOLAR5</t>
  </si>
  <si>
    <t>103 - BEDINSOLAR</t>
  </si>
  <si>
    <t>ETO_INVERSOR66</t>
  </si>
  <si>
    <t>240 - CSI-20KTL-GI-FL</t>
  </si>
  <si>
    <t>ETO 9 - CANADIAN SOLAR4</t>
  </si>
  <si>
    <t>81 - LEADSOLAR</t>
  </si>
  <si>
    <t>ETO_INVERSOR65</t>
  </si>
  <si>
    <t>208 - CSI-9KTL1P</t>
  </si>
  <si>
    <t>ETO 9 - CANADIAN SOLAR3</t>
  </si>
  <si>
    <t>66 - PINOTAGE</t>
  </si>
  <si>
    <t>ETO_INVERSOR64</t>
  </si>
  <si>
    <t>127 - CSI-7KTL1P-GI-FL</t>
  </si>
  <si>
    <t>ETO 9 - CANADIAN SOLAR2</t>
  </si>
  <si>
    <t>59 - OMNIK NEW ENERGY</t>
  </si>
  <si>
    <t>ETO_INVERSOR63</t>
  </si>
  <si>
    <t>104 - CSI-50KTL-GI</t>
  </si>
  <si>
    <t>ETO 9 - CANADIAN SOLAR1</t>
  </si>
  <si>
    <t>ETO_INVERSOR62</t>
  </si>
  <si>
    <t>172 - ECCO-5000 ONGRID</t>
  </si>
  <si>
    <t>ETO 74 - LACERDA2</t>
  </si>
  <si>
    <t>127 - SENERGY</t>
  </si>
  <si>
    <t>ETO_INVERSOR61</t>
  </si>
  <si>
    <t>171 - ECCO-3000 ONGRID</t>
  </si>
  <si>
    <t>ETO 74 - LACERDA1</t>
  </si>
  <si>
    <t>121 - SUNUNO</t>
  </si>
  <si>
    <t>ETO_INVERSOR60</t>
  </si>
  <si>
    <t>7 - ENSOLAR 1000</t>
  </si>
  <si>
    <t>ETO 12 - ENSOLAR4</t>
  </si>
  <si>
    <t>26 - TRINA SOLAR</t>
  </si>
  <si>
    <t>ETO_INVERSOR59</t>
  </si>
  <si>
    <t>230 - SUN-50K-G</t>
  </si>
  <si>
    <t>ETO 12 - ENSOLAR3</t>
  </si>
  <si>
    <t>139 - TSUN</t>
  </si>
  <si>
    <t>ETO_INVERSOR58</t>
  </si>
  <si>
    <t>110 - ENSOLAR 1.200</t>
  </si>
  <si>
    <t>ETO 12 - ENSOLAR2</t>
  </si>
  <si>
    <t>140 - HOPEWIND</t>
  </si>
  <si>
    <t>ETO_INVERSOR57</t>
  </si>
  <si>
    <t>100 - ENSOLAR 15K G</t>
  </si>
  <si>
    <t>ETO 12 - ENSOLAR1</t>
  </si>
  <si>
    <t>48 - ELGIN</t>
  </si>
  <si>
    <t>ETO_INVERSOR56</t>
  </si>
  <si>
    <t>3 - SIW300H M050</t>
  </si>
  <si>
    <t>ETO 6 - WEG12</t>
  </si>
  <si>
    <t>124 - MOSO</t>
  </si>
  <si>
    <t>ETO_INVERSOR55</t>
  </si>
  <si>
    <t>717 - SIW500H ST015 M2</t>
  </si>
  <si>
    <t>ETO 6 - WEG11</t>
  </si>
  <si>
    <t>73 - NEP</t>
  </si>
  <si>
    <t>ETO_INVERSOR54</t>
  </si>
  <si>
    <t>626 - SIW200G M060 W0</t>
  </si>
  <si>
    <t>ETO 6 - WEG10</t>
  </si>
  <si>
    <t>20 - ABB</t>
  </si>
  <si>
    <t>ETO_INVERSOR53</t>
  </si>
  <si>
    <t>625 - SUN2000-40KTL-M3</t>
  </si>
  <si>
    <t>ETO 6 - WEG9</t>
  </si>
  <si>
    <t>ETO_INVERSOR52</t>
  </si>
  <si>
    <t>474 - SIW300H M040 L1</t>
  </si>
  <si>
    <t>ETO 6 - WEG8</t>
  </si>
  <si>
    <t>53 - KSG</t>
  </si>
  <si>
    <t>ETO_INVERSOR51</t>
  </si>
  <si>
    <t>470 - SIW200F M050</t>
  </si>
  <si>
    <t>ETO 6 - WEG7</t>
  </si>
  <si>
    <t>27 - B&amp;B POWER</t>
  </si>
  <si>
    <t>ETO_INVERSOR50</t>
  </si>
  <si>
    <t>469 - SIW200 - M100</t>
  </si>
  <si>
    <t>ETO 6 - WEG6</t>
  </si>
  <si>
    <t>22 - ENSOLAR</t>
  </si>
  <si>
    <t>ETO_INVERSOR49</t>
  </si>
  <si>
    <t>463 - SIW300H M060 L1</t>
  </si>
  <si>
    <t>ETO 6 - WEG5</t>
  </si>
  <si>
    <t>19 - ABB</t>
  </si>
  <si>
    <t>ETO_INVERSOR48</t>
  </si>
  <si>
    <t>134 - SIW300H – M020</t>
  </si>
  <si>
    <t>ETO 6 - WEG4</t>
  </si>
  <si>
    <t>93 - ELGIN</t>
  </si>
  <si>
    <t>ETO_INVERSOR47</t>
  </si>
  <si>
    <t>133 - SIW300H - M040</t>
  </si>
  <si>
    <t>ETO 6 - WEG3</t>
  </si>
  <si>
    <t>123 - FOX ESS</t>
  </si>
  <si>
    <t>ETO_INVERSOR46</t>
  </si>
  <si>
    <t>101 - SIW500H - ST022</t>
  </si>
  <si>
    <t>ETO 6 - WEG2</t>
  </si>
  <si>
    <t>14 - FRONIUS INTERNATIONAL</t>
  </si>
  <si>
    <t>ETO_INVERSOR45</t>
  </si>
  <si>
    <t>96 - SIW500H SIW500H ST040</t>
  </si>
  <si>
    <t>ETO 6 - WEG1</t>
  </si>
  <si>
    <t>135 - BELENERGY</t>
  </si>
  <si>
    <t>ETO_INVERSOR44</t>
  </si>
  <si>
    <t>534 - SB3.0-1AV-41</t>
  </si>
  <si>
    <t>ETO 44 - SMA3</t>
  </si>
  <si>
    <t>28 - INGETEAM</t>
  </si>
  <si>
    <t>ETO_INVERSOR43</t>
  </si>
  <si>
    <t>82 - SUNNY BOY 3.0</t>
  </si>
  <si>
    <t>ETO 44 - SMA2</t>
  </si>
  <si>
    <t>165 - ENPHASE</t>
  </si>
  <si>
    <t>ETO_INVERSOR42</t>
  </si>
  <si>
    <t>81 - SUNNY TRIPOWER 20000 TL</t>
  </si>
  <si>
    <t>ETO 44 - SMA1</t>
  </si>
  <si>
    <t>94 - SUNTRIO</t>
  </si>
  <si>
    <t>ETO_INVERSOR41</t>
  </si>
  <si>
    <t>6 - SG12KTL-M</t>
  </si>
  <si>
    <t>ETO 11 - SUNGROW8</t>
  </si>
  <si>
    <t>ETO_INVERSOR40</t>
  </si>
  <si>
    <t>751 - SG6.0RS</t>
  </si>
  <si>
    <t>ETO 11 - SUNGROW7</t>
  </si>
  <si>
    <t>112 - ELSYS</t>
  </si>
  <si>
    <t>ETO_INVERSOR39</t>
  </si>
  <si>
    <t>664 - SG8K3-D</t>
  </si>
  <si>
    <t>ETO 11 - SUNGROW6</t>
  </si>
  <si>
    <t>114 - RENAC</t>
  </si>
  <si>
    <t>ETO_INVERSOR38</t>
  </si>
  <si>
    <t>652 - SG20RT</t>
  </si>
  <si>
    <t>ETO 11 - SUNGROW5</t>
  </si>
  <si>
    <t>85 - KOMECO</t>
  </si>
  <si>
    <t>ETO_INVERSOR37</t>
  </si>
  <si>
    <t>393 - SG15KTL-M</t>
  </si>
  <si>
    <t>ETO 11 - SUNGROW4</t>
  </si>
  <si>
    <t>15 - KSTAR</t>
  </si>
  <si>
    <t>ETO_INVERSOR36</t>
  </si>
  <si>
    <t>314 - SG110CX</t>
  </si>
  <si>
    <t>ETO 11 - SUNGROW3</t>
  </si>
  <si>
    <t>25 - HOYMILES</t>
  </si>
  <si>
    <t>ETO_INVERSOR35</t>
  </si>
  <si>
    <t>117 - SG10K3-D</t>
  </si>
  <si>
    <t>ETO 11 - SUNGROW2</t>
  </si>
  <si>
    <t>174 - WDC</t>
  </si>
  <si>
    <t>ETO_INVERSOR34</t>
  </si>
  <si>
    <t>80 - SG20KTL-M</t>
  </si>
  <si>
    <t>ETO 11 - SUNGROW1</t>
  </si>
  <si>
    <t>ETO_INVERSOR33</t>
  </si>
  <si>
    <t>75 - SE 27.6K TRI</t>
  </si>
  <si>
    <t>ETO 43 - SOLAREDGE1</t>
  </si>
  <si>
    <t>ETO_INVERSOR32</t>
  </si>
  <si>
    <t>2 - ECOS 2000 PLUS</t>
  </si>
  <si>
    <t>ETO 4 - ECOSOLYS3</t>
  </si>
  <si>
    <t>62 - INTELBRAS</t>
  </si>
  <si>
    <t>ETO_INVERSOR31</t>
  </si>
  <si>
    <t>358 - ES GT - 15K</t>
  </si>
  <si>
    <t>ETO 4 - ECOSOLYS2</t>
  </si>
  <si>
    <t>166 - BYD</t>
  </si>
  <si>
    <t>ETO_INVERSOR30</t>
  </si>
  <si>
    <t>357 - ES GT - 30K</t>
  </si>
  <si>
    <t>ETO 4 - ECOSOLYS1</t>
  </si>
  <si>
    <t>76 - GOODWE</t>
  </si>
  <si>
    <t>ETO_INVERSOR29</t>
  </si>
  <si>
    <t>332 - QS1A-1500_x000D_</t>
  </si>
  <si>
    <t>ETO 17 - APSYSTEMS2</t>
  </si>
  <si>
    <t>71 - DEYE</t>
  </si>
  <si>
    <t>ETO_INVERSOR28</t>
  </si>
  <si>
    <t>74 - YC600A/I-BR</t>
  </si>
  <si>
    <t>ETO 17 - APSYSTEMS1</t>
  </si>
  <si>
    <t>156 - KEHUA TECH</t>
  </si>
  <si>
    <t>ETO_INVERSOR27</t>
  </si>
  <si>
    <t xml:space="preserve">524 - MAX125KTL3 LV </t>
  </si>
  <si>
    <t>ETO 35 - GROWATT15</t>
  </si>
  <si>
    <t>58 - CHINT POWER</t>
  </si>
  <si>
    <t>ETO_INVERSOR26</t>
  </si>
  <si>
    <t>483 - 11000TL3-S</t>
  </si>
  <si>
    <t>ETO 35 - GROWATT14</t>
  </si>
  <si>
    <t>75 - EAST</t>
  </si>
  <si>
    <t>ETO_INVERSOR25</t>
  </si>
  <si>
    <t>466 - GROWATT 25000TL3-S_x000D_</t>
  </si>
  <si>
    <t>ETO 35 - GROWATT13</t>
  </si>
  <si>
    <t>152 - SOLPLANET</t>
  </si>
  <si>
    <t>ETO_INVERSOR24</t>
  </si>
  <si>
    <t>459 - MAC36KTL3-XL</t>
  </si>
  <si>
    <t>ETO 35 - GROWATT12</t>
  </si>
  <si>
    <t>24 - APS AMÉRICA</t>
  </si>
  <si>
    <t>ETO_INVERSOR23</t>
  </si>
  <si>
    <t>407 - MIC 1000TL-X</t>
  </si>
  <si>
    <t>ETO 35 - GROWATT11</t>
  </si>
  <si>
    <t>149 - GE</t>
  </si>
  <si>
    <t>ETO_INVERSOR22</t>
  </si>
  <si>
    <t>380 - MIC 2000TL-X</t>
  </si>
  <si>
    <t>ETO 35 - GROWATT10</t>
  </si>
  <si>
    <t>144 - HYPONTECH</t>
  </si>
  <si>
    <t>ETO_INVERSOR21</t>
  </si>
  <si>
    <t>338 - MID 36KTL3-X</t>
  </si>
  <si>
    <t>ETO 35 - GROWATT9</t>
  </si>
  <si>
    <t>ETO_INVERSOR20</t>
  </si>
  <si>
    <t>327 - MIC 2000TL-X</t>
  </si>
  <si>
    <t>ETO 35 - GROWATT8</t>
  </si>
  <si>
    <t>67 - W M LAUDISIO JUNIOR - ME</t>
  </si>
  <si>
    <t>ETO_INVERSOR19</t>
  </si>
  <si>
    <t>318 - MID15KTL3-X</t>
  </si>
  <si>
    <t>ETO 35 - GROWATT7</t>
  </si>
  <si>
    <t>106 - EMPALUX</t>
  </si>
  <si>
    <t>ETO_INVERSOR18</t>
  </si>
  <si>
    <t>315 - MID 17KTL3-X</t>
  </si>
  <si>
    <t>ETO 35 - GROWATT6</t>
  </si>
  <si>
    <t>60 - REFUSOL</t>
  </si>
  <si>
    <t>ETO_INVERSOR17</t>
  </si>
  <si>
    <t>297 - 40000TL3-NS</t>
  </si>
  <si>
    <t>ETO 35 - GROWATT5</t>
  </si>
  <si>
    <t>38 - RENOVIGI</t>
  </si>
  <si>
    <t>ETO_INVERSOR16</t>
  </si>
  <si>
    <t>287 - MIC 2500TL-X</t>
  </si>
  <si>
    <t>ETO 35 - GROWATT4</t>
  </si>
  <si>
    <t>45 - SOFAR SOLAR</t>
  </si>
  <si>
    <t>ETO_INVERSOR15</t>
  </si>
  <si>
    <t>246 - MAC 22KTL3-XL</t>
  </si>
  <si>
    <t>ETO 35 - GROWATT3</t>
  </si>
  <si>
    <t>83 - SAJ</t>
  </si>
  <si>
    <t>ETO_INVERSOR14</t>
  </si>
  <si>
    <t>195 - GROWATT 50000TL3 SE</t>
  </si>
  <si>
    <t>ETO 35 - GROWATT2</t>
  </si>
  <si>
    <t>9 - CANADIAN SOLAR</t>
  </si>
  <si>
    <t>ETO_INVERSOR13</t>
  </si>
  <si>
    <t>64 - 20000TL3-S</t>
  </si>
  <si>
    <t>ETO 35 - GROWATT1</t>
  </si>
  <si>
    <t>74 - LACERDA</t>
  </si>
  <si>
    <t>ETO_INVERSOR12</t>
  </si>
  <si>
    <t>746 - SUN2000-10KTL-M0</t>
  </si>
  <si>
    <t>ETO 33 - HUAWEI6</t>
  </si>
  <si>
    <t>12 - ENSOLAR</t>
  </si>
  <si>
    <t>ETO_INVERSOR11</t>
  </si>
  <si>
    <t>547 - SUN2000-100KTL-M1</t>
  </si>
  <si>
    <t>ETO 33 - HUAWEI5</t>
  </si>
  <si>
    <t>6 - WEG</t>
  </si>
  <si>
    <t>ETO_INVERSOR10</t>
  </si>
  <si>
    <t>546 - SUN200-36KTL-M3</t>
  </si>
  <si>
    <t>ETO 33 - HUAWEI4</t>
  </si>
  <si>
    <t>44 - SMA</t>
  </si>
  <si>
    <t>ETO_INVERSOR9</t>
  </si>
  <si>
    <t>364 -  SUN200-60KTL-M0</t>
  </si>
  <si>
    <t>ETO 33 - HUAWEI3</t>
  </si>
  <si>
    <t>11 - SUNGROW</t>
  </si>
  <si>
    <t>ETO_INVERSOR8</t>
  </si>
  <si>
    <t>284 - SUN2000L-3KTL</t>
  </si>
  <si>
    <t>ETO 33 - HUAWEI2</t>
  </si>
  <si>
    <t>43 - SOLAREDGE</t>
  </si>
  <si>
    <t>ETO_INVERSOR7</t>
  </si>
  <si>
    <t>42 - SUNNY BOY 2500 TL</t>
  </si>
  <si>
    <t>ETO 33 - HUAWEI1</t>
  </si>
  <si>
    <t>4 - ECOSOLYS</t>
  </si>
  <si>
    <t>ETO_INVERSOR6</t>
  </si>
  <si>
    <t>4 - D-NS PHB5000D-NS</t>
  </si>
  <si>
    <t>17 - APSYSTEMS</t>
  </si>
  <si>
    <t>ETO_INVERSOR5</t>
  </si>
  <si>
    <t>135 - PVS-50/60-TL</t>
  </si>
  <si>
    <t>35 - GROWATT</t>
  </si>
  <si>
    <t>ETO_INVERSOR4</t>
  </si>
  <si>
    <t>33 - HUAWEI</t>
  </si>
  <si>
    <t>ETO_INVERSOR3</t>
  </si>
  <si>
    <t>744 - PHB20K-MT</t>
  </si>
  <si>
    <t>ETO_INVERSOR2</t>
  </si>
  <si>
    <t xml:space="preserve">1 - PHB3000-SS </t>
  </si>
  <si>
    <t>ETO_INVERSOR1</t>
  </si>
  <si>
    <t>FAB. INVERSOR</t>
  </si>
  <si>
    <t>MOD. INVERSOR</t>
  </si>
  <si>
    <t>MODULO</t>
  </si>
  <si>
    <t>FAB. MODULO</t>
  </si>
  <si>
    <t>MOD. MODULO</t>
  </si>
  <si>
    <t>Empresa</t>
  </si>
  <si>
    <t>576 - HOPEWIND</t>
  </si>
  <si>
    <t>ESE 163 - HOPEWIND1</t>
  </si>
  <si>
    <t>549 - SMT-3KW-S - 3KW</t>
  </si>
  <si>
    <t>ESE 160 - SOLAR MAXX TECH1</t>
  </si>
  <si>
    <t>573 - BL U E-G 6000D</t>
  </si>
  <si>
    <t>ESE 157 - BLUE SOL1</t>
  </si>
  <si>
    <t>536 - 10K</t>
  </si>
  <si>
    <t>ESE 156 - RENAC1</t>
  </si>
  <si>
    <t>523 - KAUARA 15.0-2-T</t>
  </si>
  <si>
    <t>ESE 155 - KOOP1</t>
  </si>
  <si>
    <t>502 - HPS-6500D</t>
  </si>
  <si>
    <t>ESE 151 - HYPONTECH1</t>
  </si>
  <si>
    <t>478 - TRIO-27.6-TL-OUTD - 27,6KW</t>
  </si>
  <si>
    <t>ESE 148 - ABB1</t>
  </si>
  <si>
    <t>518 - NXN3K</t>
  </si>
  <si>
    <t>ESE 146 - NEXEN4</t>
  </si>
  <si>
    <t>484 - NXN6K6 - 6,5KW</t>
  </si>
  <si>
    <t>ESE 146 - NEXEN3</t>
  </si>
  <si>
    <t>470 - NXN8K - 8K</t>
  </si>
  <si>
    <t>ESE 146 - NEXEN2</t>
  </si>
  <si>
    <t>469 - NXN5K - 5K</t>
  </si>
  <si>
    <t>ESE 146 - NEXEN1</t>
  </si>
  <si>
    <t>543 - IQ7AM - 330W</t>
  </si>
  <si>
    <t>ESE 145 - ENPHASE4</t>
  </si>
  <si>
    <t>520 - IQ7AM - 0,335</t>
  </si>
  <si>
    <t>ESE 145 - ENPHASE3</t>
  </si>
  <si>
    <t>516 - ENPHASE IQ7AM 3,3K</t>
  </si>
  <si>
    <t>ESE 145 - ENPHASE2</t>
  </si>
  <si>
    <t>468 - 335</t>
  </si>
  <si>
    <t>ESE 145 - ENPHASE1</t>
  </si>
  <si>
    <t>557 - ASW25K-LT-G2-PRO</t>
  </si>
  <si>
    <t>ESE 141 - SOLPLANETE7</t>
  </si>
  <si>
    <t>545 - ASW 30K-LT-G3</t>
  </si>
  <si>
    <t>ESE 141 - SOLPLANETE6</t>
  </si>
  <si>
    <t>534 - ASW9100-S</t>
  </si>
  <si>
    <t>ESE 141 - SOLPLANETE5</t>
  </si>
  <si>
    <t>508 - ASW7300-S</t>
  </si>
  <si>
    <t>ESE 141 - SOLPLANETE4</t>
  </si>
  <si>
    <t>464 - ASW5000-S</t>
  </si>
  <si>
    <t>ESE 141 - SOLPLANETE3</t>
  </si>
  <si>
    <t>551 - HY-M10/144H-555W</t>
  </si>
  <si>
    <t>ESE 162 - BLUESUN1</t>
  </si>
  <si>
    <t>451 - ASW50K-LT-G2</t>
  </si>
  <si>
    <t>ESE 141 - SOLPLANETE2</t>
  </si>
  <si>
    <t>525 - ODA-144MH - 575W</t>
  </si>
  <si>
    <t>ESE 159 - TOPCON1</t>
  </si>
  <si>
    <t>438 - ASW4000-S</t>
  </si>
  <si>
    <t>ESE 141 - SOLPLANETE1</t>
  </si>
  <si>
    <t>519 - E-MONO-OUROLUX - 550W</t>
  </si>
  <si>
    <t>ESE 158 - OUROLUX1</t>
  </si>
  <si>
    <t xml:space="preserve">489 - REFUONE 3K-2T </t>
  </si>
  <si>
    <t>ESE 138 - REFUONE1</t>
  </si>
  <si>
    <t>517 - 460WP</t>
  </si>
  <si>
    <t>559 - CPS SCA8KTL-SM/EU - 8KW</t>
  </si>
  <si>
    <t>ESE 137 - CHINT POWER7</t>
  </si>
  <si>
    <t>499 - KALAUANA 545</t>
  </si>
  <si>
    <t>ESE 154 - KOOP1</t>
  </si>
  <si>
    <t>558 - CPS SCA18KTL-T1/SA - 18KW</t>
  </si>
  <si>
    <t>ESE 137 - CHINT POWER6</t>
  </si>
  <si>
    <t>557 - TSM472H-N-570</t>
  </si>
  <si>
    <t>ESE 153 - TSUN SOLAR 5</t>
  </si>
  <si>
    <t>548 - CPS SCA16KTL-T1/SA - 16KW</t>
  </si>
  <si>
    <t>ESE 137 - CHINT POWER5</t>
  </si>
  <si>
    <t>553 - TS560S8B-144 - 560W</t>
  </si>
  <si>
    <t>ESE 153 - TSUN SOLAR 4</t>
  </si>
  <si>
    <t>507 - 6K</t>
  </si>
  <si>
    <t>ESE 137 - CHINT POWER4</t>
  </si>
  <si>
    <t>537 - TSM472H-550 - 550W</t>
  </si>
  <si>
    <t>ESE 153 - TSUN SOLAR 3</t>
  </si>
  <si>
    <t>496 - CPS SCA30KTL-T/SA</t>
  </si>
  <si>
    <t>ESE 137 - CHINT POWER3</t>
  </si>
  <si>
    <t>505 - TSUN/ TSM460H(H)-460</t>
  </si>
  <si>
    <t>ESE 153 - TSUN SOLAR 2</t>
  </si>
  <si>
    <t>471 - 15</t>
  </si>
  <si>
    <t>ESE 137 - CHINT POWER2</t>
  </si>
  <si>
    <t>489 - 560W</t>
  </si>
  <si>
    <t>ESE 153 - TSUN SOLAR 1</t>
  </si>
  <si>
    <t>434 - CPSSCA10KTL</t>
  </si>
  <si>
    <t>ESE 137 - CHINT POWER1</t>
  </si>
  <si>
    <t>486 - 545 W</t>
  </si>
  <si>
    <t>ESE 152 - ASTRO 51</t>
  </si>
  <si>
    <t>417 - ESM-3000L</t>
  </si>
  <si>
    <t>ESE 135 - ELSYS1</t>
  </si>
  <si>
    <t>484 - 550</t>
  </si>
  <si>
    <t>ESE 150 - HT - SAAE1</t>
  </si>
  <si>
    <t>483 -  SE27.6K</t>
  </si>
  <si>
    <t>ESE 134 - SOLAREDGE3</t>
  </si>
  <si>
    <t>480 - CP18-72H555W</t>
  </si>
  <si>
    <t>ESE 149 - HANERSUN2</t>
  </si>
  <si>
    <t>436 - SE33.3K</t>
  </si>
  <si>
    <t>ESE 134 - SOLAREDGE2</t>
  </si>
  <si>
    <t>473 - CP18-72H - 550W</t>
  </si>
  <si>
    <t>ESE 149 - HANERSUN1</t>
  </si>
  <si>
    <t>416 - SE75K</t>
  </si>
  <si>
    <t>ESE 134 - SOLAREDGE1</t>
  </si>
  <si>
    <t>464 - NXN-550-144M</t>
  </si>
  <si>
    <t>ESE 147 - NEXEN2</t>
  </si>
  <si>
    <t>408 - NAC8K-DS</t>
  </si>
  <si>
    <t>ESE 131 - VERTYS1</t>
  </si>
  <si>
    <t>460 - NXN-555-144M - 555W</t>
  </si>
  <si>
    <t>ESE 147 - NEXEN1</t>
  </si>
  <si>
    <t>563 - \\FS-BI\ESE\DTEC\DCMD\COPC\SEP\19 - INFORMATIVO DE PROJETOS</t>
  </si>
  <si>
    <t>ESE 130 - FOXESS5</t>
  </si>
  <si>
    <t>455 - SN550-144M</t>
  </si>
  <si>
    <t>ESE 144 - SINE ENERGY1</t>
  </si>
  <si>
    <t>541 - G10500 - 10,5KW</t>
  </si>
  <si>
    <t>ESE 130 - FOXESS4</t>
  </si>
  <si>
    <t>457 - 545 W</t>
  </si>
  <si>
    <t>ESE 143 - BELENERGY 2</t>
  </si>
  <si>
    <t>529 - F5000</t>
  </si>
  <si>
    <t>ESE 130 - FOXESS3</t>
  </si>
  <si>
    <t>440 - MFVHO-MO-144-550W</t>
  </si>
  <si>
    <t>ESE 143 - BELENERGY 1</t>
  </si>
  <si>
    <t>491 - FOXESS - G8000 - 8K</t>
  </si>
  <si>
    <t>ESE 130 - FOXESS2</t>
  </si>
  <si>
    <t>439 - 5G-545-72MTF</t>
  </si>
  <si>
    <t>ESE 142 - 5G ENERGIA1</t>
  </si>
  <si>
    <t>405 - F6000</t>
  </si>
  <si>
    <t>ESE 130 - FOXESS1</t>
  </si>
  <si>
    <t>423 - YL330P-35B - 330W</t>
  </si>
  <si>
    <t>ESE 140 - YINGLI SOLAR1</t>
  </si>
  <si>
    <t>570 - ASW6000-S-G2</t>
  </si>
  <si>
    <t>ESE 129 - SOLPLANET8</t>
  </si>
  <si>
    <t>524 - HMF144M10-580HL - 580W</t>
  </si>
  <si>
    <t>ESE 139 - HELIUS ENERGY2</t>
  </si>
  <si>
    <t>569 - ASW3000-S</t>
  </si>
  <si>
    <t>ESE 129 - SOLPLANET7</t>
  </si>
  <si>
    <t>420 - HMF144M10-550W</t>
  </si>
  <si>
    <t>ESE 139 - HELIUS ENERGY1</t>
  </si>
  <si>
    <t>506 - 9,1KW</t>
  </si>
  <si>
    <t>ESE 129 - SOLPLANET6</t>
  </si>
  <si>
    <t>412 - WDC550-36V-MH - 550W</t>
  </si>
  <si>
    <t>ESE 136 - WDC SOLAR1</t>
  </si>
  <si>
    <t xml:space="preserve">495 - ASW9100-S </t>
  </si>
  <si>
    <t>ESE 129 - SOLPLANET5</t>
  </si>
  <si>
    <t>414 - STM-465/144-52</t>
  </si>
  <si>
    <t>ESE 133 - SCHUTTEN SOLAR2</t>
  </si>
  <si>
    <t>488 - ASW 4000-S</t>
  </si>
  <si>
    <t>ESE 129 - SOLPLANET4</t>
  </si>
  <si>
    <t>403 - STM-550/144-S3</t>
  </si>
  <si>
    <t>ESE 133 - SCHUTTEN SOLAR1</t>
  </si>
  <si>
    <t>479 - ASW7300-S</t>
  </si>
  <si>
    <t>ESE 129 - SOLPLANET3</t>
  </si>
  <si>
    <t>546 - HY-M10144H- 555WP</t>
  </si>
  <si>
    <t>ESE 132 - HONOR SOLAR4</t>
  </si>
  <si>
    <t>423 - ASW50K-LT-G2</t>
  </si>
  <si>
    <t>ESE 129 - SOLPLANET2</t>
  </si>
  <si>
    <t>529 - SF-M18/144 - 600W</t>
  </si>
  <si>
    <t>ESE 132 - HONOR SOLAR3</t>
  </si>
  <si>
    <t>403 - ASW5000-S</t>
  </si>
  <si>
    <t>ESE 129 - SOLPLANET1</t>
  </si>
  <si>
    <t>458 - HY-M10/120H-460W - 460W</t>
  </si>
  <si>
    <t>ESE 132 - HONOR SOLAR2</t>
  </si>
  <si>
    <t>426 - NAC6K-DS</t>
  </si>
  <si>
    <t>ESE 128 - RENAC3</t>
  </si>
  <si>
    <t>397 -  HY-M10/144 - 550WP</t>
  </si>
  <si>
    <t>ESE 132 - HONOR SOLAR1</t>
  </si>
  <si>
    <t>425 - NAC3K-SS</t>
  </si>
  <si>
    <t>ESE 128 - RENAC2</t>
  </si>
  <si>
    <t>538 - X POWER, XP-670W-66MET</t>
  </si>
  <si>
    <t>ESE 127 - XPOWER7</t>
  </si>
  <si>
    <t>396 - R1-10K5-DS</t>
  </si>
  <si>
    <t>ESE 128 - RENAC1</t>
  </si>
  <si>
    <t>478 - XP-590W-78MET</t>
  </si>
  <si>
    <t>ESE 127 - XPOWER6</t>
  </si>
  <si>
    <t xml:space="preserve">453 - GEP-15-L-10 </t>
  </si>
  <si>
    <t>ESE 122 - GE2</t>
  </si>
  <si>
    <t>447 - XP-540W-72MET - 540W</t>
  </si>
  <si>
    <t>ESE 127 - XPOWER5</t>
  </si>
  <si>
    <t>380 - GEP25-10</t>
  </si>
  <si>
    <t>ESE 122 - GE1</t>
  </si>
  <si>
    <t>445 - XPOWER XP-505 - 66MDH - 505W</t>
  </si>
  <si>
    <t>ESE 127 - XPOWER4</t>
  </si>
  <si>
    <t>571 - SOLIS-1P7K-5G</t>
  </si>
  <si>
    <t>ESE 118 - BELENERGY14</t>
  </si>
  <si>
    <t>425 - XP-455W-72MET - 455W</t>
  </si>
  <si>
    <t>ESE 127 - XPOWER3</t>
  </si>
  <si>
    <t>555 - BEL-25K-G-LV - 25KW</t>
  </si>
  <si>
    <t>ESE 118 - BELENERGY13</t>
  </si>
  <si>
    <t>395 - XP-550W-72MET - 550WP</t>
  </si>
  <si>
    <t>ESE 127 - XPOWER2</t>
  </si>
  <si>
    <t>509 - BEL-20K-G-LV</t>
  </si>
  <si>
    <t>ESE 118 - BELENERGY12</t>
  </si>
  <si>
    <t>381 - XP-450W-72MET - 450W</t>
  </si>
  <si>
    <t>ESE 127 - XPOWER1</t>
  </si>
  <si>
    <t>498 - 15K-LV-5G</t>
  </si>
  <si>
    <t>ESE 118 - BELENERGY11</t>
  </si>
  <si>
    <t>376 - SF-M3/144 - 415 W</t>
  </si>
  <si>
    <t>ESE 126 - HINEFAR1</t>
  </si>
  <si>
    <t>497 - MODELO 60K-LV-5G</t>
  </si>
  <si>
    <t>ESE 118 - BELENERGY10</t>
  </si>
  <si>
    <t>453 - 550W</t>
  </si>
  <si>
    <t>ESE 125 - VERTEX5</t>
  </si>
  <si>
    <t>492 -  BEL30KGLV - 30KW</t>
  </si>
  <si>
    <t>ESE 118 - BELENERGY9</t>
  </si>
  <si>
    <t>442 - 540</t>
  </si>
  <si>
    <t>ESE 125 - VERTEX4</t>
  </si>
  <si>
    <t>477 - BEL-35K-G-LV</t>
  </si>
  <si>
    <t>ESE 118 - BELENERGY8</t>
  </si>
  <si>
    <t>427 - TSM-DE18M.08(II) - 510W</t>
  </si>
  <si>
    <t>ESE 125 - VERTEX3</t>
  </si>
  <si>
    <t>473 - BEL-10K-G</t>
  </si>
  <si>
    <t>ESE 118 - BELENERGY7</t>
  </si>
  <si>
    <t>402 - TSM-DE09 - 405W</t>
  </si>
  <si>
    <t>ESE 125 - VERTEX2</t>
  </si>
  <si>
    <t>447 - BEL-5K-G</t>
  </si>
  <si>
    <t>ESE 118 - BELENERGY6</t>
  </si>
  <si>
    <t>368 - TSM-DE18M - 510W</t>
  </si>
  <si>
    <t>ESE 125 - VERTEX1</t>
  </si>
  <si>
    <t>440 - 40KMP</t>
  </si>
  <si>
    <t>ESE 118 - BELENERGY5</t>
  </si>
  <si>
    <t>367 - VSUN-545-144BHM-DG</t>
  </si>
  <si>
    <t>ESE 124 - VSUN1</t>
  </si>
  <si>
    <t>439 - BEL-8K-G</t>
  </si>
  <si>
    <t>ESE 118 - BELENERGY4</t>
  </si>
  <si>
    <t>360 - AU440-36V-MH - 440W</t>
  </si>
  <si>
    <t>ESE 123 - AUSTA1</t>
  </si>
  <si>
    <t>402 - BEL-4K-G</t>
  </si>
  <si>
    <t>ESE 118 - BELENERGY3</t>
  </si>
  <si>
    <t>504 -  SF-M16/144-465W</t>
  </si>
  <si>
    <t>ESE 121 - SHINEFAR6</t>
  </si>
  <si>
    <t>369 - BEL2000G3-UC-220</t>
  </si>
  <si>
    <t>ESE 118 - BELENERGY2</t>
  </si>
  <si>
    <t>470 - MODELO SF-M18/144 - 555</t>
  </si>
  <si>
    <t>ESE 121 - SHINEFAR5</t>
  </si>
  <si>
    <t>366 - BEL-3K-G</t>
  </si>
  <si>
    <t>ESE 118 - BELENERGY1</t>
  </si>
  <si>
    <t>426 - 340W</t>
  </si>
  <si>
    <t>ESE 121 - SHINEFAR4</t>
  </si>
  <si>
    <t>575 - SPIN9000-B X2</t>
  </si>
  <si>
    <t>ESE 115 - KEHUA TECH11</t>
  </si>
  <si>
    <t>419 - SF-M18/144 550W</t>
  </si>
  <si>
    <t>ESE 121 - SHINEFAR3</t>
  </si>
  <si>
    <t>562 - SPI 8000-B X2</t>
  </si>
  <si>
    <t>ESE 115 - KEHUA TECH10</t>
  </si>
  <si>
    <t>383 - SF-M15/144415 - 415WP</t>
  </si>
  <si>
    <t>ESE 121 - SHINEFAR2</t>
  </si>
  <si>
    <t>487 - SPI25K-BLV - 25KW</t>
  </si>
  <si>
    <t>ESE 115 - KEHUA TECH9</t>
  </si>
  <si>
    <t>350 - SF-M3/144 - 415 WP</t>
  </si>
  <si>
    <t>ESE 121 - SHINEFAR1</t>
  </si>
  <si>
    <t>486 - SPI20K-BLV - 20KW</t>
  </si>
  <si>
    <t>ESE 115 - KEHUA TECH8</t>
  </si>
  <si>
    <t>341 - QS545-144HM8</t>
  </si>
  <si>
    <t>ESE 119 - QSOLAR1</t>
  </si>
  <si>
    <t>460 - SPI50K-B</t>
  </si>
  <si>
    <t>ESE 115 - KEHUA TECH7</t>
  </si>
  <si>
    <t>532 - LP182*182-M-72-MH - 540W</t>
  </si>
  <si>
    <t>ESE 117 - LEAPTON10</t>
  </si>
  <si>
    <t>455 - SPI15K-BLV - 15KW</t>
  </si>
  <si>
    <t>ESE 115 - KEHUA TECH6</t>
  </si>
  <si>
    <t>513 - LP182*182-M-72-MH</t>
  </si>
  <si>
    <t>ESE 117 - LEAPTON9</t>
  </si>
  <si>
    <t>437 - SPI60K-B</t>
  </si>
  <si>
    <t>ESE 115 - KEHUA TECH5</t>
  </si>
  <si>
    <t>500 - LP182*182-M-60-MH-560W</t>
  </si>
  <si>
    <t>ESE 117 - LEAPTON8</t>
  </si>
  <si>
    <t>430 - SPI100K-B</t>
  </si>
  <si>
    <t>ESE 115 - KEHUA TECH4</t>
  </si>
  <si>
    <t>493 - LP-M-560-MH</t>
  </si>
  <si>
    <t>ESE 117 - LEAPTON7</t>
  </si>
  <si>
    <t>400 - SPI75K-B</t>
  </si>
  <si>
    <t>ESE 115 - KEHUA TECH3</t>
  </si>
  <si>
    <t>451 - LP182-M-78-MH-550W</t>
  </si>
  <si>
    <t>ESE 117 - LEAPTON6</t>
  </si>
  <si>
    <t>373 - KF-SPI6000-B2</t>
  </si>
  <si>
    <t>ESE 115 - KEHUA TECH2</t>
  </si>
  <si>
    <t>428 - 650W</t>
  </si>
  <si>
    <t>ESE 117 - LEAPTON5</t>
  </si>
  <si>
    <t>354 - SPI3000-B2</t>
  </si>
  <si>
    <t>ESE 115 - KEHUA TECH1</t>
  </si>
  <si>
    <t>379 - LP182*182-M-78-MH - 590</t>
  </si>
  <si>
    <t>ESE 117 - LEAPTON4</t>
  </si>
  <si>
    <t>374 - LIVOLTEK GT1-10K-D</t>
  </si>
  <si>
    <t>ESE 114 - LIVOLTEK5</t>
  </si>
  <si>
    <t>369 - LP210*210-M-66-MH (665)</t>
  </si>
  <si>
    <t>ESE 117 - LEAPTON3</t>
  </si>
  <si>
    <t xml:space="preserve">363 - GT1-3K-S </t>
  </si>
  <si>
    <t>ESE 114 - LIVOLTEK4</t>
  </si>
  <si>
    <t>346 - LP182*182-M-60-MH (460W)</t>
  </si>
  <si>
    <t>ESE 117 - LEAPTON2</t>
  </si>
  <si>
    <t>359 - GT1-6K-D</t>
  </si>
  <si>
    <t>ESE 114 - LIVOLTEK3</t>
  </si>
  <si>
    <t>338 - LP166*166-M-72-MB - 450W</t>
  </si>
  <si>
    <t>ESE 117 - LEAPTON1</t>
  </si>
  <si>
    <t>352 - GT1-8K-D</t>
  </si>
  <si>
    <t>ESE 114 - LIVOLTEK2</t>
  </si>
  <si>
    <t>323 - SAT450-144M</t>
  </si>
  <si>
    <t>ESE 116 - SINOSOLA1</t>
  </si>
  <si>
    <t>348 - GT1-5K-D</t>
  </si>
  <si>
    <t>ESE 114 - LIVOLTEK1</t>
  </si>
  <si>
    <t>555 - NXN-555-144M</t>
  </si>
  <si>
    <t>ESE 113 - NEXEN5</t>
  </si>
  <si>
    <t>298 - HELIA 7,5 KTL-X</t>
  </si>
  <si>
    <t>ESE 109 - HELIA1</t>
  </si>
  <si>
    <t>550 - 575</t>
  </si>
  <si>
    <t>ESE 113 - NEXEN4</t>
  </si>
  <si>
    <t>561 - KOFV IN 32KW 220-AR_x000D_</t>
  </si>
  <si>
    <t>ESE 106 - KOMECO5</t>
  </si>
  <si>
    <t>479 - NXN-550-144M</t>
  </si>
  <si>
    <t>ESE 113 - NEXEN3</t>
  </si>
  <si>
    <t>535 - 2K</t>
  </si>
  <si>
    <t>ESE 106 - KOMECO4</t>
  </si>
  <si>
    <t>437 - NXN-460-120M - 460W</t>
  </si>
  <si>
    <t>ESE 113 - NEXEN2</t>
  </si>
  <si>
    <t>462 - 8KWP</t>
  </si>
  <si>
    <t>ESE 106 - KOMECO3</t>
  </si>
  <si>
    <t>316 - NXN-545</t>
  </si>
  <si>
    <t>ESE 113 - NEXEN1</t>
  </si>
  <si>
    <t>303 - KOFV IN 30KW</t>
  </si>
  <si>
    <t>ESE 106 - KOMECO2</t>
  </si>
  <si>
    <t>488 - MFREN-MO-144-455W</t>
  </si>
  <si>
    <t>ESE 112 - BELENERGY8</t>
  </si>
  <si>
    <t>293 - KSG-50K</t>
  </si>
  <si>
    <t>ESE 106 - KOMECO1</t>
  </si>
  <si>
    <t>483 - 600W</t>
  </si>
  <si>
    <t>ESE 112 - BELENERGY7</t>
  </si>
  <si>
    <t>431 - SE 6KTL-D1/G2</t>
  </si>
  <si>
    <t>ESE 104 - SENERGY2</t>
  </si>
  <si>
    <t>441 - MFVHO-MO-156-600W</t>
  </si>
  <si>
    <t>ESE 112 - BELENERGY6</t>
  </si>
  <si>
    <t>287 - SE 60KTL</t>
  </si>
  <si>
    <t>ESE 104 - SENERGY1</t>
  </si>
  <si>
    <t>404 - 550W</t>
  </si>
  <si>
    <t>ESE 112 - BELENERGY5</t>
  </si>
  <si>
    <t>552 - C6-75K-T6 75KW</t>
  </si>
  <si>
    <t>ESE 100 - EMPALUX8</t>
  </si>
  <si>
    <t>392 - MFVOS-MO-120-460W</t>
  </si>
  <si>
    <t>ESE 112 - BELENERGY4</t>
  </si>
  <si>
    <t>538 - 3KW</t>
  </si>
  <si>
    <t>ESE 100 - EMPALUX7</t>
  </si>
  <si>
    <t>366 - MFVZN-MO-144-545W</t>
  </si>
  <si>
    <t>ESE 112 - BELENERGY3</t>
  </si>
  <si>
    <t>ESE 100 - EMPALUX6</t>
  </si>
  <si>
    <t>342 - MFVZN-MO-144-545W</t>
  </si>
  <si>
    <t>ESE 112 - BELENERGY2</t>
  </si>
  <si>
    <t>435 - 2KWP</t>
  </si>
  <si>
    <t>ESE 100 - EMPALUX5</t>
  </si>
  <si>
    <t>310 - MFVOS-MO-144-405W</t>
  </si>
  <si>
    <t>ESE 112 - BELENERGY1</t>
  </si>
  <si>
    <t>419 - NAC25K-DT - 25</t>
  </si>
  <si>
    <t>ESE 100 - EMPALUX4</t>
  </si>
  <si>
    <t>444 - AE505 HM6L-66</t>
  </si>
  <si>
    <t>ESE 111 - AE SOLAR4</t>
  </si>
  <si>
    <t>398 - NAC10K-DT</t>
  </si>
  <si>
    <t>ESE 100 - EMPALUX3</t>
  </si>
  <si>
    <t>348 - AE460HM6L-60</t>
  </si>
  <si>
    <t>ESE 111 - AE SOLAR3</t>
  </si>
  <si>
    <t>343 - NAC5K-DS</t>
  </si>
  <si>
    <t>ESE 100 - EMPALUX2</t>
  </si>
  <si>
    <t>332 - AE460HM6L-60</t>
  </si>
  <si>
    <t>ESE 111 - AE SOLAR2</t>
  </si>
  <si>
    <t>256 - NAC8K-DS</t>
  </si>
  <si>
    <t>ESE 100 - EMPALUX1</t>
  </si>
  <si>
    <t>306 - AE410HM6L-72</t>
  </si>
  <si>
    <t>ESE 111 - AE SOLAR1</t>
  </si>
  <si>
    <t>233 - SUNTREE 10000TL+</t>
  </si>
  <si>
    <t>ESE 98 - JFY1</t>
  </si>
  <si>
    <t>417 - ESPHSC440 - 440 W</t>
  </si>
  <si>
    <t>ESE 110 - ERA SOLAR3</t>
  </si>
  <si>
    <t>221 - SE 60KTL</t>
  </si>
  <si>
    <t>ESE 93 - KINGDON SOLAR1</t>
  </si>
  <si>
    <t xml:space="preserve">330 - ESPSC400M </t>
  </si>
  <si>
    <t>ESE 110 - ERA SOLAR2</t>
  </si>
  <si>
    <t>186 - RPI M50A</t>
  </si>
  <si>
    <t>ESE 88 - DELTA1</t>
  </si>
  <si>
    <t>285 - ESPSC390</t>
  </si>
  <si>
    <t>ESE 110 - ERA SOLAR1</t>
  </si>
  <si>
    <t>540 - SOFAR-9KTLM</t>
  </si>
  <si>
    <t>ESE 87 - SOFAR11</t>
  </si>
  <si>
    <t>257 - HELIA_MONO_385WP</t>
  </si>
  <si>
    <t>ESE 108 - HELIA1</t>
  </si>
  <si>
    <t>539 - SOFAR-3KTLM</t>
  </si>
  <si>
    <t>ESE 87 - SOFAR10</t>
  </si>
  <si>
    <t>516 - 550</t>
  </si>
  <si>
    <t>ESE 107 - KOMECO3</t>
  </si>
  <si>
    <t>527 - 1600TL-G3 1.6K</t>
  </si>
  <si>
    <t>ESE 87 - SOFAR9</t>
  </si>
  <si>
    <t>449 - 445</t>
  </si>
  <si>
    <t>ESE 107 - KOMECO2</t>
  </si>
  <si>
    <t>411 - 4KTLM-G3</t>
  </si>
  <si>
    <t>ESE 87 - SOFAR8</t>
  </si>
  <si>
    <t xml:space="preserve">248 - FRAME 340 </t>
  </si>
  <si>
    <t>ESE 107 - KOMECO1</t>
  </si>
  <si>
    <t>355 - 75KTL</t>
  </si>
  <si>
    <t>ESE 87 - SOFAR7</t>
  </si>
  <si>
    <t>242 - KD-P330-72</t>
  </si>
  <si>
    <t>ESE 105 - KINGDON SOLAR1</t>
  </si>
  <si>
    <t>307 - SOFAR 6KTLM-G2</t>
  </si>
  <si>
    <t>ESE 87 - SOFAR6</t>
  </si>
  <si>
    <t>224 - BST440-78M-HFD</t>
  </si>
  <si>
    <t>ESE 103 - BST41</t>
  </si>
  <si>
    <t>259 - 50000TL</t>
  </si>
  <si>
    <t>ESE 87 - SOFAR5</t>
  </si>
  <si>
    <t>507 - PS550M6-24/TH</t>
  </si>
  <si>
    <t>ESE 102 - PHONO SOLAR8</t>
  </si>
  <si>
    <t>207 - SOLAR 7.5KTLM</t>
  </si>
  <si>
    <t>ESE 87 - SOFAR4</t>
  </si>
  <si>
    <t>452 - 550</t>
  </si>
  <si>
    <t>ESE 102 - PHONO SOLAR7</t>
  </si>
  <si>
    <t>196 - 5KTLM-G2</t>
  </si>
  <si>
    <t>ESE 87 - SOFAR3</t>
  </si>
  <si>
    <t>435 - 342</t>
  </si>
  <si>
    <t>ESE 102 - PHONO SOLAR6</t>
  </si>
  <si>
    <t>189 - 33000TL-LV</t>
  </si>
  <si>
    <t>ESE 87 - SOFAR2</t>
  </si>
  <si>
    <t>327 - PS535M6-24/TH</t>
  </si>
  <si>
    <t>ESE 102 - PHONO SOLAR5</t>
  </si>
  <si>
    <t>184 - 18000TL-LV</t>
  </si>
  <si>
    <t>ESE 87 - SOFAR1</t>
  </si>
  <si>
    <t>261 - PS450M4H-24/TH</t>
  </si>
  <si>
    <t>ESE 102 - PHONO SOLAR4</t>
  </si>
  <si>
    <t>566 - 200</t>
  </si>
  <si>
    <t>ESE 86 - HUAWEI13</t>
  </si>
  <si>
    <t>246 - PS400M1H-24TH</t>
  </si>
  <si>
    <t>ESE 102 - PHONO SOLAR3</t>
  </si>
  <si>
    <t>499 - SUN200-20JTL-M3</t>
  </si>
  <si>
    <t>ESE 86 - HUAWEI12</t>
  </si>
  <si>
    <t>228 - PS405M1H-24/TH</t>
  </si>
  <si>
    <t>ESE 102 - PHONO SOLAR2</t>
  </si>
  <si>
    <t>482 - SUN2000-100KTL-H1_x000D_</t>
  </si>
  <si>
    <t>ESE 86 - HUAWEI11</t>
  </si>
  <si>
    <t>215 - PS380M</t>
  </si>
  <si>
    <t>ESE 102 - PHONO SOLAR1</t>
  </si>
  <si>
    <t>481 - SUN2000-215KTL-H3</t>
  </si>
  <si>
    <t>ESE 86 - HUAWEI10</t>
  </si>
  <si>
    <t>422 - 690</t>
  </si>
  <si>
    <t>ESE 101 - EMPALUX5</t>
  </si>
  <si>
    <t>465 - 100KTL-H1</t>
  </si>
  <si>
    <t>ESE 86 - HUAWEI9</t>
  </si>
  <si>
    <t>365 - MF00605 - 605W</t>
  </si>
  <si>
    <t>ESE 101 - EMPALUX4</t>
  </si>
  <si>
    <t>454 - SUN2000-215KTL-H0</t>
  </si>
  <si>
    <t>ESE 86 - HUAWEI8</t>
  </si>
  <si>
    <t>319 - MF00350</t>
  </si>
  <si>
    <t>ESE 101 - EMPALUX3</t>
  </si>
  <si>
    <t>401 - SUN2000-12KTL-M0</t>
  </si>
  <si>
    <t>ESE 86 - HUAWEI7</t>
  </si>
  <si>
    <t>296 - MF00450</t>
  </si>
  <si>
    <t>ESE 101 - EMPALUX2</t>
  </si>
  <si>
    <t>347 - SUN2000-30KTL-M3</t>
  </si>
  <si>
    <t>ESE 86 - HUAWEI6</t>
  </si>
  <si>
    <t>213 - MF00330</t>
  </si>
  <si>
    <t>ESE 101 - EMPALUX1</t>
  </si>
  <si>
    <t>306 - SUN2000L-2KTL</t>
  </si>
  <si>
    <t>ESE 86 - HUAWEI5</t>
  </si>
  <si>
    <t>506 - RSM144-6-405M</t>
  </si>
  <si>
    <t>257 - SUN2000-60KTL-M0_x000D_ 60KW</t>
  </si>
  <si>
    <t>ESE 86 - HUAWEI4</t>
  </si>
  <si>
    <t>280 - RSM156-6-445M</t>
  </si>
  <si>
    <t>242 - SUN2000 60KTL</t>
  </si>
  <si>
    <t>ESE 86 - HUAWEI3</t>
  </si>
  <si>
    <t>279 - 450 HALF-CELL</t>
  </si>
  <si>
    <t>211 - SUN2000-15KLT-MO</t>
  </si>
  <si>
    <t>ESE 86 - HUAWEI2</t>
  </si>
  <si>
    <t>202 - RSM410M</t>
  </si>
  <si>
    <t>183 - SUN2000-33KTL-A</t>
  </si>
  <si>
    <t>ESE 86 - HUAWEI1</t>
  </si>
  <si>
    <t>421 - TD7G72M-540W</t>
  </si>
  <si>
    <t>ESE 97 - TALESUN5</t>
  </si>
  <si>
    <t>338 - 75KTL</t>
  </si>
  <si>
    <t>ESE 85 - SUNUNO PLUS5</t>
  </si>
  <si>
    <t>416 -  TP7F72M (545WP)</t>
  </si>
  <si>
    <t>ESE 97 - TALESUN4</t>
  </si>
  <si>
    <t>331 - SUNUNO PLUS 8K</t>
  </si>
  <si>
    <t>ESE 85 - SUNUNO PLUS4</t>
  </si>
  <si>
    <t>407 - TP7F72M - 535WP</t>
  </si>
  <si>
    <t>ESE 97 - TALESUN3</t>
  </si>
  <si>
    <t>330 - SUNUNO PLUS 6K</t>
  </si>
  <si>
    <t>ESE 85 - SUNUNO PLUS3</t>
  </si>
  <si>
    <t>347 - MONO 550W TP7F72M(H)-550</t>
  </si>
  <si>
    <t>ESE 97 - TALESUN2</t>
  </si>
  <si>
    <t>179 - SUNUNO PLUS 5K</t>
  </si>
  <si>
    <t>ESE 85 - SUNUNO PLUS2</t>
  </si>
  <si>
    <t>181 - TP672M - 340W</t>
  </si>
  <si>
    <t>ESE 97 - TALESUN1</t>
  </si>
  <si>
    <t>178 - SUNUNO PLUS 3K</t>
  </si>
  <si>
    <t>ESE 85 - SUNUNO PLUS1</t>
  </si>
  <si>
    <t>175 - HALF CELL 330</t>
  </si>
  <si>
    <t>ESE 96 - SOLAR BALFAR1</t>
  </si>
  <si>
    <t xml:space="preserve">544 - SUN-7,5K-G </t>
  </si>
  <si>
    <t>ESE 83 - DEYE30</t>
  </si>
  <si>
    <t>173 - STP380S-72/VFH</t>
  </si>
  <si>
    <t>ESE 95 - SUNTECH1</t>
  </si>
  <si>
    <t>542 - SUN-33K-G</t>
  </si>
  <si>
    <t>ESE 83 - DEYE29</t>
  </si>
  <si>
    <t>530 - SIRIUS-HD144P- 545W</t>
  </si>
  <si>
    <t>ESE 94 - SIRIUS6</t>
  </si>
  <si>
    <t>505 - SUN-60K-G</t>
  </si>
  <si>
    <t>ESE 83 - DEYE28</t>
  </si>
  <si>
    <t>343 - PM5-78SA - 460W</t>
  </si>
  <si>
    <t>ESE 94 - SIRIUS5</t>
  </si>
  <si>
    <t>501 - SUN-35K-G02-LV</t>
  </si>
  <si>
    <t>ESE 83 - DEYE27</t>
  </si>
  <si>
    <t>304 - SIRIUS-PM5-78SA</t>
  </si>
  <si>
    <t>ESE 94 - SIRIUS4</t>
  </si>
  <si>
    <t xml:space="preserve">475 - SUN-30K-G02-LV </t>
  </si>
  <si>
    <t>ESE 83 - DEYE26</t>
  </si>
  <si>
    <t>221 - SIRIUS - NHLD144-425/M</t>
  </si>
  <si>
    <t>ESE 94 - SIRIUS3</t>
  </si>
  <si>
    <t xml:space="preserve">474 - SUN-40K-G-LV </t>
  </si>
  <si>
    <t>ESE 83 - DEYE25</t>
  </si>
  <si>
    <t>206 - NHLD144-400/M</t>
  </si>
  <si>
    <t>ESE 94 - SIRIUS2</t>
  </si>
  <si>
    <t>446 - SUN1300G3-US-220</t>
  </si>
  <si>
    <t>ESE 83 - DEYE24</t>
  </si>
  <si>
    <t>172 - LD72-375M</t>
  </si>
  <si>
    <t>ESE 94 - SIRIUS1</t>
  </si>
  <si>
    <t>387 - SUN2000 G3-EU-230</t>
  </si>
  <si>
    <t>ESE 83 - DEYE23</t>
  </si>
  <si>
    <t>171 - KD-P330-72</t>
  </si>
  <si>
    <t>378 - SUN1000G3-US-220</t>
  </si>
  <si>
    <t>ESE 83 - DEYE22</t>
  </si>
  <si>
    <t>169 - SDM-500</t>
  </si>
  <si>
    <t>ESE 92 - SUNDAY ENERGY1</t>
  </si>
  <si>
    <t>377 - SUN-10K-G</t>
  </si>
  <si>
    <t>ESE 83 - DEYE21</t>
  </si>
  <si>
    <t>542 - ODA-665-33V-MH - 665WP</t>
  </si>
  <si>
    <t>370 - 1300W</t>
  </si>
  <si>
    <t>ESE 83 - DEYE20</t>
  </si>
  <si>
    <t>540 - ODA555-36V-MH - 555WP</t>
  </si>
  <si>
    <t>365 - SG25K-GO2-LV</t>
  </si>
  <si>
    <t>ESE 83 - DEYE19</t>
  </si>
  <si>
    <t>512 - ODA575-36V-MH</t>
  </si>
  <si>
    <t>353 - SUN600G2-US-127</t>
  </si>
  <si>
    <t>ESE 83 - DEYE18</t>
  </si>
  <si>
    <t>362 - ODA-144CLMA - 460W</t>
  </si>
  <si>
    <t>346 - SUN2000G3-US-220</t>
  </si>
  <si>
    <t>ESE 83 - DEYE17</t>
  </si>
  <si>
    <t>361 - ODA45036MH - 450W</t>
  </si>
  <si>
    <t>316 - SUN-4K-G</t>
  </si>
  <si>
    <t>ESE 83 - DEYE16</t>
  </si>
  <si>
    <t>355 - 410W</t>
  </si>
  <si>
    <t>312 - SUN-6K-G</t>
  </si>
  <si>
    <t>ESE 83 - DEYE15</t>
  </si>
  <si>
    <t>351 - ODA550-36V-MH - 550WP</t>
  </si>
  <si>
    <t>308 - MODELO SUN-40K-G</t>
  </si>
  <si>
    <t>ESE 83 - DEYE14</t>
  </si>
  <si>
    <t>326 - ODA545-36V-MH</t>
  </si>
  <si>
    <t>267 - SUN-5K-G</t>
  </si>
  <si>
    <t>ESE 83 - DEYE13</t>
  </si>
  <si>
    <t>244 - ODA-380W36M</t>
  </si>
  <si>
    <t>264 - SUN 1600G</t>
  </si>
  <si>
    <t>ESE 83 - DEYE12</t>
  </si>
  <si>
    <t>217 - ODA 340-36-P</t>
  </si>
  <si>
    <t>263 - SUN-20K-G02-LV</t>
  </si>
  <si>
    <t>ESE 83 - DEYE11</t>
  </si>
  <si>
    <t>163 - ODA330-36-P</t>
  </si>
  <si>
    <t>255 - SUN-50K</t>
  </si>
  <si>
    <t>ESE 83 - DEYE10</t>
  </si>
  <si>
    <t>155 - ODA-400W36M</t>
  </si>
  <si>
    <t>195 - SUN-3K-G</t>
  </si>
  <si>
    <t>ESE 83 - DEYE9</t>
  </si>
  <si>
    <t>151 - LNSF-390M</t>
  </si>
  <si>
    <t>ESE 90 - LUXMAX1</t>
  </si>
  <si>
    <t>194 - SUN-8K-G</t>
  </si>
  <si>
    <t>ESE 83 - DEYE8</t>
  </si>
  <si>
    <t>536 - RS81560M - 560KW</t>
  </si>
  <si>
    <t>ESE 89 - RESUN8</t>
  </si>
  <si>
    <t>192 - SUN-25K-G</t>
  </si>
  <si>
    <t>ESE 83 - DEYE7</t>
  </si>
  <si>
    <t>431 - RS6S-P 340W</t>
  </si>
  <si>
    <t>ESE 89 - RESUN7</t>
  </si>
  <si>
    <t>188 - SUN1330G</t>
  </si>
  <si>
    <t>ESE 83 - DEYE6</t>
  </si>
  <si>
    <t>359 - RS8I550M - 550W</t>
  </si>
  <si>
    <t>ESE 89 - RESUN6</t>
  </si>
  <si>
    <t>167 - SUN80KG</t>
  </si>
  <si>
    <t>ESE 83 - DEYE5</t>
  </si>
  <si>
    <t>321 - RS8I-545M</t>
  </si>
  <si>
    <t>ESE 89 - RESUN5</t>
  </si>
  <si>
    <t>165 - DEYE 75 KWP</t>
  </si>
  <si>
    <t>ESE 83 - DEYE4</t>
  </si>
  <si>
    <t>184 - RS6I410M</t>
  </si>
  <si>
    <t>ESE 89 - RESUN4</t>
  </si>
  <si>
    <t>163 - SUN-15K-G02</t>
  </si>
  <si>
    <t>ESE 83 - DEYE3</t>
  </si>
  <si>
    <t>158 - RS6I-M-410</t>
  </si>
  <si>
    <t>ESE 89 - RESUN3</t>
  </si>
  <si>
    <t>162 - SUN1300G</t>
  </si>
  <si>
    <t>ESE 83 - DEYE2</t>
  </si>
  <si>
    <t>157 - RS6I-M-400</t>
  </si>
  <si>
    <t>ESE 89 - RESUN2</t>
  </si>
  <si>
    <t>161 - SUN-12K-G</t>
  </si>
  <si>
    <t>ESE 83 - DEYE1</t>
  </si>
  <si>
    <t>150 - RSM6E340P</t>
  </si>
  <si>
    <t>ESE 89 - RESUN1</t>
  </si>
  <si>
    <t>574 - SOFAR 5KTLM-G3</t>
  </si>
  <si>
    <t>ESE 81 - SOFAR30</t>
  </si>
  <si>
    <t>429 - 440</t>
  </si>
  <si>
    <t>ESE 84 - AE SOLAR6</t>
  </si>
  <si>
    <t>564 - 100K</t>
  </si>
  <si>
    <t>ESE 81 - SOFAR29</t>
  </si>
  <si>
    <t>399 - AE460HM6L-60 - 460W</t>
  </si>
  <si>
    <t>ESE 84 - AE SOLAR5</t>
  </si>
  <si>
    <t>531 - SOFAR 10.5KTLM-G3</t>
  </si>
  <si>
    <t>ESE 81 - SOFAR28</t>
  </si>
  <si>
    <t>313 - AE410HM6L-72</t>
  </si>
  <si>
    <t>ESE 84 - AE SOLAR4</t>
  </si>
  <si>
    <t>519 - 3KTLM-G3</t>
  </si>
  <si>
    <t>ESE 81 - SOFAR27</t>
  </si>
  <si>
    <t>209 - AE330P6</t>
  </si>
  <si>
    <t>ESE 84 - AE SOLAR3</t>
  </si>
  <si>
    <t>515 - 3300TL-G3</t>
  </si>
  <si>
    <t>ESE 81 - SOFAR26</t>
  </si>
  <si>
    <t>178 - AE370M6-72</t>
  </si>
  <si>
    <t>ESE 84 - AE SOLAR2</t>
  </si>
  <si>
    <t>467 - 10,5</t>
  </si>
  <si>
    <t>ESE 81 - SOFAR25</t>
  </si>
  <si>
    <t>145 - AE350M6-72</t>
  </si>
  <si>
    <t>ESE 84 - AE SOLAR1</t>
  </si>
  <si>
    <t>449 - SOFAR 9KTLM-G3</t>
  </si>
  <si>
    <t>ESE 81 - SOFAR24</t>
  </si>
  <si>
    <t>547 - LR5-66HPH-505M - 505WP</t>
  </si>
  <si>
    <t>ESE 82 - LONGI SOLAR18</t>
  </si>
  <si>
    <t>372 - 75KTL</t>
  </si>
  <si>
    <t>ESE 81 - SOFAR23</t>
  </si>
  <si>
    <t>498 - JKM-72HL4-565N</t>
  </si>
  <si>
    <t>ESE 82 - LONGI SOLAR17</t>
  </si>
  <si>
    <t>367 - 4KTLM-G2</t>
  </si>
  <si>
    <t>ESE 81 - SOFAR22</t>
  </si>
  <si>
    <t>466 - LR5-72HPH 550W</t>
  </si>
  <si>
    <t>ESE 82 - LONGI SOLAR16</t>
  </si>
  <si>
    <t>340 - 3KTLM-G2</t>
  </si>
  <si>
    <t>ESE 81 - SOFAR21</t>
  </si>
  <si>
    <t>410 - LKM330PP-72 - 330W</t>
  </si>
  <si>
    <t>ESE 82 - LONGI SOLAR15</t>
  </si>
  <si>
    <t>332 - SOFAR 12KT-X</t>
  </si>
  <si>
    <t>ESE 81 - SOFAR20</t>
  </si>
  <si>
    <t>401 - LR4-72HPH-530M</t>
  </si>
  <si>
    <t>ESE 82 - LONGI SOLAR14</t>
  </si>
  <si>
    <t>304 - SOFAR 1600TL-G3</t>
  </si>
  <si>
    <t>ESE 81 - SOFAR19</t>
  </si>
  <si>
    <t>391 - 500WP</t>
  </si>
  <si>
    <t>ESE 82 - LONGI SOLAR13</t>
  </si>
  <si>
    <t>290 - 3KTM-G2</t>
  </si>
  <si>
    <t>ESE 81 - SOFAR18</t>
  </si>
  <si>
    <t>382 - LR5-72HBD-535M</t>
  </si>
  <si>
    <t>ESE 82 - LONGI SOLAR12</t>
  </si>
  <si>
    <t>289 - O 25MMMTL-G2</t>
  </si>
  <si>
    <t>ESE 81 - SOFAR17</t>
  </si>
  <si>
    <t>334 - LR5-72HPH-540M</t>
  </si>
  <si>
    <t>ESE 82 - LONGI SOLAR11</t>
  </si>
  <si>
    <t>281 - SOFAR 18000TL-LV</t>
  </si>
  <si>
    <t>ESE 81 - SOFAR16</t>
  </si>
  <si>
    <t>325 - LR5-72HPH-545M</t>
  </si>
  <si>
    <t>ESE 82 - LONGI SOLAR10</t>
  </si>
  <si>
    <t>279 - 60000TL</t>
  </si>
  <si>
    <t>ESE 81 - SOFAR15</t>
  </si>
  <si>
    <t>311 - LR-72HPM-525M</t>
  </si>
  <si>
    <t>ESE 82 - LONGI SOLAR9</t>
  </si>
  <si>
    <t>270 - 13500TL-LV</t>
  </si>
  <si>
    <t>ESE 81 - SOFAR14</t>
  </si>
  <si>
    <t>302 - LR4-72HPH-445M</t>
  </si>
  <si>
    <t>ESE 82 - LONGI SOLAR8</t>
  </si>
  <si>
    <t>269 - SOFAR 6KTLM-G2</t>
  </si>
  <si>
    <t>ESE 81 - SOFAR13</t>
  </si>
  <si>
    <t>291 - LR4-72HPH-455</t>
  </si>
  <si>
    <t>ESE 82 - LONGI SOLAR7</t>
  </si>
  <si>
    <t>258 - 20000TL</t>
  </si>
  <si>
    <t>ESE 81 - SOFAR12</t>
  </si>
  <si>
    <t>288 - LRC- 600PH-340</t>
  </si>
  <si>
    <t>ESE 82 - LONGI SOLAR6</t>
  </si>
  <si>
    <t>248 - SOFAR 1600TL-G3</t>
  </si>
  <si>
    <t>ESE 81 - SOFAR11</t>
  </si>
  <si>
    <t>247 - LR4-72HBD-450M</t>
  </si>
  <si>
    <t>ESE 82 - LONGI SOLAR5</t>
  </si>
  <si>
    <t>239 - 6000TLM</t>
  </si>
  <si>
    <t>ESE 81 - SOFAR10</t>
  </si>
  <si>
    <t>199 - LR4-72HPH 440W</t>
  </si>
  <si>
    <t>ESE 82 - LONGI SOLAR4</t>
  </si>
  <si>
    <t>227 - 4000TLM</t>
  </si>
  <si>
    <t>ESE 81 - SOFAR9</t>
  </si>
  <si>
    <t>194 - LONGI 435W</t>
  </si>
  <si>
    <t>ESE 82 - LONGI SOLAR3</t>
  </si>
  <si>
    <t>225 - 50000TL</t>
  </si>
  <si>
    <t>ESE 81 - SOFAR8</t>
  </si>
  <si>
    <t>142 - LR-720H-400</t>
  </si>
  <si>
    <t>ESE 82 - LONGI SOLAR2</t>
  </si>
  <si>
    <t>220 - 16500TL-LV</t>
  </si>
  <si>
    <t>ESE 81 - SOFAR7</t>
  </si>
  <si>
    <t>135 - LR6 - 72HPH-385M</t>
  </si>
  <si>
    <t>ESE 82 - LONGI SOLAR1</t>
  </si>
  <si>
    <t>219 - 16500TL-LV</t>
  </si>
  <si>
    <t>ESE 81 - SOFAR6</t>
  </si>
  <si>
    <t>331 - STP 400S - A72</t>
  </si>
  <si>
    <t>ESE 79 - SUNTECH3</t>
  </si>
  <si>
    <t>218 - 33000TL-LV</t>
  </si>
  <si>
    <t>ESE 81 - SOFAR5</t>
  </si>
  <si>
    <t>139 - STP380S-72/VFH</t>
  </si>
  <si>
    <t>ESE 79 - SUNTECH2</t>
  </si>
  <si>
    <t>210 - 3300TL-G3</t>
  </si>
  <si>
    <t>ESE 81 - SOFAR4</t>
  </si>
  <si>
    <t>116 - STP330-24/VFW</t>
  </si>
  <si>
    <t>ESE 79 - SUNTECH1</t>
  </si>
  <si>
    <t>190 - SOFAR 5KTML</t>
  </si>
  <si>
    <t>ESE 81 - SOFAR3</t>
  </si>
  <si>
    <t>554 - SS-460-60MDH - 460WP</t>
  </si>
  <si>
    <t>ESE 78 - SUNOVA SOLAR18</t>
  </si>
  <si>
    <t>185 - 27500TL-LV</t>
  </si>
  <si>
    <t>ESE 81 - SOFAR2</t>
  </si>
  <si>
    <t>552 - SS-540-72MDH</t>
  </si>
  <si>
    <t>ESE 78 - SUNOVA SOLAR17</t>
  </si>
  <si>
    <t>158 - SOFAR 7,5 KTLM</t>
  </si>
  <si>
    <t>ESE 81 - SOFAR1</t>
  </si>
  <si>
    <t>492 - SS-555-72MDH</t>
  </si>
  <si>
    <t>ESE 78 - SUNOVA SOLAR16</t>
  </si>
  <si>
    <t>150 - LS700S-BR</t>
  </si>
  <si>
    <t>ESE 80 - LEADSOLAR1</t>
  </si>
  <si>
    <t>384 - SS-550-72MDH</t>
  </si>
  <si>
    <t>ESE 78 - SUNOVA SOLAR15</t>
  </si>
  <si>
    <t>156 - IMARS BG30KTR</t>
  </si>
  <si>
    <t>ESE 73 - INVT10</t>
  </si>
  <si>
    <t>370 - SS-505-66MTF - 505</t>
  </si>
  <si>
    <t>ESE 78 - SUNOVA SOLAR14</t>
  </si>
  <si>
    <t>151 - IMARS BG33KTR</t>
  </si>
  <si>
    <t>ESE 73 - INVT9</t>
  </si>
  <si>
    <t>363 - SS-BT545-72MDH - 545</t>
  </si>
  <si>
    <t>ESE 78 - SUNOVA SOLAR13</t>
  </si>
  <si>
    <t>132 - IMARS BG6KTR</t>
  </si>
  <si>
    <t>ESE 73 - INVT8</t>
  </si>
  <si>
    <t>349 - 505 WP</t>
  </si>
  <si>
    <t>ESE 78 - SUNOVA SOLAR12</t>
  </si>
  <si>
    <t>131 - IMARS MG3KTL</t>
  </si>
  <si>
    <t>ESE 73 - INVT7</t>
  </si>
  <si>
    <t>328 - SS-550-72MDH</t>
  </si>
  <si>
    <t>ESE 78 - SUNOVA SOLAR11</t>
  </si>
  <si>
    <t>130 - BG12KTR</t>
  </si>
  <si>
    <t>ESE 73 - INVT6</t>
  </si>
  <si>
    <t>273 -  SS-420-72PD</t>
  </si>
  <si>
    <t>ESE 78 - SUNOVA SOLAR10</t>
  </si>
  <si>
    <t>126 - IMARS BG 40KTR</t>
  </si>
  <si>
    <t>ESE 73 - INVT5</t>
  </si>
  <si>
    <t>264 - SS-440-72M</t>
  </si>
  <si>
    <t>ESE 78 - SUNOVA SOLAR9</t>
  </si>
  <si>
    <t>124 - IMARS BG 15KTR</t>
  </si>
  <si>
    <t>ESE 73 - INVT4</t>
  </si>
  <si>
    <t>230 - SS-410-72MD</t>
  </si>
  <si>
    <t>ESE 78 - SUNOVA SOLAR8</t>
  </si>
  <si>
    <t>121 - BG20KTR</t>
  </si>
  <si>
    <t>ESE 73 - INVT3</t>
  </si>
  <si>
    <t>210 - SS-450-72MD</t>
  </si>
  <si>
    <t>ESE 78 - SUNOVA SOLAR7</t>
  </si>
  <si>
    <t>120 - IMARS MG5KLT - SGV</t>
  </si>
  <si>
    <t>ESE 73 - INVT2</t>
  </si>
  <si>
    <t>192 - SS-405-72MD</t>
  </si>
  <si>
    <t>ESE 78 - SUNOVA SOLAR6</t>
  </si>
  <si>
    <t>118 - IMARS BG50</t>
  </si>
  <si>
    <t>ESE 73 - INVT1</t>
  </si>
  <si>
    <t>190 - SS-330-72P</t>
  </si>
  <si>
    <t>ESE 78 - SUNOVA SOLAR5</t>
  </si>
  <si>
    <t>565 - 50KW</t>
  </si>
  <si>
    <t>ESE 72 - SAJ16</t>
  </si>
  <si>
    <t>161 - SS-400-72M</t>
  </si>
  <si>
    <t>ESE 78 - SUNOVA SOLAR4</t>
  </si>
  <si>
    <t>551 - SAJ R6-30K-T4-32LV - 30KW</t>
  </si>
  <si>
    <t>ESE 72 - SAJ15</t>
  </si>
  <si>
    <t>149 - SS380-72M</t>
  </si>
  <si>
    <t>ESE 78 - SUNOVA SOLAR3</t>
  </si>
  <si>
    <t>550 - SAJ R6-15KT2-32-LV - 15KW</t>
  </si>
  <si>
    <t>ESE 72 - SAJ14</t>
  </si>
  <si>
    <t>125 - SS-340-72P</t>
  </si>
  <si>
    <t>ESE 78 - SUNOVA SOLAR2</t>
  </si>
  <si>
    <t>458 - R5-17K-T2</t>
  </si>
  <si>
    <t>ESE 72 - SAJ13</t>
  </si>
  <si>
    <t>114 - SUNOVA SOLAR SS 360 72M</t>
  </si>
  <si>
    <t>ESE 78 - SUNOVA SOLAR1</t>
  </si>
  <si>
    <t>452 - R5-20K-T2</t>
  </si>
  <si>
    <t>ESE 72 - SAJ12</t>
  </si>
  <si>
    <t>113 - UP-M155P</t>
  </si>
  <si>
    <t>ESE 77 - UPSOLAR1</t>
  </si>
  <si>
    <t>445 - SUNTRIO PLUS 35K-LV</t>
  </si>
  <si>
    <t>ESE 72 - SAJ11</t>
  </si>
  <si>
    <t>534 - RSM144-7-455M - 455W</t>
  </si>
  <si>
    <t>ESE 76 - RENOVIGI6</t>
  </si>
  <si>
    <t>429 - R5-4K-S2-15</t>
  </si>
  <si>
    <t>ESE 72 - SAJ10</t>
  </si>
  <si>
    <t>438 - RSM144-7-450M - 450W</t>
  </si>
  <si>
    <t>ESE 76 - RENOVIGI5</t>
  </si>
  <si>
    <t>379 - R5-2K-S1</t>
  </si>
  <si>
    <t>ESE 72 - SAJ9</t>
  </si>
  <si>
    <t>294 - RSM144-7-445M</t>
  </si>
  <si>
    <t>ESE 76 - RENOVIGI4</t>
  </si>
  <si>
    <t>376 - R5-5K-S2_x000D_</t>
  </si>
  <si>
    <t>ESE 72 - SAJ8</t>
  </si>
  <si>
    <t>218 - RENO-335P</t>
  </si>
  <si>
    <t>ESE 76 - RENOVIGI3</t>
  </si>
  <si>
    <t>357 - SAJ R5-7K-S2</t>
  </si>
  <si>
    <t>ESE 72 - SAJ7</t>
  </si>
  <si>
    <t>168 - CS3U-365P</t>
  </si>
  <si>
    <t>ESE 76 - RENOVIGI2</t>
  </si>
  <si>
    <t>351 - R5-3K-S1</t>
  </si>
  <si>
    <t>ESE 72 - SAJ6</t>
  </si>
  <si>
    <t>112 - RSM 144-6-340P</t>
  </si>
  <si>
    <t>ESE 76 - RENOVIGI1</t>
  </si>
  <si>
    <t>350 - R5-6K-S2</t>
  </si>
  <si>
    <t>ESE 72 - SAJ5</t>
  </si>
  <si>
    <t>110 - CSUN340-72P</t>
  </si>
  <si>
    <t>ESE 75 - CSUN1</t>
  </si>
  <si>
    <t>286 - R5-8K-S2</t>
  </si>
  <si>
    <t>ESE 72 - SAJ4</t>
  </si>
  <si>
    <t>434 - RS3-455</t>
  </si>
  <si>
    <t>ESE 74 - RENESOLA3</t>
  </si>
  <si>
    <t>232 - SUNTRIO PLUS 20K</t>
  </si>
  <si>
    <t>ESE 72 - SAJ3</t>
  </si>
  <si>
    <t>106 - JC330M-24/ABW</t>
  </si>
  <si>
    <t>ESE 74 - RENESOLA2</t>
  </si>
  <si>
    <t>138 - SUNUNO PLUS 3K</t>
  </si>
  <si>
    <t>ESE 72 - SAJ2</t>
  </si>
  <si>
    <t>105 - JC325M-24/ABW</t>
  </si>
  <si>
    <t>ESE 74 - RENESOLA1</t>
  </si>
  <si>
    <t>117 - SUNUNO PLUS 5K-M</t>
  </si>
  <si>
    <t>ESE 72 - SAJ1</t>
  </si>
  <si>
    <t>405 - LP182-182-M-78-MH - 590KWP</t>
  </si>
  <si>
    <t>ESE 71 - ULICA SOLAR10</t>
  </si>
  <si>
    <t>169 - EA7KSI</t>
  </si>
  <si>
    <t>ESE 70 - EAST3</t>
  </si>
  <si>
    <t>335 - UL-550M-144HV</t>
  </si>
  <si>
    <t>ESE 71 - ULICA SOLAR9</t>
  </si>
  <si>
    <t>114 - EA3KSI</t>
  </si>
  <si>
    <t>ESE 70 - EAST2</t>
  </si>
  <si>
    <t>300 - HALF-CUT 505W</t>
  </si>
  <si>
    <t>ESE 71 - ULICA SOLAR8</t>
  </si>
  <si>
    <t>110 - EA5KSI</t>
  </si>
  <si>
    <t>ESE 70 - EAST1</t>
  </si>
  <si>
    <t>270 - UL-415M-144</t>
  </si>
  <si>
    <t>ESE 71 - ULICA SOLAR7</t>
  </si>
  <si>
    <t>384 - RENO-7.7K</t>
  </si>
  <si>
    <t>ESE 67 - RENOVIGI10</t>
  </si>
  <si>
    <t>269 - UL-440M-144HV</t>
  </si>
  <si>
    <t>ESE 71 - ULICA SOLAR6</t>
  </si>
  <si>
    <t>315 - RENO-15K</t>
  </si>
  <si>
    <t>ESE 67 - RENOVIGI9</t>
  </si>
  <si>
    <t>222 - UL-450M-144</t>
  </si>
  <si>
    <t>ESE 71 - ULICA SOLAR5</t>
  </si>
  <si>
    <t>224 - RENO-30K-LV</t>
  </si>
  <si>
    <t>ESE 67 - RENOVIGI8</t>
  </si>
  <si>
    <t>196 - UL-410M-144HV</t>
  </si>
  <si>
    <t>ESE 71 - ULICA SOLAR4</t>
  </si>
  <si>
    <t>152 - RENO 560-LV</t>
  </si>
  <si>
    <t>ESE 67 - RENOVIGI7</t>
  </si>
  <si>
    <t>134 - UL-320P-72</t>
  </si>
  <si>
    <t>ESE 71 - ULICA SOLAR3</t>
  </si>
  <si>
    <t>145 - RENO -20K LV</t>
  </si>
  <si>
    <t>ESE 67 - RENOVIGI6</t>
  </si>
  <si>
    <t>111 - UL-340P-72</t>
  </si>
  <si>
    <t>ESE 71 - ULICA SOLAR2</t>
  </si>
  <si>
    <t>144 - RENO-4K PLUS</t>
  </si>
  <si>
    <t>ESE 67 - RENOVIGI5</t>
  </si>
  <si>
    <t>101 - ULICA SOLAR</t>
  </si>
  <si>
    <t>ESE 71 - ULICA SOLAR1</t>
  </si>
  <si>
    <t>136 - RENO-5K PLUS</t>
  </si>
  <si>
    <t>ESE 67 - RENOVIGI4</t>
  </si>
  <si>
    <t>97 - OP340W-72P</t>
  </si>
  <si>
    <t>ESE 68 - OPUS SOLAR1</t>
  </si>
  <si>
    <t>127 - RENO 10K</t>
  </si>
  <si>
    <t>ESE 67 - RENOVIGI3</t>
  </si>
  <si>
    <t>375 - TSM-DE15M - 405W</t>
  </si>
  <si>
    <t>115 - RENO-8K</t>
  </si>
  <si>
    <t>ESE 67 - RENOVIGI2</t>
  </si>
  <si>
    <t>282 - - TSM-DE15M(II) - 410</t>
  </si>
  <si>
    <t>107 - RENO-3K PLUS</t>
  </si>
  <si>
    <t>ESE 67 - RENOVIGI1</t>
  </si>
  <si>
    <t>93 - TSM-DE15M(II) 400W</t>
  </si>
  <si>
    <t>106 - SF1600TL 220/230</t>
  </si>
  <si>
    <t>ESE 66 - B&amp;B1</t>
  </si>
  <si>
    <t>408 - AS-7M144-HC - 550W</t>
  </si>
  <si>
    <t>ESE 63 - AMERISOLAR9</t>
  </si>
  <si>
    <t>546 - GW7000-MS</t>
  </si>
  <si>
    <t>ESE 64 - GOODWE13</t>
  </si>
  <si>
    <t>387 - AS6M144-BT 450W</t>
  </si>
  <si>
    <t>ESE 63 - AMERISOLAR8</t>
  </si>
  <si>
    <t>517 - 5KBD-NS</t>
  </si>
  <si>
    <t>ESE 64 - GOODWE12</t>
  </si>
  <si>
    <t>358 - 545</t>
  </si>
  <si>
    <t>ESE 63 - AMERISOLAR7</t>
  </si>
  <si>
    <t xml:space="preserve">444 - GW250K-HT </t>
  </si>
  <si>
    <t>ESE 64 - GOODWE11</t>
  </si>
  <si>
    <t>243 - AS-6M144-HC-445W</t>
  </si>
  <si>
    <t>ESE 63 - AMERISOLAR6</t>
  </si>
  <si>
    <t>441 - GW3KB-XS</t>
  </si>
  <si>
    <t>ESE 64 - GOODWE10</t>
  </si>
  <si>
    <t>208 - AS-6M-HC 380W</t>
  </si>
  <si>
    <t>ESE 63 - AMERISOLAR5</t>
  </si>
  <si>
    <t xml:space="preserve">392 - GW6KBD-NS </t>
  </si>
  <si>
    <t>ESE 64 - GOODWE9</t>
  </si>
  <si>
    <t>197 - AS-6M-375W</t>
  </si>
  <si>
    <t>ESE 63 - AMERISOLAR4</t>
  </si>
  <si>
    <t>328 - GW3000-XS</t>
  </si>
  <si>
    <t>ESE 64 - GOODWE8</t>
  </si>
  <si>
    <t>193 - AS-6M-HCB 400W</t>
  </si>
  <si>
    <t>ESE 63 - AMERISOLAR3</t>
  </si>
  <si>
    <t>275 - GW5000D-NS</t>
  </si>
  <si>
    <t>ESE 64 - GOODWE7</t>
  </si>
  <si>
    <t>131 - AS-69 340W</t>
  </si>
  <si>
    <t>ESE 63 - AMERISOLAR2</t>
  </si>
  <si>
    <t>209 - GW30KLV-MT</t>
  </si>
  <si>
    <t>ESE 64 - GOODWE6</t>
  </si>
  <si>
    <t>91 - AS-6P-330W</t>
  </si>
  <si>
    <t>ESE 63 - AMERISOLAR1</t>
  </si>
  <si>
    <t>208 - GW50KLV-MT</t>
  </si>
  <si>
    <t>ESE 64 - GOODWE5</t>
  </si>
  <si>
    <t>90 - SF 156X156-72-P 330W</t>
  </si>
  <si>
    <t>ESE 62 - SUNOWE1</t>
  </si>
  <si>
    <t>200 - GW8500-MS</t>
  </si>
  <si>
    <t>ESE 64 - GOODWE4</t>
  </si>
  <si>
    <t>104 - DHP72 335W</t>
  </si>
  <si>
    <t>ESE 61 - DH SOLAR3</t>
  </si>
  <si>
    <t>191 - GW35KLV-MT_x000D_</t>
  </si>
  <si>
    <t>ESE 64 - GOODWE3</t>
  </si>
  <si>
    <t>92 - DHP 72-330W</t>
  </si>
  <si>
    <t>ESE 61 - DH SOLAR2</t>
  </si>
  <si>
    <t>103 - GW15KLV-DT</t>
  </si>
  <si>
    <t>ESE 64 - GOODWE2</t>
  </si>
  <si>
    <t>89 - DHP 72-320W</t>
  </si>
  <si>
    <t>ESE 61 - DH SOLAR1</t>
  </si>
  <si>
    <t>102 - GW12KLV-DT</t>
  </si>
  <si>
    <t>ESE 64 - GOODWE1</t>
  </si>
  <si>
    <t>548 - RSM-120-8-605N - 605WP</t>
  </si>
  <si>
    <t>ESE 59 - RISEN SOLAR26</t>
  </si>
  <si>
    <t>547 - 1P6K-4G</t>
  </si>
  <si>
    <t>ESE 60 - SOLIS12</t>
  </si>
  <si>
    <t>544 - RSM150-8-480-505M - 480WP</t>
  </si>
  <si>
    <t>ESE 59 - RISEN SOLAR25</t>
  </si>
  <si>
    <t>513 -  SOLIS-1P7K-4G</t>
  </si>
  <si>
    <t>ESE 60 - SOLIS11</t>
  </si>
  <si>
    <t>541 - RSM132-8-645M-670M 650WP</t>
  </si>
  <si>
    <t>ESE 59 - RISEN SOLAR24</t>
  </si>
  <si>
    <t>448 - 100K-5G</t>
  </si>
  <si>
    <t>ESE 60 - SOLIS10</t>
  </si>
  <si>
    <t>467 - RSM72-6-350M</t>
  </si>
  <si>
    <t>ESE 59 - RISEN SOLAR23</t>
  </si>
  <si>
    <t>422 - 40K</t>
  </si>
  <si>
    <t>ESE 60 - SOLIS9</t>
  </si>
  <si>
    <t>465 - RMS110-8-550M - 550W</t>
  </si>
  <si>
    <t>ESE 59 - RISEN SOLAR22</t>
  </si>
  <si>
    <t>421 - 25K</t>
  </si>
  <si>
    <t>ESE 60 - SOLIS8</t>
  </si>
  <si>
    <t>413 - RSM144-6-405M - 405 W</t>
  </si>
  <si>
    <t>ESE 59 - RISEN SOLAR21</t>
  </si>
  <si>
    <t>420 - 75K</t>
  </si>
  <si>
    <t>ESE 60 - SOLIS7</t>
  </si>
  <si>
    <t>388 - RSM110-8-540BMDG</t>
  </si>
  <si>
    <t>ESE 59 - RISEN SOLAR20</t>
  </si>
  <si>
    <t>391 - SOLIS-60K-4G</t>
  </si>
  <si>
    <t>ESE 60 - SOLIS6</t>
  </si>
  <si>
    <t>373 - RSN144-7-445</t>
  </si>
  <si>
    <t>ESE 59 - RISEN SOLAR19</t>
  </si>
  <si>
    <t>390 - SOLIS-50K</t>
  </si>
  <si>
    <t>ESE 60 - SOLIS5</t>
  </si>
  <si>
    <t>329 - RSM 120-8-590M</t>
  </si>
  <si>
    <t>ESE 59 - RISEN SOLAR18</t>
  </si>
  <si>
    <t>368 - SOLIS-20K-LV</t>
  </si>
  <si>
    <t>ESE 60 - SOLIS4</t>
  </si>
  <si>
    <t>318 - RMS144-6-405M</t>
  </si>
  <si>
    <t>ESE 59 - RISEN SOLAR17</t>
  </si>
  <si>
    <t>295 - SOLIS-1P8K-4G</t>
  </si>
  <si>
    <t>ESE 60 - SOLIS3</t>
  </si>
  <si>
    <t>309 - RSM150-8-500M</t>
  </si>
  <si>
    <t>ESE 59 - RISEN SOLAR16</t>
  </si>
  <si>
    <t>265 - SOLIS-1P5K-4G</t>
  </si>
  <si>
    <t>ESE 60 - SOLIS2</t>
  </si>
  <si>
    <t>263 - RSM60-6-250P</t>
  </si>
  <si>
    <t>ESE 59 - RISEN SOLAR15</t>
  </si>
  <si>
    <t>101 - SOLIS-MINI-3000-4G</t>
  </si>
  <si>
    <t>ESE 60 - SOLIS1</t>
  </si>
  <si>
    <t xml:space="preserve">262 - RSM120-6-330M </t>
  </si>
  <si>
    <t>ESE 59 - RISEN SOLAR14</t>
  </si>
  <si>
    <t>96 - SMP-600</t>
  </si>
  <si>
    <t>ESE 57 - INTISOL1</t>
  </si>
  <si>
    <t>260 - RSM156-6-445M</t>
  </si>
  <si>
    <t>ESE 59 - RISEN SOLAR13</t>
  </si>
  <si>
    <t>556 - ELGIN-75K-G - 75KW</t>
  </si>
  <si>
    <t>ESE 53 - ELGIN12</t>
  </si>
  <si>
    <t>254 - RSM156-6-455M</t>
  </si>
  <si>
    <t>ESE 59 - RISEN SOLAR12</t>
  </si>
  <si>
    <t>504 - 45KW</t>
  </si>
  <si>
    <t>ESE 53 - ELGIN11</t>
  </si>
  <si>
    <t>252 - RSM150-8-500M</t>
  </si>
  <si>
    <t>ESE 59 - RISEN SOLAR11</t>
  </si>
  <si>
    <t xml:space="preserve">500 - ELGIN 2000 </t>
  </si>
  <si>
    <t>ESE 53 - ELGIN10</t>
  </si>
  <si>
    <t>240 - RSM156-6-450M</t>
  </si>
  <si>
    <t>ESE 59 - RISEN SOLAR10</t>
  </si>
  <si>
    <t>466 - SUN-25K-G</t>
  </si>
  <si>
    <t>ESE 53 - ELGIN9</t>
  </si>
  <si>
    <t>237 - RSM144-6-415 M</t>
  </si>
  <si>
    <t>ESE 59 - RISEN SOLAR9</t>
  </si>
  <si>
    <t>461 - SUN-60K-G</t>
  </si>
  <si>
    <t>ESE 53 - ELGIN8</t>
  </si>
  <si>
    <t>229 - RSM150-8-500M</t>
  </si>
  <si>
    <t>ESE 59 - RISEN SOLAR8</t>
  </si>
  <si>
    <t>413 - ELGIN-15K-G02-LV</t>
  </si>
  <si>
    <t>ESE 53 - ELGIN7</t>
  </si>
  <si>
    <t>187 - RSM144-6-410W</t>
  </si>
  <si>
    <t>ESE 59 - RISEN SOLAR7</t>
  </si>
  <si>
    <t>291 - SUN-3K-G/ELGIN</t>
  </si>
  <si>
    <t>ESE 53 - ELGIN6</t>
  </si>
  <si>
    <t>177 - RSM156-6-440M</t>
  </si>
  <si>
    <t>ESE 59 - RISEN SOLAR6</t>
  </si>
  <si>
    <t>283 - SUN-50K-G</t>
  </si>
  <si>
    <t>ESE 53 - ELGIN5</t>
  </si>
  <si>
    <t>148 - RSM144-6-385P</t>
  </si>
  <si>
    <t>ESE 59 - RISEN SOLAR5</t>
  </si>
  <si>
    <t>282 - SUN-8K-G</t>
  </si>
  <si>
    <t>ESE 53 - ELGIN4</t>
  </si>
  <si>
    <t>147 - RSM-144-6-345P</t>
  </si>
  <si>
    <t>ESE 59 - RISEN SOLAR4</t>
  </si>
  <si>
    <t>254 - SUN-20K-G</t>
  </si>
  <si>
    <t>ESE 53 - ELGIN3</t>
  </si>
  <si>
    <t>138 - RSM144-6-400M</t>
  </si>
  <si>
    <t>ESE 59 - RISEN SOLAR3</t>
  </si>
  <si>
    <t>91 - SUN30KG</t>
  </si>
  <si>
    <t>ESE 53 - ELGIN2</t>
  </si>
  <si>
    <t>115 - RSM60-6-270P</t>
  </si>
  <si>
    <t>ESE 59 - RISEN SOLAR2</t>
  </si>
  <si>
    <t>90 - SUN5KG</t>
  </si>
  <si>
    <t>ESE 53 - ELGIN1</t>
  </si>
  <si>
    <t>88 - RSM144-6-340P</t>
  </si>
  <si>
    <t>ESE 59 - RISEN SOLAR1</t>
  </si>
  <si>
    <t>494 - 15</t>
  </si>
  <si>
    <t>ESE 51 - INTELBRAZ17</t>
  </si>
  <si>
    <t>353 - SUN535-72M-H8</t>
  </si>
  <si>
    <t>ESE 58 - PERLIGHT SOLAR2</t>
  </si>
  <si>
    <t>493 - 20</t>
  </si>
  <si>
    <t>ESE 51 - INTELBRAZ16</t>
  </si>
  <si>
    <t>87 - PLM 325P 72</t>
  </si>
  <si>
    <t>ESE 58 - PERLIGHT SOLAR1</t>
  </si>
  <si>
    <t>476 - 2K</t>
  </si>
  <si>
    <t>ESE 51 - INTELBRAZ15</t>
  </si>
  <si>
    <t>528 - SUN-72MH8-550W - 550W</t>
  </si>
  <si>
    <t>412 - EGT 10000 PRO G2</t>
  </si>
  <si>
    <t>ESE 51 - INTELBRAZ14</t>
  </si>
  <si>
    <t>211 - SUN340-72P</t>
  </si>
  <si>
    <t>349 - EGT 40000 MAX_x000D_</t>
  </si>
  <si>
    <t>ESE 51 - INTELBRAZ13</t>
  </si>
  <si>
    <t>203 - SUN 78M-HFD 440W</t>
  </si>
  <si>
    <t>337 - EGT 3600 PRO</t>
  </si>
  <si>
    <t>ESE 51 - INTELBRAZ12</t>
  </si>
  <si>
    <t>86 - SUN 72P 330W</t>
  </si>
  <si>
    <t>319 - EGT 8000 PRO</t>
  </si>
  <si>
    <t>ESE 51 - INTELBRAZ11</t>
  </si>
  <si>
    <t>471 - CHSM72M-HC 555 W</t>
  </si>
  <si>
    <t>ESE 55 - ASTRONERGY6</t>
  </si>
  <si>
    <t>273 - EGT 9000 PRO</t>
  </si>
  <si>
    <t>ESE 51 - INTELBRAZ10</t>
  </si>
  <si>
    <t>411 - CHSM72M-HC - 545W</t>
  </si>
  <si>
    <t>ESE 55 - ASTRONERGY5</t>
  </si>
  <si>
    <t>271 - EGT 3000 LITE</t>
  </si>
  <si>
    <t>ESE 51 - INTELBRAZ9</t>
  </si>
  <si>
    <t>226 - CHSM72M-HC-400</t>
  </si>
  <si>
    <t>ESE 55 - ASTRONERGY4</t>
  </si>
  <si>
    <t>247 - EGT 4600 PRO</t>
  </si>
  <si>
    <t>ESE 51 - INTELBRAZ8</t>
  </si>
  <si>
    <t>214 - CHSM6612P/HV 345</t>
  </si>
  <si>
    <t>ESE 55 - ASTRONERGY3</t>
  </si>
  <si>
    <t>236 - EGT 15000 MAX 220</t>
  </si>
  <si>
    <t>ESE 51 - INTELBRAZ7</t>
  </si>
  <si>
    <t>98 - CHSM6612P 330W</t>
  </si>
  <si>
    <t>ESE 55 - ASTRONERGY2</t>
  </si>
  <si>
    <t>197 - EGT 10500 PRO</t>
  </si>
  <si>
    <t>ESE 51 - INTELBRAZ6</t>
  </si>
  <si>
    <t>83 - CHSM72M-HC-375</t>
  </si>
  <si>
    <t>ESE 55 - ASTRONERGY1</t>
  </si>
  <si>
    <t>193 - EGT 1600 LITE</t>
  </si>
  <si>
    <t>ESE 51 - INTELBRAZ5</t>
  </si>
  <si>
    <t>82 - KRPF-320P5B</t>
  </si>
  <si>
    <t>ESE 54 - KRIPT1</t>
  </si>
  <si>
    <t>141 - EGT 6000 PRO</t>
  </si>
  <si>
    <t>ESE 51 - INTELBRAZ4</t>
  </si>
  <si>
    <t>487 - ELG590-M78HLP</t>
  </si>
  <si>
    <t>111 - EGT 22000 MAX 220V</t>
  </si>
  <si>
    <t>ESE 51 - INTELBRAZ3</t>
  </si>
  <si>
    <t>477 - ELG555-M72HAE</t>
  </si>
  <si>
    <t>84 - EGT 12046X</t>
  </si>
  <si>
    <t>ESE 51 - INTELBRAZ2</t>
  </si>
  <si>
    <t>400 - ELG545-M72HLP</t>
  </si>
  <si>
    <t>83 - EGT 12033X</t>
  </si>
  <si>
    <t>ESE 51 - INTELBRAZ1</t>
  </si>
  <si>
    <t>398 - -ELGIN-ELG550-M72HCH-550WP</t>
  </si>
  <si>
    <t>554 - INVERSOR SOLIS 37,5 KW</t>
  </si>
  <si>
    <t>ESE 48 - SOLIS28</t>
  </si>
  <si>
    <t>393 - ODA450-36-MH</t>
  </si>
  <si>
    <t>528 - S6-GR1P5K</t>
  </si>
  <si>
    <t>ESE 48 - SOLIS27</t>
  </si>
  <si>
    <t>303 - ELGIN-400W</t>
  </si>
  <si>
    <t>521 - SOLIS 250K</t>
  </si>
  <si>
    <t>ESE 48 - SOLIS26</t>
  </si>
  <si>
    <t>212 - AS-69380W</t>
  </si>
  <si>
    <t>456 - 33K</t>
  </si>
  <si>
    <t>ESE 48 - SOLIS25</t>
  </si>
  <si>
    <t>81 - AS6P340</t>
  </si>
  <si>
    <t>418 - SOLIS-110K-5G</t>
  </si>
  <si>
    <t>ESE 48 - SOLIS24</t>
  </si>
  <si>
    <t>556 - EMSH550BM</t>
  </si>
  <si>
    <t>ESE 50 - INTELBRAZ13</t>
  </si>
  <si>
    <t>407 - SOLIS-25K-LV</t>
  </si>
  <si>
    <t>ESE 48 - SOLIS23</t>
  </si>
  <si>
    <t>520 - EMST-545B SG - 545W</t>
  </si>
  <si>
    <t>ESE 50 - INTELBRAZ12</t>
  </si>
  <si>
    <t>395 - SOLIS-1P6K-4G</t>
  </si>
  <si>
    <t>ESE 48 - SOLIS22</t>
  </si>
  <si>
    <t>462 - EMSC 450BM HC</t>
  </si>
  <si>
    <t>ESE 50 - INTELBRAZ11</t>
  </si>
  <si>
    <t>386 - SOLIS-3P20K-4G</t>
  </si>
  <si>
    <t>ESE 48 - SOLIS21</t>
  </si>
  <si>
    <t>424 - EMSH 540BM HC - 540W</t>
  </si>
  <si>
    <t>ESE 50 - INTELBRAZ10</t>
  </si>
  <si>
    <t>345 - SOLIS-60K-4G</t>
  </si>
  <si>
    <t>ESE 48 - SOLIS20</t>
  </si>
  <si>
    <t>378 - EMSB-535M HC - 535 W</t>
  </si>
  <si>
    <t>ESE 50 - INTELBRAZ9</t>
  </si>
  <si>
    <t>325 - SOLIS-36K-5G</t>
  </si>
  <si>
    <t>ESE 48 - SOLIS19</t>
  </si>
  <si>
    <t>324 - EMS 590W</t>
  </si>
  <si>
    <t>ESE 50 - INTELBRAZ8</t>
  </si>
  <si>
    <t>324 - SOLIS-40K-5G</t>
  </si>
  <si>
    <t>ESE 48 - SOLIS18</t>
  </si>
  <si>
    <t>292 - EMSJ-445M HC</t>
  </si>
  <si>
    <t>ESE 50 - INTELBRAZ7</t>
  </si>
  <si>
    <t>320 - (75-80)K-5G</t>
  </si>
  <si>
    <t>ESE 48 - SOLIS17</t>
  </si>
  <si>
    <t xml:space="preserve">250 - EMSJ 340P 340W </t>
  </si>
  <si>
    <t>ESE 50 - INTELBRAZ6</t>
  </si>
  <si>
    <t>314 - SOLIS-MINI-3000-4G</t>
  </si>
  <si>
    <t>ESE 48 - SOLIS16</t>
  </si>
  <si>
    <t>231 - EMSZ-430M HC</t>
  </si>
  <si>
    <t>ESE 50 - INTELBRAZ5</t>
  </si>
  <si>
    <t>310 - 3P15K-4G</t>
  </si>
  <si>
    <t>ESE 48 - SOLIS15</t>
  </si>
  <si>
    <t>189 - EMSZ 345P DG</t>
  </si>
  <si>
    <t>ESE 50 - INTELBRAZ4</t>
  </si>
  <si>
    <t>301 - SOLIS 50-K</t>
  </si>
  <si>
    <t>ESE 48 - SOLIS14</t>
  </si>
  <si>
    <t>154 - EMS 160P</t>
  </si>
  <si>
    <t>ESE 50 - INTELBRAZ3</t>
  </si>
  <si>
    <t>300 - SOLIS -1P7.7K-5G</t>
  </si>
  <si>
    <t>ESE 48 - SOLIS13</t>
  </si>
  <si>
    <t>99 - INTELBRAS 335W</t>
  </si>
  <si>
    <t>ESE 50 - INTELBRAZ2</t>
  </si>
  <si>
    <t>276 - 1P7K-4G</t>
  </si>
  <si>
    <t>ESE 48 - SOLIS12</t>
  </si>
  <si>
    <t>77 - EMS 330P</t>
  </si>
  <si>
    <t>ESE 50 - INTELBRAZ1</t>
  </si>
  <si>
    <t>274 - SOLIS-MINI-3000-4G</t>
  </si>
  <si>
    <t>ESE 48 - SOLIS11</t>
  </si>
  <si>
    <t>130 - SRP-400-BMA-HV</t>
  </si>
  <si>
    <t>ESE 49 - SERAPHIM SOLAR2</t>
  </si>
  <si>
    <t>268 - 1P9K-4G</t>
  </si>
  <si>
    <t>ESE 48 - SOLIS10</t>
  </si>
  <si>
    <t>76 - SRP-330-6OA-HV</t>
  </si>
  <si>
    <t>ESE 49 - SERAPHIM SOLAR1</t>
  </si>
  <si>
    <t>253 - 1P4K-4G</t>
  </si>
  <si>
    <t>ESE 48 - SOLIS9</t>
  </si>
  <si>
    <t>75 - KRPF-320P5B</t>
  </si>
  <si>
    <t>ESE 47 - KRIPT1</t>
  </si>
  <si>
    <t>252 - SOLIS-30K-5G</t>
  </si>
  <si>
    <t>ESE 48 - SOLIS8</t>
  </si>
  <si>
    <t>73 - AS-P727-330</t>
  </si>
  <si>
    <t>ESE 46 - AEG1</t>
  </si>
  <si>
    <t>245 - 1P8K-4G</t>
  </si>
  <si>
    <t>ESE 48 - SOLIS7</t>
  </si>
  <si>
    <t>70 - RP-330-6PA</t>
  </si>
  <si>
    <t>244 - SOLIS-25K-5G</t>
  </si>
  <si>
    <t>ESE 48 - SOLIS6</t>
  </si>
  <si>
    <t>496 - LUXPOWER S-5 410W</t>
  </si>
  <si>
    <t>172 - 20K LV</t>
  </si>
  <si>
    <t>ESE 48 - SOLIS5</t>
  </si>
  <si>
    <t>474 - LNVU-550M</t>
  </si>
  <si>
    <t>171 - 20K LV</t>
  </si>
  <si>
    <t>ESE 48 - SOLIS4</t>
  </si>
  <si>
    <t>446 - LNVH595M - 595W</t>
  </si>
  <si>
    <t>160 - 1P5K-4G</t>
  </si>
  <si>
    <t>ESE 48 - SOLIS3</t>
  </si>
  <si>
    <t>137 - LNSF-390M</t>
  </si>
  <si>
    <t>137 - 1P10K-4G</t>
  </si>
  <si>
    <t>ESE 48 - SOLIS2</t>
  </si>
  <si>
    <t>69 - LNSF-330P</t>
  </si>
  <si>
    <t>80 - 1P5K-4G</t>
  </si>
  <si>
    <t>ESE 48 - SOLIS1</t>
  </si>
  <si>
    <t>66 - SK6612P-325</t>
  </si>
  <si>
    <t>76 - OMNIKSOL-3K-TL2</t>
  </si>
  <si>
    <t>ESE 44 - OMNIK NEW ENERGY CO2</t>
  </si>
  <si>
    <t>522 - ZXM8-TP120 SERIES - 605W</t>
  </si>
  <si>
    <t>75 - OMNIKSOL-13K-TL2</t>
  </si>
  <si>
    <t>ESE 44 - OMNIK NEW ENERGY CO1</t>
  </si>
  <si>
    <t>511 - ZXM8-TP120</t>
  </si>
  <si>
    <t>409 - KSG-32L-LV</t>
  </si>
  <si>
    <t>ESE 40 - KSTAR5</t>
  </si>
  <si>
    <t>494 - ZXM7-SHLDD144</t>
  </si>
  <si>
    <t>399 - KSG-20K-DM SERIES</t>
  </si>
  <si>
    <t>ESE 40 - KSTAR4</t>
  </si>
  <si>
    <t>459 - ZXM7-SP144-550/M - 550W</t>
  </si>
  <si>
    <t>339 - KSG-30K-DM</t>
  </si>
  <si>
    <t>ESE 40 - KSTAR3</t>
  </si>
  <si>
    <t>433 - ZXM6-NHLDD144-450</t>
  </si>
  <si>
    <t>78 - KSTAR KSG-3K-SM</t>
  </si>
  <si>
    <t>ESE 40 - KSTAR2</t>
  </si>
  <si>
    <t>380 - ZXP6-LD72-335/P</t>
  </si>
  <si>
    <t>64 - KSTAR KSG-5K-DM</t>
  </si>
  <si>
    <t>ESE 40 - KSTAR1</t>
  </si>
  <si>
    <t>371 - ZXM7-SPLD144-545/M - 545</t>
  </si>
  <si>
    <t>63 - EGT 12033X</t>
  </si>
  <si>
    <t>ESE 38 - EGT 12033X1</t>
  </si>
  <si>
    <t>305 - ZXM6-NH144-440/M</t>
  </si>
  <si>
    <t xml:space="preserve">572 - MAX 75KTL3 LV </t>
  </si>
  <si>
    <t>ESE 35 - GROWATT39</t>
  </si>
  <si>
    <t>167 - ZNS-72P-345M</t>
  </si>
  <si>
    <t>553 - MIC 1000 TL-X</t>
  </si>
  <si>
    <t>ESE 35 - GROWATT38</t>
  </si>
  <si>
    <t>65 - ZXP6-LD72 330/P</t>
  </si>
  <si>
    <t>537 - MIN 9000TL-X.</t>
  </si>
  <si>
    <t>ESE 35 - GROWATT37</t>
  </si>
  <si>
    <t>59 - SRP-330-6PA-HV</t>
  </si>
  <si>
    <t>532 - GROWATT - MAX 60KTL3-XL2</t>
  </si>
  <si>
    <t>ESE 35 - GROWATT36</t>
  </si>
  <si>
    <t>58 - EMS 330P</t>
  </si>
  <si>
    <t>525 - MAC 60KTL3-X LV</t>
  </si>
  <si>
    <t>ESE 35 - GROWATT35</t>
  </si>
  <si>
    <t>523 - SK9612MHVC - 550W</t>
  </si>
  <si>
    <t>ESE 36 - AKCOME4</t>
  </si>
  <si>
    <t>512 - MAC 25KTL3-XL</t>
  </si>
  <si>
    <t>ESE 35 - GROWATT34</t>
  </si>
  <si>
    <t>491 - SK9612MHVC</t>
  </si>
  <si>
    <t>ESE 36 - AKCOME3</t>
  </si>
  <si>
    <t>511 - MIN6000TL-X</t>
  </si>
  <si>
    <t>ESE 35 - GROWATT33</t>
  </si>
  <si>
    <t>85 - SK6612PHV-330</t>
  </si>
  <si>
    <t>ESE 36 - AKCOME2</t>
  </si>
  <si>
    <t>433 - MAX125KTL3-X.</t>
  </si>
  <si>
    <t>ESE 35 - GROWATT32</t>
  </si>
  <si>
    <t>57 - SK6612P-325</t>
  </si>
  <si>
    <t>ESE 36 - AKCOME1</t>
  </si>
  <si>
    <t>428 - MAX - 50KTL3-LV</t>
  </si>
  <si>
    <t>ESE 35 - GROWATT31</t>
  </si>
  <si>
    <t>53 - RSM72-6-330P</t>
  </si>
  <si>
    <t>424 - MIN7000TL-X(E)</t>
  </si>
  <si>
    <t>ESE 35 - GROWATT30</t>
  </si>
  <si>
    <t xml:space="preserve">515 - TSM-DE21-665W </t>
  </si>
  <si>
    <t>ESE 31 - TRINA SOLAR8</t>
  </si>
  <si>
    <t>404 - MAX 100KTL3 MV</t>
  </si>
  <si>
    <t>ESE 35 - GROWATT29</t>
  </si>
  <si>
    <t>333 - TSM-395DE15M</t>
  </si>
  <si>
    <t>ESE 31 - TRINA SOLAR7</t>
  </si>
  <si>
    <t>382 - MAC 15KTL3-XL</t>
  </si>
  <si>
    <t>ESE 35 - GROWATT28</t>
  </si>
  <si>
    <t>253 - TSM-455 DEG17M.20</t>
  </si>
  <si>
    <t>ESE 31 - TRINA SOLAR6</t>
  </si>
  <si>
    <t xml:space="preserve">362 - 8000TL-X </t>
  </si>
  <si>
    <t>ESE 35 - GROWATT27</t>
  </si>
  <si>
    <t>200 - TSM410W</t>
  </si>
  <si>
    <t>ESE 31 - TRINA SOLAR5</t>
  </si>
  <si>
    <t>341 - MAC 36 KTL3-XL</t>
  </si>
  <si>
    <t>ESE 35 - GROWATT26</t>
  </si>
  <si>
    <t>146 - TRINA TALLMAX 405</t>
  </si>
  <si>
    <t>ESE 31 - TRINA SOLAR4</t>
  </si>
  <si>
    <t>336 - MAC 30KTL3-XL</t>
  </si>
  <si>
    <t>ESE 35 - GROWATT25</t>
  </si>
  <si>
    <t>144 - TSM-PE15H-345W</t>
  </si>
  <si>
    <t>ESE 31 - TRINA SOLAR3</t>
  </si>
  <si>
    <t>334 - MAX 75KTL3-LV</t>
  </si>
  <si>
    <t>ESE 35 - GROWATT24</t>
  </si>
  <si>
    <t>80 - TRINA TALLMAX 400</t>
  </si>
  <si>
    <t>ESE 31 - TRINA SOLAR2</t>
  </si>
  <si>
    <t>292 - GROWATT - MIN10000TL-X</t>
  </si>
  <si>
    <t>ESE 35 - GROWATT23</t>
  </si>
  <si>
    <t>52 - TSM335PE14A</t>
  </si>
  <si>
    <t>ESE 31 - TRINA SOLAR1</t>
  </si>
  <si>
    <t>280 - MAX 70KLTL3 LV</t>
  </si>
  <si>
    <t>ESE 35 - GROWATT22</t>
  </si>
  <si>
    <t>117 - YC600-BR</t>
  </si>
  <si>
    <t>262 - MID 15KTL3-X</t>
  </si>
  <si>
    <t>ESE 35 - GROWATT21</t>
  </si>
  <si>
    <t>49 - APSYSTEMS YC1000-3-220</t>
  </si>
  <si>
    <t>249 - 17000 TL3-SL</t>
  </si>
  <si>
    <t>ESE 35 - GROWATT20</t>
  </si>
  <si>
    <t>47 - CORAL 325 P-72</t>
  </si>
  <si>
    <t>246 - MIC 3000TL-X</t>
  </si>
  <si>
    <t>ESE 35 - GROWATT19</t>
  </si>
  <si>
    <t>533 - M400WP - 400W</t>
  </si>
  <si>
    <t>243 - MID 25KTL3-X</t>
  </si>
  <si>
    <t>ESE 35 - GROWATT18</t>
  </si>
  <si>
    <t>44 - AC-260P/156-60S</t>
  </si>
  <si>
    <t>238 - 20000TL3-HE</t>
  </si>
  <si>
    <t>ESE 35 - GROWATT17</t>
  </si>
  <si>
    <t>485 - JAM72S30-540/MR</t>
  </si>
  <si>
    <t>234 - 3000 S</t>
  </si>
  <si>
    <t>ESE 35 - GROWATT16</t>
  </si>
  <si>
    <t>39 - JAM72S01 355-375</t>
  </si>
  <si>
    <t>230 - MIC 2500TL-X</t>
  </si>
  <si>
    <t>ESE 35 - GROWATT15</t>
  </si>
  <si>
    <t>558 - TSM-DEG19RC.20 - 565W</t>
  </si>
  <si>
    <t>ESE 25 - TRINA SOLAR43</t>
  </si>
  <si>
    <t>229 - 22000 TL3-SL</t>
  </si>
  <si>
    <t>ESE 35 - GROWATT14</t>
  </si>
  <si>
    <t>514 - TSM-DE21 665</t>
  </si>
  <si>
    <t>ESE 25 - TRINA SOLAR42</t>
  </si>
  <si>
    <t>213 - MIC 1500TL-X</t>
  </si>
  <si>
    <t>ESE 35 - GROWATT13</t>
  </si>
  <si>
    <t>509 - TSM-DE09 405</t>
  </si>
  <si>
    <t>ESE 25 - TRINA SOLAR41</t>
  </si>
  <si>
    <t>206 - 5000MTL-S</t>
  </si>
  <si>
    <t>ESE 35 - GROWATT12</t>
  </si>
  <si>
    <t>503 - TSM-DEG20C.20-590W</t>
  </si>
  <si>
    <t>ESE 25 - TRINA SOLAR40</t>
  </si>
  <si>
    <t>205 - 8000TL3-S</t>
  </si>
  <si>
    <t>ESE 35 - GROWATT11</t>
  </si>
  <si>
    <t>501 - TSM-DE18M-510W</t>
  </si>
  <si>
    <t>ESE 25 - TRINA SOLAR39</t>
  </si>
  <si>
    <t>204 - MIN 4200TL-X</t>
  </si>
  <si>
    <t>ESE 35 - GROWATT10</t>
  </si>
  <si>
    <t>490 - TSM-DE18M(II) - 510W</t>
  </si>
  <si>
    <t>ESE 25 - TRINA SOLAR38</t>
  </si>
  <si>
    <t>201 - MID20KTL3-X</t>
  </si>
  <si>
    <t>ESE 35 - GROWATT9</t>
  </si>
  <si>
    <t>475 - TRINA550</t>
  </si>
  <si>
    <t>ESE 25 - TRINA SOLAR37</t>
  </si>
  <si>
    <t>180 - MID 3000TL-X</t>
  </si>
  <si>
    <t>ESE 35 - GROWATT8</t>
  </si>
  <si>
    <t>472 - 545 WP</t>
  </si>
  <si>
    <t>ESE 25 - TRINA SOLAR36</t>
  </si>
  <si>
    <t>176 - 60KTL3 LV</t>
  </si>
  <si>
    <t>ESE 35 - GROWATT7</t>
  </si>
  <si>
    <t>469 - 595</t>
  </si>
  <si>
    <t>ESE 25 - TRINA SOLAR35</t>
  </si>
  <si>
    <t>153 - MIN 6000PL-X</t>
  </si>
  <si>
    <t>ESE 35 - GROWATT6</t>
  </si>
  <si>
    <t>456 - 540WP</t>
  </si>
  <si>
    <t>ESE 25 - TRINA SOLAR34</t>
  </si>
  <si>
    <t>146 - 2000 S</t>
  </si>
  <si>
    <t>ESE 35 - GROWATT5</t>
  </si>
  <si>
    <t>415 - TSM415 - 415W</t>
  </si>
  <si>
    <t>ESE 25 - TRINA SOLAR33</t>
  </si>
  <si>
    <t>142 - 8000 MTL-S</t>
  </si>
  <si>
    <t>ESE 35 - GROWATT4</t>
  </si>
  <si>
    <t>385 - TSM510 - 510W</t>
  </si>
  <si>
    <t>ESE 25 - TRINA SOLAR32</t>
  </si>
  <si>
    <t>133 - MIN 5000TL-X</t>
  </si>
  <si>
    <t>ESE 35 - GROWATT3</t>
  </si>
  <si>
    <t>377 - TSM-DE17M(II) - 445 W</t>
  </si>
  <si>
    <t>ESE 25 - TRINA SOLAR31</t>
  </si>
  <si>
    <t>66 - GROWATT 11000TL3-S</t>
  </si>
  <si>
    <t>ESE 35 - GROWATT2</t>
  </si>
  <si>
    <t>364 - TSM-DE18M 510 W</t>
  </si>
  <si>
    <t>ESE 25 - TRINA SOLAR30</t>
  </si>
  <si>
    <t>62 - 5500MTL-S</t>
  </si>
  <si>
    <t>ESE 35 - GROWATT1</t>
  </si>
  <si>
    <t>354 - TSM505 - 505WP</t>
  </si>
  <si>
    <t>ESE 25 - TRINA SOLAR29</t>
  </si>
  <si>
    <t>524 - HMS-2K-4T</t>
  </si>
  <si>
    <t>ESE 34 - HOYMILES7</t>
  </si>
  <si>
    <t>352 - TSM-DE15M(II) - 395W</t>
  </si>
  <si>
    <t>ESE 25 - TRINA SOLAR28</t>
  </si>
  <si>
    <t>406 - HM-2000</t>
  </si>
  <si>
    <t>ESE 34 - HOYMILES6</t>
  </si>
  <si>
    <t>345 - TSM-DE17M(II) - 445W</t>
  </si>
  <si>
    <t>ESE 25 - TRINA SOLAR27</t>
  </si>
  <si>
    <t>360 - HMS-1800-4T</t>
  </si>
  <si>
    <t>ESE 34 - HOYMILES5</t>
  </si>
  <si>
    <t>344 - TSM-DE08MII - 370W</t>
  </si>
  <si>
    <t>ESE 25 - TRINA SOLAR26</t>
  </si>
  <si>
    <t>147 - MI-1500</t>
  </si>
  <si>
    <t>ESE 34 - HOYMILES4</t>
  </si>
  <si>
    <t>340 - TSM505</t>
  </si>
  <si>
    <t>ESE 25 - TRINA SOLAR25</t>
  </si>
  <si>
    <t>125 - MI-700</t>
  </si>
  <si>
    <t>ESE 34 - HOYMILES3</t>
  </si>
  <si>
    <t>295 - TSM-DE18M(II)-495WP</t>
  </si>
  <si>
    <t>ESE 25 - TRINA SOLAR24</t>
  </si>
  <si>
    <t>67 - MI-1200</t>
  </si>
  <si>
    <t>ESE 34 - HOYMILES2</t>
  </si>
  <si>
    <t>290 - TSM-DE14H(II) 360W</t>
  </si>
  <si>
    <t>ESE 25 - TRINA SOLAR23</t>
  </si>
  <si>
    <t>61 - MI 500</t>
  </si>
  <si>
    <t>ESE 34 - HOYMILES1</t>
  </si>
  <si>
    <t>286 - TSM-455 DEG17M.20(II)</t>
  </si>
  <si>
    <t>ESE 25 - TRINA SOLAR22</t>
  </si>
  <si>
    <t>56 - RENO-500</t>
  </si>
  <si>
    <t>ESE 33 - RENO-5001</t>
  </si>
  <si>
    <t>284 - TSM-DE18M(II) 500W</t>
  </si>
  <si>
    <t>ESE 25 - TRINA SOLAR21</t>
  </si>
  <si>
    <t>119 - EA3KSI</t>
  </si>
  <si>
    <t>ESE 29 - SERRANA5</t>
  </si>
  <si>
    <t>278 - VERTEX TSM-395 WP</t>
  </si>
  <si>
    <t>ESE 25 - TRINA SOLAR20</t>
  </si>
  <si>
    <t>97 - EAKSI</t>
  </si>
  <si>
    <t>ESE 29 - SERRANA4</t>
  </si>
  <si>
    <t>268 - RSM156-6-445M</t>
  </si>
  <si>
    <t>ESE 25 - TRINA SOLAR19</t>
  </si>
  <si>
    <t>59 - MOSCATO 3600 35G</t>
  </si>
  <si>
    <t>ESE 29 - SERRANA3</t>
  </si>
  <si>
    <t>258 - TSM-DEG19C.20-535</t>
  </si>
  <si>
    <t>ESE 25 - TRINA SOLAR18</t>
  </si>
  <si>
    <t>57 - PINOTAGE 600 26D</t>
  </si>
  <si>
    <t>ESE 29 - SERRANA2</t>
  </si>
  <si>
    <t>251 -  TSM-DE08M(II) 375</t>
  </si>
  <si>
    <t>ESE 25 - TRINA SOLAR17</t>
  </si>
  <si>
    <t>55 - TOURIGA 5000 26 Z</t>
  </si>
  <si>
    <t>ESE 29 - SERRANA1</t>
  </si>
  <si>
    <t>238 - TSM-450</t>
  </si>
  <si>
    <t>ESE 25 - TRINA SOLAR16</t>
  </si>
  <si>
    <t>159 - SUNNY TRIPOWER 25000 TL</t>
  </si>
  <si>
    <t>ESE 24 - SMA5</t>
  </si>
  <si>
    <t>234 - TSM-535DEG19C.20</t>
  </si>
  <si>
    <t>ESE 25 - TRINA SOLAR15</t>
  </si>
  <si>
    <t>139 - SUNNY TRIPOWER 50</t>
  </si>
  <si>
    <t>ESE 24 - SMA4</t>
  </si>
  <si>
    <t>201 - TSM-DE17M(II)-450W</t>
  </si>
  <si>
    <t>ESE 25 - TRINA SOLAR14</t>
  </si>
  <si>
    <t>58 - SB3.0-1AV-40</t>
  </si>
  <si>
    <t>ESE 24 - SMA3</t>
  </si>
  <si>
    <t>188 - TSM-DE 15M (II) 400W</t>
  </si>
  <si>
    <t>ESE 25 - TRINA SOLAR13</t>
  </si>
  <si>
    <t>50 - SUNNY BOY 5.0</t>
  </si>
  <si>
    <t>ESE 24 - SMA2</t>
  </si>
  <si>
    <t>179 - TSM-DE15MIII-410W</t>
  </si>
  <si>
    <t>ESE 25 - TRINA SOLAR12</t>
  </si>
  <si>
    <t>48 - SUNNY BOY 4.0</t>
  </si>
  <si>
    <t>ESE 24 - SMA1</t>
  </si>
  <si>
    <t>174 - TSM-PE15H-340</t>
  </si>
  <si>
    <t>ESE 25 - TRINA SOLAR11</t>
  </si>
  <si>
    <t>251 - SB3.0-1AV-40</t>
  </si>
  <si>
    <t>ESE 23 - SMA BRASIL3</t>
  </si>
  <si>
    <t>156 - TSM-DEG15(II)-400W</t>
  </si>
  <si>
    <t>ESE 25 - TRINA SOLAR10</t>
  </si>
  <si>
    <t>129 - SB6.0-1AV-41</t>
  </si>
  <si>
    <t>ESE 23 - SMA BRASIL2</t>
  </si>
  <si>
    <t>143 - TSM - PE15H - 345W</t>
  </si>
  <si>
    <t>ESE 25 - TRINA SOLAR9</t>
  </si>
  <si>
    <t>47 - SB5.0-1AV-40</t>
  </si>
  <si>
    <t>ESE 23 - SMA BRASIL1</t>
  </si>
  <si>
    <t>129 - TSM-PE15H-345W.</t>
  </si>
  <si>
    <t>ESE 25 - TRINA SOLAR8</t>
  </si>
  <si>
    <t>414 - SE75K - (55,15KW)</t>
  </si>
  <si>
    <t>ESE 20 - SOLAR EDGE TECHNOLOGIES LTD.10</t>
  </si>
  <si>
    <t>127 - TSM-DEG15M(II)-405W</t>
  </si>
  <si>
    <t>ESE 25 - TRINA SOLAR7</t>
  </si>
  <si>
    <t>389 - SE33.3K</t>
  </si>
  <si>
    <t>ESE 20 - SOLAR EDGE TECHNOLOGIES LTD.9</t>
  </si>
  <si>
    <t>120 - TSM-PD14 340W</t>
  </si>
  <si>
    <t>ESE 25 - TRINA SOLAR6</t>
  </si>
  <si>
    <t>358 - HD WAVE SE6000H</t>
  </si>
  <si>
    <t>ESE 20 - SOLAR EDGE TECHNOLOGIES LTD.8</t>
  </si>
  <si>
    <t>119 - TSM-PE15H-350W</t>
  </si>
  <si>
    <t>ESE 25 - TRINA SOLAR5</t>
  </si>
  <si>
    <t>297 - SE9200H</t>
  </si>
  <si>
    <t>ESE 20 - SOLAR EDGE TECHNOLOGIES LTD.7</t>
  </si>
  <si>
    <t>107 - TSM-PE14A 340 W</t>
  </si>
  <si>
    <t>ESE 25 - TRINA SOLAR4</t>
  </si>
  <si>
    <t>261 - 54 - SE27.6K 380/220</t>
  </si>
  <si>
    <t>ESE 20 - SOLAR EDGE TECHNOLOGIES LTD.6</t>
  </si>
  <si>
    <t>79 - TSM-DE15MII-400W</t>
  </si>
  <si>
    <t>ESE 25 - TRINA SOLAR3</t>
  </si>
  <si>
    <t>260 - SE20.1K</t>
  </si>
  <si>
    <t>ESE 20 - SOLAR EDGE TECHNOLOGIES LTD.5</t>
  </si>
  <si>
    <t>67 - TSM-330 PE14A</t>
  </si>
  <si>
    <t>ESE 25 - TRINA SOLAR2</t>
  </si>
  <si>
    <t>157 - SE15.2K</t>
  </si>
  <si>
    <t>ESE 20 - SOLAR EDGE TECHNOLOGIES LTD.4</t>
  </si>
  <si>
    <t>37 - TSM335PE14A</t>
  </si>
  <si>
    <t>ESE 25 - TRINA SOLAR1</t>
  </si>
  <si>
    <t>105 - SE75K</t>
  </si>
  <si>
    <t>ESE 20 - SOLAR EDGE TECHNOLOGIES LTD.3</t>
  </si>
  <si>
    <t>545 - DHM-72-L9/BF- 455W</t>
  </si>
  <si>
    <t>54 - SE27.6K</t>
  </si>
  <si>
    <t>ESE 20 - SOLAR EDGE TECHNOLOGIES LTD.2</t>
  </si>
  <si>
    <t>531 - DHM-72X10 - 555W</t>
  </si>
  <si>
    <t>40 - SE17K</t>
  </si>
  <si>
    <t>ESE 20 - SOLAR EDGE TECHNOLOGIES LTD.1</t>
  </si>
  <si>
    <t>527 - DHM-72X10-540W - 540W</t>
  </si>
  <si>
    <t>427 - 7,5</t>
  </si>
  <si>
    <t>ESE 19 - REFUSOL17</t>
  </si>
  <si>
    <t>510 - DHM-T72X10 FS-545-560W</t>
  </si>
  <si>
    <t>311 - REFUONE 3.3K-1T</t>
  </si>
  <si>
    <t>ESE 19 - REFUSOL16</t>
  </si>
  <si>
    <t>357 - DHM-72X10-550W</t>
  </si>
  <si>
    <t>309 - 33K-2T</t>
  </si>
  <si>
    <t>ESE 19 - REFUSOL15</t>
  </si>
  <si>
    <t>356 - DHT-M60X10 - 460W</t>
  </si>
  <si>
    <t>231 - 25K-2T</t>
  </si>
  <si>
    <t>ESE 19 - REFUSOL14</t>
  </si>
  <si>
    <t>297 - DHM-72X10-545W</t>
  </si>
  <si>
    <t>222 - REONE 1.6K-1T</t>
  </si>
  <si>
    <t>ESE 19 - REFUSOL13</t>
  </si>
  <si>
    <t>266 - DHM-72X10 530W</t>
  </si>
  <si>
    <t>212 - REFUSOL 20K 220/380 V</t>
  </si>
  <si>
    <t>ESE 19 - REFUSOL12</t>
  </si>
  <si>
    <t>241 - TP672P-320</t>
  </si>
  <si>
    <t>168 - (25KW 380V) - 25K - 2T</t>
  </si>
  <si>
    <t>ESE 19 - REFUSOL11</t>
  </si>
  <si>
    <t>235 - DHM-72L9-440W</t>
  </si>
  <si>
    <t>155 - ( 13KW  220V) - 25K- 2T</t>
  </si>
  <si>
    <t>ESE 19 - REFUSOL10</t>
  </si>
  <si>
    <t>232 - DHM-72L9 - 450W</t>
  </si>
  <si>
    <t>148 - REFUSOL 33K/18K-2T</t>
  </si>
  <si>
    <t>ESE 19 - REFUSOL9</t>
  </si>
  <si>
    <t>195 - DAH HCP72X9-370W</t>
  </si>
  <si>
    <t>128 - 13K-2T</t>
  </si>
  <si>
    <t>ESE 19 - REFUSOL8</t>
  </si>
  <si>
    <t>186 - HCM78X9 445W</t>
  </si>
  <si>
    <t>113 - REFUONE 1.6K</t>
  </si>
  <si>
    <t>ESE 19 - REFUSOL7</t>
  </si>
  <si>
    <t>180 - HCP78X9-400W</t>
  </si>
  <si>
    <t>100 - REFUSOL 20K 127/220 V</t>
  </si>
  <si>
    <t>ESE 19 - REFUSOL6</t>
  </si>
  <si>
    <t>162 - HCP72X9-360W</t>
  </si>
  <si>
    <t>82 - REFUONE 7K-2T</t>
  </si>
  <si>
    <t>ESE 19 - REFUSOL5</t>
  </si>
  <si>
    <t>141 - DAH SOLAR HCM72X9 - 405W</t>
  </si>
  <si>
    <t>74 - REFUONE 5K-2T</t>
  </si>
  <si>
    <t>ESE 19 - REFUSOL4</t>
  </si>
  <si>
    <t>124 - HCP72X9-365</t>
  </si>
  <si>
    <t>65 - REFUONE 3K-2T</t>
  </si>
  <si>
    <t>ESE 19 - REFUSOL3</t>
  </si>
  <si>
    <t>121 - DHP72X 340W</t>
  </si>
  <si>
    <t>46 - REFUSOL 40K</t>
  </si>
  <si>
    <t>ESE 19 - REFUSOL2</t>
  </si>
  <si>
    <t>118 - HCP72X9 355</t>
  </si>
  <si>
    <t>33 - TRI 22KW 220V</t>
  </si>
  <si>
    <t>ESE 19 - REFUSOL1</t>
  </si>
  <si>
    <t>108 - HCP72XP-355 W</t>
  </si>
  <si>
    <t>410 - DS3D - 2000W</t>
  </si>
  <si>
    <t>ESE 17 - APSYSTEMS5</t>
  </si>
  <si>
    <t>29 - DHP72-330</t>
  </si>
  <si>
    <t>318 - QS1A</t>
  </si>
  <si>
    <t>ESE 17 - APSYSTEMS4</t>
  </si>
  <si>
    <t>539 - JAM72530-530/MR - 530WP</t>
  </si>
  <si>
    <t>228 - QS1-BR</t>
  </si>
  <si>
    <t>ESE 17 - APSYSTEMS3</t>
  </si>
  <si>
    <t>535 - JAM72S30-555/MR - 555W</t>
  </si>
  <si>
    <t>88 - YC500A</t>
  </si>
  <si>
    <t>ESE 17 - APSYSTEMS2</t>
  </si>
  <si>
    <t>526 - JAM78D30 - 585W</t>
  </si>
  <si>
    <t>31 - YC1000-3-220</t>
  </si>
  <si>
    <t>ESE 17 - APSYSTEMS1</t>
  </si>
  <si>
    <t>521 - JAM78S10-445/MR - 445W</t>
  </si>
  <si>
    <t>530 - SIW200G M060 W0</t>
  </si>
  <si>
    <t>ESE 15 - WEG29</t>
  </si>
  <si>
    <t>518 - 405WP</t>
  </si>
  <si>
    <t>503 - SIW500H-ST200HV</t>
  </si>
  <si>
    <t>ESE 15 - WEG28</t>
  </si>
  <si>
    <t>502 - JAM66S30-500-MR</t>
  </si>
  <si>
    <t>432 - SIW200G M105 W0</t>
  </si>
  <si>
    <t>ESE 15 - WEG27</t>
  </si>
  <si>
    <t>495 - JAM72D30-540/MB</t>
  </si>
  <si>
    <t>397 - SIW200G M090 W0</t>
  </si>
  <si>
    <t>ESE 15 - WEG26</t>
  </si>
  <si>
    <t>476 - JAM72D20-460/MB/1500V - 460W</t>
  </si>
  <si>
    <t>393 - SIW200G M080 W0</t>
  </si>
  <si>
    <t>ESE 15 - WEG25</t>
  </si>
  <si>
    <t>386 - JAM72S30-550MR - 550W</t>
  </si>
  <si>
    <t>388 - SIW200G M070 W0</t>
  </si>
  <si>
    <t>ESE 15 - WEG24</t>
  </si>
  <si>
    <t>308 - JAM72S30-545/MR</t>
  </si>
  <si>
    <t>381 - SIW200G - M050 W0 - 5KW</t>
  </si>
  <si>
    <t>ESE 15 - WEG23</t>
  </si>
  <si>
    <t>307 - JAM 72S30-540/MR</t>
  </si>
  <si>
    <t>364 - SIW200G M030</t>
  </si>
  <si>
    <t>ESE 15 - WEG22</t>
  </si>
  <si>
    <t>298 - JAM72S20MR-450</t>
  </si>
  <si>
    <t>335 - SIW 200F-M046</t>
  </si>
  <si>
    <t>ESE 15 - WEG21</t>
  </si>
  <si>
    <t>287 - JAM72S20-455/MR</t>
  </si>
  <si>
    <t>326 - WEG- SIW400 - ST075</t>
  </si>
  <si>
    <t>ESE 15 - WEG20</t>
  </si>
  <si>
    <t xml:space="preserve">276 - JAM72S30-535/MR </t>
  </si>
  <si>
    <t>317 - SIW300H M060 L1</t>
  </si>
  <si>
    <t>ESE 15 - WEG19</t>
  </si>
  <si>
    <t>256 - JAM72S10 410/PR</t>
  </si>
  <si>
    <t>313 - SIW200F-M060</t>
  </si>
  <si>
    <t>ESE 15 - WEG18</t>
  </si>
  <si>
    <t>236 - JAM72S10-400/PR 400W</t>
  </si>
  <si>
    <t>288 - SIW200-M100</t>
  </si>
  <si>
    <t>ESE 15 - WEG17</t>
  </si>
  <si>
    <t>165 - JAM72S09-385/PR</t>
  </si>
  <si>
    <t>266 - SIW200-M085</t>
  </si>
  <si>
    <t>ESE 15 - WEG16</t>
  </si>
  <si>
    <t>159 - JAM78S10-440/MR</t>
  </si>
  <si>
    <t>199 - SIW500 ST020</t>
  </si>
  <si>
    <t>ESE 15 - WEG15</t>
  </si>
  <si>
    <t>38 - JAM72S01-375</t>
  </si>
  <si>
    <t>198 - SIW300H- M085</t>
  </si>
  <si>
    <t>ESE 15 - WEG14</t>
  </si>
  <si>
    <t>32 - JAM72D00-375BP</t>
  </si>
  <si>
    <t>182 - SIW500H-ST012</t>
  </si>
  <si>
    <t>ESE 15 - WEG13</t>
  </si>
  <si>
    <t>28 - JAM72S01 3375/PR</t>
  </si>
  <si>
    <t>181 - SIW500H-ST012</t>
  </si>
  <si>
    <t>ESE 15 - WEG12</t>
  </si>
  <si>
    <t>265 - Q. PEAK DUO L-G8 430</t>
  </si>
  <si>
    <t>ESE 18 - Q CELLS8</t>
  </si>
  <si>
    <t>177 - SIW500H-ST060</t>
  </si>
  <si>
    <t>ESE 15 - WEG11</t>
  </si>
  <si>
    <t>205 - Q.PEAK DUO L-G8 425W</t>
  </si>
  <si>
    <t>ESE 18 - Q CELLS7</t>
  </si>
  <si>
    <t>174 - SIW500H - ST015</t>
  </si>
  <si>
    <t>ESE 15 - WEG10</t>
  </si>
  <si>
    <t>94 - CELLS 355W</t>
  </si>
  <si>
    <t>ESE 18 - Q CELLS6</t>
  </si>
  <si>
    <t>170 - SIW300H M020 (SUN2000L-2KTL)</t>
  </si>
  <si>
    <t>ESE 15 - WEG9</t>
  </si>
  <si>
    <t>51 - Q.POWER L-G5 315-335</t>
  </si>
  <si>
    <t>ESE 18 - Q CELLS5</t>
  </si>
  <si>
    <t>164 - SIW500H-ST036</t>
  </si>
  <si>
    <t>ESE 15 - WEG8</t>
  </si>
  <si>
    <t>46 - QCELLS Q.POWER L-G5 72 - 335</t>
  </si>
  <si>
    <t>ESE 18 - Q CELLS4</t>
  </si>
  <si>
    <t>109 - SIW500H ST040</t>
  </si>
  <si>
    <t>ESE 15 - WEG7</t>
  </si>
  <si>
    <t>35 - Q.POWER L-G5 330W</t>
  </si>
  <si>
    <t>ESE 18 - Q CELLS3</t>
  </si>
  <si>
    <t>94 - SIW500H ST030</t>
  </si>
  <si>
    <t>ESE 15 - WEG6</t>
  </si>
  <si>
    <t>34 - Q.PEAK L-G5.0.G 365</t>
  </si>
  <si>
    <t>ESE 18 - Q CELLS2</t>
  </si>
  <si>
    <t>86 - SIW300H – M020</t>
  </si>
  <si>
    <t>ESE 15 - WEG5</t>
  </si>
  <si>
    <t>22 - Q.POWER L-G5 330W</t>
  </si>
  <si>
    <t>ESE 18 - Q CELLS1</t>
  </si>
  <si>
    <t>72 - SIW300H M040</t>
  </si>
  <si>
    <t>ESE 15 - WEG4</t>
  </si>
  <si>
    <t>448 - 545</t>
  </si>
  <si>
    <t>ESE 16 - GCL10</t>
  </si>
  <si>
    <t>52 - SIW500H - ST022</t>
  </si>
  <si>
    <t>ESE 15 - WEG3</t>
  </si>
  <si>
    <t>223 - GCL-M3/72H 405W</t>
  </si>
  <si>
    <t>ESE 16 - GCL9</t>
  </si>
  <si>
    <t>39 - SIW 300H 030</t>
  </si>
  <si>
    <t>ESE 15 - WEG2</t>
  </si>
  <si>
    <t>207 - M3/72H-400</t>
  </si>
  <si>
    <t>ESE 16 - GCL8</t>
  </si>
  <si>
    <t>30 - SIW300H M050</t>
  </si>
  <si>
    <t>ESE 15 - WEG1</t>
  </si>
  <si>
    <t>204 - GCL-P6/72-345W16</t>
  </si>
  <si>
    <t>ESE 16 - GCL7</t>
  </si>
  <si>
    <t>329 - RENO-4K PLUS</t>
  </si>
  <si>
    <t>ESE 14 - MOSO - B&amp;B5</t>
  </si>
  <si>
    <t>140 - STP380S</t>
  </si>
  <si>
    <t>ESE 16 - GCL6</t>
  </si>
  <si>
    <t>187 - RENO-3K PLUS</t>
  </si>
  <si>
    <t>ESE 14 - MOSO - B&amp;B4</t>
  </si>
  <si>
    <t>133 - GCL-P6/72H375</t>
  </si>
  <si>
    <t>ESE 16 - GCL5</t>
  </si>
  <si>
    <t>175 - RENO 10K</t>
  </si>
  <si>
    <t>ESE 14 - MOSO - B&amp;B3</t>
  </si>
  <si>
    <t>84 - GCL-P6/72 335</t>
  </si>
  <si>
    <t>ESE 16 - GCL4</t>
  </si>
  <si>
    <t>99 - RENO560-LV</t>
  </si>
  <si>
    <t>ESE 14 - MOSO - B&amp;B2</t>
  </si>
  <si>
    <t>68 - GCL-P6/72340</t>
  </si>
  <si>
    <t>ESE 16 - GCL3</t>
  </si>
  <si>
    <t>28 - RENO-5K PLUS</t>
  </si>
  <si>
    <t>ESE 14 - MOSO - B&amp;B1</t>
  </si>
  <si>
    <t>24 - GCL-P6/72H330</t>
  </si>
  <si>
    <t>ESE 16 - GCL2</t>
  </si>
  <si>
    <t>510 - BL U E-G 6000D</t>
  </si>
  <si>
    <t>ESE 11 - KSTAR12</t>
  </si>
  <si>
    <t>20 - GCL-P6/60330</t>
  </si>
  <si>
    <t>ESE 16 - GCL1</t>
  </si>
  <si>
    <t>375 - BLUE-G 5000D - 5 KW</t>
  </si>
  <si>
    <t>ESE 11 - KSTAR11</t>
  </si>
  <si>
    <t>14 - VG – P245W</t>
  </si>
  <si>
    <t>ESE 13 - VIGEST SOLAR1</t>
  </si>
  <si>
    <t>296 - KSG-12K-LV</t>
  </si>
  <si>
    <t>ESE 11 - KSTAR10</t>
  </si>
  <si>
    <t>468 - BYD-540W-MLK-36-1_x000D_</t>
  </si>
  <si>
    <t>285 - MODELO BLUE-G-6000D - 6KW</t>
  </si>
  <si>
    <t>ESE 11 - KSTAR9</t>
  </si>
  <si>
    <t>454 - MLTK-36 - 535W</t>
  </si>
  <si>
    <t>284 - KSG-32K-LV</t>
  </si>
  <si>
    <t>ESE 11 - KSTAR8</t>
  </si>
  <si>
    <t>450 - BYD445MIK - 445W</t>
  </si>
  <si>
    <t>272 -  KSG-15K-DM</t>
  </si>
  <si>
    <t>ESE 11 - KSTAR7</t>
  </si>
  <si>
    <t>409 - MLK-36 - 530W</t>
  </si>
  <si>
    <t>250 - KSG-1.5K-SM</t>
  </si>
  <si>
    <t>ESE 11 - KSTAR6</t>
  </si>
  <si>
    <t>396 - 450 MGK-36</t>
  </si>
  <si>
    <t>166 - KSG 30K</t>
  </si>
  <si>
    <t>ESE 11 - KSTAR5</t>
  </si>
  <si>
    <t>337 - BYD400MIK-36</t>
  </si>
  <si>
    <t>108 - KSG-3K-SM</t>
  </si>
  <si>
    <t>ESE 11 - KSTAR4</t>
  </si>
  <si>
    <t>216 - MIK-36-5B 400</t>
  </si>
  <si>
    <t>70 - KSG 20K</t>
  </si>
  <si>
    <t>ESE 11 - KSTAR3</t>
  </si>
  <si>
    <t>191 - BYD 350</t>
  </si>
  <si>
    <t>69 - KSG 30K</t>
  </si>
  <si>
    <t>ESE 11 - KSTAR2</t>
  </si>
  <si>
    <t>182 - PHK-36 405</t>
  </si>
  <si>
    <t>16 - KSG-5K-DM</t>
  </si>
  <si>
    <t>ESE 11 - KSTAR1</t>
  </si>
  <si>
    <t>153 - 330-P6K-36</t>
  </si>
  <si>
    <t>560 - 1</t>
  </si>
  <si>
    <t>ESE 9 - ABB15</t>
  </si>
  <si>
    <t>100 - 340 PHK 36</t>
  </si>
  <si>
    <t>321 - PVS-50-TLSX2</t>
  </si>
  <si>
    <t>ESE 9 - ABB14</t>
  </si>
  <si>
    <t>45 - BYD 335 PHK-36</t>
  </si>
  <si>
    <t>223 - PVI-4-2-TL-OUTD-S</t>
  </si>
  <si>
    <t>ESE 9 - ABB13</t>
  </si>
  <si>
    <t>19 - BYD 330PHK-36</t>
  </si>
  <si>
    <t>216 - UNO-DM-2.0-TL-PLUS</t>
  </si>
  <si>
    <t>ESE 9 - ABB12</t>
  </si>
  <si>
    <t>13 - BYD 325P6D-36</t>
  </si>
  <si>
    <t>134 - UNO-DM-3.3-TL-PLUS-SB</t>
  </si>
  <si>
    <t>ESE 9 - ABB11</t>
  </si>
  <si>
    <t>78 - YL275</t>
  </si>
  <si>
    <t>116 - PVI-10.0 - TL-OUTD</t>
  </si>
  <si>
    <t>ESE 9 - ABB10</t>
  </si>
  <si>
    <t>56 - YINGLY /YL 320P – 35B</t>
  </si>
  <si>
    <t>98 - UNO 3.0-TL-OUTD</t>
  </si>
  <si>
    <t>ESE 9 - ABB9</t>
  </si>
  <si>
    <t>54 - YL-330P-35B</t>
  </si>
  <si>
    <t>87 - UNO-DM-4.6-TL-PLUS-SB</t>
  </si>
  <si>
    <t>ESE 9 - ABB8</t>
  </si>
  <si>
    <t>8 - YL270P-29B</t>
  </si>
  <si>
    <t>68 - TRIO-TM-50.0-400</t>
  </si>
  <si>
    <t>ESE 9 - ABB7</t>
  </si>
  <si>
    <t>418 - TP6H60M(H) - 340</t>
  </si>
  <si>
    <t>ESE 6 - TALESUN7</t>
  </si>
  <si>
    <t>51 - ABB / PVI-12.5-TL-OUTD-FS</t>
  </si>
  <si>
    <t>ESE 9 - ABB6</t>
  </si>
  <si>
    <t>322 - TP7F72M(H)-550</t>
  </si>
  <si>
    <t>ESE 6 - TALESUN6</t>
  </si>
  <si>
    <t>49 - TRIO-20.0-TL-OUTD</t>
  </si>
  <si>
    <t>ESE 9 - ABB5</t>
  </si>
  <si>
    <t>255 - TP6H72M(H)-405W</t>
  </si>
  <si>
    <t>ESE 6 - TALESUN5</t>
  </si>
  <si>
    <t>22 - UNO-DM-4.0-TL-PLUS-SB</t>
  </si>
  <si>
    <t>ESE 9 - ABB4</t>
  </si>
  <si>
    <t>233 - TP6H72M(H)-400W)</t>
  </si>
  <si>
    <t>ESE 6 - TALESUN4</t>
  </si>
  <si>
    <t>15 - TRIO-27.6-TL-OUTD-S2X-400/JP</t>
  </si>
  <si>
    <t>ESE 9 - ABB3</t>
  </si>
  <si>
    <t>48 - TP672P-320</t>
  </si>
  <si>
    <t>ESE 6 - TALESUN3</t>
  </si>
  <si>
    <t>14 - UNO-DM-6.0-TL-PLUS-SB-G</t>
  </si>
  <si>
    <t>ESE 9 - ABB2</t>
  </si>
  <si>
    <t>30 - TP660P-270</t>
  </si>
  <si>
    <t>ESE 6 - TALESUN2</t>
  </si>
  <si>
    <t>13 - UNO-DM-5.0-TL-PLUS-SB</t>
  </si>
  <si>
    <t>ESE 9 - ABB1</t>
  </si>
  <si>
    <t>4 - TP672P-330</t>
  </si>
  <si>
    <t>ESE 6 - TALESUN1</t>
  </si>
  <si>
    <t>490 - ES GT-10K-220</t>
  </si>
  <si>
    <t>ESE 8 - ECOSOLYS6</t>
  </si>
  <si>
    <t>549 - 72HL4-BDV - 570WP</t>
  </si>
  <si>
    <t>ESE 3 - JINKO SOLAR36</t>
  </si>
  <si>
    <t>143 - ECOS 2000 PLUS</t>
  </si>
  <si>
    <t>ESE 8 - ECOSOLYS5</t>
  </si>
  <si>
    <t>543 - JKM555M-72HL4-V - 555WP</t>
  </si>
  <si>
    <t>ESE 3 - JINKO SOLAR35</t>
  </si>
  <si>
    <t>85 - ECOS3000</t>
  </si>
  <si>
    <t>ESE 8 - ECOSOLYS4</t>
  </si>
  <si>
    <t>463 - JKM510M-7TL4</t>
  </si>
  <si>
    <t>ESE 3 - JINKO SOLAR34</t>
  </si>
  <si>
    <t>79 - ES GT-05K</t>
  </si>
  <si>
    <t>ESE 8 - ECOSOLYS3</t>
  </si>
  <si>
    <t>461 - JKM465N-60HL4-V - 465W</t>
  </si>
  <si>
    <t>ESE 3 - JINKO SOLAR33</t>
  </si>
  <si>
    <t>24 - ECOS-1000</t>
  </si>
  <si>
    <t>ESE 8 - ECOSOLYS2</t>
  </si>
  <si>
    <t>443 - JKM565N-72HL4-V - 565W</t>
  </si>
  <si>
    <t>ESE 3 - JINKO SOLAR32</t>
  </si>
  <si>
    <t>12 - ECOS-2000</t>
  </si>
  <si>
    <t>ESE 8 - ECOSOLYS1</t>
  </si>
  <si>
    <t>436 - JKM590N-78HL4-BDV - 590W</t>
  </si>
  <si>
    <t>ESE 3 - JINKO SOLAR31</t>
  </si>
  <si>
    <t>162 - BLUESUN</t>
  </si>
  <si>
    <t>ESE_MODULO95</t>
  </si>
  <si>
    <t>526 - SG5.ORS - 5K</t>
  </si>
  <si>
    <t>ESE 7 - SUNGROW29</t>
  </si>
  <si>
    <t>432 - JKM550M-72HL4-V - 550 W</t>
  </si>
  <si>
    <t>ESE 3 - JINKO SOLAR30</t>
  </si>
  <si>
    <t>159 - TOPCON</t>
  </si>
  <si>
    <t>ESE_MODULO94</t>
  </si>
  <si>
    <t>459 - SG10RS</t>
  </si>
  <si>
    <t>ESE 7 - SUNGROW28</t>
  </si>
  <si>
    <t>390 - JKM470M-7RL3-V - 470WP</t>
  </si>
  <si>
    <t>ESE 3 - JINKO SOLAR29</t>
  </si>
  <si>
    <t>158 - OUROLUX</t>
  </si>
  <si>
    <t>ESE_MODULO93</t>
  </si>
  <si>
    <t>457 - SG8.0RS</t>
  </si>
  <si>
    <t>ESE 7 - SUNGROW27</t>
  </si>
  <si>
    <t>372 - KM545M-72HL4-V</t>
  </si>
  <si>
    <t>ESE 3 - JINKO SOLAR28</t>
  </si>
  <si>
    <t>157 - BLUE SOL</t>
  </si>
  <si>
    <t>ESE_MODULO92</t>
  </si>
  <si>
    <t>442 - SG9.0RS</t>
  </si>
  <si>
    <t>ESE 7 - SUNGROW26</t>
  </si>
  <si>
    <t>339 - JKM540M-72HL4</t>
  </si>
  <si>
    <t>ESE 3 - JINKO SOLAR27</t>
  </si>
  <si>
    <t>154 - KOOP</t>
  </si>
  <si>
    <t>ESE_MODULO91</t>
  </si>
  <si>
    <t>383 - SG20RT - 20KW</t>
  </si>
  <si>
    <t>ESE 7 - SUNGROW25</t>
  </si>
  <si>
    <t>336 -  JKM530M-72HL4-TV</t>
  </si>
  <si>
    <t>ESE 3 - JINKO SOLAR26</t>
  </si>
  <si>
    <t xml:space="preserve">153 - TSUN SOLAR </t>
  </si>
  <si>
    <t>ESE_MODULO90</t>
  </si>
  <si>
    <t>323 - SG75CX</t>
  </si>
  <si>
    <t>ESE 7 - SUNGROW24</t>
  </si>
  <si>
    <t>317 - JKM460M-60HL4-V</t>
  </si>
  <si>
    <t>ESE 3 - JINKO SOLAR25</t>
  </si>
  <si>
    <t>152 - ASTRO 5</t>
  </si>
  <si>
    <t>ESE_MODULO89</t>
  </si>
  <si>
    <t>322 - SG250HX</t>
  </si>
  <si>
    <t>ESE 7 - SUNGROW23</t>
  </si>
  <si>
    <t>314 - LR4-72HBD-445M</t>
  </si>
  <si>
    <t>ESE 3 - JINKO SOLAR24</t>
  </si>
  <si>
    <t>150 - HT - SAAE</t>
  </si>
  <si>
    <t>ESE_MODULO88</t>
  </si>
  <si>
    <t>302 - SG15KTL-M</t>
  </si>
  <si>
    <t>ESE 7 - SUNGROW22</t>
  </si>
  <si>
    <t>312 - JKM420M-78HB</t>
  </si>
  <si>
    <t>ESE 3 - JINKO SOLAR23</t>
  </si>
  <si>
    <t>149 - HANERSUN</t>
  </si>
  <si>
    <t>ESE_MODULO87</t>
  </si>
  <si>
    <t>299 - SG25CX-AS</t>
  </si>
  <si>
    <t>ESE 7 - SUNGROW21</t>
  </si>
  <si>
    <t>301 - JKM455M-7RL3_x000D_</t>
  </si>
  <si>
    <t>ESE 3 - JINKO SOLAR22</t>
  </si>
  <si>
    <t>147 - NEXEN</t>
  </si>
  <si>
    <t>ESE_MODULO86</t>
  </si>
  <si>
    <t>278 - SG250HX-40º</t>
  </si>
  <si>
    <t>ESE 7 - SUNGROW20</t>
  </si>
  <si>
    <t>289 - JKM530M-7TL4-V</t>
  </si>
  <si>
    <t>ESE 3 - JINKO SOLAR21</t>
  </si>
  <si>
    <t>144 - SINE ENERGY</t>
  </si>
  <si>
    <t>ESE_MODULO85</t>
  </si>
  <si>
    <t>237 - SG40CX</t>
  </si>
  <si>
    <t>ESE 7 - SUNGROW19</t>
  </si>
  <si>
    <t>283 - JKM 450M-60HL4</t>
  </si>
  <si>
    <t>ESE 3 - JINKO SOLAR20</t>
  </si>
  <si>
    <t xml:space="preserve">143 - BELENERGY </t>
  </si>
  <si>
    <t>ESE_MODULO84</t>
  </si>
  <si>
    <t>203 - MIN 4200TL-X</t>
  </si>
  <si>
    <t>ESE 7 - SUNGROW18</t>
  </si>
  <si>
    <t xml:space="preserve">281 - JKM345M-72H </t>
  </si>
  <si>
    <t>ESE 3 - JINKO SOLAR19</t>
  </si>
  <si>
    <t>142 - 5G ENERGIA</t>
  </si>
  <si>
    <t>ESE_MODULO83</t>
  </si>
  <si>
    <t>202 - SG125HV/125KW</t>
  </si>
  <si>
    <t>ESE 7 - SUNGROW17</t>
  </si>
  <si>
    <t>275 - JKM405M-72-V</t>
  </si>
  <si>
    <t>ESE 3 - JINKO SOLAR18</t>
  </si>
  <si>
    <t>140 - YINGLI SOLAR</t>
  </si>
  <si>
    <t>ESE_MODULO82</t>
  </si>
  <si>
    <t>173 - SG110CX</t>
  </si>
  <si>
    <t>ESE 7 - SUNGROW16</t>
  </si>
  <si>
    <t>274 - TIGER-78TR 460 WP</t>
  </si>
  <si>
    <t>ESE 3 - JINKO SOLAR17</t>
  </si>
  <si>
    <t>139 - HELIUS ENERGY</t>
  </si>
  <si>
    <t>ESE_MODULO81</t>
  </si>
  <si>
    <t>140 - SG33CX</t>
  </si>
  <si>
    <t>ESE 7 - SUNGROW15</t>
  </si>
  <si>
    <t>271 - JKM525M-7TL4-V</t>
  </si>
  <si>
    <t>ESE 3 - JINKO SOLAR16</t>
  </si>
  <si>
    <t>136 - WDC SOLAR</t>
  </si>
  <si>
    <t>ESE_MODULO80</t>
  </si>
  <si>
    <t>112 - SUNGROW SG110CX</t>
  </si>
  <si>
    <t>ESE 7 - SUNGROW14</t>
  </si>
  <si>
    <t>267 - JKM530M-7TL4-V</t>
  </si>
  <si>
    <t>ESE 3 - JINKO SOLAR15</t>
  </si>
  <si>
    <t>133 - SCHUTTEN SOLAR</t>
  </si>
  <si>
    <t>ESE_MODULO79</t>
  </si>
  <si>
    <t>104 - SG3K-D</t>
  </si>
  <si>
    <t>ESE 7 - SUNGROW13</t>
  </si>
  <si>
    <t>249 - JKM535M-72HL4-V</t>
  </si>
  <si>
    <t>ESE 3 - JINKO SOLAR14</t>
  </si>
  <si>
    <t>132 - HONOR SOLAR</t>
  </si>
  <si>
    <t>ESE_MODULO78</t>
  </si>
  <si>
    <t>93 - SG110CX</t>
  </si>
  <si>
    <t>ESE 7 - SUNGROW12</t>
  </si>
  <si>
    <t>239 - JKM435M-6TL4-V</t>
  </si>
  <si>
    <t>ESE 3 - JINKO SOLAR13</t>
  </si>
  <si>
    <t>127 - XPOWER</t>
  </si>
  <si>
    <t>ESE_MODULO77</t>
  </si>
  <si>
    <t>92 - SG50CX</t>
  </si>
  <si>
    <t>ESE 7 - SUNGROW11</t>
  </si>
  <si>
    <t>220 - JKM410M-72H-MBB-BDVP</t>
  </si>
  <si>
    <t>ESE 3 - JINKO SOLAR12</t>
  </si>
  <si>
    <t>126 - HINEFAR</t>
  </si>
  <si>
    <t>ESE_MODULO76</t>
  </si>
  <si>
    <t>60 - SG8K3-D</t>
  </si>
  <si>
    <t>ESE 7 - SUNGROW10</t>
  </si>
  <si>
    <t>219 - JKM440M-6TL4-V</t>
  </si>
  <si>
    <t>ESE 3 - JINKO SOLAR11</t>
  </si>
  <si>
    <t>125 - VERTEX</t>
  </si>
  <si>
    <t>ESE_MODULO75</t>
  </si>
  <si>
    <t>42 - SG60KTL</t>
  </si>
  <si>
    <t>ESE 7 - SUNGROW9</t>
  </si>
  <si>
    <t>122 - JKM400M-72H-V 400W</t>
  </si>
  <si>
    <t>ESE 3 - JINKO SOLAR10</t>
  </si>
  <si>
    <t>124 - VSUN</t>
  </si>
  <si>
    <t>ESE_MODULO74</t>
  </si>
  <si>
    <t>38 - SG 12KTL</t>
  </si>
  <si>
    <t>ESE 7 - SUNGROW8</t>
  </si>
  <si>
    <t>95 - JKM265P</t>
  </si>
  <si>
    <t>ESE 3 - JINKO SOLAR9</t>
  </si>
  <si>
    <t>123 - AUSTA</t>
  </si>
  <si>
    <t>ESE_MODULO73</t>
  </si>
  <si>
    <t>37 - SG20KTL</t>
  </si>
  <si>
    <t>ESE 7 - SUNGROW7</t>
  </si>
  <si>
    <t>72 - JKM390M-72-V</t>
  </si>
  <si>
    <t>ESE 3 - JINKO SOLAR8</t>
  </si>
  <si>
    <t>121 - SHINEFAR</t>
  </si>
  <si>
    <t>ESE_MODULO72</t>
  </si>
  <si>
    <t>19 - SUNGROW/SG36KTL - M</t>
  </si>
  <si>
    <t>ESE 7 - SUNGROW6</t>
  </si>
  <si>
    <t>60 - JKM335PP-72</t>
  </si>
  <si>
    <t>ESE 3 - JINKO SOLAR7</t>
  </si>
  <si>
    <t>119 - QSOLAR</t>
  </si>
  <si>
    <t>ESE_MODULO71</t>
  </si>
  <si>
    <t>11 - SG2K-S</t>
  </si>
  <si>
    <t>ESE 7 - SUNGROW5</t>
  </si>
  <si>
    <t>42 - JAM72S01 375/PR</t>
  </si>
  <si>
    <t>ESE 3 - JINKO SOLAR6</t>
  </si>
  <si>
    <t>117 - LEAPTON</t>
  </si>
  <si>
    <t>ESE_MODULO70</t>
  </si>
  <si>
    <t>10 - SG6K-D</t>
  </si>
  <si>
    <t>ESE 7 - SUNGROW4</t>
  </si>
  <si>
    <t>36 - JKM320P</t>
  </si>
  <si>
    <t>ESE 3 - JINKO SOLAR5</t>
  </si>
  <si>
    <t>116 - SINOSOLA</t>
  </si>
  <si>
    <t>ESE_MODULO69</t>
  </si>
  <si>
    <t>9 - SG5K-D</t>
  </si>
  <si>
    <t>ESE 7 - SUNGROW3</t>
  </si>
  <si>
    <t>163 - HOPEWIND</t>
  </si>
  <si>
    <t>ESE_INVERSOR68</t>
  </si>
  <si>
    <t>17 - JINKO SOLAR 260W</t>
  </si>
  <si>
    <t>ESE 3 - JINKO SOLAR4</t>
  </si>
  <si>
    <t>113 - NEXEN</t>
  </si>
  <si>
    <t>ESE_MODULO68</t>
  </si>
  <si>
    <t>8 - SG4K-D</t>
  </si>
  <si>
    <t>ESE 7 - SUNGROW2</t>
  </si>
  <si>
    <t>160 - SOLAR MAXX TECH</t>
  </si>
  <si>
    <t>ESE_INVERSOR67</t>
  </si>
  <si>
    <t>15 - JKM325PP-72(PLUS)</t>
  </si>
  <si>
    <t>ESE 3 - JINKO SOLAR3</t>
  </si>
  <si>
    <t>112 - BELENERGY</t>
  </si>
  <si>
    <t>ESE_MODULO67</t>
  </si>
  <si>
    <t>7 - SG3K-S</t>
  </si>
  <si>
    <t>ESE 7 - SUNGROW1</t>
  </si>
  <si>
    <t>ESE_INVERSOR66</t>
  </si>
  <si>
    <t>9 - JKM330PP-72-V</t>
  </si>
  <si>
    <t>ESE 3 - JINKO SOLAR2</t>
  </si>
  <si>
    <t>111 - AE SOLAR</t>
  </si>
  <si>
    <t>ESE_MODULO66</t>
  </si>
  <si>
    <t>568 - YC1000-3-380-BR - 1,13KW</t>
  </si>
  <si>
    <t>156 - RENAC</t>
  </si>
  <si>
    <t>ESE_INVERSOR65</t>
  </si>
  <si>
    <t>3 - JKM340PP-72-V</t>
  </si>
  <si>
    <t>ESE 3 - JINKO SOLAR1</t>
  </si>
  <si>
    <t>110 - ERA SOLAR</t>
  </si>
  <si>
    <t>ESE_MODULO65</t>
  </si>
  <si>
    <t>567 - QT2D - 3600W</t>
  </si>
  <si>
    <t>ESE 5 - APSYSTEMS10</t>
  </si>
  <si>
    <t>155 - KOOP</t>
  </si>
  <si>
    <t>ESE_INVERSOR64</t>
  </si>
  <si>
    <t>508 - CS3W-450MS</t>
  </si>
  <si>
    <t>ESE 1 - CANADIAN SOLAR64</t>
  </si>
  <si>
    <t>108 - HELIA</t>
  </si>
  <si>
    <t>ESE_MODULO64</t>
  </si>
  <si>
    <t>514 - DS3D-L 1,6K</t>
  </si>
  <si>
    <t>ESE 5 - APSYSTEMS9</t>
  </si>
  <si>
    <t>151 - HYPONTECH</t>
  </si>
  <si>
    <t>ESE_INVERSOR63</t>
  </si>
  <si>
    <t>497 - HIKU CS3L-P 330W</t>
  </si>
  <si>
    <t>ESE 1 - CANADIAN SOLAR63</t>
  </si>
  <si>
    <t>107 - KOMECO</t>
  </si>
  <si>
    <t>ESE_MODULO63</t>
  </si>
  <si>
    <t>480 - DS3D-L - 1600W</t>
  </si>
  <si>
    <t>ESE 5 - APSYSTEMS8</t>
  </si>
  <si>
    <t>148 - ABB</t>
  </si>
  <si>
    <t>ESE_INVERSOR62</t>
  </si>
  <si>
    <t>482 - 660 W</t>
  </si>
  <si>
    <t>ESE 1 - CANADIAN SOLAR62</t>
  </si>
  <si>
    <t>105 - KINGDON SOLAR</t>
  </si>
  <si>
    <t>ESE_MODULO62</t>
  </si>
  <si>
    <t>356 - DS3D (2000)</t>
  </si>
  <si>
    <t>ESE 5 - APSYSTEMS7</t>
  </si>
  <si>
    <t>146 - NEXEN</t>
  </si>
  <si>
    <t>ESE_INVERSOR61</t>
  </si>
  <si>
    <t>481 - 590W</t>
  </si>
  <si>
    <t>ESE 1 - CANADIAN SOLAR61</t>
  </si>
  <si>
    <t>103 - BST4</t>
  </si>
  <si>
    <t>ESE_MODULO61</t>
  </si>
  <si>
    <t>235 - QS1A-BR 1500 W</t>
  </si>
  <si>
    <t>ESE 5 - APSYSTEMS6</t>
  </si>
  <si>
    <t>145 - ENPHASE</t>
  </si>
  <si>
    <t>ESE_INVERSOR60</t>
  </si>
  <si>
    <t>430 - CS7N-665MB-AG - 665W</t>
  </si>
  <si>
    <t>ESE 1 - CANADIAN SOLAR60</t>
  </si>
  <si>
    <t>102 - PHONO SOLAR</t>
  </si>
  <si>
    <t>ESE_MODULO60</t>
  </si>
  <si>
    <t>ESE 5 - APSYSTEMS5</t>
  </si>
  <si>
    <t>141 - SOLPLANETE</t>
  </si>
  <si>
    <t>ESE_INVERSOR59</t>
  </si>
  <si>
    <t>406 - CS6W-540MS</t>
  </si>
  <si>
    <t>ESE 1 - CANADIAN SOLAR59</t>
  </si>
  <si>
    <t>101 - EMPALUX</t>
  </si>
  <si>
    <t>ESE_MODULO59</t>
  </si>
  <si>
    <t>95 - QS1-BR-1200</t>
  </si>
  <si>
    <t>ESE 5 - APSYSTEMS4</t>
  </si>
  <si>
    <t>138 - REFUONE</t>
  </si>
  <si>
    <t>ESE_INVERSOR58</t>
  </si>
  <si>
    <t>394 - CS6W-550MS</t>
  </si>
  <si>
    <t>ESE 1 - CANADIAN SOLAR58</t>
  </si>
  <si>
    <t>ESE_MODULO58</t>
  </si>
  <si>
    <t>71 - YC600</t>
  </si>
  <si>
    <t>ESE 5 - APSYSTEMS3</t>
  </si>
  <si>
    <t>137 - CHINT POWER</t>
  </si>
  <si>
    <t>ESE_INVERSOR57</t>
  </si>
  <si>
    <t>389 - CS3Y_MS 480</t>
  </si>
  <si>
    <t>ESE 1 - CANADIAN SOLAR57</t>
  </si>
  <si>
    <t>97 - TALESUN</t>
  </si>
  <si>
    <t>ESE_MODULO57</t>
  </si>
  <si>
    <t>44 - YC500A</t>
  </si>
  <si>
    <t>ESE 5 - APSYSTEMS2</t>
  </si>
  <si>
    <t>135 - ELSYS</t>
  </si>
  <si>
    <t>ESE_INVERSOR56</t>
  </si>
  <si>
    <t>374 - CS6W-45MS - 545</t>
  </si>
  <si>
    <t>ESE 1 - CANADIAN SOLAR56</t>
  </si>
  <si>
    <t>96 - SOLAR BALFAR</t>
  </si>
  <si>
    <t>ESE_MODULO56</t>
  </si>
  <si>
    <t>6 - YC1000-3-220</t>
  </si>
  <si>
    <t>ESE 5 - APSYSTEMS1</t>
  </si>
  <si>
    <t>134 - SOLAREDGE</t>
  </si>
  <si>
    <t>ESE_INVERSOR55</t>
  </si>
  <si>
    <t>320 - 285WP</t>
  </si>
  <si>
    <t>ESE 1 - CANADIAN SOLAR55</t>
  </si>
  <si>
    <t>95 - SUNTECH</t>
  </si>
  <si>
    <t>ESE_MODULO55</t>
  </si>
  <si>
    <t>533 - PHB3000</t>
  </si>
  <si>
    <t>ESE 4 - PHB24</t>
  </si>
  <si>
    <t>131 - VERTYS</t>
  </si>
  <si>
    <t>ESE_INVERSOR54</t>
  </si>
  <si>
    <t>315 - CS3U-500MS</t>
  </si>
  <si>
    <t>ESE 1 - CANADIAN SOLAR54</t>
  </si>
  <si>
    <t>94 - SIRIUS</t>
  </si>
  <si>
    <t>ESE_MODULO54</t>
  </si>
  <si>
    <t>522 - PHB5000D-DS</t>
  </si>
  <si>
    <t>ESE 4 - PHB23</t>
  </si>
  <si>
    <t>130 - FOXESS</t>
  </si>
  <si>
    <t>ESE_INVERSOR53</t>
  </si>
  <si>
    <t>299 - CS6U - 530M</t>
  </si>
  <si>
    <t>ESE 1 - CANADIAN SOLAR53</t>
  </si>
  <si>
    <t>93 - KINGDON SOLAR</t>
  </si>
  <si>
    <t>ESE_MODULO53</t>
  </si>
  <si>
    <t xml:space="preserve">485 - PHB 21KT-DT </t>
  </si>
  <si>
    <t>ESE 4 - PHB22</t>
  </si>
  <si>
    <t>129 - SOLPLANET</t>
  </si>
  <si>
    <t>ESE_INVERSOR52</t>
  </si>
  <si>
    <t>293 - CS6W 535</t>
  </si>
  <si>
    <t>ESE 1 - CANADIAN SOLAR52</t>
  </si>
  <si>
    <t>92 - SUNDAY ENERGY</t>
  </si>
  <si>
    <t>ESE_MODULO52</t>
  </si>
  <si>
    <t>472 - PHB1800N-XS - 1800</t>
  </si>
  <si>
    <t>ESE 4 - PHB21</t>
  </si>
  <si>
    <t>128 - RENAC</t>
  </si>
  <si>
    <t>ESE_INVERSOR51</t>
  </si>
  <si>
    <t>277 - CS3Y-485MS</t>
  </si>
  <si>
    <t>ESE 1 - CANADIAN SOLAR51</t>
  </si>
  <si>
    <t>ESE_MODULO51</t>
  </si>
  <si>
    <t>463 - 60</t>
  </si>
  <si>
    <t>ESE 4 - PHB20</t>
  </si>
  <si>
    <t>122 - GE</t>
  </si>
  <si>
    <t>ESE_INVERSOR50</t>
  </si>
  <si>
    <t>272 - CS3Y-490MS</t>
  </si>
  <si>
    <t>ESE 1 - CANADIAN SOLAR50</t>
  </si>
  <si>
    <t>90 - LUXMAX</t>
  </si>
  <si>
    <t>ESE_MODULO50</t>
  </si>
  <si>
    <t>415 - PHB-2900D-NS</t>
  </si>
  <si>
    <t>ESE 4 - PHB19</t>
  </si>
  <si>
    <t>118 - BELENERGY</t>
  </si>
  <si>
    <t>ESE_INVERSOR49</t>
  </si>
  <si>
    <t>259 - CS3W - 455MS</t>
  </si>
  <si>
    <t>ESE 1 - CANADIAN SOLAR49</t>
  </si>
  <si>
    <t>89 - RESUN</t>
  </si>
  <si>
    <t>ESE_MODULO49</t>
  </si>
  <si>
    <t>385 - PHB75K-MT</t>
  </si>
  <si>
    <t>ESE 4 - PHB18</t>
  </si>
  <si>
    <t>115 - KEHUA TECH</t>
  </si>
  <si>
    <t>ESE_INVERSOR48</t>
  </si>
  <si>
    <t>245 - CS3W-420P</t>
  </si>
  <si>
    <t>ESE 1 - CANADIAN SOLAR48</t>
  </si>
  <si>
    <t>84 - AE SOLAR</t>
  </si>
  <si>
    <t>ESE_MODULO48</t>
  </si>
  <si>
    <t>371 - PHB5000T-DS</t>
  </si>
  <si>
    <t>ESE 4 - PHB17</t>
  </si>
  <si>
    <t>114 - LIVOLTEK</t>
  </si>
  <si>
    <t>ESE_INVERSOR47</t>
  </si>
  <si>
    <t>227 - CS3W-450MS</t>
  </si>
  <si>
    <t>ESE 1 - CANADIAN SOLAR47</t>
  </si>
  <si>
    <t>82 - LONGI SOLAR</t>
  </si>
  <si>
    <t>ESE_MODULO47</t>
  </si>
  <si>
    <t>361 - PHB6000D-NS</t>
  </si>
  <si>
    <t>ESE 4 - PHB16</t>
  </si>
  <si>
    <t>109 - HELIA</t>
  </si>
  <si>
    <t>ESE_INVERSOR46</t>
  </si>
  <si>
    <t>225 - CS3W-440MS</t>
  </si>
  <si>
    <t>ESE 1 - CANADIAN SOLAR46</t>
  </si>
  <si>
    <t>79 - SUNTECH</t>
  </si>
  <si>
    <t>ESE_MODULO46</t>
  </si>
  <si>
    <t xml:space="preserve">344 - PHB 15K-MT </t>
  </si>
  <si>
    <t>ESE 4 - PHB15</t>
  </si>
  <si>
    <t>106 - KOMECO</t>
  </si>
  <si>
    <t>ESE_INVERSOR45</t>
  </si>
  <si>
    <t>198 - CS3U-355P</t>
  </si>
  <si>
    <t>ESE 1 - CANADIAN SOLAR45</t>
  </si>
  <si>
    <t>78 - SUNOVA SOLAR</t>
  </si>
  <si>
    <t>ESE_MODULO45</t>
  </si>
  <si>
    <t>333 - PHB50K-MT</t>
  </si>
  <si>
    <t>ESE 4 - PHB14</t>
  </si>
  <si>
    <t>104 - SENERGY</t>
  </si>
  <si>
    <t>ESE_INVERSOR44</t>
  </si>
  <si>
    <t>185 - CS3W-430P</t>
  </si>
  <si>
    <t>ESE 1 - CANADIAN SOLAR44</t>
  </si>
  <si>
    <t>77 - UPSOLAR</t>
  </si>
  <si>
    <t>ESE_MODULO44</t>
  </si>
  <si>
    <t>294 - PHB36K-MT</t>
  </si>
  <si>
    <t>ESE 4 - PHB13</t>
  </si>
  <si>
    <t>ESE_INVERSOR43</t>
  </si>
  <si>
    <t>183 - CS3W-360P</t>
  </si>
  <si>
    <t>ESE 1 - CANADIAN SOLAR43</t>
  </si>
  <si>
    <t>76 - RENOVIGI</t>
  </si>
  <si>
    <t>ESE_MODULO43</t>
  </si>
  <si>
    <t>277 -  PHB6000-MS</t>
  </si>
  <si>
    <t>ESE 4 - PHB12</t>
  </si>
  <si>
    <t>98 - JFY</t>
  </si>
  <si>
    <t>ESE_INVERSOR42</t>
  </si>
  <si>
    <t>176 - CS6P-260P</t>
  </si>
  <si>
    <t>ESE 1 - CANADIAN SOLAR42</t>
  </si>
  <si>
    <t>75 - CSUN</t>
  </si>
  <si>
    <t>ESE_MODULO42</t>
  </si>
  <si>
    <t>217 - PHB8500-MS</t>
  </si>
  <si>
    <t>ESE 4 - PHB11</t>
  </si>
  <si>
    <t>ESE_INVERSOR41</t>
  </si>
  <si>
    <t>170 - RSM144-6-340P</t>
  </si>
  <si>
    <t>ESE 1 - CANADIAN SOLAR41</t>
  </si>
  <si>
    <t>74 - RENESOLA</t>
  </si>
  <si>
    <t>ESE_MODULO41</t>
  </si>
  <si>
    <t>215 - PHB 12 KN-DT</t>
  </si>
  <si>
    <t>ESE 4 - PHB10</t>
  </si>
  <si>
    <t>88 - DELTA</t>
  </si>
  <si>
    <t>ESE_INVERSOR40</t>
  </si>
  <si>
    <t>166 - CS3W-435MS</t>
  </si>
  <si>
    <t>ESE 1 - CANADIAN SOLAR40</t>
  </si>
  <si>
    <t>71 - ULICA SOLAR</t>
  </si>
  <si>
    <t>ESE_MODULO40</t>
  </si>
  <si>
    <t>122 - PHB 20K-DT</t>
  </si>
  <si>
    <t>ESE 4 - PHB9</t>
  </si>
  <si>
    <t>87 - SOFAR</t>
  </si>
  <si>
    <t>ESE_INVERSOR39</t>
  </si>
  <si>
    <t>164 - CS6K280M-SD</t>
  </si>
  <si>
    <t>ESE 1 - CANADIAN SOLAR39</t>
  </si>
  <si>
    <t>68 - OPUS SOLAR</t>
  </si>
  <si>
    <t>ESE_MODULO39</t>
  </si>
  <si>
    <t>81 - PHB1500-NS</t>
  </si>
  <si>
    <t>ESE 4 - PHB8</t>
  </si>
  <si>
    <t>86 - HUAWEI</t>
  </si>
  <si>
    <t>ESE_INVERSOR38</t>
  </si>
  <si>
    <t>160 - CS3U-360P</t>
  </si>
  <si>
    <t>ESE 1 - CANADIAN SOLAR38</t>
  </si>
  <si>
    <t>ESE_MODULO38</t>
  </si>
  <si>
    <t>77 - PHB35KMT</t>
  </si>
  <si>
    <t>ESE 4 - PHB7</t>
  </si>
  <si>
    <t>85 - SUNUNO PLUS</t>
  </si>
  <si>
    <t>ESE_INVERSOR37</t>
  </si>
  <si>
    <t>152 - CS3W-445MB-AG</t>
  </si>
  <si>
    <t>ESE 1 - CANADIAN SOLAR37</t>
  </si>
  <si>
    <t>63 - AMERISOLAR</t>
  </si>
  <si>
    <t>ESE_MODULO37</t>
  </si>
  <si>
    <t>73 - PHB1500-NS</t>
  </si>
  <si>
    <t>ESE 4 - PHB6</t>
  </si>
  <si>
    <t>83 - DEYE</t>
  </si>
  <si>
    <t>ESE_INVERSOR36</t>
  </si>
  <si>
    <t>136 - CS3W-435P</t>
  </si>
  <si>
    <t>ESE 1 - CANADIAN SOLAR36</t>
  </si>
  <si>
    <t>62 - SUNOWE</t>
  </si>
  <si>
    <t>ESE_MODULO36</t>
  </si>
  <si>
    <t>45 - PHB14K-DT</t>
  </si>
  <si>
    <t>ESE 4 - PHB5</t>
  </si>
  <si>
    <t>81 - SOFAR</t>
  </si>
  <si>
    <t>ESE_INVERSOR35</t>
  </si>
  <si>
    <t>132 - CS3W-415P</t>
  </si>
  <si>
    <t>ESE 1 - CANADIAN SOLAR35</t>
  </si>
  <si>
    <t>61 - DH SOLAR</t>
  </si>
  <si>
    <t>ESE_MODULO35</t>
  </si>
  <si>
    <t>21 - PHB3000D-NS</t>
  </si>
  <si>
    <t>ESE 4 - PHB4</t>
  </si>
  <si>
    <t>80 - LEADSOLAR</t>
  </si>
  <si>
    <t>ESE_INVERSOR34</t>
  </si>
  <si>
    <t>128 - CS3W-425P</t>
  </si>
  <si>
    <t>ESE 1 - CANADIAN SOLAR34</t>
  </si>
  <si>
    <t>59 - RISEN SOLAR</t>
  </si>
  <si>
    <t>ESE_MODULO34</t>
  </si>
  <si>
    <t>20 - PHB5000D-NS</t>
  </si>
  <si>
    <t>ESE 4 - PHB3</t>
  </si>
  <si>
    <t>73 - INVT</t>
  </si>
  <si>
    <t>ESE_INVERSOR33</t>
  </si>
  <si>
    <t>126 - 415W POLY-PERC</t>
  </si>
  <si>
    <t>ESE 1 - CANADIAN SOLAR33</t>
  </si>
  <si>
    <t>58 - PERLIGHT SOLAR</t>
  </si>
  <si>
    <t>ESE_MODULO33</t>
  </si>
  <si>
    <t>18 - PHB25K-DT</t>
  </si>
  <si>
    <t>ESE 4 - PHB2</t>
  </si>
  <si>
    <t>72 - SAJ</t>
  </si>
  <si>
    <t>ESE_INVERSOR32</t>
  </si>
  <si>
    <t>123 - CS3U-390</t>
  </si>
  <si>
    <t>ESE 1 - CANADIAN SOLAR32</t>
  </si>
  <si>
    <t>ESE_MODULO32</t>
  </si>
  <si>
    <t>5 - PHB5K-DT</t>
  </si>
  <si>
    <t>ESE 4 - PHB1</t>
  </si>
  <si>
    <t>70 - EAST</t>
  </si>
  <si>
    <t>ESE_INVERSOR31</t>
  </si>
  <si>
    <t>109 - CS3U-365P</t>
  </si>
  <si>
    <t>ESE 1 - CANADIAN SOLAR31</t>
  </si>
  <si>
    <t>55 - ASTRONERGY</t>
  </si>
  <si>
    <t>ESE_MODULO31</t>
  </si>
  <si>
    <t>450 - ECO 25.0-3-S</t>
  </si>
  <si>
    <t>ESE 2 - FRONIUS15</t>
  </si>
  <si>
    <t>67 - RENOVIGI</t>
  </si>
  <si>
    <t>ESE_INVERSOR30</t>
  </si>
  <si>
    <t>103 - CS6K-280 P</t>
  </si>
  <si>
    <t>ESE 1 - CANADIAN SOLAR30</t>
  </si>
  <si>
    <t>54 - KRIPT</t>
  </si>
  <si>
    <t>ESE_MODULO30</t>
  </si>
  <si>
    <t>305 - SYMO 12.5-3-M</t>
  </si>
  <si>
    <t>ESE 2 - FRONIUS14</t>
  </si>
  <si>
    <t>66 - B&amp;B</t>
  </si>
  <si>
    <t>ESE_INVERSOR29</t>
  </si>
  <si>
    <t>102 - CS3W-410</t>
  </si>
  <si>
    <t>ESE 1 - CANADIAN SOLAR29</t>
  </si>
  <si>
    <t>ESE_MODULO29</t>
  </si>
  <si>
    <t>89 - SYMO 12.5-3-M</t>
  </si>
  <si>
    <t>ESE 2 - FRONIUS13</t>
  </si>
  <si>
    <t>64 - GOODWE</t>
  </si>
  <si>
    <t>ESE_INVERSOR28</t>
  </si>
  <si>
    <t>96 - CS3U-385MS</t>
  </si>
  <si>
    <t>ESE 1 - CANADIAN SOLAR28</t>
  </si>
  <si>
    <t>50 - INTELBRAZ</t>
  </si>
  <si>
    <t>ESE_MODULO28</t>
  </si>
  <si>
    <t>53 - SYMO 17.5-3 M TRIFÁSICO</t>
  </si>
  <si>
    <t>ESE 2 - FRONIUS12</t>
  </si>
  <si>
    <t>60 - SOLIS</t>
  </si>
  <si>
    <t>ESE_INVERSOR27</t>
  </si>
  <si>
    <t>74 - CS6U-320P</t>
  </si>
  <si>
    <t>ESE 1 - CANADIAN SOLAR27</t>
  </si>
  <si>
    <t>49 - SERAPHIM SOLAR</t>
  </si>
  <si>
    <t>ESE_MODULO27</t>
  </si>
  <si>
    <t>43 - FRONIUS ECO 27.0-3-S</t>
  </si>
  <si>
    <t>ESE 2 - FRONIUS11</t>
  </si>
  <si>
    <t>57 - INTISOL</t>
  </si>
  <si>
    <t>ESE_INVERSOR26</t>
  </si>
  <si>
    <t>71 - CS3U-380MS</t>
  </si>
  <si>
    <t>ESE 1 - CANADIAN SOLAR26</t>
  </si>
  <si>
    <t>47 - KRIPT</t>
  </si>
  <si>
    <t>ESE_MODULO26</t>
  </si>
  <si>
    <t>41 - FRONIUS SYMO BR 10.0-3</t>
  </si>
  <si>
    <t>ESE 2 - FRONIUS10</t>
  </si>
  <si>
    <t>53 - ELGIN</t>
  </si>
  <si>
    <t>ESE_INVERSOR25</t>
  </si>
  <si>
    <t>64 - HIKU CS3W-405P</t>
  </si>
  <si>
    <t>ESE 1 - CANADIAN SOLAR25</t>
  </si>
  <si>
    <t>46 - AEG</t>
  </si>
  <si>
    <t>ESE_MODULO25</t>
  </si>
  <si>
    <t>36 - FRONIUS PRIMO 4.0-1</t>
  </si>
  <si>
    <t>ESE 2 - FRONIUS9</t>
  </si>
  <si>
    <t>51 - INTELBRAZ</t>
  </si>
  <si>
    <t>ESE_INVERSOR24</t>
  </si>
  <si>
    <t>63 - CS6K-295</t>
  </si>
  <si>
    <t>ESE 1 - CANADIAN SOLAR24</t>
  </si>
  <si>
    <t>ESE_MODULO24</t>
  </si>
  <si>
    <t>34 - PRIMO 6.0-1</t>
  </si>
  <si>
    <t>ESE 2 - FRONIUS8</t>
  </si>
  <si>
    <t>48 - SOLIS</t>
  </si>
  <si>
    <t>ESE_INVERSOR23</t>
  </si>
  <si>
    <t>62 - DYMOND CS6X 330M-FG</t>
  </si>
  <si>
    <t>ESE 1 - CANADIAN SOLAR23</t>
  </si>
  <si>
    <t>ESE_MODULO23</t>
  </si>
  <si>
    <t>29 - SYMO 20.0-3-M</t>
  </si>
  <si>
    <t>ESE 2 - FRONIUS7</t>
  </si>
  <si>
    <t>44 - OMNIK NEW ENERGY CO</t>
  </si>
  <si>
    <t>ESE_INVERSOR22</t>
  </si>
  <si>
    <t>61 - DYMOND CS6X-335M-FG</t>
  </si>
  <si>
    <t>ESE 1 - CANADIAN SOLAR22</t>
  </si>
  <si>
    <t>ESE_MODULO22</t>
  </si>
  <si>
    <t>27 - SYMO 12.0-3 208/240</t>
  </si>
  <si>
    <t>ESE 2 - FRONIUS6</t>
  </si>
  <si>
    <t>40 - KSTAR</t>
  </si>
  <si>
    <t>ESE_INVERSOR21</t>
  </si>
  <si>
    <t>55 - CS6K 265W-72</t>
  </si>
  <si>
    <t>ESE 1 - CANADIAN SOLAR21</t>
  </si>
  <si>
    <t>ESE_MODULO21</t>
  </si>
  <si>
    <t>26 - ECO 25.0-3-S</t>
  </si>
  <si>
    <t>ESE 2 - FRONIUS5</t>
  </si>
  <si>
    <t>38 - EGT 12033X</t>
  </si>
  <si>
    <t>ESE_INVERSOR20</t>
  </si>
  <si>
    <t>50 - CS3W- 395W</t>
  </si>
  <si>
    <t>ESE 1 - CANADIAN SOLAR20</t>
  </si>
  <si>
    <t>ESE_MODULO20</t>
  </si>
  <si>
    <t>23 - SYMO BRASIL 15.0-3 48/240 (60HZ)</t>
  </si>
  <si>
    <t>ESE 2 - FRONIUS4</t>
  </si>
  <si>
    <t>ESE_INVERSOR19</t>
  </si>
  <si>
    <t>43 - CS3W-400P</t>
  </si>
  <si>
    <t>ESE 1 - CANADIAN SOLAR19</t>
  </si>
  <si>
    <t>ESE_MODULO19</t>
  </si>
  <si>
    <t>17 - PRIMO 3.0-1</t>
  </si>
  <si>
    <t>ESE 2 - FRONIUS3</t>
  </si>
  <si>
    <t>34 - HOYMILES</t>
  </si>
  <si>
    <t>ESE_INVERSOR18</t>
  </si>
  <si>
    <t>41 - CS3U-370P</t>
  </si>
  <si>
    <t>ESE 1 - CANADIAN SOLAR18</t>
  </si>
  <si>
    <t>36 - AKCOME</t>
  </si>
  <si>
    <t>ESE_MODULO18</t>
  </si>
  <si>
    <t>2 - PRIMO 5.0-1</t>
  </si>
  <si>
    <t>ESE 2 - FRONIUS2</t>
  </si>
  <si>
    <t>33 - RENO-500</t>
  </si>
  <si>
    <t>ESE_INVERSOR17</t>
  </si>
  <si>
    <t>40 - CS6U-335P</t>
  </si>
  <si>
    <t>ESE 1 - CANADIAN SOLAR17</t>
  </si>
  <si>
    <t>ESE_MODULO17</t>
  </si>
  <si>
    <t>1 - PRIMO 8.2-1</t>
  </si>
  <si>
    <t>ESE 2 - FRONIUS1</t>
  </si>
  <si>
    <t>29 - SERRANA</t>
  </si>
  <si>
    <t>ESE_INVERSOR16</t>
  </si>
  <si>
    <t>31 - CS3U-375</t>
  </si>
  <si>
    <t>ESE 1 - CANADIAN SOLAR16</t>
  </si>
  <si>
    <t>31 - TRINA SOLAR</t>
  </si>
  <si>
    <t>ESE_MODULO16</t>
  </si>
  <si>
    <t>394 - CSI-15K-T400GL01-E</t>
  </si>
  <si>
    <t>ESE 1 - CANADIAN SOLAR15</t>
  </si>
  <si>
    <t>24 - SMA</t>
  </si>
  <si>
    <t>ESE_INVERSOR15</t>
  </si>
  <si>
    <t>27 - CS3U-340M</t>
  </si>
  <si>
    <t>ESE_MODULO15</t>
  </si>
  <si>
    <t xml:space="preserve">342 - CSI-7KTL </t>
  </si>
  <si>
    <t>ESE 1 - CANADIAN SOLAR14</t>
  </si>
  <si>
    <t>23 - SMA BRASIL</t>
  </si>
  <si>
    <t>ESE_INVERSOR14</t>
  </si>
  <si>
    <t>26 - CS6U-345P</t>
  </si>
  <si>
    <t>ESE_MODULO14</t>
  </si>
  <si>
    <t>327 - CSI-8KTL1P-GI-FL</t>
  </si>
  <si>
    <t>ESE 1 - CANADIAN SOLAR13</t>
  </si>
  <si>
    <t>20 - SOLAR EDGE TECHNOLOGIES LTD.</t>
  </si>
  <si>
    <t>ESE_INVERSOR13</t>
  </si>
  <si>
    <t>25 - CS6K-275P</t>
  </si>
  <si>
    <t>ESE_MODULO13</t>
  </si>
  <si>
    <t>241 - CSI-20KTL-GI-LFL</t>
  </si>
  <si>
    <t>ESE 1 - CANADIAN SOLAR12</t>
  </si>
  <si>
    <t>19 - REFUSOL</t>
  </si>
  <si>
    <t>ESE_INVERSOR12</t>
  </si>
  <si>
    <t>23 - CS3U-360MS</t>
  </si>
  <si>
    <t>ESE_MODULO12</t>
  </si>
  <si>
    <t>240 - CSI-20KTL-GI-LFL</t>
  </si>
  <si>
    <t>ESE 1 - CANADIAN SOLAR11</t>
  </si>
  <si>
    <t>ESE_INVERSOR11</t>
  </si>
  <si>
    <t>21 - CS6K-270P</t>
  </si>
  <si>
    <t>25 - TRINA SOLAR</t>
  </si>
  <si>
    <t>ESE_MODULO11</t>
  </si>
  <si>
    <t>226 - CSI-4KTL1P-GI-FL</t>
  </si>
  <si>
    <t>ESE 1 - CANADIAN SOLAR10</t>
  </si>
  <si>
    <t>15 - WEG</t>
  </si>
  <si>
    <t>ESE_INVERSOR10</t>
  </si>
  <si>
    <t>18 - CS3U-330P</t>
  </si>
  <si>
    <t>ESE_MODULO10</t>
  </si>
  <si>
    <t>214 - CSI-5KTL1P-GI-FL</t>
  </si>
  <si>
    <t>ESE 1 - CANADIAN SOLAR9</t>
  </si>
  <si>
    <t>14 - MOSO - B&amp;B</t>
  </si>
  <si>
    <t>ESE_INVERSOR9</t>
  </si>
  <si>
    <t>16 - CS6U-335M</t>
  </si>
  <si>
    <t>ESE_MODULO9</t>
  </si>
  <si>
    <t>154 - SG50CX</t>
  </si>
  <si>
    <t>ESE 1 - CANADIAN SOLAR8</t>
  </si>
  <si>
    <t>11 - KSTAR</t>
  </si>
  <si>
    <t>ESE_INVERSOR8</t>
  </si>
  <si>
    <t>12 - CS3U-355P</t>
  </si>
  <si>
    <t>18 - Q CELLS</t>
  </si>
  <si>
    <t>ESE_MODULO8</t>
  </si>
  <si>
    <t>149 - CSI-9KTL1P-GI-FL</t>
  </si>
  <si>
    <t>ESE 1 - CANADIAN SOLAR7</t>
  </si>
  <si>
    <t>9 - ABB</t>
  </si>
  <si>
    <t>ESE_INVERSOR7</t>
  </si>
  <si>
    <t>11 - CS3U-370MS</t>
  </si>
  <si>
    <t>16 - GCL</t>
  </si>
  <si>
    <t>ESE_MODULO7</t>
  </si>
  <si>
    <t>135 - CS-125KTL-GI-E</t>
  </si>
  <si>
    <t>ESE 1 - CANADIAN SOLAR6</t>
  </si>
  <si>
    <t>8 - ECOSOLYS</t>
  </si>
  <si>
    <t>ESE_INVERSOR6</t>
  </si>
  <si>
    <t>10 - CS3U-350P</t>
  </si>
  <si>
    <t>13 - VIGEST SOLAR</t>
  </si>
  <si>
    <t>ESE_MODULO6</t>
  </si>
  <si>
    <t>35 - CSI-30KTL-GI-FL</t>
  </si>
  <si>
    <t>ESE 1 - CANADIAN SOLAR5</t>
  </si>
  <si>
    <t>7 - SUNGROW</t>
  </si>
  <si>
    <t>ESE_INVERSOR5</t>
  </si>
  <si>
    <t>7 - CS3U-335P</t>
  </si>
  <si>
    <t>ESE_MODULO5</t>
  </si>
  <si>
    <t>32 - CSI-3K-TL</t>
  </si>
  <si>
    <t>ESE 1 - CANADIAN SOLAR4</t>
  </si>
  <si>
    <t>5 - APSYSTEMS</t>
  </si>
  <si>
    <t>ESE_INVERSOR4</t>
  </si>
  <si>
    <t>6 - CS6U-325P</t>
  </si>
  <si>
    <t>ESE_MODULO4</t>
  </si>
  <si>
    <t>25 - CSI-25KTL-GI-FL</t>
  </si>
  <si>
    <t>ESE 1 - CANADIAN SOLAR3</t>
  </si>
  <si>
    <t>4 - PHB</t>
  </si>
  <si>
    <t>ESE_INVERSOR3</t>
  </si>
  <si>
    <t>5 - CS6K-290P-FG</t>
  </si>
  <si>
    <t>6 - TALESUN</t>
  </si>
  <si>
    <t>ESE_MODULO3</t>
  </si>
  <si>
    <t>4 - CSI-5K-MTL</t>
  </si>
  <si>
    <t>ESE 1 - CANADIAN SOLAR2</t>
  </si>
  <si>
    <t>2 - FRONIUS</t>
  </si>
  <si>
    <t>ESE_INVERSOR2</t>
  </si>
  <si>
    <t>2 - CS6U-330M</t>
  </si>
  <si>
    <t>3 - JINKO SOLAR</t>
  </si>
  <si>
    <t>ESE_MODULO2</t>
  </si>
  <si>
    <t>3 - CSI-1.5K-TL</t>
  </si>
  <si>
    <t>ESE 1 - CANADIAN SOLAR1</t>
  </si>
  <si>
    <t>1 - CANADIAN SOLAR</t>
  </si>
  <si>
    <t>ESE_INVERSOR1</t>
  </si>
  <si>
    <t>ESE_MODULO1</t>
  </si>
  <si>
    <t>Chave Modulo</t>
  </si>
  <si>
    <t>1176 - HY-M10/144H-555W</t>
  </si>
  <si>
    <t>EMR 178 - BLUESUN SOLAR1</t>
  </si>
  <si>
    <t>1114 - SKA511MHVC - 550W</t>
  </si>
  <si>
    <t>EMR 171 - AKCOME1</t>
  </si>
  <si>
    <t>1111 - SV1S72-550</t>
  </si>
  <si>
    <t>EMR 170 - SENGI SOLAR1</t>
  </si>
  <si>
    <t>1110 - BOLD550-144MH</t>
  </si>
  <si>
    <t>EMR 169 - BOLD ENERGY1</t>
  </si>
  <si>
    <t>1104 - AS-7M144-HC-550W</t>
  </si>
  <si>
    <t>EMR 167 - AMERISOLAR2</t>
  </si>
  <si>
    <t>1090 - AS-8M120-HC 605W</t>
  </si>
  <si>
    <t>EMR 167 - AMERISOLAR1</t>
  </si>
  <si>
    <t>1100 - UL-380M-72</t>
  </si>
  <si>
    <t>EMR 165 - JNG1</t>
  </si>
  <si>
    <t>1076 - BIG-F10-9,16W</t>
  </si>
  <si>
    <t>EMR 164 - TEGULA SOLAR1</t>
  </si>
  <si>
    <t>1064 - L260P-29B</t>
  </si>
  <si>
    <t>EMR 163 - YINGLI SOLAR1</t>
  </si>
  <si>
    <t>1025 - SP72-335</t>
  </si>
  <si>
    <t>EMR 161 - RAY SOLAR1</t>
  </si>
  <si>
    <t>1178 - TS550S8A</t>
  </si>
  <si>
    <t>EMR 124 - TSUN7</t>
  </si>
  <si>
    <t>1171 - BISTAR TS560S8B</t>
  </si>
  <si>
    <t>EMR 124 - TSUN6</t>
  </si>
  <si>
    <t>1159 - TP6L72M-440</t>
  </si>
  <si>
    <t>EMR 124 - TSUN5</t>
  </si>
  <si>
    <t>1155 - TS560S8B-144</t>
  </si>
  <si>
    <t>EMR 124 - TSUN4</t>
  </si>
  <si>
    <t>1139 - TP7F72M/550W</t>
  </si>
  <si>
    <t>EMR 124 - TSUN3</t>
  </si>
  <si>
    <t>1116 - TSM472H-550</t>
  </si>
  <si>
    <t>EMR 124 - TSUN2</t>
  </si>
  <si>
    <t>665 - TP7F72M(H)-550</t>
  </si>
  <si>
    <t>EMR 124 - TSUN1</t>
  </si>
  <si>
    <t>663 - F325BZD</t>
  </si>
  <si>
    <t>EMR 123 - SUN EDISON1</t>
  </si>
  <si>
    <t>626 - SKT550M10/144H</t>
  </si>
  <si>
    <t>EMR 120 - SUNKET1</t>
  </si>
  <si>
    <t>618 - HD144N-550</t>
  </si>
  <si>
    <t>EMR 118 - SIRIUS1</t>
  </si>
  <si>
    <t>617 - ESM-410S</t>
  </si>
  <si>
    <t>EMR 117 - EINNOVA SOLARLINE2</t>
  </si>
  <si>
    <t>616 - ESM-550S</t>
  </si>
  <si>
    <t>EMR 117 - EINNOVA SOLARLINE1</t>
  </si>
  <si>
    <t>1144 - CP18-72HT550W</t>
  </si>
  <si>
    <t>EMR 116 - HANERSUN3</t>
  </si>
  <si>
    <t>1115 - CP18-72H 555W</t>
  </si>
  <si>
    <t>EMR 116 - HANERSUN2</t>
  </si>
  <si>
    <t>615 - CP18-72H550W</t>
  </si>
  <si>
    <t>EMR 116 - HANERSUN1</t>
  </si>
  <si>
    <t>605 - MS-545 545W</t>
  </si>
  <si>
    <t>EMR 113 - MINASOL 1</t>
  </si>
  <si>
    <t>590 - HMF144M10-550H</t>
  </si>
  <si>
    <t>EMR 112 - HELIUS ENERGY1</t>
  </si>
  <si>
    <t>578 - SN-550W-144M</t>
  </si>
  <si>
    <t>EMR 111 - SINE ENERGY1</t>
  </si>
  <si>
    <t>612 - RS3-455MB-E3</t>
  </si>
  <si>
    <t>EMR 110 - RENESOLA2</t>
  </si>
  <si>
    <t>576 - RS6-550M-E3</t>
  </si>
  <si>
    <t>EMR 110 - RENESOLA1</t>
  </si>
  <si>
    <t>575 - TP7F72M/550W</t>
  </si>
  <si>
    <t>EMR 109 - TALESUN1</t>
  </si>
  <si>
    <t>1126 - WDC72T-555W</t>
  </si>
  <si>
    <t>EMR 108 - WDC SOLAR2</t>
  </si>
  <si>
    <t>560 - WDC550-36V-MH</t>
  </si>
  <si>
    <t>EMR 108 - WDC SOLAR1</t>
  </si>
  <si>
    <t>1161 - HT66-210 670W</t>
  </si>
  <si>
    <t>EMR 106 - HT-SAAE2</t>
  </si>
  <si>
    <t>533 - HT72-156P-335W</t>
  </si>
  <si>
    <t>EMR 106 - HT-SAAE1</t>
  </si>
  <si>
    <t>1079 - XP 540W - 72MET</t>
  </si>
  <si>
    <t>EMR 105 - XPOWER5</t>
  </si>
  <si>
    <t>662 - XP-590W-78MET</t>
  </si>
  <si>
    <t>EMR 105 - XPOWER4</t>
  </si>
  <si>
    <t>635 - WP-505W-66MDH</t>
  </si>
  <si>
    <t>EMR 105 - XPOWER3</t>
  </si>
  <si>
    <t>539 - XP-450W-P72MET</t>
  </si>
  <si>
    <t>EMR 105 - XPOWER2</t>
  </si>
  <si>
    <t>531 - XP 550WP 72MTF</t>
  </si>
  <si>
    <t>EMR 105 - XPOWER1</t>
  </si>
  <si>
    <t>1150 - HY-M10144H-555W</t>
  </si>
  <si>
    <t>EMR 104 - HONOR SOLAR5</t>
  </si>
  <si>
    <t>1146 - HY-M12/132H-665W</t>
  </si>
  <si>
    <t>EMR 104 - HONOR SOLAR4</t>
  </si>
  <si>
    <t>629 - HY-M10/144-550W</t>
  </si>
  <si>
    <t>EMR 104 - HONOR SOLAR3</t>
  </si>
  <si>
    <t>597 - HY-P10/156H-460</t>
  </si>
  <si>
    <t>EMR 104 - HONOR SOLAR2</t>
  </si>
  <si>
    <t>517 - HY-M10/120H-460W</t>
  </si>
  <si>
    <t>EMR 104 - HONOR SOLAR1</t>
  </si>
  <si>
    <t>495 - QS545-144HM8</t>
  </si>
  <si>
    <t>EMR 103 - QSOLAR1</t>
  </si>
  <si>
    <t>1073 - VSUN 545-144MH</t>
  </si>
  <si>
    <t>EMR 102 - VSUN2</t>
  </si>
  <si>
    <t>485 - VSUN545-144MH</t>
  </si>
  <si>
    <t>EMR 102 - VSUN1</t>
  </si>
  <si>
    <t>481 - CS240M-48</t>
  </si>
  <si>
    <t>EMR 100 - CETE SOLAR1</t>
  </si>
  <si>
    <t>457 - JY340P6-FG-5</t>
  </si>
  <si>
    <t>EMR 98 - JAYU SOLAR1</t>
  </si>
  <si>
    <t>442 - LR5-72HBD 545M</t>
  </si>
  <si>
    <t>EMR 97 - HI-MO 51</t>
  </si>
  <si>
    <t>1170 - TSM DE09 405W</t>
  </si>
  <si>
    <t>EMR 96 - VERTEX_S5</t>
  </si>
  <si>
    <t>520 - TSM510-DE18M</t>
  </si>
  <si>
    <t>EMR 96 - VERTEX_S4</t>
  </si>
  <si>
    <t>488 - TSM510-DE09</t>
  </si>
  <si>
    <t>EMR 96 - VERTEX_S3</t>
  </si>
  <si>
    <t>448 - TSM-DE18M 510W</t>
  </si>
  <si>
    <t>EMR 96 - VERTEX_S2</t>
  </si>
  <si>
    <t>441 - TSM-DE09-400W</t>
  </si>
  <si>
    <t>EMR 96 - VERTEX_S1</t>
  </si>
  <si>
    <t>654 - AU550-36V-MH</t>
  </si>
  <si>
    <t>EMR 94 - AUSTA2</t>
  </si>
  <si>
    <t>429 - AU440-36V-MHD</t>
  </si>
  <si>
    <t>EMR 94 - AUSTA1</t>
  </si>
  <si>
    <t>417 - HS-72HB450W</t>
  </si>
  <si>
    <t>EMR 93 - HERSHEY POWER1</t>
  </si>
  <si>
    <t>1152 - NXN-575-144MT</t>
  </si>
  <si>
    <t>EMR 92 - NEXEN5</t>
  </si>
  <si>
    <t>639 - NXN-555-144M</t>
  </si>
  <si>
    <t>EMR 92 - NEXEN4</t>
  </si>
  <si>
    <t>563 - NXN-460-120M</t>
  </si>
  <si>
    <t>EMR 92 - NEXEN3</t>
  </si>
  <si>
    <t>562 - NXN-550-144M</t>
  </si>
  <si>
    <t>EMR 92 - NEXEN2</t>
  </si>
  <si>
    <t>410 - NXN-545-144M</t>
  </si>
  <si>
    <t>EMR 92 - NEXEN1</t>
  </si>
  <si>
    <t>381 - STP400S-A72/VFH</t>
  </si>
  <si>
    <t>EMR 91 - SUNTECH1</t>
  </si>
  <si>
    <t>1134 - SF-M18/144-555W</t>
  </si>
  <si>
    <t>EMR 89 - SHINEFAR SOLAR5</t>
  </si>
  <si>
    <t>1034 - SF-M18/144-550W</t>
  </si>
  <si>
    <t>EMR 89 - SHINEFAR SOLAR4</t>
  </si>
  <si>
    <t>643 - SF-M15/144-415W</t>
  </si>
  <si>
    <t>EMR 89 - SHINEFAR SOLAR3</t>
  </si>
  <si>
    <t>512 - SF-M16/144-465W</t>
  </si>
  <si>
    <t>EMR 89 - SHINEFAR SOLAR2</t>
  </si>
  <si>
    <t>333 - SF-M3/144-400W</t>
  </si>
  <si>
    <t>EMR 89 - SHINEFAR SOLAR1</t>
  </si>
  <si>
    <t>1117 - LP182*560W-M-72-MH</t>
  </si>
  <si>
    <t>EMR 88 - LEAPTON SOLAR7</t>
  </si>
  <si>
    <t>1087 - LP182*182-M-72-MH-550W</t>
  </si>
  <si>
    <t>EMR 88 - LEAPTON SOLAR6</t>
  </si>
  <si>
    <t>657 - LP182*182-M-72MH 550W</t>
  </si>
  <si>
    <t>EMR 88 - LEAPTON SOLAR5</t>
  </si>
  <si>
    <t>499 - LP210*210-M-66-MH-665W</t>
  </si>
  <si>
    <t>EMR 88 - LEAPTON SOLAR4</t>
  </si>
  <si>
    <t>431 - LP182-M-60-MH-460W</t>
  </si>
  <si>
    <t>EMR 88 - LEAPTON SOLAR3</t>
  </si>
  <si>
    <t>419 - LP182*182-M-78-MH-590W</t>
  </si>
  <si>
    <t>EMR 88 - LEAPTON SOLAR2</t>
  </si>
  <si>
    <t>325 - LP166*166-M-72-MH-450W</t>
  </si>
  <si>
    <t>EMR 88 - LEAPTON SOLAR1</t>
  </si>
  <si>
    <t>1102 - TSHM535-144HV</t>
  </si>
  <si>
    <t>EMR 85 - BEYONDSUN4</t>
  </si>
  <si>
    <t>470 - TSHM-144HV 535</t>
  </si>
  <si>
    <t>EMR 85 - BEYONDSUN3</t>
  </si>
  <si>
    <t>447 - TSBHM-144HVG535</t>
  </si>
  <si>
    <t>EMR 85 - BEYONDSUN2</t>
  </si>
  <si>
    <t>291 - TSP335-72H</t>
  </si>
  <si>
    <t>EMR 85 - BEYONDSUN1</t>
  </si>
  <si>
    <t>1074 - ESPHSC 550W</t>
  </si>
  <si>
    <t>EMR 84 - ERA SOLAR9</t>
  </si>
  <si>
    <t>1009 - ESPMC 335W</t>
  </si>
  <si>
    <t>EMR 84 - ERA SOLAR8</t>
  </si>
  <si>
    <t>632 - ESPHSC-550W</t>
  </si>
  <si>
    <t>EMR 84 - ERA SOLAR7</t>
  </si>
  <si>
    <t>603 - EMSH-540BM-HC</t>
  </si>
  <si>
    <t>EMR 84 - ERA SOLAR6</t>
  </si>
  <si>
    <t>598 - 72HCB 540M</t>
  </si>
  <si>
    <t>EMR 84 - ERA SOLAR5</t>
  </si>
  <si>
    <t>459 - ESPHSC 540W</t>
  </si>
  <si>
    <t>EMR 84 - ERA SOLAR4</t>
  </si>
  <si>
    <t>349 - ESPSHC450W</t>
  </si>
  <si>
    <t>EMR 84 - ERA SOLAR3</t>
  </si>
  <si>
    <t>817 - F6000</t>
  </si>
  <si>
    <t>EMR 179 - FOXESS1</t>
  </si>
  <si>
    <t>326 - ESPSC335W</t>
  </si>
  <si>
    <t>EMR 84 - ERA SOLAR2</t>
  </si>
  <si>
    <t>810 - HPS-5000</t>
  </si>
  <si>
    <t>EMR 177 - HYPONTECH ENERGIZING FUTURE1</t>
  </si>
  <si>
    <t>280 - ESPSC390W</t>
  </si>
  <si>
    <t>EMR 84 - ERA SOLAR1</t>
  </si>
  <si>
    <t>797 - IQ7AM / 330W</t>
  </si>
  <si>
    <t>EMR 176 - ENPHASE2</t>
  </si>
  <si>
    <t>1060 - STM-465/144-S2</t>
  </si>
  <si>
    <t>EMR 83 - SCHUTTEN SOLAR3</t>
  </si>
  <si>
    <t>793 - IQ7AM-72-2-US</t>
  </si>
  <si>
    <t>EMR 176 - ENPHASE1</t>
  </si>
  <si>
    <t>566 - STM-550/144-S3</t>
  </si>
  <si>
    <t>EMR 83 - SCHUTTEN SOLAR2</t>
  </si>
  <si>
    <t>787 - BYD-S-1P5K-2M</t>
  </si>
  <si>
    <t>EMR 175 - BYD4</t>
  </si>
  <si>
    <t>277 - STP6-330/72</t>
  </si>
  <si>
    <t>EMR 83 - SCHUTTEN SOLAR1</t>
  </si>
  <si>
    <t>786 - BYD-S-1P3K-1M</t>
  </si>
  <si>
    <t>EMR 175 - BYD3</t>
  </si>
  <si>
    <t>599 - PS550M6H-24/TH</t>
  </si>
  <si>
    <t>EMR 82 - PHONO SOLAR5</t>
  </si>
  <si>
    <t>780 - BYD-K-1P8K-2M</t>
  </si>
  <si>
    <t>EMR 175 - BYD2</t>
  </si>
  <si>
    <t xml:space="preserve">452 - PS535M6H-24TH </t>
  </si>
  <si>
    <t>EMR 82 - PHONO SOLAR4</t>
  </si>
  <si>
    <t>758 - BYD-K-1P6K-2M</t>
  </si>
  <si>
    <t>EMR 175 - BYD1</t>
  </si>
  <si>
    <t>315 - PS450M4-24/TH</t>
  </si>
  <si>
    <t>EMR 82 - PHONO SOLAR3</t>
  </si>
  <si>
    <t>750 - STS-10KTL</t>
  </si>
  <si>
    <t>EMR 174 - SUNWAYS1</t>
  </si>
  <si>
    <t>275 - PS400M1H-24/TH</t>
  </si>
  <si>
    <t>EMR 82 - PHONO SOLAR2</t>
  </si>
  <si>
    <t>732 - SUNTRIO PLUS 50K</t>
  </si>
  <si>
    <t>EMR 172 - JNG2</t>
  </si>
  <si>
    <t>259 - PS405M1H-24/TH</t>
  </si>
  <si>
    <t>EMR 82 - PHONO SOLAR1</t>
  </si>
  <si>
    <t>731 - SUNTRIO PLUS 60K</t>
  </si>
  <si>
    <t>EMR 172 - JNG1</t>
  </si>
  <si>
    <t>646 - RS3-455MB-E3</t>
  </si>
  <si>
    <t>EMR 80 - RENESOLAR2</t>
  </si>
  <si>
    <t>708 - HPS5000D</t>
  </si>
  <si>
    <t>EMR 166 - LEVEROS SOLAR1</t>
  </si>
  <si>
    <t>235 - JC370S-24/ABW</t>
  </si>
  <si>
    <t>EMR 80 - RENESOLAR1</t>
  </si>
  <si>
    <t>672 - DASS 3.3I</t>
  </si>
  <si>
    <t>EMR 162 - DASS TECH1</t>
  </si>
  <si>
    <t>1099 - BS72M-370W</t>
  </si>
  <si>
    <t>EMR 77 - BALFAR SOLAR6</t>
  </si>
  <si>
    <t>652 - BDM 300 X2 EU D (MICROINVERSOR)</t>
  </si>
  <si>
    <t>EMR 160 - NEP1</t>
  </si>
  <si>
    <t>367 - BS72M-380W</t>
  </si>
  <si>
    <t>EMR 77 - BALFAR SOLAR5</t>
  </si>
  <si>
    <t>815 - ASW6000-S-G2</t>
  </si>
  <si>
    <t>EMR 127 - SOLPLANET1</t>
  </si>
  <si>
    <t>345 - BS72M-400W</t>
  </si>
  <si>
    <t>EMR 77 - BALFAR SOLAR4</t>
  </si>
  <si>
    <t>816 - AWS5000-S-G2</t>
  </si>
  <si>
    <t>EMR 125 - SOLPLANET6</t>
  </si>
  <si>
    <t>273 - BS72P-380W</t>
  </si>
  <si>
    <t>EMR 77 - BALFAR SOLAR3</t>
  </si>
  <si>
    <t>771 - ASW8000-S</t>
  </si>
  <si>
    <t>EMR 125 - SOLPLANET5</t>
  </si>
  <si>
    <t>250 - BS72P-335W</t>
  </si>
  <si>
    <t>EMR 77 - BALFAR SOLAR2</t>
  </si>
  <si>
    <t>769 - ASW10000-S</t>
  </si>
  <si>
    <t>EMR 125 - SOLPLANET4</t>
  </si>
  <si>
    <t>230 - BS72P-330W</t>
  </si>
  <si>
    <t>EMR 77 - BALFAR SOLAR1</t>
  </si>
  <si>
    <t>762 - ASW7300-S</t>
  </si>
  <si>
    <t>EMR 125 - SOLPLANET3</t>
  </si>
  <si>
    <t>471 - HM6L-66-505W</t>
  </si>
  <si>
    <t>EMR 76 - AEG SOLAR2</t>
  </si>
  <si>
    <t>733 - ASW4000-S</t>
  </si>
  <si>
    <t>EMR 125 - SOLPLANET2</t>
  </si>
  <si>
    <t>219 - AEG AS-P725-330W</t>
  </si>
  <si>
    <t>EMR 76 - AEG SOLAR1</t>
  </si>
  <si>
    <t>598 - ASW9100-S</t>
  </si>
  <si>
    <t>EMR 125 - SOLPLANET1</t>
  </si>
  <si>
    <t>214 - HT72-156P-330</t>
  </si>
  <si>
    <t>EMR 74 - SHANGHAI AEROSPACE1</t>
  </si>
  <si>
    <t>712 - TSOL-MP3000</t>
  </si>
  <si>
    <t>211 - SL-370TU-36MD</t>
  </si>
  <si>
    <t>EMR 73 - QXPV SOLAR PANEL1</t>
  </si>
  <si>
    <t>597 - WDC - 10KTL-G2</t>
  </si>
  <si>
    <t>EMR 122 - WDC5</t>
  </si>
  <si>
    <t>1169 - TP672P-330</t>
  </si>
  <si>
    <t>EMR 71 - TALESUN16</t>
  </si>
  <si>
    <t>593 - WDC-5KTL-G2</t>
  </si>
  <si>
    <t>EMR 122 - WDC4</t>
  </si>
  <si>
    <t>1054 - TP7F72M - 535W</t>
  </si>
  <si>
    <t>EMR 71 - TALESUN15</t>
  </si>
  <si>
    <t>592 - WDC- 3KTL-G2</t>
  </si>
  <si>
    <t>EMR 122 - WDC3</t>
  </si>
  <si>
    <t>1053 - TSM472H-550W</t>
  </si>
  <si>
    <t>EMR 71 - TALESUN14</t>
  </si>
  <si>
    <t>591 - WDC-6KTL-G2</t>
  </si>
  <si>
    <t>EMR 122 - WDC2</t>
  </si>
  <si>
    <t>1038 - TP6L72M-445W</t>
  </si>
  <si>
    <t>EMR 71 - TALESUN13</t>
  </si>
  <si>
    <t>588 - WDC–8KTL-G2</t>
  </si>
  <si>
    <t>EMR 122 - WDC1</t>
  </si>
  <si>
    <t>1037 - TP672M-350W</t>
  </si>
  <si>
    <t>EMR 71 - TALESUN12</t>
  </si>
  <si>
    <t>586 - BS-3K-G</t>
  </si>
  <si>
    <t>EMR 121 - BEDIN SOLAR1</t>
  </si>
  <si>
    <t>1036 - TP672M(H)-410W</t>
  </si>
  <si>
    <t>EMR 71 - TALESUN11</t>
  </si>
  <si>
    <t>796 - HPK-6500</t>
  </si>
  <si>
    <t>EMR 119 - HYPPONTECH3</t>
  </si>
  <si>
    <t>543 - TP7F72M(H)-535</t>
  </si>
  <si>
    <t>EMR 71 - TALESUN10</t>
  </si>
  <si>
    <t>709 - HPS-8000</t>
  </si>
  <si>
    <t>EMR 119 - HYPPONTECH2</t>
  </si>
  <si>
    <t>542 - TP7F72M(H)-535</t>
  </si>
  <si>
    <t>EMR 71 - TALESUN9</t>
  </si>
  <si>
    <t>577 - HPK-3000</t>
  </si>
  <si>
    <t>EMR 119 - HYPPONTECH1</t>
  </si>
  <si>
    <t>538 - TP7F72M(H)-550W</t>
  </si>
  <si>
    <t>EMR 71 - TALESUN8</t>
  </si>
  <si>
    <t>685 - SE-TL2K</t>
  </si>
  <si>
    <t>EMR 101 - SOLAR ENERGY DO BRASIL2</t>
  </si>
  <si>
    <t>525 - 216 - TP6H72P-535W</t>
  </si>
  <si>
    <t>EMR 71 - TALESUN7</t>
  </si>
  <si>
    <t>458 - SE-TL5K</t>
  </si>
  <si>
    <t>EMR 101 - SOLAR ENERGY DO BRASIL1</t>
  </si>
  <si>
    <t>276 - P6H72M(H)-405W</t>
  </si>
  <si>
    <t>EMR 71 - TALESUN6</t>
  </si>
  <si>
    <t>688 - GEP15-L-10</t>
  </si>
  <si>
    <t>EMR 99 - GE2</t>
  </si>
  <si>
    <t>257 - TP6H72M(H)-400W</t>
  </si>
  <si>
    <t>EMR 71 - TALESUN5</t>
  </si>
  <si>
    <t>452 - GEP5.0-1-10</t>
  </si>
  <si>
    <t>EMR 99 - GE1</t>
  </si>
  <si>
    <t>239 - TP672M-375W</t>
  </si>
  <si>
    <t>EMR 71 - TALESUN4</t>
  </si>
  <si>
    <t>779 - STS-6KTL-P</t>
  </si>
  <si>
    <t>EMR 95 - SUNWAYS7</t>
  </si>
  <si>
    <t>216 - TP6H72P-340W</t>
  </si>
  <si>
    <t>EMR 71 - TALESUN3</t>
  </si>
  <si>
    <t>590 - SIW500H ST036 M3</t>
  </si>
  <si>
    <t>EMR 95 - SUNWAYS6</t>
  </si>
  <si>
    <t>206 - TP672P-330W</t>
  </si>
  <si>
    <t>EMR 71 - TALESUN2</t>
  </si>
  <si>
    <t>526 - STS-8KTL</t>
  </si>
  <si>
    <t>EMR 95 - SUNWAYS5</t>
  </si>
  <si>
    <t>204 - TP672P-320W</t>
  </si>
  <si>
    <t>EMR 71 - TALESUN1</t>
  </si>
  <si>
    <t>525 - STT-10KTL</t>
  </si>
  <si>
    <t>EMR 95 - SUNWAYS4</t>
  </si>
  <si>
    <t>197 - OP340W-72P</t>
  </si>
  <si>
    <t>EMR 70 - OPUS SOLAR1</t>
  </si>
  <si>
    <t>510 - STS-5KTL</t>
  </si>
  <si>
    <t>EMR 95 - SUNWAYS3</t>
  </si>
  <si>
    <t>1029 - SP72-335W</t>
  </si>
  <si>
    <t>EMR 69 - RAY TECH6</t>
  </si>
  <si>
    <t>453 - STS-3KTL-S</t>
  </si>
  <si>
    <t>EMR 95 - SUNWAYS2</t>
  </si>
  <si>
    <t>1028 - BPDMJ72H-450WEF</t>
  </si>
  <si>
    <t>EMR 69 - RAY TECH5</t>
  </si>
  <si>
    <t>440 - STS-6KTL</t>
  </si>
  <si>
    <t>EMR 95 - SUNWAYS1</t>
  </si>
  <si>
    <t>1027 - BPDMJ72H-445WEF</t>
  </si>
  <si>
    <t>EMR 69 - RAY TECH4</t>
  </si>
  <si>
    <t>748 - NXN3K</t>
  </si>
  <si>
    <t>1026 - BPDMJ72H-440WEF</t>
  </si>
  <si>
    <t>EMR 69 - RAY TECH3</t>
  </si>
  <si>
    <t>716 - NXN6K5</t>
  </si>
  <si>
    <t>375 - BPDMJ72H(S)-450</t>
  </si>
  <si>
    <t>EMR 69 - RAY TECH2</t>
  </si>
  <si>
    <t>714 - NXN8K</t>
  </si>
  <si>
    <t>195 - SP72S-335WE</t>
  </si>
  <si>
    <t>EMR 69 - RAY TECH1</t>
  </si>
  <si>
    <t>704 - NXN5K</t>
  </si>
  <si>
    <t>1185 - RS8I-M-MONO-555WP</t>
  </si>
  <si>
    <t>EMR 68 - RESUN SOLAR ENERGY14</t>
  </si>
  <si>
    <t>377 - EA5KSI</t>
  </si>
  <si>
    <t>EMR 90 - EAST1</t>
  </si>
  <si>
    <t>1081 - RS7I-M</t>
  </si>
  <si>
    <t>EMR 68 - RESUN SOLAR ENERGY13</t>
  </si>
  <si>
    <t>456 - GT1-8K-D</t>
  </si>
  <si>
    <t>EMR 87 - LIVOLTEK SOLAR5</t>
  </si>
  <si>
    <t>1059 - RS8I-545M</t>
  </si>
  <si>
    <t>EMR 68 - RESUN SOLAR ENERGY12</t>
  </si>
  <si>
    <t>438 - GT1-10K-D</t>
  </si>
  <si>
    <t>EMR 87 - LIVOLTEK SOLAR4</t>
  </si>
  <si>
    <t>583 - RS8I-550M</t>
  </si>
  <si>
    <t>EMR 68 - RESUN SOLAR ENERGY11</t>
  </si>
  <si>
    <t>412 - GT1-6K-D</t>
  </si>
  <si>
    <t>EMR 87 - LIVOLTEK SOLAR3</t>
  </si>
  <si>
    <t>552 - RS8I-M HC 535W</t>
  </si>
  <si>
    <t>EMR 68 - RESUN SOLAR ENERGY10</t>
  </si>
  <si>
    <t>367 - GT1-3K-S</t>
  </si>
  <si>
    <t>EMR 87 - LIVOLTEK SOLAR2</t>
  </si>
  <si>
    <t>436 - RS8I-545W</t>
  </si>
  <si>
    <t>EMR 68 - RESUN SOLAR ENERGY9</t>
  </si>
  <si>
    <t>360 - GT1-5K-D</t>
  </si>
  <si>
    <t>EMR 87 - LIVOLTEK SOLAR1</t>
  </si>
  <si>
    <t>406 - RS6L-360P</t>
  </si>
  <si>
    <t>EMR 68 - RESUN SOLAR ENERGY8</t>
  </si>
  <si>
    <t>755 - F4600</t>
  </si>
  <si>
    <t>EMR 86 - FOXESS9</t>
  </si>
  <si>
    <t>401 - RS7E-210M</t>
  </si>
  <si>
    <t>EMR 68 - RESUN SOLAR ENERGY7</t>
  </si>
  <si>
    <t>569 - G7000</t>
  </si>
  <si>
    <t>EMR 86 - FOXESS8</t>
  </si>
  <si>
    <t>383 - RS6I-M-410W</t>
  </si>
  <si>
    <t>EMR 68 - RESUN SOLAR ENERGY6</t>
  </si>
  <si>
    <t>EMR 86 - FOXESS7</t>
  </si>
  <si>
    <t>382 - RS7I-435M</t>
  </si>
  <si>
    <t>EMR 68 - RESUN SOLAR ENERGY5</t>
  </si>
  <si>
    <t>528 - G10500</t>
  </si>
  <si>
    <t>EMR 86 - FOXESS6</t>
  </si>
  <si>
    <t>321 - RS6E-150P</t>
  </si>
  <si>
    <t>EMR 68 - RESUN SOLAR ENERGY4</t>
  </si>
  <si>
    <t>478 - G8000</t>
  </si>
  <si>
    <t>EMR 86 - FOXESS5</t>
  </si>
  <si>
    <t>318 - RS6S-M(380)</t>
  </si>
  <si>
    <t>EMR 68 - RESUN SOLAR ENERGY3</t>
  </si>
  <si>
    <t>418 - FOX S3000</t>
  </si>
  <si>
    <t>EMR 86 - FOXESS4</t>
  </si>
  <si>
    <t>263 - PS6C-P-280W</t>
  </si>
  <si>
    <t>EMR 68 - RESUN SOLAR ENERGY2</t>
  </si>
  <si>
    <t>375 - F3000</t>
  </si>
  <si>
    <t>EMR 86 - FOXESS3</t>
  </si>
  <si>
    <t>190 - RS6S340P</t>
  </si>
  <si>
    <t>EMR 68 - RESUN SOLAR ENERGY1</t>
  </si>
  <si>
    <t>343 - F6000</t>
  </si>
  <si>
    <t>EMR 86 - FOXESS2</t>
  </si>
  <si>
    <t>644 - AE550HM6L-72</t>
  </si>
  <si>
    <t>EMR 66 - AE SOLAR ALTERNATIVE ENERGY11</t>
  </si>
  <si>
    <t>338 - F5000</t>
  </si>
  <si>
    <t>EMR 86 - FOXESS1</t>
  </si>
  <si>
    <t>638 - AE550MD-144</t>
  </si>
  <si>
    <t>EMR 66 - AE SOLAR ALTERNATIVE ENERGY10</t>
  </si>
  <si>
    <t>745 - ESM-3000 L</t>
  </si>
  <si>
    <t>EMR 81 - ELSYS SOLAR6</t>
  </si>
  <si>
    <t>547 - AE440HM6L-72</t>
  </si>
  <si>
    <t>EMR 66 - AE SOLAR ALTERNATIVE ENERGY9</t>
  </si>
  <si>
    <t>661 - ESM-8000</t>
  </si>
  <si>
    <t>EMR 81 - ELSYS SOLAR5</t>
  </si>
  <si>
    <t>437 - HM6L-60 450W</t>
  </si>
  <si>
    <t>EMR 66 - AE SOLAR ALTERNATIVE ENERGY8</t>
  </si>
  <si>
    <t>659 - EST-15K</t>
  </si>
  <si>
    <t>EMR 81 - ELSYS SOLAR4</t>
  </si>
  <si>
    <t>423 - AE505HM6L-66</t>
  </si>
  <si>
    <t>EMR 66 - AE SOLAR ALTERNATIVE ENERGY7</t>
  </si>
  <si>
    <t>336 - ESM-6500</t>
  </si>
  <si>
    <t>EMR 81 - ELSYS SOLAR3</t>
  </si>
  <si>
    <t>414 - HM6L-66-505W</t>
  </si>
  <si>
    <t>EMR 66 - AE SOLAR ALTERNATIVE ENERGY6</t>
  </si>
  <si>
    <t>325 - ESM-3000</t>
  </si>
  <si>
    <t>EMR 81 - ELSYS SOLAR2</t>
  </si>
  <si>
    <t>357 - AE460HM6L-60</t>
  </si>
  <si>
    <t>EMR 66 - AE SOLAR ALTERNATIVE ENERGY5</t>
  </si>
  <si>
    <t>310 - ESM-5000</t>
  </si>
  <si>
    <t>EMR 81 - ELSYS SOLAR1</t>
  </si>
  <si>
    <t>342 - AE450HM6L-72</t>
  </si>
  <si>
    <t>EMR 66 - AE SOLAR ALTERNATIVE ENERGY4</t>
  </si>
  <si>
    <t>778 - SPI20 K-B X2</t>
  </si>
  <si>
    <t>EMR 79 - KEHUA TECH11</t>
  </si>
  <si>
    <t>301 - AE400HM6-72</t>
  </si>
  <si>
    <t>EMR 66 - AE SOLAR ALTERNATIVE ENERGY3</t>
  </si>
  <si>
    <t>760 - SPI8000-B X2</t>
  </si>
  <si>
    <t>EMR 79 - KEHUA TECH10</t>
  </si>
  <si>
    <t>289 - AE395HM6L - 72</t>
  </si>
  <si>
    <t>EMR 66 - AE SOLAR ALTERNATIVE ENERGY2</t>
  </si>
  <si>
    <t>734 - SPI30K-B X2</t>
  </si>
  <si>
    <t>EMR 79 - KEHUA TECH9</t>
  </si>
  <si>
    <t>176 - AE350M6-72</t>
  </si>
  <si>
    <t>EMR 66 - AE SOLAR ALTERNATIVE ENERGY1</t>
  </si>
  <si>
    <t>728 - SPI9000-B X2</t>
  </si>
  <si>
    <t>EMR 79 - KEHUA TECH8</t>
  </si>
  <si>
    <t>1180 - MFVHO-MO-144-550W</t>
  </si>
  <si>
    <t>EMR 65 - SUNOVA SOLAR13</t>
  </si>
  <si>
    <t>578 - SPI25K-B X2</t>
  </si>
  <si>
    <t>EMR 79 - KEHUA TECH7</t>
  </si>
  <si>
    <t>1175 - SS-605-60MDH-G12</t>
  </si>
  <si>
    <t>EMR 65 - SUNOVA SOLAR12</t>
  </si>
  <si>
    <t>561 - SPI5000-B2</t>
  </si>
  <si>
    <t>EMR 79 - KEHUA TECH6</t>
  </si>
  <si>
    <t>1173 - SS-460-60MDH - 460W</t>
  </si>
  <si>
    <t>EMR 65 - SUNOVA SOLAR11</t>
  </si>
  <si>
    <t>538 - SPI40K-B</t>
  </si>
  <si>
    <t>EMR 79 - KEHUA TECH5</t>
  </si>
  <si>
    <t>1163 - SS-665-66MDH-G12</t>
  </si>
  <si>
    <t>EMR 65 - SUNOVA SOLAR10</t>
  </si>
  <si>
    <t>474 - SPI12K-B</t>
  </si>
  <si>
    <t>EMR 79 - KEHUA TECH4</t>
  </si>
  <si>
    <t>1096 - SS-555-72MDH</t>
  </si>
  <si>
    <t>EMR 65 - SUNOVA SOLAR9</t>
  </si>
  <si>
    <t>355 - SPL15K-B</t>
  </si>
  <si>
    <t>EMR 79 - KEHUA TECH3</t>
  </si>
  <si>
    <t>515 - SS-505-66MTF</t>
  </si>
  <si>
    <t>EMR 65 - SUNOVA SOLAR8</t>
  </si>
  <si>
    <t>307 - SPI 3000-B2</t>
  </si>
  <si>
    <t>EMR 79 - KEHUA TECH2</t>
  </si>
  <si>
    <t>506 - SS-505-66MTF</t>
  </si>
  <si>
    <t>EMR 65 - SUNOVA SOLAR7</t>
  </si>
  <si>
    <t>290 - SPI 6000-B2</t>
  </si>
  <si>
    <t>EMR 79 - KEHUA TECH1</t>
  </si>
  <si>
    <t>456 - SS-550-72MDH</t>
  </si>
  <si>
    <t>EMR 65 - SUNOVA SOLAR6</t>
  </si>
  <si>
    <t>331 - SOFAR 7,5KTLM</t>
  </si>
  <si>
    <t>EMR 78 - HELTE - SOFAR3</t>
  </si>
  <si>
    <t>395 - SS-360- 72M</t>
  </si>
  <si>
    <t>EMR 65 - SUNOVA SOLAR5</t>
  </si>
  <si>
    <t>289 - SOFAR 4KTLM-G2</t>
  </si>
  <si>
    <t>EMR 78 - HELTE - SOFAR2</t>
  </si>
  <si>
    <t>305 - SS-330-72P</t>
  </si>
  <si>
    <t>EMR 65 - SUNOVA SOLAR4</t>
  </si>
  <si>
    <t>288 - SOFAR 6KTLM-G2</t>
  </si>
  <si>
    <t>EMR 78 - HELTE - SOFAR1</t>
  </si>
  <si>
    <t>189 - SS-410S72MD</t>
  </si>
  <si>
    <t>EMR 65 - SUNOVA SOLAR3</t>
  </si>
  <si>
    <t>276 - AFORE BNT060KTL</t>
  </si>
  <si>
    <t>EMR 75 - AFORE NEW ENERGY TECHNOLOGY1</t>
  </si>
  <si>
    <t>173 - SS-340-72P</t>
  </si>
  <si>
    <t>EMR 65 - SUNOVA SOLAR2</t>
  </si>
  <si>
    <t>777 - R1-10K5-DS</t>
  </si>
  <si>
    <t>EMR 72 - RENAC20</t>
  </si>
  <si>
    <t>172 - SS-400-72M</t>
  </si>
  <si>
    <t>EMR 65 - SUNOVA SOLAR1</t>
  </si>
  <si>
    <t>770 - R3-30K-G5</t>
  </si>
  <si>
    <t>EMR 72 - RENAC19</t>
  </si>
  <si>
    <t>282 - BST-6M-HCB 400W</t>
  </si>
  <si>
    <t>EMR 64 - BST44</t>
  </si>
  <si>
    <t>735 - NAC-75K</t>
  </si>
  <si>
    <t>EMR 72 - RENAC18</t>
  </si>
  <si>
    <t>243 - BTS 440-78-HFD</t>
  </si>
  <si>
    <t>EMR 64 - BST43</t>
  </si>
  <si>
    <t>707 - R3-20K-G5</t>
  </si>
  <si>
    <t>EMR 72 - RENAC17</t>
  </si>
  <si>
    <t>221 - BST-6M-380W</t>
  </si>
  <si>
    <t>EMR 64 - BST42</t>
  </si>
  <si>
    <t>702 - R3-40K-G5</t>
  </si>
  <si>
    <t>EMR 72 - RENAC16</t>
  </si>
  <si>
    <t>165 - OP340W-72P</t>
  </si>
  <si>
    <t>EMR 64 - BST41</t>
  </si>
  <si>
    <t>699 - R3-15K-DT</t>
  </si>
  <si>
    <t>EMR 72 - RENAC15</t>
  </si>
  <si>
    <t>1160 - MFVLU-MO 144 550W</t>
  </si>
  <si>
    <t>EMR 63 - BELENERGY ENERGIA SOLAR26</t>
  </si>
  <si>
    <t>669 - NAC50K</t>
  </si>
  <si>
    <t>EMR 72 - RENAC14</t>
  </si>
  <si>
    <t>1157 - MFVHO-PO-156-460W</t>
  </si>
  <si>
    <t>EMR 63 - BELENERGY ENERGIA SOLAR25</t>
  </si>
  <si>
    <t>667 - NAC25K-DT</t>
  </si>
  <si>
    <t>EMR 72 - RENAC13</t>
  </si>
  <si>
    <t>1153 - MFREN-MO-144-455W</t>
  </si>
  <si>
    <t>EMR 63 - BELENERGY ENERGIA SOLAR24</t>
  </si>
  <si>
    <t>663 - NAC 33K-DT</t>
  </si>
  <si>
    <t>EMR 72 - RENAC12</t>
  </si>
  <si>
    <t>652 - MFVZN-MO-120-460W</t>
  </si>
  <si>
    <t>EMR 63 - BELENERGY ENERGIA SOLAR23</t>
  </si>
  <si>
    <t>660 - NAC60K</t>
  </si>
  <si>
    <t>EMR 72 - RENAC11</t>
  </si>
  <si>
    <t>642 - MFVTA-MO-144-550W</t>
  </si>
  <si>
    <t>EMR 63 - BELENERGY ENERGIA SOLAR22</t>
  </si>
  <si>
    <t>657 - NAC 20K-DT</t>
  </si>
  <si>
    <t>EMR 72 - RENAC10</t>
  </si>
  <si>
    <t>624 - MFREN-MO-144-455W</t>
  </si>
  <si>
    <t>EMR 63 - BELENERGY ENERGIA SOLAR21</t>
  </si>
  <si>
    <t>599 - R1-8K-DS</t>
  </si>
  <si>
    <t>EMR 72 - RENAC9</t>
  </si>
  <si>
    <t>623 - MFVHO-PO-156-460W</t>
  </si>
  <si>
    <t>EMR 63 - BELENERGY ENERGIA SOLAR20</t>
  </si>
  <si>
    <t>491 - R1-10K5-DS</t>
  </si>
  <si>
    <t>EMR 72 - RENAC8</t>
  </si>
  <si>
    <t>619 - MFVHO-MO-156-600W</t>
  </si>
  <si>
    <t>EMR 63 - BELENERGY ENERGIA SOLAR19</t>
  </si>
  <si>
    <t>470 - R1-3K3-SS</t>
  </si>
  <si>
    <t>EMR 72 - RENAC7</t>
  </si>
  <si>
    <t>606 - MFVLE-MO-156-600W</t>
  </si>
  <si>
    <t>EMR 63 - BELENERGY ENERGIA SOLAR18</t>
  </si>
  <si>
    <t>449 - NAC6K-DS</t>
  </si>
  <si>
    <t>EMR 72 - RENAC6</t>
  </si>
  <si>
    <t>602 - MFVHO-MO120-460W</t>
  </si>
  <si>
    <t>EMR 63 - BELENERGY ENERGIA SOLAR17</t>
  </si>
  <si>
    <t>439 - R1-10K5-DS</t>
  </si>
  <si>
    <t>EMR 72 - RENAC5</t>
  </si>
  <si>
    <t>594 - MFV RE-MO-144-550W</t>
  </si>
  <si>
    <t>EMR 63 - BELENERGY ENERGIA SOLAR16</t>
  </si>
  <si>
    <t>407 - NAC15K-DT</t>
  </si>
  <si>
    <t>EMR 72 - RENAC4</t>
  </si>
  <si>
    <t>586 - MFVOS-MO-144-550W</t>
  </si>
  <si>
    <t>EMR 63 - BELENERGY ENERGIA SOLAR15</t>
  </si>
  <si>
    <t>378 - NAC3K-SS</t>
  </si>
  <si>
    <t>EMR 72 - RENAC3</t>
  </si>
  <si>
    <t>561 - MFVOS-MO-144-545W</t>
  </si>
  <si>
    <t>EMR 63 - BELENERGY ENERGIA SOLAR14</t>
  </si>
  <si>
    <t>315 - NAC5K-DS</t>
  </si>
  <si>
    <t>EMR 72 - RENAC2</t>
  </si>
  <si>
    <t>556 - MFVT-MO-144-550W</t>
  </si>
  <si>
    <t>EMR 63 - BELENERGY ENERGIA SOLAR13</t>
  </si>
  <si>
    <t>266 - NAC 8K-DS</t>
  </si>
  <si>
    <t>EMR 72 - RENAC1</t>
  </si>
  <si>
    <t>549 - MFVLE-MO-132-665W</t>
  </si>
  <si>
    <t>EMR 63 - BELENERGY ENERGIA SOLAR12</t>
  </si>
  <si>
    <t xml:space="preserve">814 - CPS SCH250KTL-DO </t>
  </si>
  <si>
    <t>EMR 67 - CHINT POWER3</t>
  </si>
  <si>
    <t>544 - MFVHO-MO-144-550W</t>
  </si>
  <si>
    <t>EMR 63 - BELENERGY ENERGIA SOLAR11</t>
  </si>
  <si>
    <t>768 - CPS SCA110KTL-DO/EU</t>
  </si>
  <si>
    <t>EMR 67 - CHINT POWER2</t>
  </si>
  <si>
    <t>505 - MFVRE-MO-144-550W</t>
  </si>
  <si>
    <t>EMR 63 - BELENERGY ENERGIA SOLAR10</t>
  </si>
  <si>
    <t>240 - CPS SCA3KTL-S/EU</t>
  </si>
  <si>
    <t>EMR 67 - CHINT POWER1</t>
  </si>
  <si>
    <t>478 - MFVOS-MO-120-460W</t>
  </si>
  <si>
    <t>EMR 63 - BELENERGY ENERGIA SOLAR9</t>
  </si>
  <si>
    <t>772 - BEL-35K-G-LV</t>
  </si>
  <si>
    <t>EMR 63 - BELENERGY ENERGIA SOLAR29</t>
  </si>
  <si>
    <t>428 - MFVOS-PO-72-340W</t>
  </si>
  <si>
    <t>EMR 63 - BELENERGY ENERGIA SOLAR8</t>
  </si>
  <si>
    <t>743 - BEL-50K-G</t>
  </si>
  <si>
    <t>EMR 63 - BELENERGY ENERGIA SOLAR28</t>
  </si>
  <si>
    <t>426 - MFVOS-MO-144-450W</t>
  </si>
  <si>
    <t>EMR 63 - BELENERGY ENERGIA SOLAR7</t>
  </si>
  <si>
    <t>726 - S6-GR1P3K</t>
  </si>
  <si>
    <t>EMR 63 - BELENERGY ENERGIA SOLAR27</t>
  </si>
  <si>
    <t xml:space="preserve">359 - MFVZN-PO-144-345W </t>
  </si>
  <si>
    <t>EMR 63 - BELENERGY ENERGIA SOLAR6</t>
  </si>
  <si>
    <t>725 - BEL-60K-G</t>
  </si>
  <si>
    <t>356 - MFVZN-MO-144-545W</t>
  </si>
  <si>
    <t>EMR 63 - BELENERGY ENERGIA SOLAR5</t>
  </si>
  <si>
    <t>720 - BEL-35K-G-LV</t>
  </si>
  <si>
    <t>290 - MFVOS-MO-144-410W</t>
  </si>
  <si>
    <t>EMR 63 - BELENERGY ENERGIA SOLAR4</t>
  </si>
  <si>
    <t>706 - BEL-12K-G</t>
  </si>
  <si>
    <t>203 - MFVOS-MO-144-400W</t>
  </si>
  <si>
    <t>EMR 63 - BELENERGY ENERGIA SOLAR3</t>
  </si>
  <si>
    <t>705 - BEL-40K-G</t>
  </si>
  <si>
    <t>167 - MFVSU-PO-72-340W</t>
  </si>
  <si>
    <t>EMR 63 - BELENERGY ENERGIA SOLAR2</t>
  </si>
  <si>
    <t>698 - INVSBE-TR-380V-50KW</t>
  </si>
  <si>
    <t>162 - MFVSU-PO-72-330W</t>
  </si>
  <si>
    <t>EMR 63 - BELENERGY ENERGIA SOLAR1</t>
  </si>
  <si>
    <t>695 - BEL-18K-G</t>
  </si>
  <si>
    <t>182 - JT335PAG</t>
  </si>
  <si>
    <t>EMR 62 - JETION SOLAR3</t>
  </si>
  <si>
    <t>684 - BEL-15K-G</t>
  </si>
  <si>
    <t>180 - JT400SGH</t>
  </si>
  <si>
    <t>EMR 62 - JETION SOLAR2</t>
  </si>
  <si>
    <t>682 - BEL-20K-G</t>
  </si>
  <si>
    <t>150 - JT380SAH</t>
  </si>
  <si>
    <t>EMR 62 - JETION SOLAR1</t>
  </si>
  <si>
    <t>676 - BEL-25K-G</t>
  </si>
  <si>
    <t>153 - UP-M270P</t>
  </si>
  <si>
    <t>EMR 61 - UPSOLAR2</t>
  </si>
  <si>
    <t>671 - INVSBE-TR-220V-25KW</t>
  </si>
  <si>
    <t>148 - UP-M335P</t>
  </si>
  <si>
    <t>EMR 61 - UPSOLAR1</t>
  </si>
  <si>
    <t>564 - MINVDBE-MO-220V-2KW</t>
  </si>
  <si>
    <t>1135 - ODA550-36-M</t>
  </si>
  <si>
    <t>EMR 60 - OSDA SOLAR25</t>
  </si>
  <si>
    <t>557 - INVSBE-MO-220V-10KW</t>
  </si>
  <si>
    <t>1089 - ODA575-36V-MH</t>
  </si>
  <si>
    <t>EMR 60 - OSDA SOLAR24</t>
  </si>
  <si>
    <t>515 - BEL-25-G-LV</t>
  </si>
  <si>
    <t>1065 - ODA460-30V-MH</t>
  </si>
  <si>
    <t>EMR 60 - OSDA SOLAR23</t>
  </si>
  <si>
    <t>501 - BEL-20K-G-LV</t>
  </si>
  <si>
    <t>1023 - ODA440-36-MH</t>
  </si>
  <si>
    <t>EMR 60 - OSDA SOLAR22</t>
  </si>
  <si>
    <t>500 - BEL-50K-G-LV</t>
  </si>
  <si>
    <t>1022 - OSDA-380W36M</t>
  </si>
  <si>
    <t>EMR 60 - OSDA SOLAR21</t>
  </si>
  <si>
    <t>492 - BEL-40K-G-L</t>
  </si>
  <si>
    <t>589 - ODA-144HCLM-460W</t>
  </si>
  <si>
    <t>EMR 60 - OSDA SOLAR20</t>
  </si>
  <si>
    <t>479 - BEL2000G3-US-220</t>
  </si>
  <si>
    <t>528 - ODA-460-30V-MH</t>
  </si>
  <si>
    <t>EMR 60 - OSDA SOLAR19</t>
  </si>
  <si>
    <t>476 - INVSBE-TR-220V-20KW</t>
  </si>
  <si>
    <t>521 - ODA460-36-MH 460W</t>
  </si>
  <si>
    <t>EMR 60 - OSDA SOLAR18</t>
  </si>
  <si>
    <t>475 - BEL-30K-G-LV</t>
  </si>
  <si>
    <t>501 - ODA36-MH525W</t>
  </si>
  <si>
    <t>EMR 60 - OSDA SOLAR17</t>
  </si>
  <si>
    <t>468 - BEL-10K-G</t>
  </si>
  <si>
    <t>500 - ODA36-MH550W</t>
  </si>
  <si>
    <t>EMR 60 - OSDA SOLAR16</t>
  </si>
  <si>
    <t>460 - BEL 5K-G</t>
  </si>
  <si>
    <t>464 - ODA550W-144MH –</t>
  </si>
  <si>
    <t>EMR 60 - OSDA SOLAR15</t>
  </si>
  <si>
    <t>451 - BEL-15K-G-LV</t>
  </si>
  <si>
    <t>443 - ODA550-36V-MH</t>
  </si>
  <si>
    <t>EMR 60 - OSDA SOLAR14</t>
  </si>
  <si>
    <t>427 - BEL-4K-G</t>
  </si>
  <si>
    <t>439 - ODA400-36-MH</t>
  </si>
  <si>
    <t>EMR 60 - OSDA SOLAR13</t>
  </si>
  <si>
    <t>424 - BEL-8K-G</t>
  </si>
  <si>
    <t>415 - ODA-72M 410W</t>
  </si>
  <si>
    <t>EMR 60 - OSDA SOLAR12</t>
  </si>
  <si>
    <t>422 - INVDBE-MO-220V-8KW</t>
  </si>
  <si>
    <t>400 - OSDA400W-39M</t>
  </si>
  <si>
    <t>EMR 60 - OSDA SOLAR11</t>
  </si>
  <si>
    <t>400 -  BEL-3K-G</t>
  </si>
  <si>
    <t>390 - MF00330</t>
  </si>
  <si>
    <t>EMR 60 - OSDA SOLAR10</t>
  </si>
  <si>
    <t>656 - NAC10K-DT</t>
  </si>
  <si>
    <t>EMR 57 - EMPALUX13</t>
  </si>
  <si>
    <t>379 - ODA330W-36-P</t>
  </si>
  <si>
    <t>EMR 60 - OSDA SOLAR9</t>
  </si>
  <si>
    <t>529 - SUN2000G3-US-220</t>
  </si>
  <si>
    <t>EMR 57 - EMPALUX12</t>
  </si>
  <si>
    <t>364 - ODA545-36V-MH</t>
  </si>
  <si>
    <t>EMR 60 - OSDA SOLAR8</t>
  </si>
  <si>
    <t>495 - R1-10K5-DS</t>
  </si>
  <si>
    <t>EMR 57 - EMPALUX11</t>
  </si>
  <si>
    <t>330 - ODA-410W39M</t>
  </si>
  <si>
    <t>EMR 60 - OSDA SOLAR7</t>
  </si>
  <si>
    <t>435 - SI08000</t>
  </si>
  <si>
    <t>EMR 57 - EMPALUX10</t>
  </si>
  <si>
    <t>322 - ODA410-36-MH</t>
  </si>
  <si>
    <t>EMR 60 - OSDA SOLAR6</t>
  </si>
  <si>
    <t>383 - NAC5K-DS</t>
  </si>
  <si>
    <t>EMR 57 - EMPALUX9</t>
  </si>
  <si>
    <t>317 - ODA450-36-MH</t>
  </si>
  <si>
    <t>EMR 60 - OSDA SOLAR5</t>
  </si>
  <si>
    <t>342 - NAC50K</t>
  </si>
  <si>
    <t>EMR 57 - EMPALUX8</t>
  </si>
  <si>
    <t>278 - ODA340W-36P</t>
  </si>
  <si>
    <t>EMR 60 - OSDA SOLAR4</t>
  </si>
  <si>
    <t>326 - NAC70K</t>
  </si>
  <si>
    <t>EMR 57 - EMPALUX7</t>
  </si>
  <si>
    <t>229 - ODA-72M-400-36-M</t>
  </si>
  <si>
    <t>EMR 60 - OSDA SOLAR3</t>
  </si>
  <si>
    <t>305 - NAC25K-DT</t>
  </si>
  <si>
    <t>EMR 57 - EMPALUX6</t>
  </si>
  <si>
    <t>177 - ODM 340-30M</t>
  </si>
  <si>
    <t>EMR 60 - OSDA SOLAR2</t>
  </si>
  <si>
    <t>295 - NAC30K-DT</t>
  </si>
  <si>
    <t>EMR 57 - EMPALUX5</t>
  </si>
  <si>
    <t>146 - OSDA 330W</t>
  </si>
  <si>
    <t>EMR 60 - OSDA SOLAR1</t>
  </si>
  <si>
    <t>284 - NAC20K-DT</t>
  </si>
  <si>
    <t>EMR 57 - EMPALUX4</t>
  </si>
  <si>
    <t>1179 - MFVHO-MO-144-550W</t>
  </si>
  <si>
    <t>EMR 59 - SUNOVA SOLAR26</t>
  </si>
  <si>
    <t>265 - NAC5K-DS</t>
  </si>
  <si>
    <t>EMR 57 - EMPALUX3</t>
  </si>
  <si>
    <t>1154 - SS-605-60MDH-G12</t>
  </si>
  <si>
    <t>EMR 59 - SUNOVA SOLAR25</t>
  </si>
  <si>
    <t>219 - NAC3K-SS</t>
  </si>
  <si>
    <t>EMR 57 - EMPALUX2</t>
  </si>
  <si>
    <t>1131 - SS-555W-72MDH MONO</t>
  </si>
  <si>
    <t>EMR 59 - SUNOVA SOLAR24</t>
  </si>
  <si>
    <t>184 - NAC8K-DS</t>
  </si>
  <si>
    <t>EMR 57 - EMPALUX1</t>
  </si>
  <si>
    <t>1119 - SS-460-60MDH</t>
  </si>
  <si>
    <t>EMR 59 - SUNOVA SOLAR23</t>
  </si>
  <si>
    <t>170 - 5K-TL2</t>
  </si>
  <si>
    <t>EMR 54 - OMNIKSOL NEW ENERGY3</t>
  </si>
  <si>
    <t>1113 - SS-460-60MDH</t>
  </si>
  <si>
    <t>EMR 59 - SUNOVA SOLAR22</t>
  </si>
  <si>
    <t>166 - 1,5K-TL2-M</t>
  </si>
  <si>
    <t>EMR 54 - OMNIKSOL NEW ENERGY2</t>
  </si>
  <si>
    <t>1097 - SS-460-60MDH</t>
  </si>
  <si>
    <t>EMR 59 - SUNOVA SOLAR21</t>
  </si>
  <si>
    <t>165 - 3K-TL2</t>
  </si>
  <si>
    <t>EMR 54 - OMNIKSOL NEW ENERGY1</t>
  </si>
  <si>
    <t>1095 - SS-555-72MDH</t>
  </si>
  <si>
    <t>EMR 59 - SUNOVA SOLAR20</t>
  </si>
  <si>
    <t>811 - R6-10K-S3</t>
  </si>
  <si>
    <t>EMR 53 - SAJ SOLAR20</t>
  </si>
  <si>
    <t>1088 - SS-555-72MDH</t>
  </si>
  <si>
    <t>EMR 59 - SUNOVA SOLAR19</t>
  </si>
  <si>
    <t>486 - R5-1.5K-S1</t>
  </si>
  <si>
    <t>EMR 53 - SAJ SOLAR19</t>
  </si>
  <si>
    <t>1035 - SS-420-72PD</t>
  </si>
  <si>
    <t>EMR 59 - SUNOVA SOLAR18</t>
  </si>
  <si>
    <t>429 - R5-20K-T2</t>
  </si>
  <si>
    <t>EMR 53 - SAJ SOLAR18</t>
  </si>
  <si>
    <t>660 - SS-555-72MDH</t>
  </si>
  <si>
    <t>EMR 59 - SUNOVA SOLAR17</t>
  </si>
  <si>
    <t>368 - SUNTRIO PLUS 33K</t>
  </si>
  <si>
    <t>EMR 53 - SAJ SOLAR17</t>
  </si>
  <si>
    <t>633 - SS-555W-72MDH</t>
  </si>
  <si>
    <t>EMR 59 - SUNOVA SOLAR16</t>
  </si>
  <si>
    <t>363 - SUNTRIO PLUS 40K</t>
  </si>
  <si>
    <t>EMR 53 - SAJ SOLAR16</t>
  </si>
  <si>
    <t>596 - SS-505-66MDH</t>
  </si>
  <si>
    <t>EMR 59 - SUNOVA SOLAR15</t>
  </si>
  <si>
    <t>362 - SUNTRIO PLUS 60K</t>
  </si>
  <si>
    <t>EMR 53 - SAJ SOLAR15</t>
  </si>
  <si>
    <t>593 - SS-550-72MTF</t>
  </si>
  <si>
    <t>EMR 59 - SUNOVA SOLAR14</t>
  </si>
  <si>
    <t>353 - R5-6K-S2</t>
  </si>
  <si>
    <t>EMR 53 - SAJ SOLAR14</t>
  </si>
  <si>
    <t>527 - SS-550-75MDH</t>
  </si>
  <si>
    <t>EMR 59 - SUNOVA SOLAR13</t>
  </si>
  <si>
    <t>335 - R5-3K-S1</t>
  </si>
  <si>
    <t>EMR 53 - SAJ SOLAR13</t>
  </si>
  <si>
    <t>518 - S-505W-66MTF</t>
  </si>
  <si>
    <t>EMR 59 - SUNOVA SOLAR12</t>
  </si>
  <si>
    <t>333 - R5-5K-S2</t>
  </si>
  <si>
    <t>EMR 53 - SAJ SOLAR12</t>
  </si>
  <si>
    <t>486 - SS-545-72MTF</t>
  </si>
  <si>
    <t>EMR 59 - SUNOVA SOLAR11</t>
  </si>
  <si>
    <t>299 - R5-8K-S2</t>
  </si>
  <si>
    <t>EMR 53 - SAJ SOLAR11</t>
  </si>
  <si>
    <t>444 -  SS-450-72MTF</t>
  </si>
  <si>
    <t>EMR 59 - SUNOVA SOLAR10</t>
  </si>
  <si>
    <t>298 - R5-2K-S1</t>
  </si>
  <si>
    <t>EMR 53 - SAJ SOLAR10</t>
  </si>
  <si>
    <t>398 - SS-450-72MD</t>
  </si>
  <si>
    <t>EMR 59 - SUNOVA SOLAR9</t>
  </si>
  <si>
    <t>282 - SUNTRIO PLUS 17K</t>
  </si>
  <si>
    <t>EMR 53 - SAJ SOLAR9</t>
  </si>
  <si>
    <t>329 - SS-550-72MDH</t>
  </si>
  <si>
    <t>EMR 59 - SUNOVA SOLAR8</t>
  </si>
  <si>
    <t>281 - SUNTRIO PLUS 25K</t>
  </si>
  <si>
    <t>EMR 53 - SAJ SOLAR8</t>
  </si>
  <si>
    <t>283 - SS-410-72M</t>
  </si>
  <si>
    <t>EMR 59 - SUNOVA SOLAR7</t>
  </si>
  <si>
    <t>280 - SUNUNO PLUS 4K-M</t>
  </si>
  <si>
    <t>EMR 53 - SAJ SOLAR7</t>
  </si>
  <si>
    <t>254 - SS-405-72MD</t>
  </si>
  <si>
    <t>EMR 59 - SUNOVA SOLAR6</t>
  </si>
  <si>
    <t>270 - R5-7K-S2</t>
  </si>
  <si>
    <t>EMR 53 - SAJ SOLAR6</t>
  </si>
  <si>
    <t>253 - SS-450-72MD</t>
  </si>
  <si>
    <t>EMR 59 - SUNOVA SOLAR5</t>
  </si>
  <si>
    <t>246 - SUNTRIO PLUS 20K</t>
  </si>
  <si>
    <t>EMR 53 - SAJ SOLAR5</t>
  </si>
  <si>
    <t>217 - SS-440-72MD</t>
  </si>
  <si>
    <t>EMR 59 - SUNOVA SOLAR4</t>
  </si>
  <si>
    <t>244 - SUSUNO PLUS 2K</t>
  </si>
  <si>
    <t>EMR 53 - SAJ SOLAR4</t>
  </si>
  <si>
    <t>192 - SS - 330- 72P</t>
  </si>
  <si>
    <t>EMR 59 - SUNOVA SOLAR3</t>
  </si>
  <si>
    <t>220 - SUNUNO PLUS 6K-M</t>
  </si>
  <si>
    <t>EMR 53 - SAJ SOLAR3</t>
  </si>
  <si>
    <t>181 - SS-380-72M</t>
  </si>
  <si>
    <t>EMR 59 - SUNOVA SOLAR2</t>
  </si>
  <si>
    <t>204 - SUNUNO PLUS 3K-M</t>
  </si>
  <si>
    <t>EMR 53 - SAJ SOLAR2</t>
  </si>
  <si>
    <t>142 - SS-370-72M</t>
  </si>
  <si>
    <t>EMR 59 - SUNOVA SOLAR1</t>
  </si>
  <si>
    <t>147 - SUNUNO PLUS 5K-M</t>
  </si>
  <si>
    <t>EMR 53 - SAJ SOLAR1</t>
  </si>
  <si>
    <t>1078 - LNSU-450M</t>
  </si>
  <si>
    <t>EMR 58 - LUXEN SOLAR7</t>
  </si>
  <si>
    <t>805 - SUN-75K-G05</t>
  </si>
  <si>
    <t>EMR 52 - DEYE INVERTER46</t>
  </si>
  <si>
    <t>1021 - LNST-410M</t>
  </si>
  <si>
    <t>EMR 58 - LUXEN SOLAR6</t>
  </si>
  <si>
    <t>763 - SUN-4K-G</t>
  </si>
  <si>
    <t>EMR 52 - DEYE INVERTER45</t>
  </si>
  <si>
    <t>664 - LNVU-550M</t>
  </si>
  <si>
    <t>EMR 58 - LUXEN SOLAR5</t>
  </si>
  <si>
    <t>744 - SUN-8K-SG01LP1-US</t>
  </si>
  <si>
    <t>EMR 52 - DEYE INVERTER44</t>
  </si>
  <si>
    <t>640 - LNVH-595M</t>
  </si>
  <si>
    <t>EMR 58 - LUXEN SOLAR4</t>
  </si>
  <si>
    <t>711 - SUN-20K-G02-LV</t>
  </si>
  <si>
    <t>EMR 52 - DEYE INVERTER43</t>
  </si>
  <si>
    <t>416 - LNSU-410M</t>
  </si>
  <si>
    <t>EMR 58 - LUXEN SOLAR3</t>
  </si>
  <si>
    <t>710 - SUN 7,5K-G</t>
  </si>
  <si>
    <t>EMR 52 - DEYE INVERTER42</t>
  </si>
  <si>
    <t>399 - LNVT-505M</t>
  </si>
  <si>
    <t>EMR 58 - LUXEN SOLAR2</t>
  </si>
  <si>
    <t>665 - SUN600G2-US-220</t>
  </si>
  <si>
    <t>EMR 52 - DEYE INVERTER41</t>
  </si>
  <si>
    <t>140 - LNSF-390M</t>
  </si>
  <si>
    <t>EMR 58 - LUXEN SOLAR1</t>
  </si>
  <si>
    <t>600 - SUN-6K-G</t>
  </si>
  <si>
    <t>EMR 52 - DEYE INVERTER40</t>
  </si>
  <si>
    <t>659 - MF00690</t>
  </si>
  <si>
    <t>EMR 57 - EMPALUX18</t>
  </si>
  <si>
    <t xml:space="preserve">587 - SUN-10.5K-G </t>
  </si>
  <si>
    <t>EMR 52 - DEYE INVERTER39</t>
  </si>
  <si>
    <t>650 - LF465M8-72H</t>
  </si>
  <si>
    <t>EMR 57 - EMPALUX17</t>
  </si>
  <si>
    <t>585 - SUN-5K-SG1LP1-US</t>
  </si>
  <si>
    <t>EMR 52 - DEYE INVERTER38</t>
  </si>
  <si>
    <t>649 - MF00550</t>
  </si>
  <si>
    <t>EMR 57 - EMPALUX16</t>
  </si>
  <si>
    <t>580 - SUN1000G3-US-220</t>
  </si>
  <si>
    <t>EMR 52 - DEYE INVERTER37</t>
  </si>
  <si>
    <t>592 - LF690M12-60H</t>
  </si>
  <si>
    <t>EMR 57 - EMPALUX15</t>
  </si>
  <si>
    <t>572 - SUN-30K-G02-LV</t>
  </si>
  <si>
    <t>EMR 52 - DEYE INVERTER36</t>
  </si>
  <si>
    <t>588 - LF605M12-60</t>
  </si>
  <si>
    <t>EMR 57 - EMPALUX14</t>
  </si>
  <si>
    <t>550 - SUN-100K-G03</t>
  </si>
  <si>
    <t>EMR 52 - DEYE INVERTER35</t>
  </si>
  <si>
    <t>585 - LF690M12-66H/BF</t>
  </si>
  <si>
    <t>544 - SUN-33K-G</t>
  </si>
  <si>
    <t>EMR 52 - DEYE INVERTER34</t>
  </si>
  <si>
    <t>577 - LF690M12-66H/BF</t>
  </si>
  <si>
    <t>527 - SUN2000G3-US-220</t>
  </si>
  <si>
    <t>EMR 52 - DEYE INVERTER33</t>
  </si>
  <si>
    <t>553 - MF00690</t>
  </si>
  <si>
    <t>414 - SUN1600 G3-US-220</t>
  </si>
  <si>
    <t>EMR 52 - DEYE INVERTER32</t>
  </si>
  <si>
    <t>502 - LF605M12-60H</t>
  </si>
  <si>
    <t>409 - SUN-15K-G02-LV</t>
  </si>
  <si>
    <t>EMR 52 - DEYE INVERTER31</t>
  </si>
  <si>
    <t>472 - MF00330</t>
  </si>
  <si>
    <t>405 - SUN1300G3-US-220</t>
  </si>
  <si>
    <t>EMR 52 - DEYE INVERTER30</t>
  </si>
  <si>
    <t>394 - MF00605</t>
  </si>
  <si>
    <t>393 - SUN-6K-G</t>
  </si>
  <si>
    <t>EMR 52 - DEYE INVERTER29</t>
  </si>
  <si>
    <t>358 - MF00500</t>
  </si>
  <si>
    <t>388 - SUN-7.5K-G</t>
  </si>
  <si>
    <t>EMR 52 - DEYE INVERTER28</t>
  </si>
  <si>
    <t>350 - MF00450</t>
  </si>
  <si>
    <t>379 - SUN1600G</t>
  </si>
  <si>
    <t>EMR 52 - DEYE INVERTER27</t>
  </si>
  <si>
    <t>335 - MF00350</t>
  </si>
  <si>
    <t>372 - SUN-3.6K-G</t>
  </si>
  <si>
    <t>EMR 52 - DEYE INVERTER26</t>
  </si>
  <si>
    <t>227 - YH450W-36MH</t>
  </si>
  <si>
    <t>371 - SUN 2000G3 - US- 220</t>
  </si>
  <si>
    <t>EMR 52 - DEYE INVERTER25</t>
  </si>
  <si>
    <t>222 - ODA390W-36M</t>
  </si>
  <si>
    <t>370 - SUN-10K-G</t>
  </si>
  <si>
    <t>EMR 52 - DEYE INVERTER24</t>
  </si>
  <si>
    <t>159 - ODA330W-36-P</t>
  </si>
  <si>
    <t>369 - SUN-12K-G03</t>
  </si>
  <si>
    <t>EMR 52 - DEYE INVERTER23</t>
  </si>
  <si>
    <t>136 - ODA330W-36P</t>
  </si>
  <si>
    <t>366 - SUN-18K-G03</t>
  </si>
  <si>
    <t>EMR 52 - DEYE INVERTER22</t>
  </si>
  <si>
    <t>312 - JY340P6-FG-5</t>
  </si>
  <si>
    <t>EMR 56 - SOPRANO SOLARIS5</t>
  </si>
  <si>
    <t>359 - SUN- 30K-G</t>
  </si>
  <si>
    <t>EMR 52 - DEYE INVERTER21</t>
  </si>
  <si>
    <t>251 - JY410M6-FS-9</t>
  </si>
  <si>
    <t>EMR 56 - SOPRANO SOLARIS4</t>
  </si>
  <si>
    <t>352 - SUN-10K-G03</t>
  </si>
  <si>
    <t>EMR 52 - DEYE INVERTER20</t>
  </si>
  <si>
    <t>236 - JY335P6-AA-5</t>
  </si>
  <si>
    <t>EMR 56 - SOPRANO SOLARIS3</t>
  </si>
  <si>
    <t>337 - DEYE SUN 20K-G-LV TRI 220V</t>
  </si>
  <si>
    <t>EMR 52 - DEYE INVERTER19</t>
  </si>
  <si>
    <t>133 - SL370TU-36MD</t>
  </si>
  <si>
    <t>EMR 56 - SOPRANO SOLARIS2</t>
  </si>
  <si>
    <t>324 - SUN-35K-G</t>
  </si>
  <si>
    <t>EMR 52 - DEYE INVERTER18</t>
  </si>
  <si>
    <t>130 - SL330TU-36P</t>
  </si>
  <si>
    <t>EMR 56 - SOPRANO SOLARIS1</t>
  </si>
  <si>
    <t>322 - SUN-40K-G</t>
  </si>
  <si>
    <t>EMR 52 - DEYE INVERTER17</t>
  </si>
  <si>
    <t>1162 - GBR260P</t>
  </si>
  <si>
    <t>EMR 55 - GLOBO BRASIL8</t>
  </si>
  <si>
    <t>321 - SUN-15K-G03</t>
  </si>
  <si>
    <t>EMR 52 - DEYE INVERTER16</t>
  </si>
  <si>
    <t>462 - GBR360M</t>
  </si>
  <si>
    <t>EMR 55 - GLOBO BRASIL7</t>
  </si>
  <si>
    <t>314 - SUN-50K-G</t>
  </si>
  <si>
    <t>EMR 52 - DEYE INVERTER15</t>
  </si>
  <si>
    <t>355 - GBR390M</t>
  </si>
  <si>
    <t>EMR 55 - GLOBO BRASIL6</t>
  </si>
  <si>
    <t>313 - SUN3.6K-G</t>
  </si>
  <si>
    <t>EMR 52 - DEYE INVERTER14</t>
  </si>
  <si>
    <t>354 - GBR380M</t>
  </si>
  <si>
    <t>EMR 55 - GLOBO BRASIL5</t>
  </si>
  <si>
    <t>304 - SUN-75K-G</t>
  </si>
  <si>
    <t>EMR 52 - DEYE INVERTER13</t>
  </si>
  <si>
    <t>347 - GBR-340W</t>
  </si>
  <si>
    <t>EMR 55 - GLOBO BRASIL4</t>
  </si>
  <si>
    <t>303 - SUN-70K-G</t>
  </si>
  <si>
    <t>EMR 52 - DEYE INVERTER12</t>
  </si>
  <si>
    <t>196 - GBR370M</t>
  </si>
  <si>
    <t>EMR 55 - GLOBO BRASIL3</t>
  </si>
  <si>
    <t>302 - SUN-60K-G</t>
  </si>
  <si>
    <t>EMR 52 - DEYE INVERTER11</t>
  </si>
  <si>
    <t>149 - GBR265P</t>
  </si>
  <si>
    <t>EMR 55 - GLOBO BRASIL2</t>
  </si>
  <si>
    <t>301 - SUN-80K-G</t>
  </si>
  <si>
    <t>EMR 52 - DEYE INVERTER10</t>
  </si>
  <si>
    <t>129 - GBR330P</t>
  </si>
  <si>
    <t>EMR 55 - GLOBO BRASIL1</t>
  </si>
  <si>
    <t>292 - SUN1600G</t>
  </si>
  <si>
    <t>EMR 52 - DEYE INVERTER9</t>
  </si>
  <si>
    <t>1183 - TSM-DE19R-570W</t>
  </si>
  <si>
    <t>EMR 51 - TRINA SOLAR BRASIL42</t>
  </si>
  <si>
    <t>286 - SUN-33K-G</t>
  </si>
  <si>
    <t>EMR 52 - DEYE INVERTER8</t>
  </si>
  <si>
    <t>1156 - TSM-310-DD05H.05</t>
  </si>
  <si>
    <t>EMR 51 - TRINA SOLAR BRASIL41</t>
  </si>
  <si>
    <t>277 - SUN-12K-G02-LV</t>
  </si>
  <si>
    <t>EMR 52 - DEYE INVERTER7</t>
  </si>
  <si>
    <t>1142 - TSM-DEG19C.20-550</t>
  </si>
  <si>
    <t>EMR 51 - TRINA SOLAR BRASIL40</t>
  </si>
  <si>
    <t>268 - SUN-4K-G</t>
  </si>
  <si>
    <t>EMR 52 - DEYE INVERTER6</t>
  </si>
  <si>
    <t>1141 - TSM-595DEG20C.20 - 595W</t>
  </si>
  <si>
    <t>EMR 51 - TRINA SOLAR BRASIL39</t>
  </si>
  <si>
    <t>236 - SUN-25K-GO2</t>
  </si>
  <si>
    <t>EMR 52 - DEYE INVERTER5</t>
  </si>
  <si>
    <t>1137 - TSM-DE09 405W</t>
  </si>
  <si>
    <t>EMR 51 - TRINA SOLAR BRASIL38</t>
  </si>
  <si>
    <t>231 - SUN-8K-G</t>
  </si>
  <si>
    <t>EMR 52 - DEYE INVERTER4</t>
  </si>
  <si>
    <t>1083 - TSM-DE19</t>
  </si>
  <si>
    <t>EMR 51 - TRINA SOLAR BRASIL37</t>
  </si>
  <si>
    <t>192 - SUN-1300G</t>
  </si>
  <si>
    <t>EMR 52 - DEYE INVERTER3</t>
  </si>
  <si>
    <t>1045 - TSM-DE17M-445W</t>
  </si>
  <si>
    <t>EMR 51 - TRINA SOLAR BRASIL36</t>
  </si>
  <si>
    <t>190 - SUN-3K-G</t>
  </si>
  <si>
    <t>EMR 52 - DEYE INVERTER2</t>
  </si>
  <si>
    <t>1044 - TSM-DEG15MC.20-410W</t>
  </si>
  <si>
    <t>EMR 51 - TRINA SOLAR BRASIL35</t>
  </si>
  <si>
    <t>145 - SUN-5K-G</t>
  </si>
  <si>
    <t>EMR 52 - DEYE INVERTER1</t>
  </si>
  <si>
    <t>1043 - TSM-DE15HII405W</t>
  </si>
  <si>
    <t>EMR 51 - TRINA SOLAR BRASIL34</t>
  </si>
  <si>
    <t>740 - SE3680H</t>
  </si>
  <si>
    <t>EMR 45 - SOLAREDGE12</t>
  </si>
  <si>
    <t>1042 - TSM-PE14H-335W</t>
  </si>
  <si>
    <t>EMR 51 - TRINA SOLAR BRASIL33</t>
  </si>
  <si>
    <t>690 - SE20.1K</t>
  </si>
  <si>
    <t>EMR 45 - SOLAREDGE11</t>
  </si>
  <si>
    <t>1041 - TSM-DE15H-395W</t>
  </si>
  <si>
    <t>EMR 51 - TRINA SOLAR BRASIL32</t>
  </si>
  <si>
    <t>664 - SE9200H</t>
  </si>
  <si>
    <t>EMR 45 - SOLAREDGE10</t>
  </si>
  <si>
    <t>1040 - TSM-PE15H-345W</t>
  </si>
  <si>
    <t>EMR 51 - TRINA SOLAR BRASIL31</t>
  </si>
  <si>
    <t>480 - SE33.3K - 380/220</t>
  </si>
  <si>
    <t>EMR 45 - SOLAREDGE9</t>
  </si>
  <si>
    <t>1039 - TSM-DE 15MII-400W</t>
  </si>
  <si>
    <t>EMR 51 - TRINA SOLAR BRASIL30</t>
  </si>
  <si>
    <t>443 - SE5000H</t>
  </si>
  <si>
    <t>EMR 45 - SOLAREDGE8</t>
  </si>
  <si>
    <t>630 - TSM-DE18M(II)510</t>
  </si>
  <si>
    <t>EMR 51 - TRINA SOLAR BRASIL29</t>
  </si>
  <si>
    <t>403 - SE20.1K - 380/220V</t>
  </si>
  <si>
    <t>EMR 45 - SOLAREDGE7</t>
  </si>
  <si>
    <t>519 - TSM-DEG15H.20(II)-405W</t>
  </si>
  <si>
    <t>EMR 51 - TRINA SOLAR BRASIL28</t>
  </si>
  <si>
    <t>402 - SE27.6K - 380/220V</t>
  </si>
  <si>
    <t>EMR 45 - SOLAREDGE6</t>
  </si>
  <si>
    <t>504 - TSM-DEG19C.20-540W</t>
  </si>
  <si>
    <t>EMR 51 - TRINA SOLAR BRASIL27</t>
  </si>
  <si>
    <t>397 - SE6000H</t>
  </si>
  <si>
    <t>EMR 45 - SOLAREDGE5</t>
  </si>
  <si>
    <t>489 - TSM-405DE09</t>
  </si>
  <si>
    <t>EMR 51 - TRINA SOLAR BRASIL26</t>
  </si>
  <si>
    <t>212 - SE20.1K - (220/127)</t>
  </si>
  <si>
    <t>EMR 45 - SOLAREDGE4</t>
  </si>
  <si>
    <t>460 - TSM-410</t>
  </si>
  <si>
    <t>EMR 51 - TRINA SOLAR BRASIL25</t>
  </si>
  <si>
    <t>195 - SEK75</t>
  </si>
  <si>
    <t>EMR 45 - SOLAREDGE3</t>
  </si>
  <si>
    <t>458 - TSM-DE18M(II)-510</t>
  </si>
  <si>
    <t>EMR 51 - TRINA SOLAR BRASIL24</t>
  </si>
  <si>
    <t>159 - SE 27.6K (220/127)</t>
  </si>
  <si>
    <t>EMR 45 - SOLAREDGE2</t>
  </si>
  <si>
    <t>449 - TSM-400DE09</t>
  </si>
  <si>
    <t>EMR 51 - TRINA SOLAR BRASIL23</t>
  </si>
  <si>
    <t>119 - SE 100KUS</t>
  </si>
  <si>
    <t>EMR 45 - SOLAREDGE1</t>
  </si>
  <si>
    <t>425 - TSM-DE14-MONO</t>
  </si>
  <si>
    <t>EMR 51 - TRINA SOLAR BRASIL22</t>
  </si>
  <si>
    <t>801 - GW25K-MT</t>
  </si>
  <si>
    <t>EMR 44 - GOODWE POWER25</t>
  </si>
  <si>
    <t>411 - TSM 395-DE 09</t>
  </si>
  <si>
    <t>EMR 51 - TRINA SOLAR BRASIL21</t>
  </si>
  <si>
    <t>759 - GW7000-MS</t>
  </si>
  <si>
    <t>EMR 44 - GOODWE POWER24</t>
  </si>
  <si>
    <t>405 - TSM-DE14A(II)</t>
  </si>
  <si>
    <t>EMR 51 - TRINA SOLAR BRASIL20</t>
  </si>
  <si>
    <t>738 - GW20KT-DT</t>
  </si>
  <si>
    <t>EMR 44 - GOODWE POWER23</t>
  </si>
  <si>
    <t>403 - TSM-DEG15HC.20(II)-375W</t>
  </si>
  <si>
    <t>EMR 51 - TRINA SOLAR BRASIL19</t>
  </si>
  <si>
    <t>531 - GW73KLV-HT</t>
  </si>
  <si>
    <t>EMR 44 - GOODWE POWER22</t>
  </si>
  <si>
    <t>341 - TSM-DE18M(II)-495W</t>
  </si>
  <si>
    <t>EMR 51 - TRINA SOLAR BRASIL18</t>
  </si>
  <si>
    <t>524 - GW17KT-DT</t>
  </si>
  <si>
    <t>EMR 44 - GOODWE POWER21</t>
  </si>
  <si>
    <t>337 - TSM144-7-445M</t>
  </si>
  <si>
    <t>EMR 51 - TRINA SOLAR BRASIL17</t>
  </si>
  <si>
    <t>518 - GW3KB-XS</t>
  </si>
  <si>
    <t>EMR 44 - GOODWE POWER20</t>
  </si>
  <si>
    <t>311 - TSM-DE08M(II) 355W</t>
  </si>
  <si>
    <t>EMR 51 - TRINA SOLAR BRASIL16</t>
  </si>
  <si>
    <t>484 - GW20KLV-MT</t>
  </si>
  <si>
    <t>EMR 44 - GOODWE POWER19</t>
  </si>
  <si>
    <t>307 - TSM-DE18M(II)-500W</t>
  </si>
  <si>
    <t>EMR 51 - TRINA SOLAR BRASIL15</t>
  </si>
  <si>
    <t>472 - GW60KBF-MT</t>
  </si>
  <si>
    <t>EMR 44 - GOODWE POWER18</t>
  </si>
  <si>
    <t>296 - TSM-DE17M(II)-455W</t>
  </si>
  <si>
    <t>EMR 51 - TRINA SOLAR BRASIL14</t>
  </si>
  <si>
    <t>442 - GW6KBD-NS</t>
  </si>
  <si>
    <t>EMR 44 - GOODWE POWER17</t>
  </si>
  <si>
    <t>281 - TSM-DE17M(II)-450W</t>
  </si>
  <si>
    <t>EMR 51 - TRINA SOLAR BRASIL13</t>
  </si>
  <si>
    <t>428 - GW15KLV-MT</t>
  </si>
  <si>
    <t>EMR 44 - GOODWE POWER16</t>
  </si>
  <si>
    <t>269 - TSM-DE08MII-375W</t>
  </si>
  <si>
    <t>EMR 51 - TRINA SOLAR BRASIL12</t>
  </si>
  <si>
    <t>425 - GW12KT-DT</t>
  </si>
  <si>
    <t>EMR 44 - GOODWE POWER15</t>
  </si>
  <si>
    <t>215 - TSM-DE15H(II)-385W</t>
  </si>
  <si>
    <t>EMR 51 - TRINA SOLAR BRASIL11</t>
  </si>
  <si>
    <t>411 - GW3KB-XS</t>
  </si>
  <si>
    <t>EMR 44 - GOODWE POWER14</t>
  </si>
  <si>
    <t>207 - TSM-DE15M-410W</t>
  </si>
  <si>
    <t>EMR 51 - TRINA SOLAR BRASIL10</t>
  </si>
  <si>
    <t>395 - GW5KBD-NS</t>
  </si>
  <si>
    <t>EMR 44 - GOODWE POWER13</t>
  </si>
  <si>
    <t>179 - TSM-405DE15M</t>
  </si>
  <si>
    <t>EMR 51 - TRINA SOLAR BRASIL9</t>
  </si>
  <si>
    <t>330 - GW30KLV-MT</t>
  </si>
  <si>
    <t>EMR 44 - GOODWE POWER12</t>
  </si>
  <si>
    <t>178 - TSM-PE15H-340P</t>
  </si>
  <si>
    <t>EMR 51 - TRINA SOLAR BRASIL8</t>
  </si>
  <si>
    <t>291 - GW3000-XS</t>
  </si>
  <si>
    <t>EMR 44 - GOODWE POWER11</t>
  </si>
  <si>
    <t>145 - TSM-405 DE 15M</t>
  </si>
  <si>
    <t>EMR 51 - TRINA SOLAR BRASIL7</t>
  </si>
  <si>
    <t>285 - GW25K-DT</t>
  </si>
  <si>
    <t>EMR 44 - GOODWE POWER10</t>
  </si>
  <si>
    <t>137 - TSM-DE15H-400W</t>
  </si>
  <si>
    <t>EMR 51 - TRINA SOLAR BRASIL6</t>
  </si>
  <si>
    <t>254 - GW50KBF-MT</t>
  </si>
  <si>
    <t>EMR 44 - GOODWE POWER9</t>
  </si>
  <si>
    <t>132 - TSM-PE15H-350</t>
  </si>
  <si>
    <t>EMR 51 - TRINA SOLAR BRASIL5</t>
  </si>
  <si>
    <t>245 - GW15KN-DT</t>
  </si>
  <si>
    <t>EMR 44 - GOODWE POWER8</t>
  </si>
  <si>
    <t>131 - TSM-PD14-330W</t>
  </si>
  <si>
    <t>EMR 51 - TRINA SOLAR BRASIL4</t>
  </si>
  <si>
    <t>242 - GW10K-MS</t>
  </si>
  <si>
    <t>EMR 44 - GOODWE POWER7</t>
  </si>
  <si>
    <t>121 - TSM-DE14A-345W</t>
  </si>
  <si>
    <t>EMR 51 - TRINA SOLAR BRASIL3</t>
  </si>
  <si>
    <t>238 - GW8500-MS</t>
  </si>
  <si>
    <t>EMR 44 - GOODWE POWER6</t>
  </si>
  <si>
    <t>119 - TALLMAX PLUS-395W</t>
  </si>
  <si>
    <t>EMR 51 - TRINA SOLAR BRASIL2</t>
  </si>
  <si>
    <t>233 - GW12KLV-DT</t>
  </si>
  <si>
    <t>EMR 44 - GOODWE POWER5</t>
  </si>
  <si>
    <t>111 - TSM-400 DE15H</t>
  </si>
  <si>
    <t>EMR 51 - TRINA SOLAR BRASIL1</t>
  </si>
  <si>
    <t>153 - GW1500-XS</t>
  </si>
  <si>
    <t>EMR 44 - GOODWE POWER4</t>
  </si>
  <si>
    <t>1031 - JC325M-24/ABW</t>
  </si>
  <si>
    <t>EMR 50 - RENOSOLA5</t>
  </si>
  <si>
    <t>146 - GW35KLV-MT</t>
  </si>
  <si>
    <t>EMR 44 - GOODWE POWER3</t>
  </si>
  <si>
    <t>1030 - JC330M-24/ABW</t>
  </si>
  <si>
    <t>EMR 50 - RENOSOLA4</t>
  </si>
  <si>
    <t>116 - GW 3000D-NS</t>
  </si>
  <si>
    <t>EMR 44 - GOODWE POWER2</t>
  </si>
  <si>
    <t>641 - RS3-455MB-E3</t>
  </si>
  <si>
    <t>EMR 50 - RENOSOLA3</t>
  </si>
  <si>
    <t>115 - GW 5000D-NS</t>
  </si>
  <si>
    <t>EMR 44 - GOODWE POWER1</t>
  </si>
  <si>
    <t>127 - JC370S-24/ABW</t>
  </si>
  <si>
    <t>EMR 50 - RENOSOLA2</t>
  </si>
  <si>
    <t>208 - EA7KSI</t>
  </si>
  <si>
    <t>EMR 41 - SERRANA SISTEMAS DE ENERGIA4</t>
  </si>
  <si>
    <t>110 - JC330M-24</t>
  </si>
  <si>
    <t>EMR 50 - RENOSOLA1</t>
  </si>
  <si>
    <t>199 - TOURIGA-3000 EA3KSI</t>
  </si>
  <si>
    <t>EMR 41 - SERRANA SISTEMAS DE ENERGIA3</t>
  </si>
  <si>
    <t>1182 - LR5-72HPH550M</t>
  </si>
  <si>
    <t>EMR 49 - LONGI SOLAR22</t>
  </si>
  <si>
    <t>198 - TOURIGA-5000-EA5KSI</t>
  </si>
  <si>
    <t>EMR 41 - SERRANA SISTEMAS DE ENERGIA2</t>
  </si>
  <si>
    <t>1181 - LR6-60OPH 335~355M</t>
  </si>
  <si>
    <t>EMR 49 - LONGI SOLAR21</t>
  </si>
  <si>
    <t>111 - EA33K TLSI</t>
  </si>
  <si>
    <t>EMR 41 - SERRANA SISTEMAS DE ENERGIA1</t>
  </si>
  <si>
    <t>1145 - LR5-66HPH-505</t>
  </si>
  <si>
    <t>EMR 49 - LONGI SOLAR20</t>
  </si>
  <si>
    <t>791 - ELGIN 25K</t>
  </si>
  <si>
    <t>EMR 40 - ELGIN12</t>
  </si>
  <si>
    <t>1138 - LR4-72HPH-455M</t>
  </si>
  <si>
    <t>EMR 49 - LONGI SOLAR19</t>
  </si>
  <si>
    <t>697 - SUN 60K-G</t>
  </si>
  <si>
    <t>EMR 40 - ELGIN11</t>
  </si>
  <si>
    <t>1084 - LR5-72HPH-550W</t>
  </si>
  <si>
    <t>EMR 49 - LONGI SOLAR18</t>
  </si>
  <si>
    <t>687 - SUN 33K-G</t>
  </si>
  <si>
    <t>EMR 40 - ELGIN10</t>
  </si>
  <si>
    <t>1077 - LR5-72HBD-540W</t>
  </si>
  <si>
    <t>EMR 49 - LONGI SOLAR17</t>
  </si>
  <si>
    <t>675 - SUN 8K-G</t>
  </si>
  <si>
    <t>EMR 40 - ELGIN9</t>
  </si>
  <si>
    <t>1020 - LR5-72 HBD 535M</t>
  </si>
  <si>
    <t>EMR 49 - LONGI SOLAR16</t>
  </si>
  <si>
    <t>674 - SUN-25K-G</t>
  </si>
  <si>
    <t>EMR 40 - ELGIN8</t>
  </si>
  <si>
    <t>1019 - LR4-72HPH-435M</t>
  </si>
  <si>
    <t>EMR 49 - LONGI SOLAR15</t>
  </si>
  <si>
    <t>567 - SUN-8K-G</t>
  </si>
  <si>
    <t>EMR 40 - ELGIN7</t>
  </si>
  <si>
    <t>634 - LR5-66HPH545M</t>
  </si>
  <si>
    <t>EMR 49 - LONGI SOLAR14</t>
  </si>
  <si>
    <t>483 - ELGIN2000</t>
  </si>
  <si>
    <t>EMR 40 - ELGIN6</t>
  </si>
  <si>
    <t>587 - LR5-66HPH500M</t>
  </si>
  <si>
    <t>EMR 49 - LONGI SOLAR13</t>
  </si>
  <si>
    <t>467 - ELGIN1300</t>
  </si>
  <si>
    <t>EMR 40 - ELGIN5</t>
  </si>
  <si>
    <t>523 - LR5-72HPH 540W</t>
  </si>
  <si>
    <t>EMR 49 - LONGI SOLAR12</t>
  </si>
  <si>
    <t>382 - SUN 5K-G</t>
  </si>
  <si>
    <t>EMR 40 - ELGIN4</t>
  </si>
  <si>
    <t>522 - LR5-72HBD545W</t>
  </si>
  <si>
    <t>EMR 49 - LONGI SOLAR11</t>
  </si>
  <si>
    <t>320 - SUN-3K-G</t>
  </si>
  <si>
    <t>EMR 40 - ELGIN3</t>
  </si>
  <si>
    <t>467 - LR5-66HPH-500M</t>
  </si>
  <si>
    <t>EMR 49 - LONGI SOLAR10</t>
  </si>
  <si>
    <t>148 - ELGIN - 5KW</t>
  </si>
  <si>
    <t>EMR 40 - ELGIN2</t>
  </si>
  <si>
    <t>463 - LR4-72HBD-445M</t>
  </si>
  <si>
    <t>EMR 49 - LONGI SOLAR9</t>
  </si>
  <si>
    <t>107 - ELGIN 20 KW</t>
  </si>
  <si>
    <t>EMR 40 - ELGIN1</t>
  </si>
  <si>
    <t>407 - LR5-72HPH-545M</t>
  </si>
  <si>
    <t>EMR 49 - LONGI SOLAR8</t>
  </si>
  <si>
    <t>808 - 3300TL-G#</t>
  </si>
  <si>
    <t>EMR 39 - SOFAR SOLAR41</t>
  </si>
  <si>
    <t>372 - LR4-72HBD 450W</t>
  </si>
  <si>
    <t>EMR 49 - LONGI SOLAR7</t>
  </si>
  <si>
    <t>785 - 6000TLM 6KW</t>
  </si>
  <si>
    <t>EMR 39 - SOFAR SOLAR40</t>
  </si>
  <si>
    <t>286 - LR4-72HBD-445M</t>
  </si>
  <si>
    <t>EMR 49 - LONGI SOLAR6</t>
  </si>
  <si>
    <t>784 - SOFAR 100K TL</t>
  </si>
  <si>
    <t>EMR 39 - SOFAR SOLAR39</t>
  </si>
  <si>
    <t>272 - LR4-72HPH 450M</t>
  </si>
  <si>
    <t>EMR 49 - LONGI SOLAR5</t>
  </si>
  <si>
    <t>776 - SOFAR 25KTLX-G3</t>
  </si>
  <si>
    <t>EMR 39 - SOFAR SOLAR38</t>
  </si>
  <si>
    <t>213 - LR4-72HPH-440M</t>
  </si>
  <si>
    <t>EMR 49 - LONGI SOLAR4</t>
  </si>
  <si>
    <t>775 - SOFAR 20KTLX-G3</t>
  </si>
  <si>
    <t>EMR 39 - SOFAR SOLAR37</t>
  </si>
  <si>
    <t>154 - LR4-72HBD-435M</t>
  </si>
  <si>
    <t>EMR 49 - LONGI SOLAR3</t>
  </si>
  <si>
    <t>767 - 5KTLM-G3</t>
  </si>
  <si>
    <t>EMR 39 - SOFAR SOLAR36</t>
  </si>
  <si>
    <t>135 - LR6-720PH-400M</t>
  </si>
  <si>
    <t>EMR 49 - LONGI SOLAR2</t>
  </si>
  <si>
    <t>757 - SOFAR 4KTLM-G3</t>
  </si>
  <si>
    <t>EMR 39 - SOFAR SOLAR35</t>
  </si>
  <si>
    <t>108 - LR6-72OPH-385M</t>
  </si>
  <si>
    <t>EMR 49 - LONGI SOLAR1</t>
  </si>
  <si>
    <t>749 - SOFAR 10KTLM-G3</t>
  </si>
  <si>
    <t>EMR 39 - SOFAR SOLAR34</t>
  </si>
  <si>
    <t>433 - XLXXXP-35B-330W</t>
  </si>
  <si>
    <t>EMR 48 - YINGLI GREEN ENERGY2</t>
  </si>
  <si>
    <t>746 - SOFAR 10.5KTLM-G3</t>
  </si>
  <si>
    <t>EMR 39 - SOFAR SOLAR33</t>
  </si>
  <si>
    <t>107 - YL0330P-35B 1500V</t>
  </si>
  <si>
    <t>EMR 48 - YINGLI GREEN ENERGY1</t>
  </si>
  <si>
    <t>736 - 7 . 5 KT LM–G3-BR</t>
  </si>
  <si>
    <t>EMR 39 - SOFAR SOLAR32</t>
  </si>
  <si>
    <t>611 - AS-7M144-HC 550W</t>
  </si>
  <si>
    <t>EMR 47 - AMARISOLAR11</t>
  </si>
  <si>
    <t>727 - SOFAR 4KTLM-G2</t>
  </si>
  <si>
    <t>EMR 39 - SOFAR SOLAR31</t>
  </si>
  <si>
    <t>511 - AS-6M144-HC-450W</t>
  </si>
  <si>
    <t>EMR 47 - AMARISOLAR10</t>
  </si>
  <si>
    <t>718 - SOFAR 15000TL-G2</t>
  </si>
  <si>
    <t>EMR 39 - SOFAR SOLAR30</t>
  </si>
  <si>
    <t>492 - AS-6M144-BT-450W</t>
  </si>
  <si>
    <t>EMR 47 - AMARISOLAR9</t>
  </si>
  <si>
    <t>703 - SOFAR 30000TL-G2</t>
  </si>
  <si>
    <t>EMR 39 - SOFAR SOLAR29</t>
  </si>
  <si>
    <t>477 - AS-7M144-HC-545W</t>
  </si>
  <si>
    <t>EMR 47 - AMARISOLAR8</t>
  </si>
  <si>
    <t>689 - SOFAR 9KTLM–G3</t>
  </si>
  <si>
    <t>EMR 39 - SOFAR SOLAR28</t>
  </si>
  <si>
    <t>474 - AS-6M-HC-445W</t>
  </si>
  <si>
    <t>EMR 47 - AMARISOLAR7</t>
  </si>
  <si>
    <t>668 - SOFAR 12KTL-X</t>
  </si>
  <si>
    <t>EMR 39 - SOFAR SOLAR27</t>
  </si>
  <si>
    <t>293 - ESPSC-335W</t>
  </si>
  <si>
    <t>EMR 47 - AMARISOLAR6</t>
  </si>
  <si>
    <t>553 - SOFAR 9KTLM-G3</t>
  </si>
  <si>
    <t>EMR 39 - SOFAR SOLAR26</t>
  </si>
  <si>
    <t>287 - AS-6M-380W</t>
  </si>
  <si>
    <t>EMR 47 - AMARISOLAR5</t>
  </si>
  <si>
    <t>552 - SOFAR 6,5KTLM-G2</t>
  </si>
  <si>
    <t>EMR 39 - SOFAR SOLAR25</t>
  </si>
  <si>
    <t>266 - AS6M-HC-400W</t>
  </si>
  <si>
    <t>EMR 47 - AMARISOLAR4</t>
  </si>
  <si>
    <t>537 - SOFAR 10.5KTLM-G3</t>
  </si>
  <si>
    <t>EMR 39 - SOFAR SOLAR24</t>
  </si>
  <si>
    <t>209 - AS-6M-375W</t>
  </si>
  <si>
    <t>EMR 47 - AMARISOLAR3</t>
  </si>
  <si>
    <t>511 - SOFAR 40000TL-SX</t>
  </si>
  <si>
    <t>EMR 39 - SOFAR SOLAR23</t>
  </si>
  <si>
    <t>125 - AS-6P-340W</t>
  </si>
  <si>
    <t>EMR 47 - AMARISOLAR2</t>
  </si>
  <si>
    <t>499 - SOFAR 75KTL</t>
  </si>
  <si>
    <t>EMR 39 - SOFAR SOLAR22</t>
  </si>
  <si>
    <t>106 - AS-6P-330WP</t>
  </si>
  <si>
    <t>EMR 47 - AMARISOLAR1</t>
  </si>
  <si>
    <t>471 - SOFAR 15KTLX-G3</t>
  </si>
  <si>
    <t>EMR 39 - SOFAR SOLAR21</t>
  </si>
  <si>
    <t>1140 - ZXM7-SPLD144-550</t>
  </si>
  <si>
    <t>EMR 46 - ZNSHINESOLAR20</t>
  </si>
  <si>
    <t>413 - 33000TL-G2</t>
  </si>
  <si>
    <t>EMR 39 - SOFAR SOLAR20</t>
  </si>
  <si>
    <t>1129 - ZXM8-TPLDD120-605W</t>
  </si>
  <si>
    <t>EMR 46 - ZNSHINESOLAR19</t>
  </si>
  <si>
    <t>391 - SOFAR 27500TL-LV</t>
  </si>
  <si>
    <t>EMR 39 - SOFAR SOLAR19</t>
  </si>
  <si>
    <t>1075 - ZXM7-SPLD144-545/M</t>
  </si>
  <si>
    <t>EMR 46 - ZNSHINESOLAR18</t>
  </si>
  <si>
    <t>376 - SOFAR 3KTLM-G2</t>
  </si>
  <si>
    <t>EMR 39 - SOFAR SOLAR18</t>
  </si>
  <si>
    <t>1047 - ZXM6-NHLD144 - 415/M</t>
  </si>
  <si>
    <t>EMR 46 - ZNSHINESOLAR17</t>
  </si>
  <si>
    <t>365 - SOFAR 5KTLM-G3</t>
  </si>
  <si>
    <t>EMR 39 - SOFAR SOLAR17</t>
  </si>
  <si>
    <t>656 - ZXM7-SHLD144-555W</t>
  </si>
  <si>
    <t>EMR 46 - ZNSHINESOLAR16</t>
  </si>
  <si>
    <t>345 - SOFAR 33000TL-LV</t>
  </si>
  <si>
    <t>EMR 39 - SOFAR SOLAR16</t>
  </si>
  <si>
    <t>601 - ZXM7-SH144 - 540W</t>
  </si>
  <si>
    <t>EMR 46 - ZNSHINESOLAR15</t>
  </si>
  <si>
    <t>327 - SOFAR 20000TL-G2</t>
  </si>
  <si>
    <t>EMR 39 - SOFAR SOLAR15</t>
  </si>
  <si>
    <t>570 - ZXM6-NHLD144-415/M</t>
  </si>
  <si>
    <t>EMR 46 - ZNSHINESOLAR14</t>
  </si>
  <si>
    <t>283 - SOFAR 1600-TL-G3</t>
  </si>
  <si>
    <t>EMR 39 - SOFAR SOLAR14</t>
  </si>
  <si>
    <t>465 - ZXP6-72 335/P</t>
  </si>
  <si>
    <t>EMR 46 - ZNSHINESOLAR13</t>
  </si>
  <si>
    <t>279 - SOFAR 50000TL</t>
  </si>
  <si>
    <t>EMR 39 - SOFAR SOLAR13</t>
  </si>
  <si>
    <t>432 - ZXP6-72-330/P 330W</t>
  </si>
  <si>
    <t>EMR 46 - ZNSHINESOLAR12</t>
  </si>
  <si>
    <t>269 - SOFAR 13500TL-LV</t>
  </si>
  <si>
    <t>EMR 39 - SOFAR SOLAR12</t>
  </si>
  <si>
    <t>427 - ZXM6-NH144-430/M</t>
  </si>
  <si>
    <t>EMR 46 - ZNSHINESOLAR11</t>
  </si>
  <si>
    <t>263 - SOFAR 4KTLM-G2</t>
  </si>
  <si>
    <t>EMR 39 - SOFAR SOLAR11</t>
  </si>
  <si>
    <t>378 - ZXM6-NHLDD144-430W</t>
  </si>
  <si>
    <t>EMR 46 - ZNSHINESOLAR10</t>
  </si>
  <si>
    <t>260 - SOFAR 70000 TL-HV</t>
  </si>
  <si>
    <t>EMR 39 - SOFAR SOLAR10</t>
  </si>
  <si>
    <t>340 - ZXM7-SPLD144 - 545W</t>
  </si>
  <si>
    <t>EMR 46 - ZNSHINESOLAR9</t>
  </si>
  <si>
    <t>257 - SOFAR 3300TL-G3</t>
  </si>
  <si>
    <t>EMR 39 - SOFAR SOLAR9</t>
  </si>
  <si>
    <t>336 - ZXM6-NH144 -440/M</t>
  </si>
  <si>
    <t>EMR 46 - ZNSHINESOLAR8</t>
  </si>
  <si>
    <t>253 - SOFAR 6KTM-G2</t>
  </si>
  <si>
    <t>EMR 39 - SOFAR SOLAR8</t>
  </si>
  <si>
    <t>306 - ZXM6-NHLD144-435/M</t>
  </si>
  <si>
    <t>EMR 46 - ZNSHINESOLAR7</t>
  </si>
  <si>
    <t>250 - SOFAR 30000 TL-G2</t>
  </si>
  <si>
    <t>EMR 39 - SOFAR SOLAR7</t>
  </si>
  <si>
    <t>297 - ZXP6-LD72-340/P</t>
  </si>
  <si>
    <t>EMR 46 - ZNSHINESOLAR6</t>
  </si>
  <si>
    <t>216 - SOFAR 25000TL-G2</t>
  </si>
  <si>
    <t>EMR 39 - SOFAR SOLAR6</t>
  </si>
  <si>
    <t>294 - XM6-NH144-430/M</t>
  </si>
  <si>
    <t>EMR 46 - ZNSHINESOLAR5</t>
  </si>
  <si>
    <t>196 - SOFAR 60000TL</t>
  </si>
  <si>
    <t>EMR 39 - SOFAR SOLAR5</t>
  </si>
  <si>
    <t>271 - ZXM6-NHLD144-405/M</t>
  </si>
  <si>
    <t>EMR 46 - ZNSHINESOLAR4</t>
  </si>
  <si>
    <t>193 - SOFAR 3KTLM-G2</t>
  </si>
  <si>
    <t>EMR 39 - SOFAR SOLAR4</t>
  </si>
  <si>
    <t>260 - ZXM6-NH144-425/M</t>
  </si>
  <si>
    <t>EMR 46 - ZNSHINESOLAR3</t>
  </si>
  <si>
    <t>150 - SOFAR 3000TL</t>
  </si>
  <si>
    <t>EMR 39 - SOFAR SOLAR3</t>
  </si>
  <si>
    <t>151 - ZXP6-LD72-345P</t>
  </si>
  <si>
    <t>EMR 46 - ZNSHINESOLAR2</t>
  </si>
  <si>
    <t>114 - SOFAR 7,5K TLM</t>
  </si>
  <si>
    <t>EMR 39 - SOFAR SOLAR2</t>
  </si>
  <si>
    <t>105 - ZXP6-TD72-330P</t>
  </si>
  <si>
    <t>EMR 46 - ZNSHINESOLAR1</t>
  </si>
  <si>
    <t>112 - SOFAR 5KTLM-G2</t>
  </si>
  <si>
    <t>EMR 39 - SOFAR SOLAR1</t>
  </si>
  <si>
    <t>1058 - UL-450M-144</t>
  </si>
  <si>
    <t>EMR 43 - ULICA SOLAR LEADINGIN TECHNOLOGY12</t>
  </si>
  <si>
    <t>812 - EGT 6000 PRO</t>
  </si>
  <si>
    <t>EMR 36 - INTELBRAS28</t>
  </si>
  <si>
    <t>1056 - UL-550M-144HV</t>
  </si>
  <si>
    <t>EMR 43 - ULICA SOLAR LEADINGIN TECHNOLOGY11</t>
  </si>
  <si>
    <t>782 - EGT 33000 MAX G2</t>
  </si>
  <si>
    <t>EMR 36 - INTELBRAS27</t>
  </si>
  <si>
    <t>1046 - UL-505M-132</t>
  </si>
  <si>
    <t>EMR 43 - ULICA SOLAR LEADINGIN TECHNOLOGY10</t>
  </si>
  <si>
    <t>781 - EGT 12000 MAX G2</t>
  </si>
  <si>
    <t>EMR 36 - INTELBRAS26</t>
  </si>
  <si>
    <t>484 - UL-550-144HV</t>
  </si>
  <si>
    <t>EMR 43 - ULICA SOLAR LEADINGIN TECHNOLOGY9</t>
  </si>
  <si>
    <t>754 - EGT 2000 PRO G2</t>
  </si>
  <si>
    <t>EMR 36 - INTELBRAS25</t>
  </si>
  <si>
    <t>453 - UL-505M-132HV</t>
  </si>
  <si>
    <t>EMR 43 - ULICA SOLAR LEADINGIN TECHNOLOGY8</t>
  </si>
  <si>
    <t>722 - EGT 20000 MAX</t>
  </si>
  <si>
    <t>EMR 36 - INTELBRAS24</t>
  </si>
  <si>
    <t>323 - UL-440M-144 HV</t>
  </si>
  <si>
    <t>EMR 43 - ULICA SOLAR LEADINGIN TECHNOLOGY7</t>
  </si>
  <si>
    <t>713 - EGT 40000 MAX G2</t>
  </si>
  <si>
    <t>EMR 36 - INTELBRAS23</t>
  </si>
  <si>
    <t>284 - UL-415M-144HV</t>
  </si>
  <si>
    <t>EMR 43 - ULICA SOLAR LEADINGIN TECHNOLOGY6</t>
  </si>
  <si>
    <t>666 - EGT 33000 MAX</t>
  </si>
  <si>
    <t>EMR 36 - INTELBRAS22</t>
  </si>
  <si>
    <t>249 - UL-410M-144HV</t>
  </si>
  <si>
    <t>EMR 43 - ULICA SOLAR LEADINGIN TECHNOLOGY5</t>
  </si>
  <si>
    <t>655 - EGT 30000 MH</t>
  </si>
  <si>
    <t>EMR 36 - INTELBRAS21</t>
  </si>
  <si>
    <t>238 - UL- 450M - 144-HV</t>
  </si>
  <si>
    <t>EMR 43 - ULICA SOLAR LEADINGIN TECHNOLOGY4</t>
  </si>
  <si>
    <t>539 - EGT 60000 MAX</t>
  </si>
  <si>
    <t>EMR 36 - INTELBRAS20</t>
  </si>
  <si>
    <t>184 - UL-335P-72</t>
  </si>
  <si>
    <t>EMR 43 - ULICA SOLAR LEADINGIN TECHNOLOGY3</t>
  </si>
  <si>
    <t>533 - EGT 75000 MAX G2</t>
  </si>
  <si>
    <t>EMR 36 - INTELBRAS19</t>
  </si>
  <si>
    <t>122 - UL-340P-72</t>
  </si>
  <si>
    <t>EMR 43 - ULICA SOLAR LEADINGIN TECHNOLOGY2</t>
  </si>
  <si>
    <t>520 - EGT 12000 MAX G2</t>
  </si>
  <si>
    <t>EMR 36 - INTELBRAS18</t>
  </si>
  <si>
    <t>95 - UL-330P-72</t>
  </si>
  <si>
    <t>EMR 43 - ULICA SOLAR LEADINGIN TECHNOLOGY1</t>
  </si>
  <si>
    <t>506 - EGT 1200 220V</t>
  </si>
  <si>
    <t>EMR 36 - INTELBRAS17</t>
  </si>
  <si>
    <t>92 - CORAL 325 P-72</t>
  </si>
  <si>
    <t>EMR 42 - PERLIGHT SOLAR1</t>
  </si>
  <si>
    <t>454 - EGT 10000 PRO G2</t>
  </si>
  <si>
    <t>EMR 36 - INTELBRAS16</t>
  </si>
  <si>
    <t>147 - PROSECO-325W</t>
  </si>
  <si>
    <t>354 - EGT 25000 MAX</t>
  </si>
  <si>
    <t>EMR 36 - INTELBRAS15</t>
  </si>
  <si>
    <t>1105 - ELG590-M78HLP</t>
  </si>
  <si>
    <t>278 - EGT 6000 PRO</t>
  </si>
  <si>
    <t>EMR 36 - INTELBRAS14</t>
  </si>
  <si>
    <t>1008 - ELG545-M72HLP</t>
  </si>
  <si>
    <t>275 - EGT 9000 PRO</t>
  </si>
  <si>
    <t>EMR 36 - INTELBRAS13</t>
  </si>
  <si>
    <t>666 - ELG555-M72HAE</t>
  </si>
  <si>
    <t>272 - EGT 2000 LITE</t>
  </si>
  <si>
    <t>EMR 36 - INTELBRAS12</t>
  </si>
  <si>
    <t>567 - ELG550-M72HCH</t>
  </si>
  <si>
    <t>267 - EGT 4600 PRO</t>
  </si>
  <si>
    <t>EMR 36 - INTELBRAS11</t>
  </si>
  <si>
    <t>524 - ELG545-M72HLP</t>
  </si>
  <si>
    <t>248 - EGT 3600 PRO</t>
  </si>
  <si>
    <t>EMR 36 - INTELBRAS10</t>
  </si>
  <si>
    <t>494 - ELGIN-450W</t>
  </si>
  <si>
    <t>241 - EGT 15000 MAX</t>
  </si>
  <si>
    <t>EMR 36 - INTELBRAS9</t>
  </si>
  <si>
    <t>389 - ELGIN 340 W</t>
  </si>
  <si>
    <t>228 - EGT 22000 MAX</t>
  </si>
  <si>
    <t>EMR 36 - INTELBRAS8</t>
  </si>
  <si>
    <t>274 - ELGIN-400W</t>
  </si>
  <si>
    <t>222 - EGT 1600 LITE</t>
  </si>
  <si>
    <t>EMR 36 - INTELBRAS7</t>
  </si>
  <si>
    <t>123 - ELGIN-370W</t>
  </si>
  <si>
    <t>189 - EGT 8000 PRO</t>
  </si>
  <si>
    <t>EMR 36 - INTELBRAS6</t>
  </si>
  <si>
    <t>86 - 320 W</t>
  </si>
  <si>
    <t>179 - EGT3000 LITE</t>
  </si>
  <si>
    <t>EMR 36 - INTELBRAS5</t>
  </si>
  <si>
    <t>1072 - SRP-540-BMA-HV</t>
  </si>
  <si>
    <t>EMR 38 - SERAPHIM2</t>
  </si>
  <si>
    <t>176 - EGT10500 PRO</t>
  </si>
  <si>
    <t>EMR 36 - INTELBRAS4</t>
  </si>
  <si>
    <t>80 - RSP-330-6PA-HV</t>
  </si>
  <si>
    <t>EMR 38 - SERAPHIM1</t>
  </si>
  <si>
    <t>167 - EGT-20000-MAX 220V</t>
  </si>
  <si>
    <t>EMR 36 - INTELBRAS3</t>
  </si>
  <si>
    <t>1165 - EMSH 550 HC</t>
  </si>
  <si>
    <t>EMR 37 - INTELBRAS19</t>
  </si>
  <si>
    <t>105 - EGT 12033X</t>
  </si>
  <si>
    <t>EMR 36 - INTELBRAS2</t>
  </si>
  <si>
    <t>1128 - EMST 545B SG</t>
  </si>
  <si>
    <t>EMR 37 - INTELBRAS18</t>
  </si>
  <si>
    <t>87 - EGT 12046X</t>
  </si>
  <si>
    <t>EMR 36 - INTELBRAS1</t>
  </si>
  <si>
    <t>658 - EMST 335P HC</t>
  </si>
  <si>
    <t>EMR 37 - INTELBRAS17</t>
  </si>
  <si>
    <t>662 - SE 6KTL-D1</t>
  </si>
  <si>
    <t>EMR 35 - SUNERGY USA WORDS LLC1</t>
  </si>
  <si>
    <t>595 - EMSH 540/BM HC</t>
  </si>
  <si>
    <t>EMR 37 - INTELBRAS16</t>
  </si>
  <si>
    <t>653 - SOFAR 3000TL</t>
  </si>
  <si>
    <t>EMR 31 - SHENZHEN SOFARSOLAR4</t>
  </si>
  <si>
    <t>579 - EMSC 415M HC</t>
  </si>
  <si>
    <t>EMR 37 - INTELBRAS15</t>
  </si>
  <si>
    <t>106 - SOFAR 5KTLM-G2</t>
  </si>
  <si>
    <t>EMR 31 - SHENZHEN SOFARSOLAR3</t>
  </si>
  <si>
    <t>550 - EMST 380M</t>
  </si>
  <si>
    <t>EMR 37 - INTELBRAS14</t>
  </si>
  <si>
    <t>103 - SOFAR 7.5KTML</t>
  </si>
  <si>
    <t>EMR 31 - SHENZHEN SOFARSOLAR2</t>
  </si>
  <si>
    <t>541 - EMSC450BM-HC</t>
  </si>
  <si>
    <t>EMR 37 - INTELBRAS13</t>
  </si>
  <si>
    <t>78 - SOFAR 5000TLM</t>
  </si>
  <si>
    <t>EMR 31 - SHENZHEN SOFARSOLAR1</t>
  </si>
  <si>
    <t>483 - EMSB-535M HC</t>
  </si>
  <si>
    <t>EMR 37 - INTELBRAS12</t>
  </si>
  <si>
    <t>477 - HMS-2000-4T</t>
  </si>
  <si>
    <t>EMR 29 - HOYMILES7</t>
  </si>
  <si>
    <t>451 - EMSJ335P DG</t>
  </si>
  <si>
    <t>EMR 37 - INTELBRAS11</t>
  </si>
  <si>
    <t>459 - HMS-1800-4T</t>
  </si>
  <si>
    <t>EMR 29 - HOYMILES6</t>
  </si>
  <si>
    <t>435 - EMST 340P HC</t>
  </si>
  <si>
    <t>EMR 37 - INTELBRAS10</t>
  </si>
  <si>
    <t>200 - MI-1500 (MICROINVERSOR)</t>
  </si>
  <si>
    <t>EMR 29 - HOYMILES5</t>
  </si>
  <si>
    <t>376 - EMSH 335P</t>
  </si>
  <si>
    <t>EMR 37 - INTELBRAS9</t>
  </si>
  <si>
    <t>194 - MI-700 (MICROINVERSOR)</t>
  </si>
  <si>
    <t>EMR 29 - HOYMILES4</t>
  </si>
  <si>
    <t>363 - EMSL-590M HC</t>
  </si>
  <si>
    <t>EMR 37 - INTELBRAS8</t>
  </si>
  <si>
    <t>96 - MI-600 (MICROINVERSOR)</t>
  </si>
  <si>
    <t>EMR 29 - HOYMILES3</t>
  </si>
  <si>
    <t>298 - EMSJ-445M HC</t>
  </si>
  <si>
    <t>EMR 37 - INTELBRAS7</t>
  </si>
  <si>
    <t>93 - MI- 500 MICROINVERSOR</t>
  </si>
  <si>
    <t>EMR 29 - HOYMILES2</t>
  </si>
  <si>
    <t>288 - EMSJ 340P</t>
  </si>
  <si>
    <t>EMR 37 - INTELBRAS6</t>
  </si>
  <si>
    <t>76 - MI-1200 MICROINVERSOR</t>
  </si>
  <si>
    <t>EMR 29 - HOYMILES1</t>
  </si>
  <si>
    <t>224 - EMSZ-430M HC</t>
  </si>
  <si>
    <t>EMR 37 - INTELBRAS5</t>
  </si>
  <si>
    <t>589 - ES GT-10K-V2</t>
  </si>
  <si>
    <t>EMR 28 - ECO SOLYS14</t>
  </si>
  <si>
    <t>212 - EMSZ-335P-DG</t>
  </si>
  <si>
    <t>EMR 37 - INTELBRAS4</t>
  </si>
  <si>
    <t>502 - ES GT-08K-V2</t>
  </si>
  <si>
    <t>EMR 28 - ECO SOLYS13</t>
  </si>
  <si>
    <t>168 - EMSZ 420M HC</t>
  </si>
  <si>
    <t>EMR 37 - INTELBRAS3</t>
  </si>
  <si>
    <t>462 - ECOS 3000W PLUS</t>
  </si>
  <si>
    <t>EMR 28 - ECO SOLYS12</t>
  </si>
  <si>
    <t>143 - EMSZ 345P DG</t>
  </si>
  <si>
    <t>EMR 37 - INTELBRAS2</t>
  </si>
  <si>
    <t>461 - ES GT-05K</t>
  </si>
  <si>
    <t>EMR 28 - ECO SOLYS11</t>
  </si>
  <si>
    <t>65 - EMS 330P</t>
  </si>
  <si>
    <t>EMR 37 - INTELBRAS1</t>
  </si>
  <si>
    <t>341 - ES GT-60K</t>
  </si>
  <si>
    <t>EMR 28 - ECO SOLYS10</t>
  </si>
  <si>
    <t>1085 - EMSC-330P</t>
  </si>
  <si>
    <t>312 - ESGT-10K</t>
  </si>
  <si>
    <t>EMR 28 - ECO SOLYS9</t>
  </si>
  <si>
    <t>1068 - EMSH 540BM HC</t>
  </si>
  <si>
    <t>202 - ES GT-12K-220</t>
  </si>
  <si>
    <t>EMR 28 - ECO SOLYS8</t>
  </si>
  <si>
    <t>1057 - EMSC 450BM HC</t>
  </si>
  <si>
    <t>191 - ES GT-30K</t>
  </si>
  <si>
    <t>EMR 28 - ECO SOLYS7</t>
  </si>
  <si>
    <t>1011 - EMSC-415M HC</t>
  </si>
  <si>
    <t>161 - ES GT-16K-220</t>
  </si>
  <si>
    <t>EMR 28 - ECO SOLYS6</t>
  </si>
  <si>
    <t>1147 - SUN570-72M-H8</t>
  </si>
  <si>
    <t>EMR 35 - SUNERGY USA WORDS LLC10</t>
  </si>
  <si>
    <t>130 - ES GT-15K</t>
  </si>
  <si>
    <t>EMR 28 - ECO SOLYS5</t>
  </si>
  <si>
    <t>548 - SUN 72M-H8 - 550W</t>
  </si>
  <si>
    <t>EMR 35 - SUNERGY USA WORDS LLC9</t>
  </si>
  <si>
    <t>120 - GT--ES 05K</t>
  </si>
  <si>
    <t>EMR 28 - ECO SOLYS4</t>
  </si>
  <si>
    <t>536 - SUN450-72M-H6</t>
  </si>
  <si>
    <t>EMR 35 - SUNERGY USA WORDS LLC8</t>
  </si>
  <si>
    <t>99 - ECOS 3000</t>
  </si>
  <si>
    <t>EMR 28 - ECO SOLYS3</t>
  </si>
  <si>
    <t>516 - SUN 72M-H8 - 535W</t>
  </si>
  <si>
    <t>EMR 35 - SUNERGY USA WORDS LLC7</t>
  </si>
  <si>
    <t>71 - ECOS-2000 PLUS</t>
  </si>
  <si>
    <t>EMR 28 - ECO SOLYS2</t>
  </si>
  <si>
    <t>409 - SUN 440W 78M-HFD</t>
  </si>
  <si>
    <t>EMR 35 - SUNERGY USA WORDS LLC6</t>
  </si>
  <si>
    <t>70 - ECOS 1000</t>
  </si>
  <si>
    <t>EMR 28 - ECO SOLYS1</t>
  </si>
  <si>
    <t>292 - SUN335-72P</t>
  </si>
  <si>
    <t>EMR 35 - SUNERGY USA WORDS LLC5</t>
  </si>
  <si>
    <t>692 - SB4.0-1AV-41</t>
  </si>
  <si>
    <t>EMR 26 - SMA SOLAR TECHNOLOGY AG9</t>
  </si>
  <si>
    <t>242 - SUN 415-72M-HF</t>
  </si>
  <si>
    <t>EMR 35 - SUNERGY USA WORDS LLC4</t>
  </si>
  <si>
    <t>596 - SUNNY HIGHPOWER 150-20</t>
  </si>
  <si>
    <t>EMR 26 - SMA SOLAR TECHNOLOGY AG8</t>
  </si>
  <si>
    <t>218 - SUN340-72P</t>
  </si>
  <si>
    <t>EMR 35 - SUNERGY USA WORDS LLC3</t>
  </si>
  <si>
    <t>444 - SUNNY TRIPOWER 25000 TL</t>
  </si>
  <si>
    <t>EMR 26 - SMA SOLAR TECHNOLOGY AG7</t>
  </si>
  <si>
    <t>139 - SUN370-72M</t>
  </si>
  <si>
    <t>EMR 35 - SUNERGY USA WORDS LLC2</t>
  </si>
  <si>
    <t>201 - SB 1.5-1VL-40</t>
  </si>
  <si>
    <t>EMR 26 - SMA SOLAR TECHNOLOGY AG6</t>
  </si>
  <si>
    <t>62 - SUN330-72P</t>
  </si>
  <si>
    <t>186 - STP 50-40</t>
  </si>
  <si>
    <t>EMR 26 - SMA SOLAR TECHNOLOGY AG5</t>
  </si>
  <si>
    <t>1172 - CHSM72M-HC SERIES - 545W</t>
  </si>
  <si>
    <t>EMR 34 - ASTRONERGY12</t>
  </si>
  <si>
    <t>171 - SHP-75-10</t>
  </si>
  <si>
    <t>EMR 26 - SMA SOLAR TECHNOLOGY AG4</t>
  </si>
  <si>
    <t>1136 - CHSM72M-HC</t>
  </si>
  <si>
    <t>EMR 34 - ASTRONERGY11</t>
  </si>
  <si>
    <t>86 - SUNNY BOY 3.0</t>
  </si>
  <si>
    <t>EMR 26 - SMA SOLAR TECHNOLOGY AG3</t>
  </si>
  <si>
    <t>1080 - CHSM72M-HC-555W</t>
  </si>
  <si>
    <t>EMR 34 - ASTRONERGY10</t>
  </si>
  <si>
    <t>79 - SUNNY BOY 4.0</t>
  </si>
  <si>
    <t>EMR 26 - SMA SOLAR TECHNOLOGY AG2</t>
  </si>
  <si>
    <t>1000 - CHSM72P-HC-345</t>
  </si>
  <si>
    <t>EMR 34 - ASTRONERGY9</t>
  </si>
  <si>
    <t>66 - SUNNY BOY 5.0</t>
  </si>
  <si>
    <t>EMR 26 - SMA SOLAR TECHNOLOGY AG1</t>
  </si>
  <si>
    <t>645 - CHSM72M-HC-555</t>
  </si>
  <si>
    <t>EMR 34 - ASTRONERGY8</t>
  </si>
  <si>
    <t>117 - SUN 55TL 220</t>
  </si>
  <si>
    <t>EMR 25 - INGECON SUN3</t>
  </si>
  <si>
    <t>226 - CHSM72M-HC-415W</t>
  </si>
  <si>
    <t>EMR 34 - ASTRONERGY7</t>
  </si>
  <si>
    <t>104 - INGECON SUN 100TL</t>
  </si>
  <si>
    <t>EMR 25 - INGECON SUN2</t>
  </si>
  <si>
    <t>198 - CHSM72M-HC450</t>
  </si>
  <si>
    <t>EMR 34 - ASTRONERGY6</t>
  </si>
  <si>
    <t>64 - INGETEAM 5TL M</t>
  </si>
  <si>
    <t>EMR 25 - INGECON SUN1</t>
  </si>
  <si>
    <t>171 - CHSM6612P/HV-345W</t>
  </si>
  <si>
    <t>EMR 34 - ASTRONERGY5</t>
  </si>
  <si>
    <t>807 - SOLIS 100K-5G</t>
  </si>
  <si>
    <t>EMR 24 - SOLIS73</t>
  </si>
  <si>
    <t>97 - CHSM6612M-340</t>
  </si>
  <si>
    <t>EMR 34 - ASTRONERGY4</t>
  </si>
  <si>
    <t>803 - S5-GC50K-LV</t>
  </si>
  <si>
    <t>EMR 24 - SOLIS72</t>
  </si>
  <si>
    <t>88 - CHSM72M-HC 375W</t>
  </si>
  <si>
    <t>EMR 34 - ASTRONERGY3</t>
  </si>
  <si>
    <t>802 - S5-GC60K-LV</t>
  </si>
  <si>
    <t>EMR 24 - SOLIS71</t>
  </si>
  <si>
    <t>81 - ASTROHALO CHSM6612P-340W</t>
  </si>
  <si>
    <t>EMR 34 - ASTRONERGY2</t>
  </si>
  <si>
    <t>783 - S5-GR1P9K</t>
  </si>
  <si>
    <t>EMR 24 - SOLIS70</t>
  </si>
  <si>
    <t>61 - CHSM6612P-340</t>
  </si>
  <si>
    <t>EMR 34 - ASTRONERGY1</t>
  </si>
  <si>
    <t>765 - SOLIS-1P7K-4G</t>
  </si>
  <si>
    <t>EMR 24 - SOLIS69</t>
  </si>
  <si>
    <t>60 - CHSM6612P</t>
  </si>
  <si>
    <t>EMR 33 - ASTROHALO1</t>
  </si>
  <si>
    <t>761 - SOLIS-25K-LV</t>
  </si>
  <si>
    <t>EMR 24 - SOLIS68</t>
  </si>
  <si>
    <t>1121 - CS3U-340P</t>
  </si>
  <si>
    <t>EMR 32 - RENOVIGI B&amp;B POWER7</t>
  </si>
  <si>
    <t>741 - SOLIS S5-GC37.5K-LV</t>
  </si>
  <si>
    <t>EMR 24 - SOLIS67</t>
  </si>
  <si>
    <t>397 - RENOVIGI RSM 144-7 455</t>
  </si>
  <si>
    <t>EMR 32 - RENOVIGI B&amp;B POWER6</t>
  </si>
  <si>
    <t>723 - S5-GC20K-LV</t>
  </si>
  <si>
    <t>EMR 24 - SOLIS66</t>
  </si>
  <si>
    <t>163 - CS3U-365P</t>
  </si>
  <si>
    <t>EMR 32 - RENOVIGI B&amp;B POWER5</t>
  </si>
  <si>
    <t>721 - SOLIS 60K-4G</t>
  </si>
  <si>
    <t>EMR 24 - SOLIS65</t>
  </si>
  <si>
    <t>152 - RENO-335P</t>
  </si>
  <si>
    <t>EMR 32 - RENOVIGI B&amp;B POWER4</t>
  </si>
  <si>
    <t>717 - S5-GR1P8K</t>
  </si>
  <si>
    <t>EMR 24 - SOLIS64</t>
  </si>
  <si>
    <t>90 - RSM 144-6-340P</t>
  </si>
  <si>
    <t>EMR 32 - RENOVIGI B&amp;B POWER3</t>
  </si>
  <si>
    <t>701 - S5-GR50K-HV</t>
  </si>
  <si>
    <t>EMR 24 - SOLIS63</t>
  </si>
  <si>
    <t>83 - RSM 72 -6 -330P</t>
  </si>
  <si>
    <t>EMR 32 - RENOVIGI B&amp;B POWER2</t>
  </si>
  <si>
    <t>700 - S5-GR1P10K-4G</t>
  </si>
  <si>
    <t>EMR 24 - SOLIS62</t>
  </si>
  <si>
    <t>58 - RM60-6-270P</t>
  </si>
  <si>
    <t>EMR 32 - RENOVIGI B&amp;B POWER1</t>
  </si>
  <si>
    <t>691 - SOLIS-1P9K-4G</t>
  </si>
  <si>
    <t>EMR 24 - SOLIS61</t>
  </si>
  <si>
    <t>661 - KRPF340P5B</t>
  </si>
  <si>
    <t>EMR 30 - KRIPT3</t>
  </si>
  <si>
    <t>683 - SOLIS-50K-4G</t>
  </si>
  <si>
    <t>EMR 24 - SOLIS60</t>
  </si>
  <si>
    <t>89 - KRPF-360-5B</t>
  </si>
  <si>
    <t>EMR 30 - KRIPT2</t>
  </si>
  <si>
    <t>677 - SOLIS 1P7.7K-5G</t>
  </si>
  <si>
    <t>EMR 24 - SOLIS59</t>
  </si>
  <si>
    <t>56 - KRPF-320P5B</t>
  </si>
  <si>
    <t>EMR 30 - KRIPT1</t>
  </si>
  <si>
    <t>584 - S6-GR1P4K</t>
  </si>
  <si>
    <t>EMR 24 - SOLIS58</t>
  </si>
  <si>
    <t>124 - OPV SUNEW FLEX 26,7WP</t>
  </si>
  <si>
    <t>EMR 27 - SUNEW5</t>
  </si>
  <si>
    <t>582 - 20K-LV-5G</t>
  </si>
  <si>
    <t>EMR 24 - SOLIS57</t>
  </si>
  <si>
    <t>84 - OPV SLIM 11MOD 17,6W</t>
  </si>
  <si>
    <t>EMR 27 - SUNEW4</t>
  </si>
  <si>
    <t>581 - 15K-LV-5G</t>
  </si>
  <si>
    <t>EMR 24 - SOLIS56</t>
  </si>
  <si>
    <t>42 - OPV SLIM 11MOD 18W</t>
  </si>
  <si>
    <t>EMR 27 - SUNEW3</t>
  </si>
  <si>
    <t>576 - INVSBE-MO-220V-10KW</t>
  </si>
  <si>
    <t>EMR 24 - SOLIS55</t>
  </si>
  <si>
    <t>41 - OPV SLIM 15MOD 21W</t>
  </si>
  <si>
    <t>EMR 27 - SUNEW2</t>
  </si>
  <si>
    <t>575 - INVSBE-TR-220V-30KW</t>
  </si>
  <si>
    <t>EMR 24 - SOLIS54</t>
  </si>
  <si>
    <t>40 - OPV SLIM 8MOD 13W</t>
  </si>
  <si>
    <t>EMR 27 - SUNEW1</t>
  </si>
  <si>
    <t>571 - S5-GR1P10K</t>
  </si>
  <si>
    <t>EMR 24 - SOLIS53</t>
  </si>
  <si>
    <t>668 - KRPF-550M</t>
  </si>
  <si>
    <t>EMR 23 - KRIPT9</t>
  </si>
  <si>
    <t>566 - SOLIS MINI 2000-4G</t>
  </si>
  <si>
    <t>EMR 24 - SOLIS52</t>
  </si>
  <si>
    <t>513 - KRPF380P5B</t>
  </si>
  <si>
    <t>EMR 23 - KRIPT8</t>
  </si>
  <si>
    <t>565 - 3P20K-4G</t>
  </si>
  <si>
    <t>EMR 24 - SOLIS51</t>
  </si>
  <si>
    <t>308 - KRPF440M9B</t>
  </si>
  <si>
    <t>EMR 23 - KRIPT7</t>
  </si>
  <si>
    <t>562 - S5-GC30K</t>
  </si>
  <si>
    <t>EMR 24 - SOLIS50</t>
  </si>
  <si>
    <t>202 - KRPF380M5BB</t>
  </si>
  <si>
    <t>EMR 23 - KRIPT6</t>
  </si>
  <si>
    <t>555 - S5-GR3P15K</t>
  </si>
  <si>
    <t>EMR 24 - SOLIS49</t>
  </si>
  <si>
    <t>191 - KRPF370M5B</t>
  </si>
  <si>
    <t>EMR 23 - KRIPT5</t>
  </si>
  <si>
    <t>546 - S5-GR3P20K</t>
  </si>
  <si>
    <t>EMR 24 - SOLIS48</t>
  </si>
  <si>
    <t>170 - KRPF340P5B</t>
  </si>
  <si>
    <t>EMR 23 - KRIPT4</t>
  </si>
  <si>
    <t>545 - S5-GC25K</t>
  </si>
  <si>
    <t>EMR 24 - SOLIS47</t>
  </si>
  <si>
    <t>103 - KRIPT 360 P5B</t>
  </si>
  <si>
    <t>EMR 23 - KRIPT3</t>
  </si>
  <si>
    <t>543 - S6-GR1P2K-M</t>
  </si>
  <si>
    <t>EMR 24 - SOLIS46</t>
  </si>
  <si>
    <t>98 - KRPF 320P 5B</t>
  </si>
  <si>
    <t>EMR 23 - KRIPT2</t>
  </si>
  <si>
    <t>542 - SOLIS-1P7K-5G</t>
  </si>
  <si>
    <t>EMR 24 - SOLIS45</t>
  </si>
  <si>
    <t>27 - KRFP- 300M4B</t>
  </si>
  <si>
    <t>EMR 23 - KRIPT1</t>
  </si>
  <si>
    <t>536 - SOLIS-50K-LV-5G</t>
  </si>
  <si>
    <t>EMR 24 - SOLIS44</t>
  </si>
  <si>
    <t>1149 - DHM-72X10/BF-550W</t>
  </si>
  <si>
    <t>EMR 20 - DAH SOLAR45</t>
  </si>
  <si>
    <t>534 - SOLIS-60K-LV-5G</t>
  </si>
  <si>
    <t>EMR 24 - SOLIS43</t>
  </si>
  <si>
    <t>1124 - DHM-72X10-555W</t>
  </si>
  <si>
    <t>EMR 20 - DAH SOLAR44</t>
  </si>
  <si>
    <t>530 - SOLIS-3P6K-4G</t>
  </si>
  <si>
    <t>EMR 24 - SOLIS42</t>
  </si>
  <si>
    <t>1120 - HCM72X9-400W</t>
  </si>
  <si>
    <t>EMR 20 - DAH SOLAR43</t>
  </si>
  <si>
    <t>505 - S5-GC40K</t>
  </si>
  <si>
    <t>EMR 24 - SOLIS41</t>
  </si>
  <si>
    <t>1094 - DAH 550W FULL SCREEN SILVER FRAME</t>
  </si>
  <si>
    <t>EMR 20 - DAH SOLAR42</t>
  </si>
  <si>
    <t>494 - S6-GR1P6K</t>
  </si>
  <si>
    <t>EMR 24 - SOLIS40</t>
  </si>
  <si>
    <t>1092 - DHM-72X10/FS-555W</t>
  </si>
  <si>
    <t>EMR 20 - DAH SOLAR41</t>
  </si>
  <si>
    <t>493 - S5-GC15K-LV</t>
  </si>
  <si>
    <t>EMR 24 - SOLIS39</t>
  </si>
  <si>
    <t>1051 - DHM-72L9/BF-450W</t>
  </si>
  <si>
    <t>EMR 20 - DAH SOLAR40</t>
  </si>
  <si>
    <t>488 - S6-GR1P4K</t>
  </si>
  <si>
    <t>EMR 24 - SOLIS38</t>
  </si>
  <si>
    <t>1049 - DHM-72X10-550W</t>
  </si>
  <si>
    <t>EMR 20 - DAH SOLAR39</t>
  </si>
  <si>
    <t>487 - S5-GC70K-HV</t>
  </si>
  <si>
    <t>EMR 24 - SOLIS37</t>
  </si>
  <si>
    <t>1007 - DAH72-330W</t>
  </si>
  <si>
    <t>EMR 20 - DAH SOLAR38</t>
  </si>
  <si>
    <t>481 - SOLIS-S6-GR1P5K</t>
  </si>
  <si>
    <t>EMR 24 - SOLIS36</t>
  </si>
  <si>
    <t>614 - DHT-M72X10 550W</t>
  </si>
  <si>
    <t>EMR 20 - DAH SOLAR37</t>
  </si>
  <si>
    <t>469 - SOLIS-3P15K-4G</t>
  </si>
  <si>
    <t>EMR 24 - SOLIS35</t>
  </si>
  <si>
    <t>582 - DHM-66X10 500W</t>
  </si>
  <si>
    <t>EMR 20 - DAH SOLAR36</t>
  </si>
  <si>
    <t>464 - S5-GC25K-LV</t>
  </si>
  <si>
    <t>EMR 24 - SOLIS34</t>
  </si>
  <si>
    <t>580 - DHM-66X10 480W 144</t>
  </si>
  <si>
    <t>EMR 20 - DAH SOLAR35</t>
  </si>
  <si>
    <t>457 - S5-GC30K-LV</t>
  </si>
  <si>
    <t>EMR 24 - SOLIS33</t>
  </si>
  <si>
    <t>568 - DHM-72X10 - 550</t>
  </si>
  <si>
    <t>EMR 20 - DAH SOLAR34</t>
  </si>
  <si>
    <t>455 - SOLIS-IP5K-5G</t>
  </si>
  <si>
    <t>EMR 24 - SOLIS32</t>
  </si>
  <si>
    <t>514 - DHM-72L9-460W</t>
  </si>
  <si>
    <t>EMR 20 - DAH SOLAR33</t>
  </si>
  <si>
    <t>436 - S6-GR1P5K</t>
  </si>
  <si>
    <t>EMR 24 - SOLIS31</t>
  </si>
  <si>
    <t>508 - DHM-60X10-460W</t>
  </si>
  <si>
    <t>EMR 20 - DAH SOLAR32</t>
  </si>
  <si>
    <t>430 - S6-GR1P3K-M</t>
  </si>
  <si>
    <t>EMR 24 - SOLIS30</t>
  </si>
  <si>
    <t>507 - DHT-M60X10/FS 460W</t>
  </si>
  <si>
    <t>EMR 20 - DAH SOLAR31</t>
  </si>
  <si>
    <t>417 - SOLIS-20K-LV5G</t>
  </si>
  <si>
    <t>EMR 24 - SOLIS29</t>
  </si>
  <si>
    <t>480 - DHM-72X10/DG 550W</t>
  </si>
  <si>
    <t>EMR 20 - DAH SOLAR30</t>
  </si>
  <si>
    <t>416 - SOLIS-250K-EHV-5G</t>
  </si>
  <si>
    <t>EMR 24 - SOLIS28</t>
  </si>
  <si>
    <t>479 - HCM78X9-450W</t>
  </si>
  <si>
    <t>EMR 20 - DAH SOLAR29</t>
  </si>
  <si>
    <t>380 - 3P15K-4G</t>
  </si>
  <si>
    <t>EMR 24 - SOLIS27</t>
  </si>
  <si>
    <t>476 - DHT-M72X10-545W</t>
  </si>
  <si>
    <t>EMR 20 - DAH SOLAR28</t>
  </si>
  <si>
    <t>357 - 1P7K-5G</t>
  </si>
  <si>
    <t>EMR 24 - SOLIS26</t>
  </si>
  <si>
    <t>473 - DHM460-72L9/BF</t>
  </si>
  <si>
    <t>EMR 20 - DAH SOLAR27</t>
  </si>
  <si>
    <t>356 - 1P3K-4G</t>
  </si>
  <si>
    <t>EMR 24 - SOLIS25</t>
  </si>
  <si>
    <t>469 - DHT-M60X10- 460W</t>
  </si>
  <si>
    <t>EMR 20 - DAH SOLAR26</t>
  </si>
  <si>
    <t>349 - SOLIS-1P6K-4G</t>
  </si>
  <si>
    <t>EMR 24 - SOLIS24</t>
  </si>
  <si>
    <t>450 - DHM72L9-450W</t>
  </si>
  <si>
    <t>EMR 20 - DAH SOLAR25</t>
  </si>
  <si>
    <t>344 - SOLIS-40K-5G</t>
  </si>
  <si>
    <t>EMR 24 - SOLIS23</t>
  </si>
  <si>
    <t>438 - DHT-M60X10-460W</t>
  </si>
  <si>
    <t>EMR 20 - DAH SOLAR24</t>
  </si>
  <si>
    <t>340 - SOLIS-1P7.7K-5G</t>
  </si>
  <si>
    <t>EMR 24 - SOLIS22</t>
  </si>
  <si>
    <t>424 - DHM-72X10/DG 545WP</t>
  </si>
  <si>
    <t>EMR 20 - DAH SOLAR23</t>
  </si>
  <si>
    <t>323 - SOLIS-50K</t>
  </si>
  <si>
    <t>EMR 24 - SOLIS21</t>
  </si>
  <si>
    <t>420 - DHM-72X10/DG</t>
  </si>
  <si>
    <t>EMR 20 - DAH SOLAR22</t>
  </si>
  <si>
    <t>318 - SOLIS-110K-BHV-5G</t>
  </si>
  <si>
    <t>EMR 24 - SOLIS20</t>
  </si>
  <si>
    <t>388 - DHM-72X10-540</t>
  </si>
  <si>
    <t>EMR 20 - DAH SOLAR21</t>
  </si>
  <si>
    <t>311 - SOLIS-3P17K-4G</t>
  </si>
  <si>
    <t>EMR 24 - SOLIS19</t>
  </si>
  <si>
    <t>386 - DHM72L9-445W</t>
  </si>
  <si>
    <t>EMR 20 - DAH SOLAR20</t>
  </si>
  <si>
    <t>308 - SOLIS-30K-5G</t>
  </si>
  <si>
    <t>EMR 24 - SOLIS18</t>
  </si>
  <si>
    <t>385 - DHT-M72X10/BF 545W</t>
  </si>
  <si>
    <t>EMR 20 - DAH SOLAR19</t>
  </si>
  <si>
    <t>306 - MINI 2000 4G</t>
  </si>
  <si>
    <t>EMR 24 - SOLIS17</t>
  </si>
  <si>
    <t>346 - DHM-72X10- 545W</t>
  </si>
  <si>
    <t>EMR 20 - DAH SOLAR18</t>
  </si>
  <si>
    <t>297 - SOLIS-3P12K-4G</t>
  </si>
  <si>
    <t>EMR 24 - SOLIS16</t>
  </si>
  <si>
    <t>339 - JAM72S30-535/MR</t>
  </si>
  <si>
    <t>EMR 20 - DAH SOLAR17</t>
  </si>
  <si>
    <t>264 - SOLIS-60K-46</t>
  </si>
  <si>
    <t>EMR 24 - SOLIS15</t>
  </si>
  <si>
    <t>338 - HCM78X9-445W</t>
  </si>
  <si>
    <t>EMR 20 - DAH SOLAR16</t>
  </si>
  <si>
    <t>262 - SOLIS-30K-LV</t>
  </si>
  <si>
    <t>EMR 24 - SOLIS14</t>
  </si>
  <si>
    <t>334 - HCM72X9-410W</t>
  </si>
  <si>
    <t>EMR 20 - DAH SOLAR15</t>
  </si>
  <si>
    <t>256 - SOLIS - 1P5K - 4G</t>
  </si>
  <si>
    <t>EMR 24 - SOLIS13</t>
  </si>
  <si>
    <t>327 - HCM60X9-340W</t>
  </si>
  <si>
    <t>EMR 20 - DAH SOLAR14</t>
  </si>
  <si>
    <t>247 - SOLIS-75K-5G</t>
  </si>
  <si>
    <t>EMR 24 - SOLIS12</t>
  </si>
  <si>
    <t>319 - DHM72X10 - 545W</t>
  </si>
  <si>
    <t>EMR 20 - DAH SOLAR13</t>
  </si>
  <si>
    <t>237 - SOLIS-25K5G</t>
  </si>
  <si>
    <t>EMR 24 - SOLIS11</t>
  </si>
  <si>
    <t>316 - DHM72L9/BF - 450W</t>
  </si>
  <si>
    <t>EMR 20 - DAH SOLAR12</t>
  </si>
  <si>
    <t>209 - SOLIS-15K-LV</t>
  </si>
  <si>
    <t>EMR 24 - SOLIS10</t>
  </si>
  <si>
    <t>309 - DHM72L9 - 440W</t>
  </si>
  <si>
    <t>EMR 20 - DAH SOLAR11</t>
  </si>
  <si>
    <t>203 - 1P9K-4G</t>
  </si>
  <si>
    <t>EMR 24 - SOLIS9</t>
  </si>
  <si>
    <t>285 - DAM-72X10-530W</t>
  </si>
  <si>
    <t>EMR 20 - DAH SOLAR10</t>
  </si>
  <si>
    <t>173 - 1P7K-4G</t>
  </si>
  <si>
    <t>EMR 24 - SOLIS8</t>
  </si>
  <si>
    <t>264 - HCP72X9-370W</t>
  </si>
  <si>
    <t>EMR 20 - DAH SOLAR9</t>
  </si>
  <si>
    <t>141 - SOLIS-MINI-3000-4G</t>
  </si>
  <si>
    <t>EMR 24 - SOLIS7</t>
  </si>
  <si>
    <t>244 - HCM78X9-440W</t>
  </si>
  <si>
    <t>EMR 20 - DAH SOLAR8</t>
  </si>
  <si>
    <t>127 - 1P8K-4G</t>
  </si>
  <si>
    <t>EMR 24 - SOLIS6</t>
  </si>
  <si>
    <t>237 - HCP78X9-400W</t>
  </si>
  <si>
    <t>EMR 20 - DAH SOLAR7</t>
  </si>
  <si>
    <t>124 - 3P 20K-LV</t>
  </si>
  <si>
    <t>EMR 24 - SOLIS5</t>
  </si>
  <si>
    <t>233 - HCP72X9-360W</t>
  </si>
  <si>
    <t>EMR 20 - DAH SOLAR6</t>
  </si>
  <si>
    <t>123 - 1P10K-4G</t>
  </si>
  <si>
    <t>EMR 24 - SOLIS4</t>
  </si>
  <si>
    <t>223 - HCM72X9-405W</t>
  </si>
  <si>
    <t>EMR 20 - DAH SOLAR5</t>
  </si>
  <si>
    <t>81 - 1P4K-4G</t>
  </si>
  <si>
    <t>EMR 24 - SOLIS3</t>
  </si>
  <si>
    <t>91 - DHM72-335P</t>
  </si>
  <si>
    <t>EMR 20 - DAH SOLAR4</t>
  </si>
  <si>
    <t>63 - 1P5K-4G</t>
  </si>
  <si>
    <t>EMR 24 - SOLIS2</t>
  </si>
  <si>
    <t>73 - DHP72-325W</t>
  </si>
  <si>
    <t>EMR 20 - DAH SOLAR3</t>
  </si>
  <si>
    <t>59 - 1P5K - 4G</t>
  </si>
  <si>
    <t>EMR 24 - SOLIS1</t>
  </si>
  <si>
    <t>72 - DHP72-330</t>
  </si>
  <si>
    <t>EMR 20 - DAH SOLAR2</t>
  </si>
  <si>
    <t>316 - REFUONE 3.3K-1T</t>
  </si>
  <si>
    <t>EMR 22 - REFUSOL ADVANCED ENERGY15</t>
  </si>
  <si>
    <t>18 - DMH60-270</t>
  </si>
  <si>
    <t>EMR 20 - DAH SOLAR1</t>
  </si>
  <si>
    <t>243 - REFUSOL 33K-2T/17.1KW (220)</t>
  </si>
  <si>
    <t>EMR 22 - REFUSOL ADVANCED ENERGY14</t>
  </si>
  <si>
    <t>51 - SUN 72P 330W</t>
  </si>
  <si>
    <t>EMR 18 - SUNLIGHT ENERGY BRASIL2</t>
  </si>
  <si>
    <t>232 - 850P0-25K-2T (13K 220V)</t>
  </si>
  <si>
    <t>EMR 22 - REFUSOL ADVANCED ENERGY13</t>
  </si>
  <si>
    <t>11 - SL- 270P-18/BBD</t>
  </si>
  <si>
    <t>EMR 18 - SUNLIGHT ENERGY BRASIL1</t>
  </si>
  <si>
    <t>183 - REFUSO 33K-2T/18K-2T (220)</t>
  </si>
  <si>
    <t>EMR 22 - REFUSOL ADVANCED ENERGY12</t>
  </si>
  <si>
    <t>498 - LR5-72HPH-540M</t>
  </si>
  <si>
    <t>EMR 16 - GROWATT NEW ENERGY LTD2</t>
  </si>
  <si>
    <t>177 - REFUSOL 50K-3T(27,5KW-127/220)</t>
  </si>
  <si>
    <t>EMR 22 - REFUSOL ADVANCED ENERGY11</t>
  </si>
  <si>
    <t>231 - TESTE</t>
  </si>
  <si>
    <t>EMR 16 - GROWATT NEW ENERGY LTD1</t>
  </si>
  <si>
    <t>175 - REFUSOL-25K-2T</t>
  </si>
  <si>
    <t>EMR 22 - REFUSOL ADVANCED ENERGY10</t>
  </si>
  <si>
    <t>1174 - GCL-M10/72HDE 550W</t>
  </si>
  <si>
    <t>EMR 14 - GCL SYSTEM INTEGRATION TECHNOLOGY10</t>
  </si>
  <si>
    <t>158 - REFUONE 1,6K-1T</t>
  </si>
  <si>
    <t>EMR 22 - REFUSOL ADVANCED ENERGY9</t>
  </si>
  <si>
    <t>1093 - GCL-M10/72H-545</t>
  </si>
  <si>
    <t>EMR 14 - GCL SYSTEM INTEGRATION TECHNOLOGY9</t>
  </si>
  <si>
    <t>144 - REFUSOL 40K</t>
  </si>
  <si>
    <t>EMR 22 - REFUSOL ADVANCED ENERGY8</t>
  </si>
  <si>
    <t>1010 - GCL-P6/72H-370W</t>
  </si>
  <si>
    <t>EMR 14 - GCL SYSTEM INTEGRATION TECHNOLOGY8</t>
  </si>
  <si>
    <t>113 - REFUONE 7.5K-2T</t>
  </si>
  <si>
    <t>EMR 22 - REFUSOL ADVANCED ENERGY7</t>
  </si>
  <si>
    <t>234 - GCL M3/72H - 400WP</t>
  </si>
  <si>
    <t>EMR 14 - GCL SYSTEM INTEGRATION TECHNOLOGY7</t>
  </si>
  <si>
    <t>100 - 865P0 20000 (20K-380V OU 220)</t>
  </si>
  <si>
    <t>EMR 22 - REFUSOL ADVANCED ENERGY6</t>
  </si>
  <si>
    <t>225 - GCL-P3/72H-345W</t>
  </si>
  <si>
    <t>EMR 14 - GCL SYSTEM INTEGRATION TECHNOLOGY6</t>
  </si>
  <si>
    <t>94 - REFUONE 7K-2T</t>
  </si>
  <si>
    <t>EMR 22 - REFUSOL ADVANCED ENERGY5</t>
  </si>
  <si>
    <t>114 - GLC-P6/72H-365W</t>
  </si>
  <si>
    <t>EMR 14 - GCL SYSTEM INTEGRATION TECHNOLOGY5</t>
  </si>
  <si>
    <t>90 - REFUONE 3K-2T</t>
  </si>
  <si>
    <t>EMR 22 - REFUSOL ADVANCED ENERGY4</t>
  </si>
  <si>
    <t>112 - GCL-M6/72-370W</t>
  </si>
  <si>
    <t>EMR 14 - GCL SYSTEM INTEGRATION TECHNOLOGY4</t>
  </si>
  <si>
    <t>88 - REFUONE 5K-2T</t>
  </si>
  <si>
    <t>EMR 22 - REFUSOL ADVANCED ENERGY3</t>
  </si>
  <si>
    <t>50 - GCL-P6/60-270W</t>
  </si>
  <si>
    <t>EMR 14 - GCL SYSTEM INTEGRATION TECHNOLOGY3</t>
  </si>
  <si>
    <t>83 - 840P040.010 (22KW - 220)</t>
  </si>
  <si>
    <t>EMR 22 - REFUSOL ADVANCED ENERGY2</t>
  </si>
  <si>
    <t>28 - GCL-P6/72H- 335</t>
  </si>
  <si>
    <t>EMR 14 - GCL SYSTEM INTEGRATION TECHNOLOGY2</t>
  </si>
  <si>
    <t>46 - 865P0 20000 (11KW-220)</t>
  </si>
  <si>
    <t>EMR 22 - REFUSOL ADVANCED ENERGY1</t>
  </si>
  <si>
    <t>10 - GCL-P6/72- 330</t>
  </si>
  <si>
    <t>EMR 14 - GCL SYSTEM INTEGRATION TECHNOLOGY1</t>
  </si>
  <si>
    <t xml:space="preserve">37 - X1-5.0-T-D </t>
  </si>
  <si>
    <t>EMR 21 - SOLARX POWER1</t>
  </si>
  <si>
    <t>1143 - 450 MIK-36</t>
  </si>
  <si>
    <t>EMR 11 - BYD ENERGY DO BRASIL37</t>
  </si>
  <si>
    <t>788 - SG 8K-G</t>
  </si>
  <si>
    <t>EMR 19 - SUNGROW POWER SUPLY35</t>
  </si>
  <si>
    <t>1133 - PIK-36-SERIES-5BB-340W</t>
  </si>
  <si>
    <t>EMR 11 - BYD ENERGY DO BRASIL36</t>
  </si>
  <si>
    <t>742 - SG20RT</t>
  </si>
  <si>
    <t>EMR 19 - SUNGROW POWER SUPLY34</t>
  </si>
  <si>
    <t>1108 - MLTK-36-540W</t>
  </si>
  <si>
    <t>EMR 11 - BYD ENERGY DO BRASIL35</t>
  </si>
  <si>
    <t>739 - SG12RT</t>
  </si>
  <si>
    <t>EMR 19 - SUNGROW POWER SUPLY33</t>
  </si>
  <si>
    <t>1071 - BYD445MGK-36</t>
  </si>
  <si>
    <t>EMR 11 - BYD ENERGY DO BRASIL34</t>
  </si>
  <si>
    <t>737 - SG8K-D</t>
  </si>
  <si>
    <t>EMR 19 - SUNGROW POWER SUPLY32</t>
  </si>
  <si>
    <t>1002 - BYD 530MLK-36</t>
  </si>
  <si>
    <t>EMR 11 - BYD ENERGY DO BRASIL33</t>
  </si>
  <si>
    <t>730 - SG4.0RS</t>
  </si>
  <si>
    <t>EMR 19 - SUNGROW POWER SUPLY31</t>
  </si>
  <si>
    <t>1001 - BYD 270P6C-30</t>
  </si>
  <si>
    <t>EMR 11 - BYD ENERGY DO BRASIL32</t>
  </si>
  <si>
    <t>729 - SG10RS</t>
  </si>
  <si>
    <t>EMR 19 - SUNGROW POWER SUPLY30</t>
  </si>
  <si>
    <t>636 - BYD540MLK-36</t>
  </si>
  <si>
    <t>EMR 11 - BYD ENERGY DO BRASIL31</t>
  </si>
  <si>
    <t>694 - SG75CX</t>
  </si>
  <si>
    <t>EMR 19 - SUNGROW POWER SUPLY29</t>
  </si>
  <si>
    <t>627 - BYD MLK-36 540W</t>
  </si>
  <si>
    <t>EMR 11 - BYD ENERGY DO BRASIL30</t>
  </si>
  <si>
    <t>680 - SG15RT</t>
  </si>
  <si>
    <t>EMR 19 - SUNGROW POWER SUPLY28</t>
  </si>
  <si>
    <t>620 - BYD 530 MLK-36</t>
  </si>
  <si>
    <t>EMR 11 - BYD ENERGY DO BRASIL29</t>
  </si>
  <si>
    <t>658 - SG15KTL</t>
  </si>
  <si>
    <t>EMR 19 - SUNGROW POWER SUPLY27</t>
  </si>
  <si>
    <t>607 - BYD 455 MGK-36</t>
  </si>
  <si>
    <t>EMR 11 - BYD ENERGY DO BRASIL28</t>
  </si>
  <si>
    <t>594 - SG6K-D</t>
  </si>
  <si>
    <t>EMR 19 - SUNGROW POWER SUPLY26</t>
  </si>
  <si>
    <t>559 - BYD535MLK-36</t>
  </si>
  <si>
    <t>EMR 11 - BYD ENERGY DO BRASIL27</t>
  </si>
  <si>
    <t>570 - SG5.0RS</t>
  </si>
  <si>
    <t>EMR 19 - SUNGROW POWER SUPLY25</t>
  </si>
  <si>
    <t>532 - BYD450MGTK-36</t>
  </si>
  <si>
    <t>EMR 11 - BYD ENERGY DO BRASIL26</t>
  </si>
  <si>
    <t>558 - SG3.0RS-S</t>
  </si>
  <si>
    <t>EMR 19 - SUNGROW POWER SUPLY24</t>
  </si>
  <si>
    <t>529 - 335P6C-36</t>
  </si>
  <si>
    <t>EMR 11 - BYD ENERGY DO BRASIL25</t>
  </si>
  <si>
    <t>554 - SG8.0RS</t>
  </si>
  <si>
    <t>EMR 19 - SUNGROW POWER SUPLY23</t>
  </si>
  <si>
    <t>468 - PIK-36-SERIES-5BB 335W</t>
  </si>
  <si>
    <t>EMR 11 - BYD ENERGY DO BRASIL24</t>
  </si>
  <si>
    <t>551 - SUN-4K-G</t>
  </si>
  <si>
    <t>EMR 19 - SUNGROW POWER SUPLY22</t>
  </si>
  <si>
    <t>446 - BYD-PIK340</t>
  </si>
  <si>
    <t>EMR 11 - BYD ENERGY DO BRASIL23</t>
  </si>
  <si>
    <t>548 - SG6.0RS</t>
  </si>
  <si>
    <t>EMR 19 - SUNGROW POWER SUPLY21</t>
  </si>
  <si>
    <t>445 - BYD PHK-36-SERIES-5BB 335W</t>
  </si>
  <si>
    <t>EMR 11 - BYD ENERGY DO BRASIL22</t>
  </si>
  <si>
    <t>535 - SG9.0RS</t>
  </si>
  <si>
    <t>EMR 19 - SUNGROW POWER SUPLY20</t>
  </si>
  <si>
    <t>430 - 340P6K-36-5BB</t>
  </si>
  <si>
    <t>EMR 11 - BYD ENERGY DO BRASIL21</t>
  </si>
  <si>
    <t>519 - SG10RS</t>
  </si>
  <si>
    <t>EMR 19 - SUNGROW POWER SUPLY19</t>
  </si>
  <si>
    <t>421 - 335PHK-36</t>
  </si>
  <si>
    <t>EMR 11 - BYD ENERGY DO BRASIL20</t>
  </si>
  <si>
    <t>421 - SG25CX-SA</t>
  </si>
  <si>
    <t>EMR 19 - SUNGROW POWER SUPLY18</t>
  </si>
  <si>
    <t>396 - BYD340-P6K-36-5B</t>
  </si>
  <si>
    <t>EMR 11 - BYD ENERGY DO BRASIL19</t>
  </si>
  <si>
    <t>404 - SG3K-D</t>
  </si>
  <si>
    <t>EMR 19 - SUNGROW POWER SUPLY17</t>
  </si>
  <si>
    <t>387 - BYD335PHK</t>
  </si>
  <si>
    <t>EMR 11 - BYD ENERGY DO BRASIL18</t>
  </si>
  <si>
    <t>394 - SG110CX</t>
  </si>
  <si>
    <t>EMR 19 - SUNGROW POWER SUPLY16</t>
  </si>
  <si>
    <t>377 - BYD340PIK-36</t>
  </si>
  <si>
    <t>EMR 11 - BYD ENERGY DO BRASIL17</t>
  </si>
  <si>
    <t>361 - SG2KS</t>
  </si>
  <si>
    <t>EMR 19 - SUNGROW POWER SUPLY15</t>
  </si>
  <si>
    <t>373 - BYD400M7K-36</t>
  </si>
  <si>
    <t>EMR 11 - BYD ENERGY DO BRASIL16</t>
  </si>
  <si>
    <t>251 - SG40CX</t>
  </si>
  <si>
    <t>EMR 19 - SUNGROW POWER SUPLY14</t>
  </si>
  <si>
    <t>304 - BYD395M7K-36-5B</t>
  </si>
  <si>
    <t>EMR 11 - BYD ENERGY DO BRASIL15</t>
  </si>
  <si>
    <t>230 - SG50CX</t>
  </si>
  <si>
    <t>EMR 19 - SUNGROW POWER SUPLY13</t>
  </si>
  <si>
    <t>279 - BYD375M6K-36</t>
  </si>
  <si>
    <t>EMR 11 - BYD ENERGY DO BRASIL14</t>
  </si>
  <si>
    <t>226 - SG250HX</t>
  </si>
  <si>
    <t>EMR 19 - SUNGROW POWER SUPLY12</t>
  </si>
  <si>
    <t>248 - 400-MIK-36-5B</t>
  </si>
  <si>
    <t>EMR 11 - BYD ENERGY DO BRASIL13</t>
  </si>
  <si>
    <t>210 - SG33CX</t>
  </si>
  <si>
    <t>EMR 19 - SUNGROW POWER SUPLY11</t>
  </si>
  <si>
    <t>193 - 335P6K-36</t>
  </si>
  <si>
    <t>EMR 11 - BYD ENERGY DO BRASIL12</t>
  </si>
  <si>
    <t>188 - SG125HV</t>
  </si>
  <si>
    <t>EMR 19 - SUNGROW POWER SUPLY10</t>
  </si>
  <si>
    <t>183 - 390-M7K-36-5B</t>
  </si>
  <si>
    <t>EMR 11 - BYD ENERGY DO BRASIL11</t>
  </si>
  <si>
    <t>108 - SG 12KTL-M</t>
  </si>
  <si>
    <t>EMR 19 - SUNGROW POWER SUPLY9</t>
  </si>
  <si>
    <t>174 - 345-PHK-36</t>
  </si>
  <si>
    <t>EMR 11 - BYD ENERGY DO BRASIL10</t>
  </si>
  <si>
    <t>102 - SG8K3-D</t>
  </si>
  <si>
    <t>EMR 19 - SUNGROW POWER SUPLY8</t>
  </si>
  <si>
    <t>155 - 370M6K-36</t>
  </si>
  <si>
    <t>EMR 11 - BYD ENERGY DO BRASIL9</t>
  </si>
  <si>
    <t>80 - SG5K-D</t>
  </si>
  <si>
    <t>EMR 19 - SUNGROW POWER SUPLY7</t>
  </si>
  <si>
    <t>109 - 325 PHK-36</t>
  </si>
  <si>
    <t>EMR 11 - BYD ENERGY DO BRASIL8</t>
  </si>
  <si>
    <t>60 - SG- 6K-D</t>
  </si>
  <si>
    <t>EMR 19 - SUNGROW POWER SUPLY6</t>
  </si>
  <si>
    <t>102 - 340PHK-36</t>
  </si>
  <si>
    <t>EMR 11 - BYD ENERGY DO BRASIL7</t>
  </si>
  <si>
    <t>54 - SG-20K-TL</t>
  </si>
  <si>
    <t>EMR 19 - SUNGROW POWER SUPLY5</t>
  </si>
  <si>
    <t>85 - 330 P6C-36</t>
  </si>
  <si>
    <t>EMR 11 - BYD ENERGY DO BRASIL6</t>
  </si>
  <si>
    <t>50 - SG-60KTL</t>
  </si>
  <si>
    <t>EMR 19 - SUNGROW POWER SUPLY4</t>
  </si>
  <si>
    <t>78 - 270 P6D-30</t>
  </si>
  <si>
    <t>EMR 11 - BYD ENERGY DO BRASIL5</t>
  </si>
  <si>
    <t>49 - SG-36KTL-M</t>
  </si>
  <si>
    <t>EMR 19 - SUNGROW POWER SUPLY3</t>
  </si>
  <si>
    <t>33 - PHK-36- 335W</t>
  </si>
  <si>
    <t>EMR 11 - BYD ENERGY DO BRASIL4</t>
  </si>
  <si>
    <t>29 - SG3K-S</t>
  </si>
  <si>
    <t>EMR 19 - SUNGROW POWER SUPLY2</t>
  </si>
  <si>
    <t>29 - 330 P6D-36</t>
  </si>
  <si>
    <t>EMR 11 - BYD ENERGY DO BRASIL3</t>
  </si>
  <si>
    <t>26 - SG4K-D</t>
  </si>
  <si>
    <t>EMR 19 - SUNGROW POWER SUPLY1</t>
  </si>
  <si>
    <t>23 - 330PHK-36</t>
  </si>
  <si>
    <t>EMR 11 - BYD ENERGY DO BRASIL2</t>
  </si>
  <si>
    <t>809 - QT2D-15 3600</t>
  </si>
  <si>
    <t>EMR 17 - AP SYSTEMS 10</t>
  </si>
  <si>
    <t>8 - 330P6K-36</t>
  </si>
  <si>
    <t>EMR 11 - BYD ENERGY DO BRASIL1</t>
  </si>
  <si>
    <t>724 - DS3D-L 220</t>
  </si>
  <si>
    <t>EMR 17 - AP SYSTEMS 9</t>
  </si>
  <si>
    <t>1166 - JKM575N-72HL4</t>
  </si>
  <si>
    <t>EMR 10 - JINKO SOLAR80</t>
  </si>
  <si>
    <t>696 - DS3D - 2000W</t>
  </si>
  <si>
    <t>EMR 17 - AP SYSTEMS 8</t>
  </si>
  <si>
    <t>1151 - JKM510M-7TL4-V</t>
  </si>
  <si>
    <t>EMR 10 - JINKO SOLAR79</t>
  </si>
  <si>
    <t>482 - DS3D</t>
  </si>
  <si>
    <t>EMR 17 - AP SYSTEMS 7</t>
  </si>
  <si>
    <t>1132 - JKM450M-60HJ4-V</t>
  </si>
  <si>
    <t>EMR 10 - JINKO SOLAR78</t>
  </si>
  <si>
    <t>319 - QS1A-1500</t>
  </si>
  <si>
    <t>EMR 17 - AP SYSTEMS 6</t>
  </si>
  <si>
    <t>1122 - JKM470N-60HL4-V</t>
  </si>
  <si>
    <t>EMR 10 - JINKO SOLAR77</t>
  </si>
  <si>
    <t>181 - YC1000-3-220</t>
  </si>
  <si>
    <t>EMR 17 - AP SYSTEMS 5</t>
  </si>
  <si>
    <t>1118 - JKM555N-72HL4-V</t>
  </si>
  <si>
    <t>EMR 10 - JINKO SOLAR76</t>
  </si>
  <si>
    <t>163 - YC600</t>
  </si>
  <si>
    <t>EMR 17 - AP SYSTEMS 4</t>
  </si>
  <si>
    <t>1112 - JKM300M-60-V</t>
  </si>
  <si>
    <t>EMR 10 - JINKO SOLAR75</t>
  </si>
  <si>
    <t>143 - YC 500A 127 BR</t>
  </si>
  <si>
    <t>EMR 17 - AP SYSTEMS 3</t>
  </si>
  <si>
    <t>1109 - JKM565M-7RL4-V</t>
  </si>
  <si>
    <t>EMR 10 - JINKO SOLAR74</t>
  </si>
  <si>
    <t>122 - QS1-1200</t>
  </si>
  <si>
    <t>EMR 17 - AP SYSTEMS 2</t>
  </si>
  <si>
    <t>1107 - JKM460M-60HL4-V</t>
  </si>
  <si>
    <t>EMR 10 - JINKO SOLAR73</t>
  </si>
  <si>
    <t>20 - YC500A-BR</t>
  </si>
  <si>
    <t>EMR 17 - AP SYSTEMS 1</t>
  </si>
  <si>
    <t>1106 - JKM450M-6TL4</t>
  </si>
  <si>
    <t>EMR 10 - JINKO SOLAR72</t>
  </si>
  <si>
    <t xml:space="preserve">766 - MAX125KTL3-X LV </t>
  </si>
  <si>
    <t>EMR 16 - GROWATT NEW ENERGY LTD56</t>
  </si>
  <si>
    <t>1103 - JKM335P-72-V</t>
  </si>
  <si>
    <t>EMR 10 - JINKO SOLAR71</t>
  </si>
  <si>
    <t>756 - MAX 75KTL3-XL2</t>
  </si>
  <si>
    <t>EMR 16 - GROWATT NEW ENERGY LTD55</t>
  </si>
  <si>
    <t>1098 - JKM440M-60HL4-V</t>
  </si>
  <si>
    <t>EMR 10 - JINKO SOLAR70</t>
  </si>
  <si>
    <t>753 - MAX 75KTL3 LV</t>
  </si>
  <si>
    <t>EMR 16 - GROWATT NEW ENERGY LTD54</t>
  </si>
  <si>
    <t>1052 - JKM535M-72HL4-TV</t>
  </si>
  <si>
    <t>EMR 10 - JINKO SOLAR69</t>
  </si>
  <si>
    <t>752 - MIN 6000TL-X</t>
  </si>
  <si>
    <t>EMR 16 - GROWATT NEW ENERGY LTD53</t>
  </si>
  <si>
    <t>1050 - JKM530M-72HL4-TV</t>
  </si>
  <si>
    <t>EMR 10 - JINKO SOLAR68</t>
  </si>
  <si>
    <t>751 - MAX 60KTL3 LV</t>
  </si>
  <si>
    <t>EMR 16 - GROWATT NEW ENERGY LTD52</t>
  </si>
  <si>
    <t>1018 - JKM475M-7RL3</t>
  </si>
  <si>
    <t>EMR 10 - JINKO SOLAR67</t>
  </si>
  <si>
    <t>679 - 3000TL3-S</t>
  </si>
  <si>
    <t>EMR 16 - GROWATT NEW ENERGY LTD51</t>
  </si>
  <si>
    <t>1017 - JKM530M-72HL4-TL</t>
  </si>
  <si>
    <t>EMR 10 - JINKO SOLAR66</t>
  </si>
  <si>
    <t>563 - MID 36KTL3-X</t>
  </si>
  <si>
    <t>EMR 16 - GROWATT NEW ENERGY LTD50</t>
  </si>
  <si>
    <t>1016 - JKM410M-72H-MBB</t>
  </si>
  <si>
    <t>EMR 10 - JINKO SOLAR65</t>
  </si>
  <si>
    <t>559 - MID 30KTL3-X</t>
  </si>
  <si>
    <t>EMR 16 - GROWATT NEW ENERGY LTD49</t>
  </si>
  <si>
    <t>1015 - JKM340M-72</t>
  </si>
  <si>
    <t>EMR 10 - JINKO SOLAR64</t>
  </si>
  <si>
    <t>523 - MAX 100KTL3-X LV</t>
  </si>
  <si>
    <t>EMR 16 - GROWATT NEW ENERGY LTD48</t>
  </si>
  <si>
    <t>1014 - JKM400M-72H-V</t>
  </si>
  <si>
    <t>EMR 10 - JINKO SOLAR63</t>
  </si>
  <si>
    <t>513 - MIN4200TL-X</t>
  </si>
  <si>
    <t>EMR 16 - GROWATT NEW ENERGY LTD47</t>
  </si>
  <si>
    <t>667 - LR4-72HBD-445M</t>
  </si>
  <si>
    <t>EMR 10 - JINKO SOLAR62</t>
  </si>
  <si>
    <t>504 - MIN7000TL-X(E)</t>
  </si>
  <si>
    <t>EMR 16 - GROWATT NEW ENERGY LTD46</t>
  </si>
  <si>
    <t>653 - JKM445M-60HL4-V</t>
  </si>
  <si>
    <t>EMR 10 - JINKO SOLAR61</t>
  </si>
  <si>
    <t>498 - MIN 9000TL-X</t>
  </si>
  <si>
    <t>EMR 16 - GROWATT NEW ENERGY LTD45</t>
  </si>
  <si>
    <t>637 - JKM450M-7RL3</t>
  </si>
  <si>
    <t>EMR 10 - JINKO SOLAR60</t>
  </si>
  <si>
    <t>497 - MAC 30KTL3-XL</t>
  </si>
  <si>
    <t>EMR 16 - GROWATT NEW ENERGY LTD44</t>
  </si>
  <si>
    <t>631 - JKM565N-72HL4-V</t>
  </si>
  <si>
    <t>EMR 10 - JINKO SOLAR59</t>
  </si>
  <si>
    <t>448 - GROWATT 8000MTL-S</t>
  </si>
  <si>
    <t>EMR 16 - GROWATT NEW ENERGY LTD43</t>
  </si>
  <si>
    <t>621 - JKM465N-60HL4-V</t>
  </si>
  <si>
    <t>EMR 10 - JINKO SOLAR58</t>
  </si>
  <si>
    <t>437 - MAC25KTL3-XL</t>
  </si>
  <si>
    <t>EMR 16 - GROWATT NEW ENERGY LTD42</t>
  </si>
  <si>
    <t>609 - JKM315M-60-V</t>
  </si>
  <si>
    <t>EMR 10 - JINKO SOLAR57</t>
  </si>
  <si>
    <t>434 - MAC 20KTL3-XL</t>
  </si>
  <si>
    <t>EMR 16 - GROWATT NEW ENERGY LTD41</t>
  </si>
  <si>
    <t>604 - JKM565N-72HL4-V</t>
  </si>
  <si>
    <t>EMR 10 - JINKO SOLAR56</t>
  </si>
  <si>
    <t>426 - GROWATT 20000TL3-S</t>
  </si>
  <si>
    <t>EMR 16 - GROWATT NEW ENERGY LTD40</t>
  </si>
  <si>
    <t>600 - JKM400M-60-V</t>
  </si>
  <si>
    <t>EMR 10 - JINKO SOLAR55</t>
  </si>
  <si>
    <t>410 - MAC 22KTL3-XL</t>
  </si>
  <si>
    <t>EMR 16 - GROWATT NEW ENERGY LTD39</t>
  </si>
  <si>
    <t>581 - JKM610N-78HL4-BDV</t>
  </si>
  <si>
    <t>EMR 10 - JINKO SOLAR54</t>
  </si>
  <si>
    <t>392 - MAC 36KTL3-XL</t>
  </si>
  <si>
    <t>EMR 16 - GROWATT NEW ENERGY LTD38</t>
  </si>
  <si>
    <t>574 - JKM460M-60HL4-V</t>
  </si>
  <si>
    <t>EMR 10 - JINKO SOLAR53</t>
  </si>
  <si>
    <t>387 - MIN 8000 TL-X(E)</t>
  </si>
  <si>
    <t>EMR 16 - GROWATT NEW ENERGY LTD37</t>
  </si>
  <si>
    <t>573 - JKM550M-72HL4-V</t>
  </si>
  <si>
    <t>EMR 10 - JINKO SOLAR52</t>
  </si>
  <si>
    <t>373 - 10000MTLP-S</t>
  </si>
  <si>
    <t>EMR 16 - GROWATT NEW ENERGY LTD36</t>
  </si>
  <si>
    <t>572 - JKM335M-60-V</t>
  </si>
  <si>
    <t>EMR 10 - JINKO SOLAR51</t>
  </si>
  <si>
    <t>348 - MIC-2500TL-X</t>
  </si>
  <si>
    <t>EMR 16 - GROWATT NEW ENERGY LTD35</t>
  </si>
  <si>
    <t>571 - JKM460M-60HL4-V</t>
  </si>
  <si>
    <t>EMR 10 - JINKO SOLAR50</t>
  </si>
  <si>
    <t>347 - MIN 10000TL-X</t>
  </si>
  <si>
    <t>EMR 16 - GROWATT NEW ENERGY LTD34</t>
  </si>
  <si>
    <t>569 - JKM530M-7TL4-V</t>
  </si>
  <si>
    <t>EMR 10 - JINKO SOLAR49</t>
  </si>
  <si>
    <t>334 - MID25KTL3-X</t>
  </si>
  <si>
    <t>EMR 16 - GROWATT NEW ENERGY LTD33</t>
  </si>
  <si>
    <t>565 - JKM335M-60-V</t>
  </si>
  <si>
    <t>EMR 10 - JINKO SOLAR48</t>
  </si>
  <si>
    <t>332 - MIN10000TL-X 10KW</t>
  </si>
  <si>
    <t>EMR 16 - GROWATT NEW ENERGY LTD32</t>
  </si>
  <si>
    <t>555 - JKM470N-7RL3</t>
  </si>
  <si>
    <t>EMR 10 - JINKO SOLAR47</t>
  </si>
  <si>
    <t>329 - MID15KTL3-X</t>
  </si>
  <si>
    <t>EMR 16 - GROWATT NEW ENERGY LTD31</t>
  </si>
  <si>
    <t>551 - JKM405M-72HL4-TV</t>
  </si>
  <si>
    <t>EMR 10 - JINKO SOLAR46</t>
  </si>
  <si>
    <t>300 - MAC 60KTL3-X LV</t>
  </si>
  <si>
    <t>EMR 16 - GROWATT NEW ENERGY LTD30</t>
  </si>
  <si>
    <t>546 - JKM545M-72HL4</t>
  </si>
  <si>
    <t>EMR 10 - JINKO SOLAR45</t>
  </si>
  <si>
    <t>294 - MID 20KTL3-X</t>
  </si>
  <si>
    <t>EMR 16 - GROWATT NEW ENERGY LTD29</t>
  </si>
  <si>
    <t>540 - JKM535M-7TL4-BDVP</t>
  </si>
  <si>
    <t>EMR 10 - JINKO SOLAR44</t>
  </si>
  <si>
    <t>273 - 4200MTL-S</t>
  </si>
  <si>
    <t>EMR 16 - GROWATT NEW ENERGY LTD28</t>
  </si>
  <si>
    <t>534 - JKM470M-7RL3-V</t>
  </si>
  <si>
    <t>EMR 10 - JINKO SOLAR43</t>
  </si>
  <si>
    <t>271 - MIC 3000TL-X</t>
  </si>
  <si>
    <t>EMR 16 - GROWATT NEW ENERGY LTD27</t>
  </si>
  <si>
    <t>530 - JKM405M-54HL4</t>
  </si>
  <si>
    <t>EMR 10 - JINKO SOLAR42</t>
  </si>
  <si>
    <t>261 - MID 15KTL3-X</t>
  </si>
  <si>
    <t>EMR 16 - GROWATT NEW ENERGY LTD26</t>
  </si>
  <si>
    <t>497 - JKM540M-7TL4-V</t>
  </si>
  <si>
    <t>EMR 10 - JINKO SOLAR41</t>
  </si>
  <si>
    <t>258 - MIC 2000TL-X</t>
  </si>
  <si>
    <t>EMR 16 - GROWATT NEW ENERGY LTD25</t>
  </si>
  <si>
    <t>461 - TIGER PRO TR60M</t>
  </si>
  <si>
    <t>EMR 10 - JINKO SOLAR40</t>
  </si>
  <si>
    <t>249 - MIC 1500 TL-X</t>
  </si>
  <si>
    <t>EMR 16 - GROWATT NEW ENERGY LTD24</t>
  </si>
  <si>
    <t>455 - JKM540M-72HL4</t>
  </si>
  <si>
    <t>EMR 10 - JINKO SOLAR39</t>
  </si>
  <si>
    <t>239 - MAC60KTL3-X LV</t>
  </si>
  <si>
    <t>EMR 16 - GROWATT NEW ENERGY LTD23</t>
  </si>
  <si>
    <t>EMR 10 - JINKO SOLAR38</t>
  </si>
  <si>
    <t>225 - MAX 75KTL3 LV</t>
  </si>
  <si>
    <t>EMR 16 - GROWATT NEW ENERGY LTD22</t>
  </si>
  <si>
    <t>418 - JKM530-72HL4-TV</t>
  </si>
  <si>
    <t>EMR 10 - JINKO SOLAR37</t>
  </si>
  <si>
    <t>224 - MIC 1000TL-X</t>
  </si>
  <si>
    <t>EMR 16 - GROWATT NEW ENERGY LTD21</t>
  </si>
  <si>
    <t>413 - JKM530M-7TL4-BDVP</t>
  </si>
  <si>
    <t>EMR 10 - JINKO SOLAR36</t>
  </si>
  <si>
    <t>223 - MIN 2500TL-X</t>
  </si>
  <si>
    <t>EMR 16 - GROWATT NEW ENERGY LTD20</t>
  </si>
  <si>
    <t>412 - JKM530M-7TL4-TV</t>
  </si>
  <si>
    <t>EMR 10 - JINKO SOLAR35</t>
  </si>
  <si>
    <t>217 - MIN-3000TL-X</t>
  </si>
  <si>
    <t>EMR 16 - GROWATT NEW ENERGY LTD19</t>
  </si>
  <si>
    <t>408 - JKM405M-72H</t>
  </si>
  <si>
    <t>EMR 10 - JINKO SOLAR34</t>
  </si>
  <si>
    <t>207 - MID20KTL3-X</t>
  </si>
  <si>
    <t>EMR 16 - GROWATT NEW ENERGY LTD18</t>
  </si>
  <si>
    <t>393 - JKM525M-7TL4-BDVP</t>
  </si>
  <si>
    <t>EMR 10 - JINKO SOLAR33</t>
  </si>
  <si>
    <t>182 - GROWATT 8000MTLP-S</t>
  </si>
  <si>
    <t>EMR 16 - GROWATT NEW ENERGY LTD17</t>
  </si>
  <si>
    <t>380 - JKM445M-78H-V</t>
  </si>
  <si>
    <t>EMR 10 - JINKO SOLAR32</t>
  </si>
  <si>
    <t>172 - MIN5000TL-X</t>
  </si>
  <si>
    <t>EMR 16 - GROWATT NEW ENERGY LTD16</t>
  </si>
  <si>
    <t>374 - JKM455M-60HL4-V</t>
  </si>
  <si>
    <t>EMR 10 - JINKO SOLAR31</t>
  </si>
  <si>
    <t>169 - GROWATT 1500-S</t>
  </si>
  <si>
    <t>EMR 16 - GROWATT NEW ENERGY LTD15</t>
  </si>
  <si>
    <t>368 - JKM525M-7TL4-TV</t>
  </si>
  <si>
    <t>EMR 10 - JINKO SOLAR30</t>
  </si>
  <si>
    <t>162 - 6000MTL-10</t>
  </si>
  <si>
    <t>EMR 16 - GROWATT NEW ENERGY LTD14</t>
  </si>
  <si>
    <t>366 - JKM460M-60HL4-V</t>
  </si>
  <si>
    <t>EMR 10 - JINKO SOLAR29</t>
  </si>
  <si>
    <t>160 - GROWATT 4200MTL-S</t>
  </si>
  <si>
    <t>EMR 16 - GROWATT NEW ENERGY LTD13</t>
  </si>
  <si>
    <t>365 - JKM435M-6TL4</t>
  </si>
  <si>
    <t>EMR 10 - JINKO SOLAR28</t>
  </si>
  <si>
    <t>155 - MIN 6000 TL-X</t>
  </si>
  <si>
    <t>EMR 16 - GROWATT NEW ENERGY LTD12</t>
  </si>
  <si>
    <t>362 - JKM450M-60HL4-V</t>
  </si>
  <si>
    <t>EMR 10 - JINKO SOLAR27</t>
  </si>
  <si>
    <t>154 - GROWATT 8000MTL-S</t>
  </si>
  <si>
    <t>EMR 16 - GROWATT NEW ENERGY LTD11</t>
  </si>
  <si>
    <t>361 - JKM335M-60-V</t>
  </si>
  <si>
    <t>EMR 10 - JINKO SOLAR26</t>
  </si>
  <si>
    <t>152 - GROWATT 5000 MTL-S</t>
  </si>
  <si>
    <t>EMR 16 - GROWATT NEW ENERGY LTD10</t>
  </si>
  <si>
    <t>344 - JKM460M-7RL3</t>
  </si>
  <si>
    <t>EMR 10 - JINKO SOLAR25</t>
  </si>
  <si>
    <t>149 - MIN5000TL-X</t>
  </si>
  <si>
    <t>EMR 16 - GROWATT NEW ENERGY LTD9</t>
  </si>
  <si>
    <t>328 - JKM430M-6TL4-V</t>
  </si>
  <si>
    <t>EMR 10 - JINKO SOLAR24</t>
  </si>
  <si>
    <t>136 - 15000TL3-SL</t>
  </si>
  <si>
    <t>EMR 16 - GROWATT NEW ENERGY LTD8</t>
  </si>
  <si>
    <t>320 - JKM525M-72HL4-V</t>
  </si>
  <si>
    <t>EMR 10 - JINKO SOLAR23</t>
  </si>
  <si>
    <t>126 - MAX 50K TL3 LV</t>
  </si>
  <si>
    <t>EMR 16 - GROWATT NEW ENERGY LTD7</t>
  </si>
  <si>
    <t>313 - JKM530M-72HL4-V</t>
  </si>
  <si>
    <t>EMR 10 - JINKO SOLAR22</t>
  </si>
  <si>
    <t>125 - 22000TL3-SL</t>
  </si>
  <si>
    <t>EMR 16 - GROWATT NEW ENERGY LTD6</t>
  </si>
  <si>
    <t>302 - JKM405M-72-V</t>
  </si>
  <si>
    <t>EMR 10 - JINKO SOLAR21</t>
  </si>
  <si>
    <t>75 - 2000TL</t>
  </si>
  <si>
    <t>EMR 16 - GROWATT NEW ENERGY LTD5</t>
  </si>
  <si>
    <t>295 - JKM450M-6TL4-V</t>
  </si>
  <si>
    <t>EMR 10 - JINKO SOLAR20</t>
  </si>
  <si>
    <t>58 - 3000 MTL-S</t>
  </si>
  <si>
    <t>EMR 16 - GROWATT NEW ENERGY LTD4</t>
  </si>
  <si>
    <t>267 - JKM535M-72HL4</t>
  </si>
  <si>
    <t>EMR 10 - JINKO SOLAR19</t>
  </si>
  <si>
    <t>47 - 5500MTL-S</t>
  </si>
  <si>
    <t>EMR 16 - GROWATT NEW ENERGY LTD3</t>
  </si>
  <si>
    <t>255 - JKM465M-7RL3</t>
  </si>
  <si>
    <t>EMR 10 - JINKO SOLAR18</t>
  </si>
  <si>
    <t>34 - 20000 UE</t>
  </si>
  <si>
    <t>246 - JKM260PP-60</t>
  </si>
  <si>
    <t>EMR 10 - JINKO SOLAR17</t>
  </si>
  <si>
    <t>18 - 2000-S</t>
  </si>
  <si>
    <t>245 - JKM465M-7RL</t>
  </si>
  <si>
    <t>EMR 10 - JINKO SOLAR16</t>
  </si>
  <si>
    <t>804 - SIW400G-T100 W0</t>
  </si>
  <si>
    <t>EMR 15 - WEG S.A.42</t>
  </si>
  <si>
    <t>241 - JKM 435M-78H</t>
  </si>
  <si>
    <t>EMR 10 - JINKO SOLAR15</t>
  </si>
  <si>
    <t>790 - SIW500H-ST100-M1</t>
  </si>
  <si>
    <t>EMR 15 - WEG S.A.41</t>
  </si>
  <si>
    <t>240 - JKM445M-6TL4</t>
  </si>
  <si>
    <t>EMR 10 - JINKO SOLAR14</t>
  </si>
  <si>
    <t>774 - SIW500G– T075</t>
  </si>
  <si>
    <t>EMR 15 - WEG S.A.40</t>
  </si>
  <si>
    <t>228 - JKM440M-6TL4-V</t>
  </si>
  <si>
    <t>EMR 10 - JINKO SOLAR13</t>
  </si>
  <si>
    <t>764 - SIW400G T020 W0</t>
  </si>
  <si>
    <t>EMR 15 - WEG S.A.39</t>
  </si>
  <si>
    <t>200 - JKM 340PP-72H-V</t>
  </si>
  <si>
    <t>EMR 10 - JINKO SOLAR12</t>
  </si>
  <si>
    <t>747 - SIW400G - T025 WEG</t>
  </si>
  <si>
    <t>EMR 15 - WEG S.A.38</t>
  </si>
  <si>
    <t>188 - JKM410M-72H-V</t>
  </si>
  <si>
    <t>EMR 10 - JINKO SOLAR11</t>
  </si>
  <si>
    <t>678 - SIW500H - ST020</t>
  </si>
  <si>
    <t>EMR 15 - WEG S.A.37</t>
  </si>
  <si>
    <t>185 - JKM570M-7RL4-V</t>
  </si>
  <si>
    <t>EMR 10 - JINKO SOLAR10</t>
  </si>
  <si>
    <t>549 - SIW200G-M030-W0</t>
  </si>
  <si>
    <t>EMR 15 - WEG S.A.36</t>
  </si>
  <si>
    <t>161 - JKM315PP-72-V</t>
  </si>
  <si>
    <t>EMR 10 - JINKO SOLAR9</t>
  </si>
  <si>
    <t>532 - SIW200G M060 W0</t>
  </si>
  <si>
    <t>EMR 15 - WEG S.A.35</t>
  </si>
  <si>
    <t>128 - JKM 400M-72HL-V</t>
  </si>
  <si>
    <t>EMR 10 - JINKO SOLAR8</t>
  </si>
  <si>
    <t>516 - SIW200G M090 W0</t>
  </si>
  <si>
    <t>EMR 15 - WEG S.A.34</t>
  </si>
  <si>
    <t>99 - JKM 390 M-72- L-V</t>
  </si>
  <si>
    <t>EMR 10 - JINKO SOLAR7</t>
  </si>
  <si>
    <t>507 - SIW400G T025 W0</t>
  </si>
  <si>
    <t>EMR 15 - WEG S.A.33</t>
  </si>
  <si>
    <t>87 - JKM 320M -72</t>
  </si>
  <si>
    <t>EMR 10 - JINKO SOLAR6</t>
  </si>
  <si>
    <t>490 - SIW200G M080 W0</t>
  </si>
  <si>
    <t>EMR 15 - WEG S.A.32</t>
  </si>
  <si>
    <t>77 - JKM 335PP-72</t>
  </si>
  <si>
    <t>EMR 10 - JINKO SOLAR5</t>
  </si>
  <si>
    <t>489 - SIW200G M105 W0</t>
  </si>
  <si>
    <t>EMR 15 - WEG S.A.31</t>
  </si>
  <si>
    <t>74 - JKM 270 PP</t>
  </si>
  <si>
    <t>EMR 10 - JINKO SOLAR4</t>
  </si>
  <si>
    <t>466 - SIW200G M070 W0</t>
  </si>
  <si>
    <t>EMR 15 - WEG S.A.30</t>
  </si>
  <si>
    <t>63 - JKM 275 PP</t>
  </si>
  <si>
    <t>EMR 10 - JINKO SOLAR3</t>
  </si>
  <si>
    <t>465 - SIW200G M050 W0</t>
  </si>
  <si>
    <t>EMR 15 - WEG S.A.29</t>
  </si>
  <si>
    <t>31 - JKM 325 PP-72-V</t>
  </si>
  <si>
    <t>EMR 10 - JINKO SOLAR2</t>
  </si>
  <si>
    <t>446 - SIW200F M085</t>
  </si>
  <si>
    <t>EMR 15 - WEG S.A.28</t>
  </si>
  <si>
    <t>6 - JKM 330PP-72</t>
  </si>
  <si>
    <t>EMR 10 - JINKO SOLAR1</t>
  </si>
  <si>
    <t>445 - SIW500H-ST030</t>
  </si>
  <si>
    <t>EMR 15 - WEG S.A.27</t>
  </si>
  <si>
    <t>348 - LR4 450M-72HPH</t>
  </si>
  <si>
    <t>EMR 9 - PHB ELETRONICA LTDA1</t>
  </si>
  <si>
    <t>441 - SIW400-ST075</t>
  </si>
  <si>
    <t>EMR 15 - WEG S.A.26</t>
  </si>
  <si>
    <t>1177 - RENO-550-HM8</t>
  </si>
  <si>
    <t>EMR 8 - RENOVIGI B&amp;B POWER2</t>
  </si>
  <si>
    <t>431 - SIW200 M050</t>
  </si>
  <si>
    <t>EMR 15 - WEG S.A.25</t>
  </si>
  <si>
    <t>1067 - RENO-545-HCM8</t>
  </si>
  <si>
    <t>EMR 8 - RENOVIGI B&amp;B POWER1</t>
  </si>
  <si>
    <t>420 - SIW200  M030</t>
  </si>
  <si>
    <t>EMR 15 - WEG S.A.24</t>
  </si>
  <si>
    <t>1168 - RSM-144-8-540</t>
  </si>
  <si>
    <t>EMR 7 - RISEN SOLAR TECHNOLOGY39</t>
  </si>
  <si>
    <t>399 - SIW200F-M060</t>
  </si>
  <si>
    <t>EMR 15 - WEG S.A.23</t>
  </si>
  <si>
    <t>1127 - RSM-132-8-650M</t>
  </si>
  <si>
    <t>EMR 7 - RISEN SOLAR TECHNOLOGY38</t>
  </si>
  <si>
    <t>398 - SIW200F M036</t>
  </si>
  <si>
    <t>EMR 15 - WEG S.A.22</t>
  </si>
  <si>
    <t>1086 - RSM-110-8-550M-BMDG</t>
  </si>
  <si>
    <t>EMR 7 - RISEN SOLAR TECHNOLOGY37</t>
  </si>
  <si>
    <t>389 - SIW200F M030</t>
  </si>
  <si>
    <t>EMR 15 - WEG S.A.21</t>
  </si>
  <si>
    <t>1082 - RSM-120-8-605M</t>
  </si>
  <si>
    <t>EMR 7 - RISEN SOLAR TECHNOLOGY36</t>
  </si>
  <si>
    <t>385 - SIW200F-M050</t>
  </si>
  <si>
    <t>EMR 15 - WEG S.A.20</t>
  </si>
  <si>
    <t>1066 - EMSE-535M HC</t>
  </si>
  <si>
    <t>EMR 7 - RISEN SOLAR TECHNOLOGY35</t>
  </si>
  <si>
    <t>351 - SIW500H SK020</t>
  </si>
  <si>
    <t>EMR 15 - WEG S.A.19</t>
  </si>
  <si>
    <t>1062 - RSM156-6-455M</t>
  </si>
  <si>
    <t>EMR 7 - RISEN SOLAR TECHNOLOGY34</t>
  </si>
  <si>
    <t>350 - SIW300H - M060 L1</t>
  </si>
  <si>
    <t>EMR 15 - WEG S.A.18</t>
  </si>
  <si>
    <t>1055 - RSM 110-8-545MDG</t>
  </si>
  <si>
    <t>EMR 7 - RISEN SOLAR TECHNOLOGY33</t>
  </si>
  <si>
    <t>287 - SIW200-M100</t>
  </si>
  <si>
    <t>EMR 15 - WEG S.A.17</t>
  </si>
  <si>
    <t>1033 - RSM144-6-385P</t>
  </si>
  <si>
    <t>EMR 7 - RISEN SOLAR TECHNOLOGY32</t>
  </si>
  <si>
    <t>227 - SIW200-M085</t>
  </si>
  <si>
    <t>EMR 15 - WEG S.A.16</t>
  </si>
  <si>
    <t>1032 - RMS144-6-400M</t>
  </si>
  <si>
    <t>EMR 7 - RISEN SOLAR TECHNOLOGY31</t>
  </si>
  <si>
    <t>218 - SIW500H-ST020</t>
  </si>
  <si>
    <t>EMR 15 - WEG S.A.15</t>
  </si>
  <si>
    <t>647 - RSM-110-8-550M</t>
  </si>
  <si>
    <t>EMR 7 - RISEN SOLAR TECHNOLOGY30</t>
  </si>
  <si>
    <t>215 - SIW500H-ST036</t>
  </si>
  <si>
    <t>EMR 15 - WEG S.A.14</t>
  </si>
  <si>
    <t>628 - RSM144-9-550M</t>
  </si>
  <si>
    <t>EMR 7 - RISEN SOLAR TECHNOLOGY29</t>
  </si>
  <si>
    <t>211 - SIW500H-STO15</t>
  </si>
  <si>
    <t>EMR 15 - WEG S.A.13</t>
  </si>
  <si>
    <t>625 - RSM40-8-405M</t>
  </si>
  <si>
    <t>EMR 7 - RISEN SOLAR TECHNOLOGY28</t>
  </si>
  <si>
    <t>197 - SIW500-STO12</t>
  </si>
  <si>
    <t>EMR 15 - WEG S.A.12</t>
  </si>
  <si>
    <t>622 - RSM40-8-410M</t>
  </si>
  <si>
    <t>EMR 7 - RISEN SOLAR TECHNOLOGY27</t>
  </si>
  <si>
    <t>151 - SIW 500H-ST060</t>
  </si>
  <si>
    <t>EMR 15 - WEG S.A.11</t>
  </si>
  <si>
    <t>584 - RSM40-8-400M</t>
  </si>
  <si>
    <t>EMR 7 - RISEN SOLAR TECHNOLOGY26</t>
  </si>
  <si>
    <t>131 - SIW 500H-ST040</t>
  </si>
  <si>
    <t>EMR 15 - WEG S.A.10</t>
  </si>
  <si>
    <t>564 - RSM72-6-340P</t>
  </si>
  <si>
    <t>EMR 7 - RISEN SOLAR TECHNOLOGY25</t>
  </si>
  <si>
    <t>129 - SIW 500H STO18</t>
  </si>
  <si>
    <t>EMR 15 - WEG S.A.9</t>
  </si>
  <si>
    <t>537 - RSM-40-8-405W</t>
  </si>
  <si>
    <t>EMR 7 - RISEN SOLAR TECHNOLOGY24</t>
  </si>
  <si>
    <t>128 - SIW 500H STO22</t>
  </si>
  <si>
    <t>EMR 15 - WEG S.A.8</t>
  </si>
  <si>
    <t>491 - RSM150-8-505M</t>
  </si>
  <si>
    <t>EMR 7 - RISEN SOLAR TECHNOLOGY23</t>
  </si>
  <si>
    <t>110 - SIW 500H - ST030</t>
  </si>
  <si>
    <t>EMR 15 - WEG S.A.7</t>
  </si>
  <si>
    <t>475 - RSM 144-7 450M</t>
  </si>
  <si>
    <t>EMR 7 - RISEN SOLAR TECHNOLOGY22</t>
  </si>
  <si>
    <t>85 - SIW500H - ST018</t>
  </si>
  <si>
    <t>EMR 15 - WEG S.A.6</t>
  </si>
  <si>
    <t>434 - RSM-120-8-590BMDG</t>
  </si>
  <si>
    <t>EMR 7 - RISEN SOLAR TECHNOLOGY21</t>
  </si>
  <si>
    <t>69 - SIW 500H - ST013 (13K)</t>
  </si>
  <si>
    <t>EMR 15 - WEG S.A.5</t>
  </si>
  <si>
    <t>404 - RSM120-8-590M</t>
  </si>
  <si>
    <t>EMR 7 - RISEN SOLAR TECHNOLOGY20</t>
  </si>
  <si>
    <t>44 - SIW-300H-M020</t>
  </si>
  <si>
    <t>EMR 15 - WEG S.A.4</t>
  </si>
  <si>
    <t>402 - RSM120-8-585BMDG</t>
  </si>
  <si>
    <t>EMR 7 - RISEN SOLAR TECHNOLOGY19</t>
  </si>
  <si>
    <t>43 - SIW-300H-M040</t>
  </si>
  <si>
    <t>EMR 15 - WEG S.A.3</t>
  </si>
  <si>
    <t>343 - RSM144-7-445M</t>
  </si>
  <si>
    <t>EMR 7 - RISEN SOLAR TECHNOLOGY18</t>
  </si>
  <si>
    <t>31 - SIW 300H-M030</t>
  </si>
  <si>
    <t>EMR 15 - WEG S.A.2</t>
  </si>
  <si>
    <t>310 - RSM156-6-445M</t>
  </si>
  <si>
    <t>EMR 7 - RISEN SOLAR TECHNOLOGY17</t>
  </si>
  <si>
    <t>16 - SIW 300H - M050</t>
  </si>
  <si>
    <t>EMR 15 - WEG S.A.1</t>
  </si>
  <si>
    <t>300 - RSM150-8-485M</t>
  </si>
  <si>
    <t>EMR 7 - RISEN SOLAR TECHNOLOGY16</t>
  </si>
  <si>
    <t>595 - BLUE-G5000D</t>
  </si>
  <si>
    <t>EMR 13 - KSTAR 8</t>
  </si>
  <si>
    <t>258 - RSM156-6-450M</t>
  </si>
  <si>
    <t>EMR 7 - RISEN SOLAR TECHNOLOGY15</t>
  </si>
  <si>
    <t>568 - BLUE-G 3000S</t>
  </si>
  <si>
    <t>EMR 13 - KSTAR 7</t>
  </si>
  <si>
    <t>252 - RSM144-6-415M</t>
  </si>
  <si>
    <t>EMR 7 - RISEN SOLAR TECHNOLOGY14</t>
  </si>
  <si>
    <t>540 - BLUE-G6000D</t>
  </si>
  <si>
    <t>EMR 13 - KSTAR 6</t>
  </si>
  <si>
    <t>232 - RSM150-8-500M</t>
  </si>
  <si>
    <t>EMR 7 - RISEN SOLAR TECHNOLOGY13</t>
  </si>
  <si>
    <t>187 - KSG-50K-TM</t>
  </si>
  <si>
    <t>EMR 13 - KSTAR 5</t>
  </si>
  <si>
    <t>210 - RSM144-6-385BMDG</t>
  </si>
  <si>
    <t>EMR 7 - RISEN SOLAR TECHNOLOGY12</t>
  </si>
  <si>
    <t>97 - KSG-3K-SM</t>
  </si>
  <si>
    <t>EMR 13 - KSTAR 4</t>
  </si>
  <si>
    <t>205 - RAM144-6-410M</t>
  </si>
  <si>
    <t>EMR 7 - RISEN SOLAR TECHNOLOGY11</t>
  </si>
  <si>
    <t>32 - KSG - 12KW-LV</t>
  </si>
  <si>
    <t>EMR 13 - KSTAR 3</t>
  </si>
  <si>
    <t>201 - RSM144-6-405M</t>
  </si>
  <si>
    <t>EMR 7 - RISEN SOLAR TECHNOLOGY10</t>
  </si>
  <si>
    <t>21 - KSG-5K-DM</t>
  </si>
  <si>
    <t>EMR 13 - KSTAR 2</t>
  </si>
  <si>
    <t>175 - RSM156-6-440M</t>
  </si>
  <si>
    <t>EMR 7 - RISEN SOLAR TECHNOLOGY9</t>
  </si>
  <si>
    <t>12 - KSG-32-LV</t>
  </si>
  <si>
    <t>EMR 13 - KSTAR 1</t>
  </si>
  <si>
    <t>144 - RSM144-6-345P</t>
  </si>
  <si>
    <t>EMR 7 - RISEN SOLAR TECHNOLOGY8</t>
  </si>
  <si>
    <t>57 - ECOS-2000</t>
  </si>
  <si>
    <t>EMR 12 - MB TECH2</t>
  </si>
  <si>
    <t>134 - RSM72-6-380M</t>
  </si>
  <si>
    <t>EMR 7 - RISEN SOLAR TECHNOLOGY7</t>
  </si>
  <si>
    <t>11 - ECOS-3000</t>
  </si>
  <si>
    <t>EMR 12 - MB TECH1</t>
  </si>
  <si>
    <t>116 - RSM72-6-320P</t>
  </si>
  <si>
    <t>EMR 7 - RISEN SOLAR TECHNOLOGY6</t>
  </si>
  <si>
    <t>813 - PHB1500-XS - MONOFÁSICO</t>
  </si>
  <si>
    <t>EMR 9 - PHB ELETRONICA LTDA44</t>
  </si>
  <si>
    <t>101 - RSM72-6-335P</t>
  </si>
  <si>
    <t>EMR 7 - RISEN SOLAR TECHNOLOGY5</t>
  </si>
  <si>
    <t>773 - PHB 8500-MS8500</t>
  </si>
  <si>
    <t>EMR 9 - PHB ELETRONICA LTDA43</t>
  </si>
  <si>
    <t>100 - RSM72-6-370M</t>
  </si>
  <si>
    <t>EMR 7 - RISEN SOLAR TECHNOLOGY4</t>
  </si>
  <si>
    <t>719 - PHB5000T-DS</t>
  </si>
  <si>
    <t>EMR 9 - PHB ELETRONICA LTDA42</t>
  </si>
  <si>
    <t xml:space="preserve">68 - RSM144-6-340P </t>
  </si>
  <si>
    <t>EMR 7 - RISEN SOLAR TECHNOLOGY3</t>
  </si>
  <si>
    <t>583 - PHB12KF-DT</t>
  </si>
  <si>
    <t>EMR 9 - PHB ELETRONICA LTDA41</t>
  </si>
  <si>
    <t>15 - RSM72-6-330P</t>
  </si>
  <si>
    <t>EMR 7 - RISEN SOLAR TECHNOLOGY2</t>
  </si>
  <si>
    <t>579 - PHB2900D-NS</t>
  </si>
  <si>
    <t>EMR 9 - PHB ELETRONICA LTDA40</t>
  </si>
  <si>
    <t>5 - RSM60-6-270P</t>
  </si>
  <si>
    <t>EMR 7 - RISEN SOLAR TECHNOLOGY1</t>
  </si>
  <si>
    <t>560 - PHB 27K-MT</t>
  </si>
  <si>
    <t>EMR 9 - PHB ELETRONICA LTDA39</t>
  </si>
  <si>
    <t>1125 - Q.PEAK DUO XL-G9.3 - 460</t>
  </si>
  <si>
    <t>EMR 6 - QCELLS9</t>
  </si>
  <si>
    <t>556 - PHB60K-MT</t>
  </si>
  <si>
    <t>EMR 9 - PHB ELETRONICA LTDA38</t>
  </si>
  <si>
    <t>1024 - Q CELLS 72 335 POLY-SI</t>
  </si>
  <si>
    <t>EMR 6 - QCELLS8</t>
  </si>
  <si>
    <t>547 - PHB3000D-XS</t>
  </si>
  <si>
    <t>EMR 9 - PHB ELETRONICA LTDA37</t>
  </si>
  <si>
    <t>314 - Q.PEAK DUO L-G6.3-430W</t>
  </si>
  <si>
    <t>EMR 6 - QCELLS7</t>
  </si>
  <si>
    <t>521 - PHB1800N-XS</t>
  </si>
  <si>
    <t>EMR 9 - PHB ELETRONICA LTDA36</t>
  </si>
  <si>
    <t>268 - Q.PEAK L-G6.3-425W</t>
  </si>
  <si>
    <t>EMR 6 - QCELLS6</t>
  </si>
  <si>
    <t>517 - PHB8500-MS</t>
  </si>
  <si>
    <t>EMR 9 - PHB ELETRONICA LTDA35</t>
  </si>
  <si>
    <t>220 - Q.PEAK L-G5.0.G375W</t>
  </si>
  <si>
    <t>EMR 6 - QCELLS5</t>
  </si>
  <si>
    <t>514 - PHB9000F-DT</t>
  </si>
  <si>
    <t>EMR 9 - PHB ELETRONICA LTDA34</t>
  </si>
  <si>
    <t>64 - Q.PEAK L-G4.2 365W</t>
  </si>
  <si>
    <t>EMR 6 - QCELLS4</t>
  </si>
  <si>
    <t>512 - PHB3000N-XS</t>
  </si>
  <si>
    <t>EMR 9 - PHB ELETRONICA LTDA33</t>
  </si>
  <si>
    <t>43 - Q.POWER L-G5 335W</t>
  </si>
  <si>
    <t>EMR 6 - QCELLS3</t>
  </si>
  <si>
    <t>508 - PHB5000T-DS</t>
  </si>
  <si>
    <t>EMR 9 - PHB ELETRONICA LTDA32</t>
  </si>
  <si>
    <t>30 - Q.PEAK L-G5 365</t>
  </si>
  <si>
    <t>EMR 6 - QCELLS2</t>
  </si>
  <si>
    <t>473 - PHB5000T-DT</t>
  </si>
  <si>
    <t>EMR 9 - PHB ELETRONICA LTDA31</t>
  </si>
  <si>
    <t>4 - Q.POWER L-G5.0.G 330</t>
  </si>
  <si>
    <t>EMR 6 - QCELLS1</t>
  </si>
  <si>
    <t>463 - PHB73K-HT</t>
  </si>
  <si>
    <t>EMR 9 - PHB ELETRONICA LTDA30</t>
  </si>
  <si>
    <t>1167 - JAM78D30-590/MB</t>
  </si>
  <si>
    <t>EMR 4 - JA SOLAR / WEG38</t>
  </si>
  <si>
    <t>450 - PHB8500-MS</t>
  </si>
  <si>
    <t>EMR 9 - PHB ELETRONICA LTDA29</t>
  </si>
  <si>
    <t>1148 - JAM72D30-545/MB</t>
  </si>
  <si>
    <t>EMR 4 - JA SOLAR / WEG37</t>
  </si>
  <si>
    <t xml:space="preserve">433 - PHB3000N-XS </t>
  </si>
  <si>
    <t>EMR 9 - PHB ELETRONICA LTDA28</t>
  </si>
  <si>
    <t>1061 - JAM 72S30-550MR</t>
  </si>
  <si>
    <t>EMR 4 - JA SOLAR / WEG36</t>
  </si>
  <si>
    <t>419 - PHB1500-XS</t>
  </si>
  <si>
    <t>EMR 9 - PHB ELETRONICA LTDA27</t>
  </si>
  <si>
    <t>1013 - JAM 72S10-400/PR</t>
  </si>
  <si>
    <t>EMR 4 - JA SOLAR / WEG35</t>
  </si>
  <si>
    <t>406 - PHB5000T-DS</t>
  </si>
  <si>
    <t>EMR 9 - PHB ELETRONICA LTDA26</t>
  </si>
  <si>
    <t>1012 - JAP72S03 330/SC.</t>
  </si>
  <si>
    <t>EMR 4 - JA SOLAR / WEG34</t>
  </si>
  <si>
    <t>401 - PHB6000-MS</t>
  </si>
  <si>
    <t>EMR 9 - PHB ELETRONICA LTDA25</t>
  </si>
  <si>
    <t>655 - JAM72S20-445/MR</t>
  </si>
  <si>
    <t>EMR 4 - JA SOLAR / WEG33</t>
  </si>
  <si>
    <t>EMR 9 - PHB ELETRONICA LTDA24</t>
  </si>
  <si>
    <t>608 - JAM72S10-410/MR</t>
  </si>
  <si>
    <t>EMR 4 - JA SOLAR / WEG32</t>
  </si>
  <si>
    <t>384 - PHB2900D-NS</t>
  </si>
  <si>
    <t>EMR 9 - PHB ELETRONICA LTDA23</t>
  </si>
  <si>
    <t>591 - JAM78S10-455/MR</t>
  </si>
  <si>
    <t>EMR 4 - JA SOLAR / WEG31</t>
  </si>
  <si>
    <t>364 - PHB 13KT-DT</t>
  </si>
  <si>
    <t>EMR 9 - PHB ELETRONICA LTDA22</t>
  </si>
  <si>
    <t>535 - JAM72S30-530MR</t>
  </si>
  <si>
    <t>EMR 4 - JA SOLAR / WEG30</t>
  </si>
  <si>
    <t>358 - PHB780-XS</t>
  </si>
  <si>
    <t>EMR 9 - PHB ELETRONICA LTDA21</t>
  </si>
  <si>
    <t>526 - JAM72D30-535/MB</t>
  </si>
  <si>
    <t>EMR 4 - JA SOLAR / WEG29</t>
  </si>
  <si>
    <t>317 - PHB21K-DT</t>
  </si>
  <si>
    <t>EMR 9 - PHB ELETRONICA LTDA20</t>
  </si>
  <si>
    <t>496 - JAM72D20-455/MB</t>
  </si>
  <si>
    <t>EMR 4 - JA SOLAR / WEG28</t>
  </si>
  <si>
    <t>296 - PHB6000D-NS</t>
  </si>
  <si>
    <t>EMR 9 - PHB ELETRONICA LTDA19</t>
  </si>
  <si>
    <t>493 - JAM72D30-540/MB</t>
  </si>
  <si>
    <t>EMR 4 - JA SOLAR / WEG27</t>
  </si>
  <si>
    <t>255 - PHB15K-MT</t>
  </si>
  <si>
    <t>EMR 9 - PHB ELETRONICA LTDA18</t>
  </si>
  <si>
    <t>490 - JAM72S30-550/MR</t>
  </si>
  <si>
    <t>EMR 4 - JA SOLAR / WEG26</t>
  </si>
  <si>
    <t>252 - PHB20K-MT</t>
  </si>
  <si>
    <t>EMR 9 - PHB ELETRONICA LTDA17</t>
  </si>
  <si>
    <t>392 - JAM72S30-540/MR</t>
  </si>
  <si>
    <t>EMR 4 - JA SOLAR / WEG25</t>
  </si>
  <si>
    <t>221 - PHB50K-MT</t>
  </si>
  <si>
    <t>EMR 9 - PHB ELETRONICA LTDA16</t>
  </si>
  <si>
    <t>384 - AM72S30-540/MR</t>
  </si>
  <si>
    <t>EMR 4 - JA SOLAR / WEG24</t>
  </si>
  <si>
    <t>214 - PHB75K-MT</t>
  </si>
  <si>
    <t>EMR 9 - PHB ELETRONICA LTDA15</t>
  </si>
  <si>
    <t>353 - JAM72S30-545/MR</t>
  </si>
  <si>
    <t>EMR 4 - JA SOLAR / WEG23</t>
  </si>
  <si>
    <t>213 - PHB8500-MS</t>
  </si>
  <si>
    <t>EMR 9 - PHB ELETRONICA LTDA14</t>
  </si>
  <si>
    <t>303 - JAM72S23-540/MR</t>
  </si>
  <si>
    <t>EMR 4 - JA SOLAR / WEG22</t>
  </si>
  <si>
    <t>206 - PHB85K-MT</t>
  </si>
  <si>
    <t>EMR 9 - PHB ELETRONICA LTDA13</t>
  </si>
  <si>
    <t>270 - JAM72S30-535/MR</t>
  </si>
  <si>
    <t>EMR 4 - JA SOLAR / WEG21</t>
  </si>
  <si>
    <t>205 - PHB12KN-DT</t>
  </si>
  <si>
    <t>EMR 9 - PHB ELETRONICA LTDA12</t>
  </si>
  <si>
    <t>265 - JAM72S10-410W</t>
  </si>
  <si>
    <t>EMR 4 - JA SOLAR / WEG20</t>
  </si>
  <si>
    <t>134 - PHB36K-MT</t>
  </si>
  <si>
    <t>EMR 9 - PHB ELETRONICA LTDA11</t>
  </si>
  <si>
    <t>262 - JAM72S20-455MR</t>
  </si>
  <si>
    <t>EMR 4 - JA SOLAR / WEG19</t>
  </si>
  <si>
    <t>74 - PHB 4600-SS</t>
  </si>
  <si>
    <t>EMR 9 - PHB ELETRONICA LTDA10</t>
  </si>
  <si>
    <t>261 - JAM72S10-395/MR</t>
  </si>
  <si>
    <t>EMR 4 - JA SOLAR / WEG18</t>
  </si>
  <si>
    <t>67 - PHB25K-DT</t>
  </si>
  <si>
    <t>EMR 9 - PHB ELETRONICA LTDA9</t>
  </si>
  <si>
    <t>247 - JAM 72S20-450/MR</t>
  </si>
  <si>
    <t>EMR 4 - JA SOLAR / WEG17</t>
  </si>
  <si>
    <t>62 - PHB 3K-DT</t>
  </si>
  <si>
    <t>EMR 9 - PHB ELETRONICA LTDA8</t>
  </si>
  <si>
    <t>169 - JAM72S10-405MR</t>
  </si>
  <si>
    <t>EMR 4 - JA SOLAR / WEG16</t>
  </si>
  <si>
    <t>61 - PHB 35K-MT</t>
  </si>
  <si>
    <t>EMR 9 - PHB ELETRONICA LTDA7</t>
  </si>
  <si>
    <t>164 - JAM78S10-440/MR</t>
  </si>
  <si>
    <t>EMR 4 - JA SOLAR / WEG15</t>
  </si>
  <si>
    <t>56 - PHB 20K-DT</t>
  </si>
  <si>
    <t>EMR 9 - PHB ELETRONICA LTDA6</t>
  </si>
  <si>
    <t>157 - JAP72S09-335/SC</t>
  </si>
  <si>
    <t>EMR 4 - JA SOLAR / WEG14</t>
  </si>
  <si>
    <t>42 - PHB 1500-NS</t>
  </si>
  <si>
    <t>EMR 9 - PHB ELETRONICA LTDA5</t>
  </si>
  <si>
    <t>138 - JAM72S10-400/MR</t>
  </si>
  <si>
    <t>EMR 4 - JA SOLAR / WEG13</t>
  </si>
  <si>
    <t>41 - PHB 14K-DT</t>
  </si>
  <si>
    <t>EMR 9 - PHB ELETRONICA LTDA4</t>
  </si>
  <si>
    <t>115 - JAM 72S01-365/PR</t>
  </si>
  <si>
    <t>EMR 4 - JA SOLAR / WEG12</t>
  </si>
  <si>
    <t>30 - PHB 60K-MT</t>
  </si>
  <si>
    <t>EMR 9 - PHB ELETRONICA LTDA3</t>
  </si>
  <si>
    <t>104 - JAP72S01-335/SC</t>
  </si>
  <si>
    <t>EMR 4 - JA SOLAR / WEG11</t>
  </si>
  <si>
    <t>17 - PHB 3000-NS</t>
  </si>
  <si>
    <t>EMR 9 - PHB ELETRONICA LTDA2</t>
  </si>
  <si>
    <t>47 - JAP72S03-335</t>
  </si>
  <si>
    <t>EMR 4 - JA SOLAR / WEG10</t>
  </si>
  <si>
    <t>8 - PHB 5000D-NS</t>
  </si>
  <si>
    <t>39 - JAM 72S03-390/PR</t>
  </si>
  <si>
    <t>EMR 4 - JA SOLAR / WEG9</t>
  </si>
  <si>
    <t>818 - RMI 2000</t>
  </si>
  <si>
    <t>EMR 8 - RENOVIGI B&amp;B POWER35</t>
  </si>
  <si>
    <t>38 - JAM 72S03-385/PR</t>
  </si>
  <si>
    <t>EMR 4 - JA SOLAR / WEG8</t>
  </si>
  <si>
    <t>800 - RENO-20K-HC</t>
  </si>
  <si>
    <t>EMR 8 - RENOVIGI B&amp;B POWER34</t>
  </si>
  <si>
    <t>37 - JAM 72S03-380/PR</t>
  </si>
  <si>
    <t>EMR 4 - JA SOLAR / WEG7</t>
  </si>
  <si>
    <t>794 - RENO- 10K - HC</t>
  </si>
  <si>
    <t>EMR 8 - RENOVIGI B&amp;B POWER33</t>
  </si>
  <si>
    <t>36 - JAM 72S03-375/PR</t>
  </si>
  <si>
    <t>EMR 4 - JA SOLAR / WEG6</t>
  </si>
  <si>
    <t>792 - RENO- 15K - HC</t>
  </si>
  <si>
    <t>EMR 8 - RENOVIGI B&amp;B POWER32</t>
  </si>
  <si>
    <t>35 - JAM 72S03-370/PR</t>
  </si>
  <si>
    <t>EMR 4 - JA SOLAR / WEG5</t>
  </si>
  <si>
    <t>715 - SF5KTN</t>
  </si>
  <si>
    <t>EMR 8 - RENOVIGI B&amp;B POWER31</t>
  </si>
  <si>
    <t>26 - POLY-330W</t>
  </si>
  <si>
    <t>EMR 4 - JA SOLAR / WEG4</t>
  </si>
  <si>
    <t>681 - RENO-4K-HC</t>
  </si>
  <si>
    <t>EMR 8 - RENOVIGI B&amp;B POWER30</t>
  </si>
  <si>
    <t>17 - JA POLI-325W</t>
  </si>
  <si>
    <t>EMR 4 - JA SOLAR / WEG3</t>
  </si>
  <si>
    <t>673 - RENO 7.7K</t>
  </si>
  <si>
    <t>EMR 8 - RENOVIGI B&amp;B POWER29</t>
  </si>
  <si>
    <t>13 - JAP72S01-330/SC</t>
  </si>
  <si>
    <t>EMR 4 - JA SOLAR / WEG2</t>
  </si>
  <si>
    <t>670 - RENO-15K</t>
  </si>
  <si>
    <t>EMR 8 - RENOVIGI B&amp;B POWER28</t>
  </si>
  <si>
    <t>2 - JAM 72S01-360/PR</t>
  </si>
  <si>
    <t>EMR 4 - JA SOLAR / WEG1</t>
  </si>
  <si>
    <t>654 - RENO 15K PLUS</t>
  </si>
  <si>
    <t>EMR 8 - RENOVIGI B&amp;B POWER27</t>
  </si>
  <si>
    <t>1184 - CS6W - 550W</t>
  </si>
  <si>
    <t>EMR 2 - CANADIAN SOLAR95</t>
  </si>
  <si>
    <t>650 - ST20000TL</t>
  </si>
  <si>
    <t>EMR 8 - RENOVIGI B&amp;B POWER26</t>
  </si>
  <si>
    <t>1164 - CS3K-325MS</t>
  </si>
  <si>
    <t>EMR 2 - CANADIAN SOLAR94</t>
  </si>
  <si>
    <t>509 - RENO-5K-HC</t>
  </si>
  <si>
    <t>EMR 8 - RENOVIGI B&amp;B POWER25</t>
  </si>
  <si>
    <t>1158 - JKM335 PP-72</t>
  </si>
  <si>
    <t>EMR 2 - CANADIAN SOLAR93</t>
  </si>
  <si>
    <t>178 - BLUESUN SOLAR</t>
  </si>
  <si>
    <t>EMR_MODULO93</t>
  </si>
  <si>
    <t>496 - RENO-7.7K</t>
  </si>
  <si>
    <t>EMR 8 - RENOVIGI B&amp;B POWER24</t>
  </si>
  <si>
    <t>1130 - HIKU7 CS7N-665MS</t>
  </si>
  <si>
    <t>EMR 2 - CANADIAN SOLAR92</t>
  </si>
  <si>
    <t>171 - AKCOME</t>
  </si>
  <si>
    <t>EMR_MODULO92</t>
  </si>
  <si>
    <t>485 - RENO3K-HC</t>
  </si>
  <si>
    <t>EMR 8 - RENOVIGI B&amp;B POWER23</t>
  </si>
  <si>
    <t>1123 - HIKU CS3W-MS-455</t>
  </si>
  <si>
    <t>EMR 2 - CANADIAN SOLAR91</t>
  </si>
  <si>
    <t>170 - SENGI SOLAR</t>
  </si>
  <si>
    <t>EMR_MODULO91</t>
  </si>
  <si>
    <t>432 - RENO-3K PLUS</t>
  </si>
  <si>
    <t>EMR 8 - RENOVIGI B&amp;B POWER22</t>
  </si>
  <si>
    <t>1101 - CS3L-330P</t>
  </si>
  <si>
    <t>EMR 2 - CANADIAN SOLAR90</t>
  </si>
  <si>
    <t>169 - BOLD ENERGY</t>
  </si>
  <si>
    <t>EMR_MODULO90</t>
  </si>
  <si>
    <t>374 - RENO 30K-NG</t>
  </si>
  <si>
    <t>EMR 8 - RENOVIGI B&amp;B POWER21</t>
  </si>
  <si>
    <t>1091 - CS6W-550MB-AG</t>
  </si>
  <si>
    <t>EMR 2 - CANADIAN SOLAR89</t>
  </si>
  <si>
    <t>167 - AMERISOLAR</t>
  </si>
  <si>
    <t>EMR_MODULO89</t>
  </si>
  <si>
    <t>339 - RENO 40K-NG</t>
  </si>
  <si>
    <t>EMR 8 - RENOVIGI B&amp;B POWER20</t>
  </si>
  <si>
    <t>1070 - CS7N-660MB-AG</t>
  </si>
  <si>
    <t>EMR 2 - CANADIAN SOLAR88</t>
  </si>
  <si>
    <t>165 - JNG</t>
  </si>
  <si>
    <t>EMR_MODULO88</t>
  </si>
  <si>
    <t>328 - RENO-110K-NG</t>
  </si>
  <si>
    <t>EMR 8 - RENOVIGI B&amp;B POWER19</t>
  </si>
  <si>
    <t>1069 - CS6W-545MS</t>
  </si>
  <si>
    <t>EMR 2 - CANADIAN SOLAR87</t>
  </si>
  <si>
    <t>164 - TEGULA SOLAR</t>
  </si>
  <si>
    <t>EMR_MODULO87</t>
  </si>
  <si>
    <t>293 - RENO-75K-NG</t>
  </si>
  <si>
    <t>EMR 8 - RENOVIGI B&amp;B POWER18</t>
  </si>
  <si>
    <t>1063 - CS6P-265P</t>
  </si>
  <si>
    <t>EMR 2 - CANADIAN SOLAR86</t>
  </si>
  <si>
    <t>163 - YINGLI SOLAR</t>
  </si>
  <si>
    <t>EMR_MODULO86</t>
  </si>
  <si>
    <t>180 - ST12000 TL</t>
  </si>
  <si>
    <t>EMR 8 - RENOVIGI B&amp;B POWER17</t>
  </si>
  <si>
    <t>1006 - CS6K 260W</t>
  </si>
  <si>
    <t>EMR 2 - CANADIAN SOLAR85</t>
  </si>
  <si>
    <t>161 - RAY SOLAR</t>
  </si>
  <si>
    <t>EMR_MODULO85</t>
  </si>
  <si>
    <t>140 - RENO 560-LV MICRO</t>
  </si>
  <si>
    <t>EMR 8 - RENOVIGI B&amp;B POWER16</t>
  </si>
  <si>
    <t>1005 - CS3K-305P</t>
  </si>
  <si>
    <t>EMR 2 - CANADIAN SOLAR84</t>
  </si>
  <si>
    <t>124 - TSUN</t>
  </si>
  <si>
    <t>EMR_MODULO84</t>
  </si>
  <si>
    <t>139 - SF5000 TL</t>
  </si>
  <si>
    <t>EMR 8 - RENOVIGI B&amp;B POWER15</t>
  </si>
  <si>
    <t>1004 - CS6K-270P</t>
  </si>
  <si>
    <t>EMR 2 - CANADIAN SOLAR83</t>
  </si>
  <si>
    <t>123 - SUN EDISON</t>
  </si>
  <si>
    <t>EMR_MODULO83</t>
  </si>
  <si>
    <t>138 - RENO-50K</t>
  </si>
  <si>
    <t>EMR 8 - RENOVIGI B&amp;B POWER14</t>
  </si>
  <si>
    <t>1003 - SUPERPOWER CS6K-295MS</t>
  </si>
  <si>
    <t>EMR 2 - CANADIAN SOLAR82</t>
  </si>
  <si>
    <t>120 - SUNKET</t>
  </si>
  <si>
    <t>EMR_MODULO82</t>
  </si>
  <si>
    <t>137 - RENO-60K</t>
  </si>
  <si>
    <t>EMR 8 - RENOVIGI B&amp;B POWER13</t>
  </si>
  <si>
    <t>651 - CS6U-315P</t>
  </si>
  <si>
    <t>EMR 2 - CANADIAN SOLAR81</t>
  </si>
  <si>
    <t>118 - SIRIUS</t>
  </si>
  <si>
    <t>EMR_MODULO81</t>
  </si>
  <si>
    <t>135 - RENO-8K</t>
  </si>
  <si>
    <t>EMR 8 - RENOVIGI B&amp;B POWER12</t>
  </si>
  <si>
    <t>648 - CS7N-660MS</t>
  </si>
  <si>
    <t>EMR 2 - CANADIAN SOLAR80</t>
  </si>
  <si>
    <t>117 - EINNOVA SOLARLINE</t>
  </si>
  <si>
    <t>EMR_MODULO80</t>
  </si>
  <si>
    <t>133 - RENO-3K PLUS</t>
  </si>
  <si>
    <t>EMR 8 - RENOVIGI B&amp;B POWER11</t>
  </si>
  <si>
    <t>613 - CS3U-340P</t>
  </si>
  <si>
    <t>EMR 2 - CANADIAN SOLAR79</t>
  </si>
  <si>
    <t>116 - HANERSUN</t>
  </si>
  <si>
    <t>EMR_MODULO79</t>
  </si>
  <si>
    <t>109 - RENO-10K</t>
  </si>
  <si>
    <t>EMR 8 - RENOVIGI B&amp;B POWER10</t>
  </si>
  <si>
    <t>610 - CS6W545 MS</t>
  </si>
  <si>
    <t>EMR 2 - CANADIAN SOLAR78</t>
  </si>
  <si>
    <t xml:space="preserve">113 - MINASOL </t>
  </si>
  <si>
    <t>EMR_MODULO78</t>
  </si>
  <si>
    <t>98 - RENO- 4K PLUS</t>
  </si>
  <si>
    <t>EMR 8 - RENOVIGI B&amp;B POWER9</t>
  </si>
  <si>
    <t>558 - CS6W-530MB-AG</t>
  </si>
  <si>
    <t>EMR 2 - CANADIAN SOLAR77</t>
  </si>
  <si>
    <t>112 - HELIUS ENERGY</t>
  </si>
  <si>
    <t>EMR_MODULO77</t>
  </si>
  <si>
    <t>89 - RENO-20K-LV</t>
  </si>
  <si>
    <t>EMR 8 - RENOVIGI B&amp;B POWER8</t>
  </si>
  <si>
    <t>557 - CS6W-540MB-AG</t>
  </si>
  <si>
    <t>EMR 2 - CANADIAN SOLAR76</t>
  </si>
  <si>
    <t>111 - SINE ENERGY</t>
  </si>
  <si>
    <t>EMR_MODULO76</t>
  </si>
  <si>
    <t>82 - RENO-30-LV</t>
  </si>
  <si>
    <t>EMR 8 - RENOVIGI B&amp;B POWER7</t>
  </si>
  <si>
    <t>554 - CS6W-540MS-540W</t>
  </si>
  <si>
    <t>EMR 2 - CANADIAN SOLAR75</t>
  </si>
  <si>
    <t>110 - RENESOLA</t>
  </si>
  <si>
    <t>EMR_MODULO75</t>
  </si>
  <si>
    <t>73 - RENO 500 (MICRO)</t>
  </si>
  <si>
    <t>EMR 8 - RENOVIGI B&amp;B POWER6</t>
  </si>
  <si>
    <t>545 - CS6W HIKU 545W</t>
  </si>
  <si>
    <t>EMR 2 - CANADIAN SOLAR74</t>
  </si>
  <si>
    <t>109 - TALESUN</t>
  </si>
  <si>
    <t>EMR_MODULO74</t>
  </si>
  <si>
    <t>55 - RENO-5KPLUS</t>
  </si>
  <si>
    <t>EMR 8 - RENOVIGI B&amp;B POWER5</t>
  </si>
  <si>
    <t>510 - CS3Y-440P</t>
  </si>
  <si>
    <t>EMR 2 - CANADIAN SOLAR73</t>
  </si>
  <si>
    <t>108 - WDC SOLAR</t>
  </si>
  <si>
    <t>EMR_MODULO73</t>
  </si>
  <si>
    <t>52 - RENO 3000HD</t>
  </si>
  <si>
    <t>EMR 8 - RENOVIGI B&amp;B POWER4</t>
  </si>
  <si>
    <t>509 - CS3Y-485MB-AG</t>
  </si>
  <si>
    <t>EMR 2 - CANADIAN SOLAR72</t>
  </si>
  <si>
    <t>106 - HT-SAAE</t>
  </si>
  <si>
    <t>EMR_MODULO72</t>
  </si>
  <si>
    <t>48 - RENO 1500H</t>
  </si>
  <si>
    <t>EMR 8 - RENOVIGI B&amp;B POWER3</t>
  </si>
  <si>
    <t>503 - CS6W-550MS</t>
  </si>
  <si>
    <t>EMR 2 - CANADIAN SOLAR71</t>
  </si>
  <si>
    <t>105 - XPOWER</t>
  </si>
  <si>
    <t>EMR_MODULO71</t>
  </si>
  <si>
    <t>10 - SF3K-TN</t>
  </si>
  <si>
    <t>487 - CS3Y-485P</t>
  </si>
  <si>
    <t>EMR 2 - CANADIAN SOLAR70</t>
  </si>
  <si>
    <t>104 - HONOR SOLAR</t>
  </si>
  <si>
    <t>EMR_MODULO70</t>
  </si>
  <si>
    <t>6 - SFT5K-TN</t>
  </si>
  <si>
    <t>482 - CS6U-340M</t>
  </si>
  <si>
    <t>EMR 2 - CANADIAN SOLAR69</t>
  </si>
  <si>
    <t>103 - QSOLAR</t>
  </si>
  <si>
    <t>EMR_MODULO69</t>
  </si>
  <si>
    <t>651 - SG3K-S</t>
  </si>
  <si>
    <t xml:space="preserve">466 - CS3S-440MS </t>
  </si>
  <si>
    <t>EMR 2 - CANADIAN SOLAR68</t>
  </si>
  <si>
    <t>102 - VSUN</t>
  </si>
  <si>
    <t>EMR_MODULO68</t>
  </si>
  <si>
    <t>415 - UNO-DM-2.0-TL-PLUS-SB</t>
  </si>
  <si>
    <t>EMR 5 - ABB STRING INVERTERS14</t>
  </si>
  <si>
    <t>454 - CS3W-435MS</t>
  </si>
  <si>
    <t>EMR 2 - CANADIAN SOLAR67</t>
  </si>
  <si>
    <t>100 - CETE SOLAR</t>
  </si>
  <si>
    <t>EMR_MODULO67</t>
  </si>
  <si>
    <t>346 - PVS-50-TL-SX2.0-400</t>
  </si>
  <si>
    <t>EMR 5 - ABB STRING INVERTERS13</t>
  </si>
  <si>
    <t>422 - KUMAX CS3U 365W</t>
  </si>
  <si>
    <t>EMR 2 - CANADIAN SOLAR66</t>
  </si>
  <si>
    <t>98 - JAYU SOLAR</t>
  </si>
  <si>
    <t>EMR_MODULO66</t>
  </si>
  <si>
    <t>259 - PVS-175-TL</t>
  </si>
  <si>
    <t>EMR 5 - ABB STRING INVERTERS12</t>
  </si>
  <si>
    <t>391 - CS3W-440MS</t>
  </si>
  <si>
    <t>EMR 2 - CANADIAN SOLAR65</t>
  </si>
  <si>
    <t>97 - HI-MO 5</t>
  </si>
  <si>
    <t>EMR_MODULO65</t>
  </si>
  <si>
    <t>164 - UNO-DM-1.2-TL-PLUS</t>
  </si>
  <si>
    <t>EMR 5 - ABB STRING INVERTERS11</t>
  </si>
  <si>
    <t>371 - CS3L-365P</t>
  </si>
  <si>
    <t>EMR 2 - CANADIAN SOLAR64</t>
  </si>
  <si>
    <t>96 - VERTEX_S</t>
  </si>
  <si>
    <t>EMR_MODULO64</t>
  </si>
  <si>
    <t>142 - TRIO-TM-50,0-380</t>
  </si>
  <si>
    <t>EMR 5 - ABB STRING INVERTERS10</t>
  </si>
  <si>
    <t>370 - CS3W-445W</t>
  </si>
  <si>
    <t>EMR 2 - CANADIAN SOLAR63</t>
  </si>
  <si>
    <t>94 - AUSTA</t>
  </si>
  <si>
    <t>EMR_MODULO63</t>
  </si>
  <si>
    <t>121 - PRO-33.0-TL-OUTD</t>
  </si>
  <si>
    <t>EMR 5 - ABB STRING INVERTERS9</t>
  </si>
  <si>
    <t>369 - CS3W-410W</t>
  </si>
  <si>
    <t>EMR 2 - CANADIAN SOLAR62</t>
  </si>
  <si>
    <t>93 - HERSHEY POWER</t>
  </si>
  <si>
    <t>EMR_MODULO62</t>
  </si>
  <si>
    <t>95 - PVI- 12.5-TL-OUTD</t>
  </si>
  <si>
    <t>EMR 5 - ABB STRING INVERTERS8</t>
  </si>
  <si>
    <t>179 - FOXESS</t>
  </si>
  <si>
    <t>EMR_INVERSOR61</t>
  </si>
  <si>
    <t>360 - CS3K-335MS</t>
  </si>
  <si>
    <t>EMR 2 - CANADIAN SOLAR61</t>
  </si>
  <si>
    <t>92 - NEXEN</t>
  </si>
  <si>
    <t>EMR_MODULO61</t>
  </si>
  <si>
    <t>91 - UNO-DM-3.3-TL-PLUS</t>
  </si>
  <si>
    <t>EMR 5 - ABB STRING INVERTERS7</t>
  </si>
  <si>
    <t>177 - HYPONTECH ENERGIZING FUTURE</t>
  </si>
  <si>
    <t>EMR_INVERSOR60</t>
  </si>
  <si>
    <t>352 - CS3W-430MB-AG</t>
  </si>
  <si>
    <t>EMR 2 - CANADIAN SOLAR60</t>
  </si>
  <si>
    <t>91 - SUNTECH</t>
  </si>
  <si>
    <t>EMR_MODULO60</t>
  </si>
  <si>
    <t>65 - UNO- DM-6.0-TL-PLUS</t>
  </si>
  <si>
    <t>EMR 5 - ABB STRING INVERTERS6</t>
  </si>
  <si>
    <t>176 - ENPHASE</t>
  </si>
  <si>
    <t>EMR_INVERSOR59</t>
  </si>
  <si>
    <t>351 - CS3Y-500MS</t>
  </si>
  <si>
    <t>EMR 2 - CANADIAN SOLAR59</t>
  </si>
  <si>
    <t>89 - SHINEFAR SOLAR</t>
  </si>
  <si>
    <t>EMR_MODULO59</t>
  </si>
  <si>
    <t>53 - TRIO-20.0-TL-OUTD-S2X-400</t>
  </si>
  <si>
    <t>EMR 5 - ABB STRING INVERTERS5</t>
  </si>
  <si>
    <t>175 - BYD</t>
  </si>
  <si>
    <t>EMR_INVERSOR58</t>
  </si>
  <si>
    <t>332 - CS6W-535MS</t>
  </si>
  <si>
    <t>EMR 2 - CANADIAN SOLAR58</t>
  </si>
  <si>
    <t>88 - LEAPTON SOLAR</t>
  </si>
  <si>
    <t>EMR_MODULO58</t>
  </si>
  <si>
    <t>45 - UNO-DM-4.6-TL-PLUS</t>
  </si>
  <si>
    <t>EMR 5 - ABB STRING INVERTERS4</t>
  </si>
  <si>
    <t>174 - SUNWAYS</t>
  </si>
  <si>
    <t>EMR_INVERSOR57</t>
  </si>
  <si>
    <t>331 - CS3Y-490MS</t>
  </si>
  <si>
    <t>EMR 2 - CANADIAN SOLAR57</t>
  </si>
  <si>
    <t>85 - BEYONDSUN</t>
  </si>
  <si>
    <t>EMR_MODULO57</t>
  </si>
  <si>
    <t>39 - TRIO-27.6-TL</t>
  </si>
  <si>
    <t>EMR 5 - ABB STRING INVERTERS3</t>
  </si>
  <si>
    <t>172 - JNG</t>
  </si>
  <si>
    <t>EMR_INVERSOR56</t>
  </si>
  <si>
    <t>324 - CS6P-255P</t>
  </si>
  <si>
    <t>EMR 2 - CANADIAN SOLAR56</t>
  </si>
  <si>
    <t>84 - ERA SOLAR</t>
  </si>
  <si>
    <t>EMR_MODULO56</t>
  </si>
  <si>
    <t>27 - UNO-DM-4.0-TL-PLUS</t>
  </si>
  <si>
    <t>EMR 5 - ABB STRING INVERTERS2</t>
  </si>
  <si>
    <t>166 - LEVEROS SOLAR</t>
  </si>
  <si>
    <t>EMR_INVERSOR55</t>
  </si>
  <si>
    <t>299 - CS3W-455MS</t>
  </si>
  <si>
    <t>EMR 2 - CANADIAN SOLAR55</t>
  </si>
  <si>
    <t>83 - SCHUTTEN SOLAR</t>
  </si>
  <si>
    <t>EMR_MODULO55</t>
  </si>
  <si>
    <t>5 - UNO-DM-5.0-TL-PLUS</t>
  </si>
  <si>
    <t>EMR 5 - ABB STRING INVERTERS1</t>
  </si>
  <si>
    <t>162 - DASS TECH</t>
  </si>
  <si>
    <t>EMR_INVERSOR54</t>
  </si>
  <si>
    <t>256 - CS3W-425W</t>
  </si>
  <si>
    <t>EMR 2 - CANADIAN SOLAR54</t>
  </si>
  <si>
    <t>82 - PHONO SOLAR</t>
  </si>
  <si>
    <t>EMR_MODULO54</t>
  </si>
  <si>
    <t>806 - SUN2000-200KTL-H2</t>
  </si>
  <si>
    <t>EMR 3 - HUAWEI15</t>
  </si>
  <si>
    <t>160 - NEP</t>
  </si>
  <si>
    <t>EMR_INVERSOR53</t>
  </si>
  <si>
    <t>208 - CS3W-440P</t>
  </si>
  <si>
    <t>EMR 2 - CANADIAN SOLAR53</t>
  </si>
  <si>
    <t>80 - RENESOLAR</t>
  </si>
  <si>
    <t>EMR_MODULO53</t>
  </si>
  <si>
    <t>789 - SUN2000-215KTL-H3</t>
  </si>
  <si>
    <t>EMR 3 - HUAWEI14</t>
  </si>
  <si>
    <t>127 - SOLPLANET</t>
  </si>
  <si>
    <t>EMR_INVERSOR52</t>
  </si>
  <si>
    <t>199 - CS3W-450MS</t>
  </si>
  <si>
    <t>EMR 2 - CANADIAN SOLAR52</t>
  </si>
  <si>
    <t>77 - BALFAR SOLAR</t>
  </si>
  <si>
    <t>EMR_MODULO52</t>
  </si>
  <si>
    <t>574 - SUN2000-6KTL-L1</t>
  </si>
  <si>
    <t>EMR 3 - HUAWEI13</t>
  </si>
  <si>
    <t>125 - SOLPLANET</t>
  </si>
  <si>
    <t>EMR_INVERSOR51</t>
  </si>
  <si>
    <t>194 - CS3W - 400W</t>
  </si>
  <si>
    <t>EMR 2 - CANADIAN SOLAR51</t>
  </si>
  <si>
    <t>76 - AEG SOLAR</t>
  </si>
  <si>
    <t>EMR_MODULO51</t>
  </si>
  <si>
    <t>447 - SUN2000-30KTL-M3</t>
  </si>
  <si>
    <t>EMR 3 - HUAWEI12</t>
  </si>
  <si>
    <t>EMR_INVERSOR50</t>
  </si>
  <si>
    <t>187 - CS3Y-485MS</t>
  </si>
  <si>
    <t>EMR 2 - CANADIAN SOLAR50</t>
  </si>
  <si>
    <t>74 - SHANGHAI AEROSPACE</t>
  </si>
  <si>
    <t>EMR_MODULO50</t>
  </si>
  <si>
    <t>396 - SUN2000-40KTL-M3</t>
  </si>
  <si>
    <t>EMR 3 - HUAWEI11</t>
  </si>
  <si>
    <t>122 - WDC</t>
  </si>
  <si>
    <t>EMR_INVERSOR49</t>
  </si>
  <si>
    <t>186 - CS3Y-480MS</t>
  </si>
  <si>
    <t>EMR 2 - CANADIAN SOLAR49</t>
  </si>
  <si>
    <t>73 - QXPV SOLAR PANEL</t>
  </si>
  <si>
    <t>EMR_MODULO49</t>
  </si>
  <si>
    <t>309 - SUN2000-100KTL-M1</t>
  </si>
  <si>
    <t>EMR 3 - HUAWEI10</t>
  </si>
  <si>
    <t>121 - BEDIN SOLAR</t>
  </si>
  <si>
    <t>EMR_INVERSOR48</t>
  </si>
  <si>
    <t>166 - CS3W-420P</t>
  </si>
  <si>
    <t>EMR 2 - CANADIAN SOLAR48</t>
  </si>
  <si>
    <t>71 - TALESUN</t>
  </si>
  <si>
    <t>EMR_MODULO48</t>
  </si>
  <si>
    <t>234 - SUN2000-60KTL-MO</t>
  </si>
  <si>
    <t>EMR 3 - HUAWEI9</t>
  </si>
  <si>
    <t>119 - HYPPONTECH</t>
  </si>
  <si>
    <t>EMR_INVERSOR47</t>
  </si>
  <si>
    <t>160 - CS3W-435P</t>
  </si>
  <si>
    <t>EMR 2 - CANADIAN SOLAR47</t>
  </si>
  <si>
    <t>70 - OPUS SOLAR</t>
  </si>
  <si>
    <t>EMR_MODULO47</t>
  </si>
  <si>
    <t>168 - SUN 2000-15KTL</t>
  </si>
  <si>
    <t>EMR 3 - HUAWEI8</t>
  </si>
  <si>
    <t>101 - SOLAR ENERGY DO BRASIL</t>
  </si>
  <si>
    <t>EMR_INVERSOR46</t>
  </si>
  <si>
    <t>158 - CS3W 445-MS</t>
  </si>
  <si>
    <t>EMR 2 - CANADIAN SOLAR46</t>
  </si>
  <si>
    <t>69 - RAY TECH</t>
  </si>
  <si>
    <t>EMR_MODULO46</t>
  </si>
  <si>
    <t>156 - SUN2000-33-KTL</t>
  </si>
  <si>
    <t>EMR 3 - HUAWEI7</t>
  </si>
  <si>
    <t>99 - GE</t>
  </si>
  <si>
    <t>EMR_INVERSOR45</t>
  </si>
  <si>
    <t>156 - CS3W-415P</t>
  </si>
  <si>
    <t>EMR 2 - CANADIAN SOLAR45</t>
  </si>
  <si>
    <t>68 - RESUN SOLAR ENERGY</t>
  </si>
  <si>
    <t>EMR_MODULO45</t>
  </si>
  <si>
    <t>132 - SUN2000-20KTL</t>
  </si>
  <si>
    <t>EMR 3 - HUAWEI6</t>
  </si>
  <si>
    <t>95 - SUNWAYS</t>
  </si>
  <si>
    <t>EMR_INVERSOR44</t>
  </si>
  <si>
    <t>141 - CS5P-225M</t>
  </si>
  <si>
    <t>EMR 2 - CANADIAN SOLAR44</t>
  </si>
  <si>
    <t>66 - AE SOLAR ALTERNATIVE ENERGY</t>
  </si>
  <si>
    <t>EMR_MODULO44</t>
  </si>
  <si>
    <t>118 - SUM2000-12KTL</t>
  </si>
  <si>
    <t>EMR 3 - HUAWEI5</t>
  </si>
  <si>
    <t>EMR_INVERSOR43</t>
  </si>
  <si>
    <t>126 - CS3U-375MS</t>
  </si>
  <si>
    <t>EMR 2 - CANADIAN SOLAR43</t>
  </si>
  <si>
    <t>65 - SUNOVA SOLAR</t>
  </si>
  <si>
    <t>EMR_MODULO43</t>
  </si>
  <si>
    <t>77 - SUN 2000-17KTL</t>
  </si>
  <si>
    <t>EMR 3 - HUAWEI4</t>
  </si>
  <si>
    <t>90 - EAST</t>
  </si>
  <si>
    <t>EMR_INVERSOR42</t>
  </si>
  <si>
    <t>120 - CS3W-390P</t>
  </si>
  <si>
    <t>EMR 2 - CANADIAN SOLAR42</t>
  </si>
  <si>
    <t>64 - BST4</t>
  </si>
  <si>
    <t>EMR_MODULO42</t>
  </si>
  <si>
    <t>51 - SUN 2000-36KTL</t>
  </si>
  <si>
    <t>EMR 3 - HUAWEI3</t>
  </si>
  <si>
    <t>87 - LIVOLTEK SOLAR</t>
  </si>
  <si>
    <t>EMR_INVERSOR41</t>
  </si>
  <si>
    <t>118 - CS3W-405WP</t>
  </si>
  <si>
    <t>EMR 2 - CANADIAN SOLAR41</t>
  </si>
  <si>
    <t>63 - BELENERGY ENERGIA SOLAR</t>
  </si>
  <si>
    <t>EMR_MODULO41</t>
  </si>
  <si>
    <t>3 - SUN 2000L-5KTL</t>
  </si>
  <si>
    <t>EMR 3 - HUAWEI2</t>
  </si>
  <si>
    <t>86 - FOXESS</t>
  </si>
  <si>
    <t>EMR_INVERSOR40</t>
  </si>
  <si>
    <t>117 - CS3W-410P</t>
  </si>
  <si>
    <t>EMR 2 - CANADIAN SOLAR40</t>
  </si>
  <si>
    <t>62 - JETION SOLAR</t>
  </si>
  <si>
    <t>EMR_MODULO40</t>
  </si>
  <si>
    <t>2 - SUN 2000L-3KTL</t>
  </si>
  <si>
    <t>EMR 3 - HUAWEI1</t>
  </si>
  <si>
    <t>81 - ELSYS SOLAR</t>
  </si>
  <si>
    <t>EMR_INVERSOR39</t>
  </si>
  <si>
    <t>113 - CS3U-365PB-AG</t>
  </si>
  <si>
    <t>EMR 2 - CANADIAN SOLAR39</t>
  </si>
  <si>
    <t>61 - UPSOLAR</t>
  </si>
  <si>
    <t>EMR_MODULO39</t>
  </si>
  <si>
    <t>693 - CSI 20K-T400GL01</t>
  </si>
  <si>
    <t>EMR 2 - CANADIAN SOLAR18</t>
  </si>
  <si>
    <t>79 - KEHUA TECH</t>
  </si>
  <si>
    <t>EMR_INVERSOR38</t>
  </si>
  <si>
    <t>96 - CS6U-340P</t>
  </si>
  <si>
    <t>EMR 2 - CANADIAN SOLAR38</t>
  </si>
  <si>
    <t>60 - OSDA SOLAR</t>
  </si>
  <si>
    <t>EMR_MODULO38</t>
  </si>
  <si>
    <t>686 - CSI-15K-T400</t>
  </si>
  <si>
    <t>EMR 2 - CANADIAN SOLAR17</t>
  </si>
  <si>
    <t>78 - HELTE - SOFAR</t>
  </si>
  <si>
    <t>EMR_INVERSOR37</t>
  </si>
  <si>
    <t>94 - CS3U 385MS-FG</t>
  </si>
  <si>
    <t>EMR 2 - CANADIAN SOLAR37</t>
  </si>
  <si>
    <t>59 - SUNOVA SOLAR</t>
  </si>
  <si>
    <t>EMR_MODULO37</t>
  </si>
  <si>
    <t>573 - CSI-5KTL1P-GI-FL</t>
  </si>
  <si>
    <t>EMR 2 - CANADIAN SOLAR16</t>
  </si>
  <si>
    <t>75 - AFORE NEW ENERGY TECHNOLOGY</t>
  </si>
  <si>
    <t>EMR_INVERSOR36</t>
  </si>
  <si>
    <t>93 - CS6K 280P</t>
  </si>
  <si>
    <t>EMR 2 - CANADIAN SOLAR36</t>
  </si>
  <si>
    <t>58 - LUXEN SOLAR</t>
  </si>
  <si>
    <t>EMR_MODULO36</t>
  </si>
  <si>
    <t>503 - CSI-75K-T400GL02-E</t>
  </si>
  <si>
    <t>EMR 2 - CANADIAN SOLAR15</t>
  </si>
  <si>
    <t>72 - RENAC</t>
  </si>
  <si>
    <t>EMR_INVERSOR35</t>
  </si>
  <si>
    <t>82 - DYMOND CS6K-270P</t>
  </si>
  <si>
    <t>EMR 2 - CANADIAN SOLAR35</t>
  </si>
  <si>
    <t>57 - EMPALUX</t>
  </si>
  <si>
    <t>EMR_MODULO35</t>
  </si>
  <si>
    <t>423 - CSI-9K-S22002-ED</t>
  </si>
  <si>
    <t>EMR 2 - CANADIAN SOLAR14</t>
  </si>
  <si>
    <t>67 - CHINT POWER</t>
  </si>
  <si>
    <t>EMR_INVERSOR34</t>
  </si>
  <si>
    <t>79 - MAX POWER CS6U-320</t>
  </si>
  <si>
    <t>EMR 2 - CANADIAN SOLAR34</t>
  </si>
  <si>
    <t>56 - SOPRANO SOLARIS</t>
  </si>
  <si>
    <t>EMR_MODULO34</t>
  </si>
  <si>
    <t>408 - CSI-3K-S22002-E</t>
  </si>
  <si>
    <t>EMR 2 - CANADIAN SOLAR13</t>
  </si>
  <si>
    <t>EMR_INVERSOR33</t>
  </si>
  <si>
    <t>76 - HI KU CS3W-400P</t>
  </si>
  <si>
    <t>EMR 2 - CANADIAN SOLAR33</t>
  </si>
  <si>
    <t>55 - GLOBO BRASIL</t>
  </si>
  <si>
    <t>EMR_MODULO33</t>
  </si>
  <si>
    <t>390 - CSI-5K-S22002-ED</t>
  </si>
  <si>
    <t>EMR 2 - CANADIAN SOLAR12</t>
  </si>
  <si>
    <t>EMR_INVERSOR32</t>
  </si>
  <si>
    <t xml:space="preserve">75 - KUMAX CS3U- 370 MS </t>
  </si>
  <si>
    <t>EMR 2 - CANADIAN SOLAR32</t>
  </si>
  <si>
    <t>51 - TRINA SOLAR BRASIL</t>
  </si>
  <si>
    <t>EMR_MODULO32</t>
  </si>
  <si>
    <t>381 - CSI-7K-S22002-ED</t>
  </si>
  <si>
    <t>EMR 2 - CANADIAN SOLAR11</t>
  </si>
  <si>
    <t>54 - OMNIKSOL NEW ENERGY</t>
  </si>
  <si>
    <t>EMR_INVERSOR31</t>
  </si>
  <si>
    <t>71 - HI KU CS3W-395P</t>
  </si>
  <si>
    <t>EMR 2 - CANADIAN SOLAR31</t>
  </si>
  <si>
    <t>50 - RENOSOLA</t>
  </si>
  <si>
    <t>EMR_MODULO31</t>
  </si>
  <si>
    <t>274 - CSI-20KTL-G1-LFL</t>
  </si>
  <si>
    <t>EMR 2 - CANADIAN SOLAR10</t>
  </si>
  <si>
    <t>53 - SAJ SOLAR</t>
  </si>
  <si>
    <t>EMR_INVERSOR30</t>
  </si>
  <si>
    <t>70 - CS3U-380MS</t>
  </si>
  <si>
    <t>EMR 2 - CANADIAN SOLAR30</t>
  </si>
  <si>
    <t>49 - LONGI SOLAR</t>
  </si>
  <si>
    <t>EMR_MODULO30</t>
  </si>
  <si>
    <t>235 - CSI-4K-TL</t>
  </si>
  <si>
    <t>EMR 2 - CANADIAN SOLAR9</t>
  </si>
  <si>
    <t>52 - DEYE INVERTER</t>
  </si>
  <si>
    <t>EMR_INVERSOR29</t>
  </si>
  <si>
    <t>69 - KUMAX CS3U-380 MS</t>
  </si>
  <si>
    <t>EMR 2 - CANADIAN SOLAR29</t>
  </si>
  <si>
    <t>48 - YINGLI GREEN ENERGY</t>
  </si>
  <si>
    <t>EMR_MODULO29</t>
  </si>
  <si>
    <t>229 - CSI-7KTL1P-GI-FL</t>
  </si>
  <si>
    <t>EMR 2 - CANADIAN SOLAR8</t>
  </si>
  <si>
    <t>45 - SOLAREDGE</t>
  </si>
  <si>
    <t>EMR_INVERSOR28</t>
  </si>
  <si>
    <t>67 - CS3U-360P</t>
  </si>
  <si>
    <t>EMR 2 - CANADIAN SOLAR28</t>
  </si>
  <si>
    <t>47 - AMARISOLAR</t>
  </si>
  <si>
    <t>EMR_MODULO28</t>
  </si>
  <si>
    <t>185 - CSI-9KTL1P-GI-FL</t>
  </si>
  <si>
    <t>EMR 2 - CANADIAN SOLAR7</t>
  </si>
  <si>
    <t>44 - GOODWE POWER</t>
  </si>
  <si>
    <t>EMR_INVERSOR27</t>
  </si>
  <si>
    <t>66 - 335 POLY HALF CELL 1500V</t>
  </si>
  <si>
    <t>EMR 2 - CANADIAN SOLAR27</t>
  </si>
  <si>
    <t>46 - ZNSHINESOLAR</t>
  </si>
  <si>
    <t>EMR_MODULO27</t>
  </si>
  <si>
    <t>178 - CSI-50KTL-GI</t>
  </si>
  <si>
    <t>EMR 2 - CANADIAN SOLAR6</t>
  </si>
  <si>
    <t>41 - SERRANA SISTEMAS DE ENERGIA</t>
  </si>
  <si>
    <t>EMR_INVERSOR26</t>
  </si>
  <si>
    <t>59 - CS3U-370MS</t>
  </si>
  <si>
    <t>EMR 2 - CANADIAN SOLAR26</t>
  </si>
  <si>
    <t>43 - ULICA SOLAR LEADINGIN TECHNOLOGY</t>
  </si>
  <si>
    <t>EMR_MODULO26</t>
  </si>
  <si>
    <t>36 - CSI-1.5K-TL  TRI</t>
  </si>
  <si>
    <t>EMR 2 - CANADIAN SOLAR5</t>
  </si>
  <si>
    <t>40 - ELGIN</t>
  </si>
  <si>
    <t>EMR_INVERSOR25</t>
  </si>
  <si>
    <t>57 - MAXPOWER CS6U-340M</t>
  </si>
  <si>
    <t>EMR 2 - CANADIAN SOLAR25</t>
  </si>
  <si>
    <t>42 - PERLIGHT SOLAR</t>
  </si>
  <si>
    <t>EMR_MODULO25</t>
  </si>
  <si>
    <t>28 - CSI-3K-TL</t>
  </si>
  <si>
    <t>EMR 2 - CANADIAN SOLAR4</t>
  </si>
  <si>
    <t>39 - SOFAR SOLAR</t>
  </si>
  <si>
    <t>EMR_INVERSOR24</t>
  </si>
  <si>
    <t>55 - KUMAX CS3U-340P</t>
  </si>
  <si>
    <t>EMR 2 - CANADIAN SOLAR24</t>
  </si>
  <si>
    <t>EMR_MODULO24</t>
  </si>
  <si>
    <t>25 - CSI-25KTL-GS-FL</t>
  </si>
  <si>
    <t>EMR 2 - CANADIAN SOLAR3</t>
  </si>
  <si>
    <t>36 - INTELBRAS</t>
  </si>
  <si>
    <t>EMR_INVERSOR23</t>
  </si>
  <si>
    <t>54 - KUMAX CS3U-335P</t>
  </si>
  <si>
    <t>EMR 2 - CANADIAN SOLAR23</t>
  </si>
  <si>
    <t>EMR_MODULO23</t>
  </si>
  <si>
    <t>22 - CSI-30KTL-GI-FL</t>
  </si>
  <si>
    <t>EMR 2 - CANADIAN SOLAR2</t>
  </si>
  <si>
    <t>35 - SUNERGY USA WORDS LLC</t>
  </si>
  <si>
    <t>EMR_INVERSOR22</t>
  </si>
  <si>
    <t>53 - KUMAX CS3U-330 P</t>
  </si>
  <si>
    <t>EMR 2 - CANADIAN SOLAR22</t>
  </si>
  <si>
    <t>38 - SERAPHIM</t>
  </si>
  <si>
    <t>EMR_MODULO22</t>
  </si>
  <si>
    <t>1 - CSI-5K-MTL</t>
  </si>
  <si>
    <t>EMR 2 - CANADIAN SOLAR1</t>
  </si>
  <si>
    <t>31 - SHENZHEN SOFARSOLAR</t>
  </si>
  <si>
    <t>EMR_INVERSOR21</t>
  </si>
  <si>
    <t>52 - KUMAX CS3U-325 P</t>
  </si>
  <si>
    <t>EMR 2 - CANADIAN SOLAR21</t>
  </si>
  <si>
    <t>37 - INTELBRAS</t>
  </si>
  <si>
    <t>EMR_MODULO21</t>
  </si>
  <si>
    <t>798 - GALVO 2.5-1V</t>
  </si>
  <si>
    <t>EMR 1 - FRONIUS BRASIL20</t>
  </si>
  <si>
    <t>29 - HOYMILES</t>
  </si>
  <si>
    <t>EMR_INVERSOR20</t>
  </si>
  <si>
    <t>49 - QUARTECH CS6P-260P</t>
  </si>
  <si>
    <t>EMR 2 - CANADIAN SOLAR20</t>
  </si>
  <si>
    <t>EMR_MODULO20</t>
  </si>
  <si>
    <t>601 - IG PLUS 50 V-1</t>
  </si>
  <si>
    <t>EMR 1 - FRONIUS BRASIL19</t>
  </si>
  <si>
    <t>28 - ECO SOLYS</t>
  </si>
  <si>
    <t>EMR_INVERSOR19</t>
  </si>
  <si>
    <t>48 - HIKU CS3W-400P</t>
  </si>
  <si>
    <t>EMR 2 - CANADIAN SOLAR19</t>
  </si>
  <si>
    <t>EMR_MODULO19</t>
  </si>
  <si>
    <t>174 - SYMO 17.5-3-M</t>
  </si>
  <si>
    <t>EMR 1 - FRONIUS BRASIL18</t>
  </si>
  <si>
    <t>26 - SMA SOLAR TECHNOLOGY AG</t>
  </si>
  <si>
    <t>EMR_INVERSOR18</t>
  </si>
  <si>
    <t>46 - DYAMOND CS6X-340M- FG</t>
  </si>
  <si>
    <t>34 - ASTRONERGY</t>
  </si>
  <si>
    <t>EMR_MODULO18</t>
  </si>
  <si>
    <t>157 - GALVO 1.5-1</t>
  </si>
  <si>
    <t>EMR 1 - FRONIUS BRASIL17</t>
  </si>
  <si>
    <t>25 - INGECON SUN</t>
  </si>
  <si>
    <t>EMR_INVERSOR17</t>
  </si>
  <si>
    <t>45 - DYAMOND CS6X-335M- FG</t>
  </si>
  <si>
    <t>33 - ASTROHALO</t>
  </si>
  <si>
    <t>EMR_MODULO17</t>
  </si>
  <si>
    <t>101 - GALVO 3.0-1</t>
  </si>
  <si>
    <t>EMR 1 - FRONIUS BRASIL16</t>
  </si>
  <si>
    <t>24 - SOLIS</t>
  </si>
  <si>
    <t>EMR_INVERSOR16</t>
  </si>
  <si>
    <t>44 - DYMOND CS6X-330M- FG</t>
  </si>
  <si>
    <t>32 - RENOVIGI B&amp;B POWER</t>
  </si>
  <si>
    <t>EMR_MODULO16</t>
  </si>
  <si>
    <t>92 - SYMO 6.0-3-M</t>
  </si>
  <si>
    <t>EMR 1 - FRONIUS BRASIL15</t>
  </si>
  <si>
    <t>22 - REFUSOL ADVANCED ENERGY</t>
  </si>
  <si>
    <t>EMR_INVERSOR15</t>
  </si>
  <si>
    <t>34 - KUMAX CS3U-340P</t>
  </si>
  <si>
    <t>30 - KRIPT</t>
  </si>
  <si>
    <t>EMR_MODULO15</t>
  </si>
  <si>
    <t>84 - SYMO 10.0-3 208 240</t>
  </si>
  <si>
    <t>EMR 1 - FRONIUS BRASIL14</t>
  </si>
  <si>
    <t>21 - SOLARX POWER</t>
  </si>
  <si>
    <t>EMR_INVERSOR14</t>
  </si>
  <si>
    <t>32 - SUPERPOWER CS6K-305 MS</t>
  </si>
  <si>
    <t>27 - SUNEW</t>
  </si>
  <si>
    <t>EMR_MODULO14</t>
  </si>
  <si>
    <t>72 - SYMO 12.5-3M</t>
  </si>
  <si>
    <t>EMR 1 - FRONIUS BRASIL13</t>
  </si>
  <si>
    <t>19 - SUNGROW POWER SUPLY</t>
  </si>
  <si>
    <t>EMR_INVERSOR13</t>
  </si>
  <si>
    <t>25 - CS6U-350P</t>
  </si>
  <si>
    <t>23 - KRIPT</t>
  </si>
  <si>
    <t>EMR_MODULO13</t>
  </si>
  <si>
    <t>68 - ECO 27.0-3-S</t>
  </si>
  <si>
    <t>EMR 1 - FRONIUS BRASIL12</t>
  </si>
  <si>
    <t xml:space="preserve">17 - AP SYSTEMS </t>
  </si>
  <si>
    <t>EMR_INVERSOR12</t>
  </si>
  <si>
    <t>24 - CS3U-350P</t>
  </si>
  <si>
    <t>20 - DAH SOLAR</t>
  </si>
  <si>
    <t>EMR_MODULO12</t>
  </si>
  <si>
    <t>40 - SYMO 12.0-3</t>
  </si>
  <si>
    <t>EMR 1 - FRONIUS BRASIL11</t>
  </si>
  <si>
    <t>16 - GROWATT NEW ENERGY LTD</t>
  </si>
  <si>
    <t>EMR_INVERSOR11</t>
  </si>
  <si>
    <t>22 - MAXPOWER CS6X-325P</t>
  </si>
  <si>
    <t>18 - SUNLIGHT ENERGY BRASIL</t>
  </si>
  <si>
    <t>EMR_MODULO11</t>
  </si>
  <si>
    <t>38 - PRIMO 3.8-1</t>
  </si>
  <si>
    <t>EMR 1 - FRONIUS BRASIL10</t>
  </si>
  <si>
    <t>15 - WEG S.A.</t>
  </si>
  <si>
    <t>EMR_INVERSOR10</t>
  </si>
  <si>
    <t>21 - MAXPOWER CS6X-320P</t>
  </si>
  <si>
    <t>EMR_MODULO10</t>
  </si>
  <si>
    <t>24 - ECO 15.0-3</t>
  </si>
  <si>
    <t>EMR 1 - FRONIUS BRASIL9</t>
  </si>
  <si>
    <t xml:space="preserve">13 - KSTAR </t>
  </si>
  <si>
    <t>EMR_INVERSOR9</t>
  </si>
  <si>
    <t>20 - MAXPOWER CS6X-315P</t>
  </si>
  <si>
    <t>14 - GCL SYSTEM INTEGRATION TECHNOLOGY</t>
  </si>
  <si>
    <t>EMR_MODULO9</t>
  </si>
  <si>
    <t>23 - ECO 25.0-3-S</t>
  </si>
  <si>
    <t>EMR 1 - FRONIUS BRASIL8</t>
  </si>
  <si>
    <t>12 - MB TECH</t>
  </si>
  <si>
    <t>EMR_INVERSOR8</t>
  </si>
  <si>
    <t>19 - MAXPOWER CS6X-310P</t>
  </si>
  <si>
    <t>11 - BYD ENERGY DO BRASIL</t>
  </si>
  <si>
    <t>EMR_MODULO8</t>
  </si>
  <si>
    <t>19 - SYMO 20.0-3-M</t>
  </si>
  <si>
    <t>EMR 1 - FRONIUS BRASIL7</t>
  </si>
  <si>
    <t>9 - PHB ELETRONICA LTDA</t>
  </si>
  <si>
    <t>EMR_INVERSOR7</t>
  </si>
  <si>
    <t>16 - CS6K-275P</t>
  </si>
  <si>
    <t>EMR_MODULO7</t>
  </si>
  <si>
    <t>15 - PRIMO 3.0-1</t>
  </si>
  <si>
    <t>EMR 1 - FRONIUS BRASIL6</t>
  </si>
  <si>
    <t>8 - RENOVIGI B&amp;B POWER</t>
  </si>
  <si>
    <t>EMR_INVERSOR6</t>
  </si>
  <si>
    <t>14 - KUMAX CS3U-355P</t>
  </si>
  <si>
    <t>EMR_MODULO6</t>
  </si>
  <si>
    <t>14 - PRIMO 8.2-1</t>
  </si>
  <si>
    <t>EMR 1 - FRONIUS BRASIL5</t>
  </si>
  <si>
    <t>7 - RISEN SOLAR TECHNOLOGY</t>
  </si>
  <si>
    <t>EMR_INVERSOR5</t>
  </si>
  <si>
    <t>12 - KUMAX CS3U-335</t>
  </si>
  <si>
    <t>EMR_MODULO5</t>
  </si>
  <si>
    <t>13 - PRIMO 6.0-1</t>
  </si>
  <si>
    <t>EMR 1 - FRONIUS BRASIL4</t>
  </si>
  <si>
    <t>5 - ABB STRING INVERTERS</t>
  </si>
  <si>
    <t>EMR_INVERSOR4</t>
  </si>
  <si>
    <t>9 - CS6U-325P</t>
  </si>
  <si>
    <t>EMR_MODULO4</t>
  </si>
  <si>
    <t>9 - PRIMO 5.0-1</t>
  </si>
  <si>
    <t>EMR 1 - FRONIUS BRASIL3</t>
  </si>
  <si>
    <t>3 - HUAWEI</t>
  </si>
  <si>
    <t>EMR_INVERSOR3</t>
  </si>
  <si>
    <t>7 - KUMAX CS3U-345P</t>
  </si>
  <si>
    <t>6 - QCELLS</t>
  </si>
  <si>
    <t>EMR_MODULO3</t>
  </si>
  <si>
    <t>7 - SYMO 15.0-3-M</t>
  </si>
  <si>
    <t>EMR 1 - FRONIUS BRASIL2</t>
  </si>
  <si>
    <t>EMR_INVERSOR2</t>
  </si>
  <si>
    <t>3 - CS6U-335P</t>
  </si>
  <si>
    <t>4 - JA SOLAR / WEG</t>
  </si>
  <si>
    <t>EMR_MODULO2</t>
  </si>
  <si>
    <t>4 - PRIMO 4.0-1</t>
  </si>
  <si>
    <t>EMR 1 - FRONIUS BRASIL1</t>
  </si>
  <si>
    <t>1 - FRONIUS BRASIL</t>
  </si>
  <si>
    <t>EMR_INVERSOR1</t>
  </si>
  <si>
    <t>1 - MAXPOWER CS6U-330P</t>
  </si>
  <si>
    <t>EMR_MODULO1</t>
  </si>
  <si>
    <t>EMR</t>
  </si>
  <si>
    <t>1163 - JW-HD144P-545</t>
  </si>
  <si>
    <t>ESS 164 - JOLYWOOD1</t>
  </si>
  <si>
    <t>1160 - SV1S72-550</t>
  </si>
  <si>
    <t>ESS 163 - SENGI SOLAR1</t>
  </si>
  <si>
    <t>1164 - TS550S8A-144-560W</t>
  </si>
  <si>
    <t>1144 - TS560S8B-144</t>
  </si>
  <si>
    <t>1139 - ESPHSC550</t>
  </si>
  <si>
    <t>ESS 160 - OUROLUX1</t>
  </si>
  <si>
    <t>1186 - RS8I-560M-F30</t>
  </si>
  <si>
    <t>1181 - RS8I-M HC - 560W</t>
  </si>
  <si>
    <t>1090 - RS8I-550M</t>
  </si>
  <si>
    <t>1109 - CP18-72H555W</t>
  </si>
  <si>
    <t>ESS 155 - HANERSUN2</t>
  </si>
  <si>
    <t>1063 - CP18-72H550W</t>
  </si>
  <si>
    <t>ESS 155 - HANERSUN1</t>
  </si>
  <si>
    <t>1060 - CHASER-M10/144-550W</t>
  </si>
  <si>
    <t>ESS 154 - AKCOME1</t>
  </si>
  <si>
    <t>1054 - BOLD550-144MH</t>
  </si>
  <si>
    <t>ESS 153 - BOLD ENERGY1</t>
  </si>
  <si>
    <t>1165 - SKT550M10</t>
  </si>
  <si>
    <t>1041 - SKT550M10/144H</t>
  </si>
  <si>
    <t>1032 - HS-72HB-450W</t>
  </si>
  <si>
    <t>ESS 150 - HERSHEY1</t>
  </si>
  <si>
    <t>1028 - SS270-72P</t>
  </si>
  <si>
    <t>ESS 149 - SHINE SOLAR 1</t>
  </si>
  <si>
    <t>1013 - BSOL-GRAPH-460</t>
  </si>
  <si>
    <t>ESS 147 - BLUE SOL1</t>
  </si>
  <si>
    <t>1055 - NXN-555-144M</t>
  </si>
  <si>
    <t>ESS 143 - NEXEN SOLAR2</t>
  </si>
  <si>
    <t>954 - NXN-550-144M</t>
  </si>
  <si>
    <t>ESS 143 - NEXEN SOLAR1</t>
  </si>
  <si>
    <t>956 - TP7F72M(H) - 550W</t>
  </si>
  <si>
    <t>953 - TP7F72M(H)-550</t>
  </si>
  <si>
    <t>938 - MS-545</t>
  </si>
  <si>
    <t>ESS 141 - MINASOL1</t>
  </si>
  <si>
    <t>1050 - QCELS L-G5 330W</t>
  </si>
  <si>
    <t>1009 - Q,PEAK DUO XL-G9.3 - 460W</t>
  </si>
  <si>
    <t xml:space="preserve">925 - L-G5 335W </t>
  </si>
  <si>
    <t>1143 - HMF144M10-580HL</t>
  </si>
  <si>
    <t>966 - HMF144M10-550W</t>
  </si>
  <si>
    <t>917 - HMF144M-550H</t>
  </si>
  <si>
    <t>913 - HFM144M-550H</t>
  </si>
  <si>
    <t>986 - ESM-550S</t>
  </si>
  <si>
    <t>ESS 136 - EINNOVA SOLARLINE2</t>
  </si>
  <si>
    <t>912 - ESM-410S</t>
  </si>
  <si>
    <t>ESS 136 - EINNOVA SOLARLINE1</t>
  </si>
  <si>
    <t>964 - TP7F72M(H)-550</t>
  </si>
  <si>
    <t>895 - ODA545-36V-MH</t>
  </si>
  <si>
    <t>ESS 133 - SOPRANO1</t>
  </si>
  <si>
    <t>1126 - HY-M10/156H 605W</t>
  </si>
  <si>
    <t>ESS 132 - HONOR SOLAR8</t>
  </si>
  <si>
    <t>1124 - HY-M10/144H-545W</t>
  </si>
  <si>
    <t>ESS 132 - HONOR SOLAR7</t>
  </si>
  <si>
    <t>1082 - HY-M10144H-555</t>
  </si>
  <si>
    <t>ESS 132 - HONOR SOLAR6</t>
  </si>
  <si>
    <t>1076 - HY-P10/156H-460</t>
  </si>
  <si>
    <t>ESS 132 - HONOR SOLAR5</t>
  </si>
  <si>
    <t>1024 - HY-M10/156H-600W,</t>
  </si>
  <si>
    <t>ESS 132 - HONOR SOLAR4</t>
  </si>
  <si>
    <t>916 - HY-M10/120H-460W</t>
  </si>
  <si>
    <t>ESS 132 - HONOR SOLAR3</t>
  </si>
  <si>
    <t>915 - HY-M10/144H-550</t>
  </si>
  <si>
    <t>ESS 132 - HONOR SOLAR2</t>
  </si>
  <si>
    <t>889 - HY-M12/132H 665W</t>
  </si>
  <si>
    <t>ESS 132 - HONOR SOLAR1</t>
  </si>
  <si>
    <t>878 - VSUN545-144MH</t>
  </si>
  <si>
    <t>ESS 131 - VSUN1</t>
  </si>
  <si>
    <t>1157 - WDC72T-555W</t>
  </si>
  <si>
    <t>1096 - CHSM72M-HC-555W</t>
  </si>
  <si>
    <t>873 - WDC550-36V-MH</t>
  </si>
  <si>
    <t>1121 - XP-540W-72MET</t>
  </si>
  <si>
    <t>ESS 127 - XPOWER5</t>
  </si>
  <si>
    <t>1022 - XP-590W-78MET</t>
  </si>
  <si>
    <t>ESS 127 - XPOWER4</t>
  </si>
  <si>
    <t>981 - XP-505W-66MDH</t>
  </si>
  <si>
    <t>ESS 127 - XPOWER3</t>
  </si>
  <si>
    <t>815 - XP-550W-72MET</t>
  </si>
  <si>
    <t>ESS 127 - XPOWER2</t>
  </si>
  <si>
    <t>766 - XP-450W-72MET</t>
  </si>
  <si>
    <t>ESS 127 - XPOWER1</t>
  </si>
  <si>
    <t>1067 - SF-M16/144BF-450W</t>
  </si>
  <si>
    <t>ESS 126 - SHINEFAR SOLAR7</t>
  </si>
  <si>
    <t>1029 - SF-M3/144 400W</t>
  </si>
  <si>
    <t>ESS 126 - SHINEFAR SOLAR6</t>
  </si>
  <si>
    <t>946 - SF-M16/144 465W</t>
  </si>
  <si>
    <t>ESS 126 - SHINEFAR SOLAR5</t>
  </si>
  <si>
    <t>843 - SF-M18/144-555W</t>
  </si>
  <si>
    <t>ESS 126 - SHINEFAR SOLAR4</t>
  </si>
  <si>
    <t>802 - SF-M18/144 550W</t>
  </si>
  <si>
    <t>ESS 126 - SHINEFAR SOLAR3</t>
  </si>
  <si>
    <t>792 - SF-M15/144-415W</t>
  </si>
  <si>
    <t>ESS 126 - SHINEFAR SOLAR2</t>
  </si>
  <si>
    <t>750 - SF-M3/144-415W</t>
  </si>
  <si>
    <t>ESS 126 - SHINEFAR SOLAR1</t>
  </si>
  <si>
    <t>1048 - TS560S8B-144</t>
  </si>
  <si>
    <t>ESS 125 - TSUN6</t>
  </si>
  <si>
    <t>975 - TP6L72M(H)-450W</t>
  </si>
  <si>
    <t>ESS 125 - TSUN5</t>
  </si>
  <si>
    <t>918 - TS450M12-45H</t>
  </si>
  <si>
    <t>ESS 125 - TSUN4</t>
  </si>
  <si>
    <t>858 - TP7F72M(H)-550</t>
  </si>
  <si>
    <t>ESS 125 - TSUN3</t>
  </si>
  <si>
    <t>836 - TSM472H-550</t>
  </si>
  <si>
    <t>ESS 125 - TSUN2</t>
  </si>
  <si>
    <t>743 - TP6L72M-440</t>
  </si>
  <si>
    <t>ESS 125 - TSUN1</t>
  </si>
  <si>
    <t>990 - POS460W120CM</t>
  </si>
  <si>
    <t>ESS 122 - ODEX SOLAR3</t>
  </si>
  <si>
    <t>885 - POS550W144CM</t>
  </si>
  <si>
    <t>ESS 122 - ODEX SOLAR2</t>
  </si>
  <si>
    <t>738 - PS330W72CP</t>
  </si>
  <si>
    <t>ESS 122 - ODEX SOLAR1</t>
  </si>
  <si>
    <t>730 - JC450-144M</t>
  </si>
  <si>
    <t>ESS 121 - SUNERISE1</t>
  </si>
  <si>
    <t>671 - DMMFS320</t>
  </si>
  <si>
    <t>ESS 118 - SOLUXTEC2</t>
  </si>
  <si>
    <t>670 - DMMFS330</t>
  </si>
  <si>
    <t>ESS 118 - SOLUXTEC1</t>
  </si>
  <si>
    <t>1174 - SN-555-144M</t>
  </si>
  <si>
    <t>ESS 117 - SINE ENERGY4</t>
  </si>
  <si>
    <t>881 - SN-550-144MB</t>
  </si>
  <si>
    <t>ESS 117 - SINE ENERGY3</t>
  </si>
  <si>
    <t>863 - SN550-144M</t>
  </si>
  <si>
    <t>ESS 117 - SINE ENERGY2</t>
  </si>
  <si>
    <t>637 - SN545-144M</t>
  </si>
  <si>
    <t>ESS 117 - SINE ENERGY1</t>
  </si>
  <si>
    <t>1057 - KOFV FR 550MP-HC</t>
  </si>
  <si>
    <t>ESS 114 - KOMECO3</t>
  </si>
  <si>
    <t>685 - KOFV FR 445 MP-HC</t>
  </si>
  <si>
    <t>ESS 114 - KOMECO2</t>
  </si>
  <si>
    <t>598 - KOFV FR 400 MP</t>
  </si>
  <si>
    <t>ESS 114 - KOMECO1</t>
  </si>
  <si>
    <t>595 - JT335PAG</t>
  </si>
  <si>
    <t>ESS 113 - JETION SOLAR1</t>
  </si>
  <si>
    <t>860 - HT72-156P</t>
  </si>
  <si>
    <t>ESS 112 - HT SAAE2</t>
  </si>
  <si>
    <t>571 - HT66-18X-505W</t>
  </si>
  <si>
    <t>ESS 112 - HT SAAE1</t>
  </si>
  <si>
    <t>872 - BIG-F10</t>
  </si>
  <si>
    <t>ESS 110 - TEGULA SOLAR2</t>
  </si>
  <si>
    <t>569 - BIG-F10</t>
  </si>
  <si>
    <t>ESS 110 - TEGULA SOLAR1</t>
  </si>
  <si>
    <t>765 - TSBHM-144HVG-535MS</t>
  </si>
  <si>
    <t>ESS 108 - BEYONDSUN3</t>
  </si>
  <si>
    <t>703 - TSHM535-144HV</t>
  </si>
  <si>
    <t>ESS 108 - BEYONDSUN2</t>
  </si>
  <si>
    <t>563 - TSP335-72H</t>
  </si>
  <si>
    <t>ESS 108 - BEYONDSUN1</t>
  </si>
  <si>
    <t>561 - TSHM335-120L</t>
  </si>
  <si>
    <t>ESS 107 - TRUNSUN SOLAR1</t>
  </si>
  <si>
    <t>535 - QS545-144HM8</t>
  </si>
  <si>
    <t>ESS 105 - QSOLAR1</t>
  </si>
  <si>
    <t>807 - TSM-DEG19C.20 - 545</t>
  </si>
  <si>
    <t>ESS 103 - VERTEX2</t>
  </si>
  <si>
    <t>512 - TSM-DEG19C.20 - 540</t>
  </si>
  <si>
    <t>ESS 103 - VERTEX1</t>
  </si>
  <si>
    <t>485 - EX450MB-144</t>
  </si>
  <si>
    <t>ESS 101 - EXIOM SOLUTION1</t>
  </si>
  <si>
    <t>1172 - HY-M10/144-555W</t>
  </si>
  <si>
    <t>ESS 98 - BLUESUN SOLAR4</t>
  </si>
  <si>
    <t>1111 - SS-555-72MDH</t>
  </si>
  <si>
    <t>ESS 98 - BLUESUN SOLAR3</t>
  </si>
  <si>
    <t>1030 - BSM455-72HPH</t>
  </si>
  <si>
    <t>ESS 98 - BLUESUN SOLAR2</t>
  </si>
  <si>
    <t>477 - BSM350P-72/5BB</t>
  </si>
  <si>
    <t>ESS 98 - BLUESUN SOLAR1</t>
  </si>
  <si>
    <t>527 - DMJ72H(S)-450</t>
  </si>
  <si>
    <t>ESS 97 - RAYTECH3</t>
  </si>
  <si>
    <t>488 - BPDMJ72H(S) 450</t>
  </si>
  <si>
    <t>ESS 97 - RAYTECH2</t>
  </si>
  <si>
    <t>465 - BPDMJ72H(S)-445</t>
  </si>
  <si>
    <t>ESS 97 - RAYTECH1</t>
  </si>
  <si>
    <t>460 - F310BZD</t>
  </si>
  <si>
    <t>ESS 95 - SUNEDISON1</t>
  </si>
  <si>
    <t>1150 - LP182*182-M-72-MH-560W</t>
  </si>
  <si>
    <t>ESS 93 - LEAPTON SOLAR13</t>
  </si>
  <si>
    <t>1147 - LP128-M-78-MH-665W</t>
  </si>
  <si>
    <t>ESS 93 - LEAPTON SOLAR12</t>
  </si>
  <si>
    <t>1098 - LP182*182-M-60-MB-460W</t>
  </si>
  <si>
    <t>ESS 93 - LEAPTON SOLAR11</t>
  </si>
  <si>
    <t>1010 - LP182*182-M-72-MH 550W</t>
  </si>
  <si>
    <t>ESS 93 - LEAPTON SOLAR10</t>
  </si>
  <si>
    <t>891 - LP 182*182-M-78-MH-550W</t>
  </si>
  <si>
    <t>ESS 93 - LEAPTON SOLAR9</t>
  </si>
  <si>
    <t>886 - LP210*210-M-60MH-590W,</t>
  </si>
  <si>
    <t>ESS 93 - LEAPTON SOLAR8</t>
  </si>
  <si>
    <t>826 - LP182*182-M-60-MH-460W</t>
  </si>
  <si>
    <t>ESS 93 - LEAPTON SOLAR7</t>
  </si>
  <si>
    <t>824 - LP182*182-M-78-MH-590M</t>
  </si>
  <si>
    <t>ESS 93 - LEAPTON SOLAR6</t>
  </si>
  <si>
    <t>752 - LP210*210-M-66-MH-665W</t>
  </si>
  <si>
    <t>ESS 93 - LEAPTON SOLAR5</t>
  </si>
  <si>
    <t>712 - LP182*182-M-60-MH-590W</t>
  </si>
  <si>
    <t>ESS 93 - LEAPTON SOLAR4</t>
  </si>
  <si>
    <t>669 - LP166*166-M-72-MH - 450W</t>
  </si>
  <si>
    <t>ESS 93 - LEAPTON SOLAR3</t>
  </si>
  <si>
    <t>659 - LP166*166-M-72-MH-440W</t>
  </si>
  <si>
    <t>ESS 93 - LEAPTON SOLAR2</t>
  </si>
  <si>
    <t>439 - LP166M-72-MH-450</t>
  </si>
  <si>
    <t>ESS 93 - LEAPTON SOLAR1</t>
  </si>
  <si>
    <t>420 - SCM7-SPLDD1400-530/M</t>
  </si>
  <si>
    <t>ESS 92 - SOLPAC1</t>
  </si>
  <si>
    <t>403 - BST-6M-HCB 405</t>
  </si>
  <si>
    <t>ESS 91 - BST43</t>
  </si>
  <si>
    <t>399 - BST-6M-HCB 400W</t>
  </si>
  <si>
    <t>ESS 91 - BST42</t>
  </si>
  <si>
    <t>398 - BST-6M-HCB 400W</t>
  </si>
  <si>
    <t>ESS 91 - BST41</t>
  </si>
  <si>
    <t>866 - STM-465/144-S2</t>
  </si>
  <si>
    <t>ESS 89 - SCHUNTTEN2</t>
  </si>
  <si>
    <t>344 - STP6-330/72</t>
  </si>
  <si>
    <t>ESS 89 - SCHUNTTEN1</t>
  </si>
  <si>
    <t>973 - SA275-60P</t>
  </si>
  <si>
    <t>ESS 86 - SINOSOLA3</t>
  </si>
  <si>
    <t>662 - SAT450-144AM</t>
  </si>
  <si>
    <t>ESS 86 - SINOSOLA2</t>
  </si>
  <si>
    <t>339 - SA330-72P</t>
  </si>
  <si>
    <t>ESS 86 - SINOSOLA1</t>
  </si>
  <si>
    <t>1146 - TS550S8A - 560W</t>
  </si>
  <si>
    <t>1145 - TP7F72M(H) 560</t>
  </si>
  <si>
    <t>ESS 85 - TALESUN6</t>
  </si>
  <si>
    <t>831 - TP7F72M(H) - 535W</t>
  </si>
  <si>
    <t>ESS 85 - TALESUN5</t>
  </si>
  <si>
    <t>725 - TP7F72M(H) - 550</t>
  </si>
  <si>
    <t>ESS 85 - TALESUN4</t>
  </si>
  <si>
    <t>526 - TP6H72M(H)E-400</t>
  </si>
  <si>
    <t>ESS 85 - TALESUN3</t>
  </si>
  <si>
    <t>500 - TP672M-375</t>
  </si>
  <si>
    <t>ESS 85 - TALESUN2</t>
  </si>
  <si>
    <t>ESS 85 - TALESUN1</t>
  </si>
  <si>
    <t>747 - STM-465/144-S2</t>
  </si>
  <si>
    <t>ESS 83 - SCHUTTEN3</t>
  </si>
  <si>
    <t>392 - STM-330/72</t>
  </si>
  <si>
    <t>ESS 83 - SCHUTTEN2</t>
  </si>
  <si>
    <t>1043 - TS228KTL-HV</t>
  </si>
  <si>
    <t>ESS 165 - TBEA2</t>
  </si>
  <si>
    <t>296 - STP6-330/72</t>
  </si>
  <si>
    <t>ESS 83 - SCHUTTEN1</t>
  </si>
  <si>
    <t>1042 - TS228KTL-HV</t>
  </si>
  <si>
    <t>ESS 165 - TBEA1</t>
  </si>
  <si>
    <t>1149 - LF690M12-66H/BF</t>
  </si>
  <si>
    <t>ESS 81 - EMPALUX13</t>
  </si>
  <si>
    <t>1051 - ASW3000-S-G2</t>
  </si>
  <si>
    <t>ESS 159 - SOLPLANET3</t>
  </si>
  <si>
    <t>970 - LF350P6-72</t>
  </si>
  <si>
    <t>ESS 81 - EMPALUX12</t>
  </si>
  <si>
    <t>1024 - ASW10000-S</t>
  </si>
  <si>
    <t>ESS 159 - SOLPLANET2</t>
  </si>
  <si>
    <t>963 - MF 00465</t>
  </si>
  <si>
    <t>ESS 81 - EMPALUX11</t>
  </si>
  <si>
    <t>999 - ASW5000-S-G2</t>
  </si>
  <si>
    <t>ESS 159 - SOLPLANET1</t>
  </si>
  <si>
    <t>842 - MF 00690</t>
  </si>
  <si>
    <t>ESS 81 - EMPALUX10</t>
  </si>
  <si>
    <t>957 - AUSTA-1P8K2G</t>
  </si>
  <si>
    <t>735 - MF00330</t>
  </si>
  <si>
    <t>ESS 81 - EMPALUX9</t>
  </si>
  <si>
    <t>907 - INGECON SUN 33TL M</t>
  </si>
  <si>
    <t>ESS 148 - INGECON1</t>
  </si>
  <si>
    <t>724 - LF605M12-60</t>
  </si>
  <si>
    <t>ESS 81 - EMPALUX8</t>
  </si>
  <si>
    <t xml:space="preserve">1003 - WDC – 3KTL-G2 </t>
  </si>
  <si>
    <t>683 - MF 00605</t>
  </si>
  <si>
    <t>ESS 81 - EMPALUX7</t>
  </si>
  <si>
    <t>876 - 5KTL-G2</t>
  </si>
  <si>
    <t>636 - LF500M8-78H</t>
  </si>
  <si>
    <t>ESS 81 - EMPALUX6</t>
  </si>
  <si>
    <t>868 - 8KTL-G2</t>
  </si>
  <si>
    <t>615 - MF00450</t>
  </si>
  <si>
    <t>ESS 81 - EMPALUX5</t>
  </si>
  <si>
    <t>853 - SE-6KTL-D1/G2</t>
  </si>
  <si>
    <t>ESS 145 - SENERGY1</t>
  </si>
  <si>
    <t>600 - MF00350</t>
  </si>
  <si>
    <t>ESS 81 - EMPALUX4</t>
  </si>
  <si>
    <t>1058 - HPS 10500T</t>
  </si>
  <si>
    <t>ESS 144 - LEVEROS9</t>
  </si>
  <si>
    <t>582 - MF00500</t>
  </si>
  <si>
    <t>ESS 81 - EMPALUX3</t>
  </si>
  <si>
    <t>933 - HPT-30000LV</t>
  </si>
  <si>
    <t>ESS 144 - LEVEROS8</t>
  </si>
  <si>
    <t>341 - YH450W-36MH</t>
  </si>
  <si>
    <t>ESS 81 - EMPALUX2</t>
  </si>
  <si>
    <t>900 - HPT-25000LV</t>
  </si>
  <si>
    <t>ESS 144 - LEVEROS7</t>
  </si>
  <si>
    <t>290 - ODA330W-36-P</t>
  </si>
  <si>
    <t>ESS 81 - EMPALUX1</t>
  </si>
  <si>
    <t>898 - HPT-20000LV</t>
  </si>
  <si>
    <t>ESS 144 - LEVEROS6</t>
  </si>
  <si>
    <t>1183 - RS8I-M HC - 560WP</t>
  </si>
  <si>
    <t>ESS 80 - RESUN14</t>
  </si>
  <si>
    <t>896 - HPT-15000LV</t>
  </si>
  <si>
    <t>ESS 144 - LEVEROS5</t>
  </si>
  <si>
    <t>1178 - RS8I-560M-F30</t>
  </si>
  <si>
    <t>ESS 80 - RESUN13</t>
  </si>
  <si>
    <t>865 - HPK 3000</t>
  </si>
  <si>
    <t>ESS 144 - LEVEROS4</t>
  </si>
  <si>
    <t>1045 - RS7I-455M-BD</t>
  </si>
  <si>
    <t>ESS 80 - RESUN12</t>
  </si>
  <si>
    <t>864 - HPS-8000D</t>
  </si>
  <si>
    <t>ESS 144 - LEVEROS3</t>
  </si>
  <si>
    <t>1016 - RS8I-M 560W</t>
  </si>
  <si>
    <t>ESS 80 - RESUN11</t>
  </si>
  <si>
    <t>846 - HPS-5000D</t>
  </si>
  <si>
    <t>ESS 144 - LEVEROS2</t>
  </si>
  <si>
    <t>818 - RS8I-M-550W</t>
  </si>
  <si>
    <t>ESS 80 - RESUN10</t>
  </si>
  <si>
    <t>845 - HPS-6500D</t>
  </si>
  <si>
    <t>ESS 144 - LEVEROS1</t>
  </si>
  <si>
    <t>785 - RS8I-550M</t>
  </si>
  <si>
    <t>ESS 80 - RESUN9</t>
  </si>
  <si>
    <t>1053 - HEPESUN 17KTL-L</t>
  </si>
  <si>
    <t>ESS 139 - HOPEWIND4</t>
  </si>
  <si>
    <t>744 - RS8I-545M</t>
  </si>
  <si>
    <t>ESS 80 - RESUN8</t>
  </si>
  <si>
    <t>991 - HOPESUN 6KTL</t>
  </si>
  <si>
    <t>ESS 139 - HOPEWIND3</t>
  </si>
  <si>
    <t>739 - RS6C-P 280W</t>
  </si>
  <si>
    <t>ESS 80 - RESUN7</t>
  </si>
  <si>
    <t>984 - 15KTL-L</t>
  </si>
  <si>
    <t>ESS 139 - HOPEWIND2</t>
  </si>
  <si>
    <t>643 - RS6S-360P</t>
  </si>
  <si>
    <t>ESS 80 - RESUN6</t>
  </si>
  <si>
    <t>823 - HOPESUN 5KTL</t>
  </si>
  <si>
    <t>ESS 139 - HOPEWIND1</t>
  </si>
  <si>
    <t>610 - RS7I-M 435W</t>
  </si>
  <si>
    <t>ESS 80 - RESUN5</t>
  </si>
  <si>
    <t>915 - X1-AIR X1-3.0</t>
  </si>
  <si>
    <t>551 - RS6S-400M</t>
  </si>
  <si>
    <t>ESS 80 - RESUN4</t>
  </si>
  <si>
    <t>820 - X1-5.0-T-D(L)</t>
  </si>
  <si>
    <t>449 - RS6S-380M</t>
  </si>
  <si>
    <t>ESS 80 - RESUN3</t>
  </si>
  <si>
    <t>815 - X1-5.5K-T-D(L)</t>
  </si>
  <si>
    <t>279 - RS6I410M</t>
  </si>
  <si>
    <t>ESS 80 - RESUN2</t>
  </si>
  <si>
    <t>798 - SOLIS 30K LV</t>
  </si>
  <si>
    <t>ESS 134 - SOPRANO1</t>
  </si>
  <si>
    <t>272 - RS6S340P</t>
  </si>
  <si>
    <t>ESS 80 - RESUN1</t>
  </si>
  <si>
    <t>1049 - BYD-S-3P75K-9M</t>
  </si>
  <si>
    <t>ESS 130 - BYD11</t>
  </si>
  <si>
    <t>1179 - BS560M-144</t>
  </si>
  <si>
    <t>ESS 78 - BEDIN SOLAR10</t>
  </si>
  <si>
    <t>1048 - BYD-S-1P5K-2M</t>
  </si>
  <si>
    <t>ESS 130 - BYD10</t>
  </si>
  <si>
    <t>1071 - ESPMC-540W</t>
  </si>
  <si>
    <t>ESS 78 - BEDIN SOLAR9</t>
  </si>
  <si>
    <t>997 - BYD K-3P30K-3M</t>
  </si>
  <si>
    <t>ESS 130 - BYD9</t>
  </si>
  <si>
    <t>1070 - ESPMC 330W</t>
  </si>
  <si>
    <t>ESS 78 - BEDIN SOLAR8</t>
  </si>
  <si>
    <t>974 - BYD-K-1P8K-2M</t>
  </si>
  <si>
    <t>ESS 130 - BYD8</t>
  </si>
  <si>
    <t>821 - BS550M-144 550W</t>
  </si>
  <si>
    <t>ESS 78 - BEDIN SOLAR7</t>
  </si>
  <si>
    <t>950 - K-1P6K-2M</t>
  </si>
  <si>
    <t>ESS 130 - BYD7</t>
  </si>
  <si>
    <t xml:space="preserve">627 - BS545-36V-MH </t>
  </si>
  <si>
    <t>ESS 78 - BEDIN SOLAR6</t>
  </si>
  <si>
    <t>947 - BYD-S-1P10K-3M</t>
  </si>
  <si>
    <t>ESS 130 - BYD6</t>
  </si>
  <si>
    <t>609 - ESPMC545</t>
  </si>
  <si>
    <t>ESS 78 - BEDIN SOLAR5</t>
  </si>
  <si>
    <t>922 - BYD-S-1P8K-3M</t>
  </si>
  <si>
    <t>ESS 130 - BYD5</t>
  </si>
  <si>
    <t>538 - BS-450W</t>
  </si>
  <si>
    <t>ESS 78 - BEDIN SOLAR4</t>
  </si>
  <si>
    <t>866 - BYD-K-3P20K-2M</t>
  </si>
  <si>
    <t>ESS 130 - BYD4</t>
  </si>
  <si>
    <t>490 - BS-545</t>
  </si>
  <si>
    <t>ESS 78 - BEDIN SOLAR3</t>
  </si>
  <si>
    <t>857 - BYD-S-1P3K-1M:</t>
  </si>
  <si>
    <t>ESS 130 - BYD3</t>
  </si>
  <si>
    <t>437 - BS-330W</t>
  </si>
  <si>
    <t>ESS 78 - BEDIN SOLAR2</t>
  </si>
  <si>
    <t>848 - BYD-K-3P25K-2M</t>
  </si>
  <si>
    <t>ESS 130 - BYD2</t>
  </si>
  <si>
    <t>269 - BS-335W</t>
  </si>
  <si>
    <t>ESS 78 - BEDIN SOLAR1</t>
  </si>
  <si>
    <t>781 - GUARÁ 1P5K-2M</t>
  </si>
  <si>
    <t>ESS 130 - BYD1</t>
  </si>
  <si>
    <t>898 - RENO-545-HCM8</t>
  </si>
  <si>
    <t>ESS 77 - RENOVIGI5</t>
  </si>
  <si>
    <t>941 - CPS SCA18KTL-T1/SA</t>
  </si>
  <si>
    <t>ESS 128 - CHINT POWER5</t>
  </si>
  <si>
    <t>877 - RSM144-7-450M</t>
  </si>
  <si>
    <t>ESS 77 - RENOVIGI4</t>
  </si>
  <si>
    <t>940 - CPS SCA36KTL-T/SA</t>
  </si>
  <si>
    <t>ESS 128 - CHINT POWER4</t>
  </si>
  <si>
    <t>429 - RSM156-6-440M</t>
  </si>
  <si>
    <t>ESS 77 - RENOVIGI3</t>
  </si>
  <si>
    <t>939 - CPS SCA3KTL-S/EU</t>
  </si>
  <si>
    <t>ESS 128 - CHINT POWER3</t>
  </si>
  <si>
    <t>292 - RSM72-6-330P</t>
  </si>
  <si>
    <t>ESS 77 - RENOVIGI2</t>
  </si>
  <si>
    <t>854 - CPS SCA10KTL-SM/EU</t>
  </si>
  <si>
    <t>ESS 128 - CHINT POWER2</t>
  </si>
  <si>
    <t>268 - RENO-335P</t>
  </si>
  <si>
    <t>ESS 77 - RENOVIGI1</t>
  </si>
  <si>
    <t>712 - CPS SCA3.6KTL-S/EU</t>
  </si>
  <si>
    <t>ESS 128 - CHINT POWER1</t>
  </si>
  <si>
    <t>960 - KRPF380P5B</t>
  </si>
  <si>
    <t>ESS 76 - KRIPT4</t>
  </si>
  <si>
    <t>787 - STS-10KTL</t>
  </si>
  <si>
    <t>ESS 124 - SUNWAYS6</t>
  </si>
  <si>
    <t>298 - KRPF340P5B</t>
  </si>
  <si>
    <t>ESS 76 - KRIPT3</t>
  </si>
  <si>
    <t>751 - STS-8KTL</t>
  </si>
  <si>
    <t>ESS 124 - SUNWAYS5</t>
  </si>
  <si>
    <t>270 - KRPF320P5B</t>
  </si>
  <si>
    <t>ESS 76 - KRIPT2</t>
  </si>
  <si>
    <t>739 - STS-3KTL-S</t>
  </si>
  <si>
    <t>ESS 124 - SUNWAYS4</t>
  </si>
  <si>
    <t>266 - KRPF380M5B</t>
  </si>
  <si>
    <t>ESS 76 - KRIPT1</t>
  </si>
  <si>
    <t>737 - STS-6KTL</t>
  </si>
  <si>
    <t>ESS 124 - SUNWAYS3</t>
  </si>
  <si>
    <t>262 - NÃO INFORMADO</t>
  </si>
  <si>
    <t>ESS 75 - NÃO INFORMADO1</t>
  </si>
  <si>
    <t>685 - STT-20KTL</t>
  </si>
  <si>
    <t>ESS 124 - SUNWAYS2</t>
  </si>
  <si>
    <t>285 - JT400SGH</t>
  </si>
  <si>
    <t>ESS 74 - JETION SOLAR2</t>
  </si>
  <si>
    <t>671 - STS-5KTL</t>
  </si>
  <si>
    <t>ESS 124 - SUNWAYS1</t>
  </si>
  <si>
    <t>255 - JT335PAG</t>
  </si>
  <si>
    <t>ESS 74 - JETION SOLAR1</t>
  </si>
  <si>
    <t>1054 - T15</t>
  </si>
  <si>
    <t>ESS 123 - FOXESS9</t>
  </si>
  <si>
    <t>983 - ESPHSC-550M</t>
  </si>
  <si>
    <t>ESS 73 - ERA SOLAR7</t>
  </si>
  <si>
    <t>932 - G7000</t>
  </si>
  <si>
    <t>ESS 123 - FOXESS8</t>
  </si>
  <si>
    <t>616 - ESPMC-545W</t>
  </si>
  <si>
    <t>ESS 73 - ERA SOLAR6</t>
  </si>
  <si>
    <t>852 - F5000</t>
  </si>
  <si>
    <t>ESS 123 - FOXESS7</t>
  </si>
  <si>
    <t>537 - ESPSHC450M</t>
  </si>
  <si>
    <t>ESS 73 - ERA SOLAR5</t>
  </si>
  <si>
    <t>842 - G8000</t>
  </si>
  <si>
    <t>ESS 123 - FOXESS6</t>
  </si>
  <si>
    <t>515 - ESPHSC 440</t>
  </si>
  <si>
    <t>ESS 73 - ERA SOLAR4</t>
  </si>
  <si>
    <t>813 - G9000</t>
  </si>
  <si>
    <t>ESS 123 - FOXESS5</t>
  </si>
  <si>
    <t>410 - EPMC330</t>
  </si>
  <si>
    <t>ESS 73 - ERA SOLAR3</t>
  </si>
  <si>
    <t>779 - F3000</t>
  </si>
  <si>
    <t>ESS 123 - FOXESS4</t>
  </si>
  <si>
    <t>346 - ESPSC390</t>
  </si>
  <si>
    <t>ESS 73 - ERA SOLAR2</t>
  </si>
  <si>
    <t>767 - F4600</t>
  </si>
  <si>
    <t>ESS 123 - FOXESS3</t>
  </si>
  <si>
    <t>250 - ESPMC335</t>
  </si>
  <si>
    <t>ESS 73 - ERA SOLAR1</t>
  </si>
  <si>
    <t>667 - F6000</t>
  </si>
  <si>
    <t>ESS 123 - FOXESS2</t>
  </si>
  <si>
    <t>694 - CSUN540-144M</t>
  </si>
  <si>
    <t>ESS 71 - CSUN3</t>
  </si>
  <si>
    <t>666 - S3000</t>
  </si>
  <si>
    <t>ESS 123 - FOXESS1</t>
  </si>
  <si>
    <t>596 - CSP18-72H 540W</t>
  </si>
  <si>
    <t>ESS 71 - CSUN2</t>
  </si>
  <si>
    <t xml:space="preserve">871 - IQ7AM-72-2-US </t>
  </si>
  <si>
    <t>245 - CSUN 340-72P</t>
  </si>
  <si>
    <t>ESS 71 - CSUN1</t>
  </si>
  <si>
    <t>658 - IQ7PLUS-72-2-US</t>
  </si>
  <si>
    <t>1148 - ODA540-36V-MH</t>
  </si>
  <si>
    <t>ESS 70 - OSDA25</t>
  </si>
  <si>
    <t>656 - DSP-125I-ODS</t>
  </si>
  <si>
    <t>1135 - ODA575-36-MH</t>
  </si>
  <si>
    <t>ESS 70 - OSDA24</t>
  </si>
  <si>
    <t>893 - SF3KTN</t>
  </si>
  <si>
    <t>ESS 116 - B&amp;B POWER3</t>
  </si>
  <si>
    <t>1115 - ODA555-36V-MH</t>
  </si>
  <si>
    <t>ESS 70 - OSDA23</t>
  </si>
  <si>
    <t>ESS 116 - B&amp;B POWER2</t>
  </si>
  <si>
    <t>1091 - ODA555-36V-MH</t>
  </si>
  <si>
    <t>ESS 70 - OSDA22</t>
  </si>
  <si>
    <t>594 - SF3000TN</t>
  </si>
  <si>
    <t>ESS 116 - B&amp;B POWER1</t>
  </si>
  <si>
    <t>1061 - ODA575-36V-MH</t>
  </si>
  <si>
    <t>ESS 70 - OSDA21</t>
  </si>
  <si>
    <t>992 - HPT-20KL</t>
  </si>
  <si>
    <t>ESS 115 - HYPONTECH18</t>
  </si>
  <si>
    <t>1004 - WDC550-36V-MH</t>
  </si>
  <si>
    <t>ESS 70 - OSDA20</t>
  </si>
  <si>
    <t>910 - HPT-25KL</t>
  </si>
  <si>
    <t>ESS 115 - HYPONTECH17</t>
  </si>
  <si>
    <t>832 - ODA545-36V-MH</t>
  </si>
  <si>
    <t>ESS 70 - OSDA19</t>
  </si>
  <si>
    <t>873 - HPS-3000D</t>
  </si>
  <si>
    <t>ESS 115 - HYPONTECH16</t>
  </si>
  <si>
    <t>812 - ODA460-30V-MH</t>
  </si>
  <si>
    <t>ESS 70 - OSDA18</t>
  </si>
  <si>
    <t>847 - HPT-20000LV</t>
  </si>
  <si>
    <t>ESS 115 - HYPONTECH15</t>
  </si>
  <si>
    <t>716 - ODA460-36-MH</t>
  </si>
  <si>
    <t>ESS 70 - OSDA17</t>
  </si>
  <si>
    <t>838 - HPS-8000D</t>
  </si>
  <si>
    <t>ESS 115 - HYPONTECH14</t>
  </si>
  <si>
    <t>710 - ODA405-36-M</t>
  </si>
  <si>
    <t>ESS 70 - OSDA16</t>
  </si>
  <si>
    <t>836 - HPS-5000D</t>
  </si>
  <si>
    <t>ESS 115 - HYPONTECH13</t>
  </si>
  <si>
    <t>691 - ODA550-36V-MH</t>
  </si>
  <si>
    <t>ESS 70 - OSDA15</t>
  </si>
  <si>
    <t>822 - HPT-15KL</t>
  </si>
  <si>
    <t>ESS 115 - HYPONTECH12</t>
  </si>
  <si>
    <t>652 - ODA410-36-MH</t>
  </si>
  <si>
    <t>ESS 70 - OSDA14</t>
  </si>
  <si>
    <t>821 - HPT-30KL</t>
  </si>
  <si>
    <t>ESS 115 - HYPONTECH11</t>
  </si>
  <si>
    <t>594 - ODA545-36V-MH</t>
  </si>
  <si>
    <t>ESS 70 - OSDA13</t>
  </si>
  <si>
    <t>780 - HPT-15K</t>
  </si>
  <si>
    <t>ESS 115 - HYPONTECH10</t>
  </si>
  <si>
    <t>574 - ODA545-144MH</t>
  </si>
  <si>
    <t>ESS 70 - OSDA12</t>
  </si>
  <si>
    <t>648 - HPT-25K</t>
  </si>
  <si>
    <t>ESS 115 - HYPONTECH9</t>
  </si>
  <si>
    <t>486 - ODA400-36-MH</t>
  </si>
  <si>
    <t>ESS 70 - OSDA11</t>
  </si>
  <si>
    <t>644 - HPS-6500</t>
  </si>
  <si>
    <t>ESS 115 - HYPONTECH8</t>
  </si>
  <si>
    <t>482 - ODA450-36MH</t>
  </si>
  <si>
    <t>ESS 70 - OSDA10</t>
  </si>
  <si>
    <t>638 - HPS-6500D</t>
  </si>
  <si>
    <t>ESS 115 - HYPONTECH7</t>
  </si>
  <si>
    <t>478 - OSDA440-36-MH</t>
  </si>
  <si>
    <t>ESS 70 - OSDA9</t>
  </si>
  <si>
    <t>624 - HPK-15</t>
  </si>
  <si>
    <t>ESS 115 - HYPONTECH6</t>
  </si>
  <si>
    <t>418 - ODA400-36-M</t>
  </si>
  <si>
    <t>ESS 70 - OSDA8</t>
  </si>
  <si>
    <t>616 - HPS-8000</t>
  </si>
  <si>
    <t>ESS 115 - HYPONTECH5</t>
  </si>
  <si>
    <t>394 - ODA410-36-M</t>
  </si>
  <si>
    <t>ESS 70 - OSDA7</t>
  </si>
  <si>
    <t>608 - HPT-20K</t>
  </si>
  <si>
    <t>ESS 115 - HYPONTECH4</t>
  </si>
  <si>
    <t>362 - ODA36M-400W</t>
  </si>
  <si>
    <t>ESS 70 - OSDA6</t>
  </si>
  <si>
    <t>590 - HPS-5000</t>
  </si>
  <si>
    <t>ESS 115 - HYPONTECH3</t>
  </si>
  <si>
    <t>343 - ODA-380W36M</t>
  </si>
  <si>
    <t>ESS 70 - OSDA5</t>
  </si>
  <si>
    <t>589 - HPS-3000</t>
  </si>
  <si>
    <t>ESS 115 - HYPONTECH2</t>
  </si>
  <si>
    <t>336 - ODA380W-36-0</t>
  </si>
  <si>
    <t>ESS 70 - OSDA4</t>
  </si>
  <si>
    <t>582 - HPK-3000</t>
  </si>
  <si>
    <t>ESS 115 - HYPONTECH1</t>
  </si>
  <si>
    <t>309 - ODA-400W39M</t>
  </si>
  <si>
    <t>ESS 70 - OSDA3</t>
  </si>
  <si>
    <t>944 - KOFV IN 12KW 220-AR</t>
  </si>
  <si>
    <t>ESS 114 - KOMECO4</t>
  </si>
  <si>
    <t>274 - ODA340-36-P</t>
  </si>
  <si>
    <t>ESS 70 - OSDA2</t>
  </si>
  <si>
    <t>943 - KOFV IN 32KW 220-AR</t>
  </si>
  <si>
    <t>243 - ODA330-36-P</t>
  </si>
  <si>
    <t>ESS 70 - OSDA1</t>
  </si>
  <si>
    <t>629 - KOFV IN 3KW - AR</t>
  </si>
  <si>
    <t>1132 - MFVOS-MO-120-460W</t>
  </si>
  <si>
    <t>ESS 68 - BEL ENERGY30</t>
  </si>
  <si>
    <t>579 - KOFV IN 1.3KW</t>
  </si>
  <si>
    <t>1059 - MFREN-MO-144-455W</t>
  </si>
  <si>
    <t>ESS 68 - BEL ENERGY29</t>
  </si>
  <si>
    <t>801 - GEP3.6-1-10</t>
  </si>
  <si>
    <t>ESS 111 - GEP6</t>
  </si>
  <si>
    <t>1042 - MFVHO-MO-156-600W</t>
  </si>
  <si>
    <t>ESS 68 - BEL ENERGY28</t>
  </si>
  <si>
    <t>790 - GEP30-L-10</t>
  </si>
  <si>
    <t>ESS 111 - GEP5</t>
  </si>
  <si>
    <t>1018 - MFHON-MO-132-665W</t>
  </si>
  <si>
    <t>ESS 68 - BEL ENERGY27</t>
  </si>
  <si>
    <t>732 - GEP7.0-1-10</t>
  </si>
  <si>
    <t>ESS 111 - GEP4</t>
  </si>
  <si>
    <t>1002 - MFVHO-MO-144-550W</t>
  </si>
  <si>
    <t>ESS 68 - BEL ENERGY26</t>
  </si>
  <si>
    <t>598 - GEP35-L-10</t>
  </si>
  <si>
    <t>ESS 111 - GEP3</t>
  </si>
  <si>
    <t>999 - MFVSE-MO-144-550W</t>
  </si>
  <si>
    <t>ESS 68 - BEL ENERGY25</t>
  </si>
  <si>
    <t>574 - GEP20-L-10</t>
  </si>
  <si>
    <t>ESS 111 - GEP2</t>
  </si>
  <si>
    <t>988 - MFREN-MO-144-455W</t>
  </si>
  <si>
    <t>ESS 68 - BEL ENERGY24</t>
  </si>
  <si>
    <t>565 - GEP5.0-1-10</t>
  </si>
  <si>
    <t>ESS 111 - GEP1</t>
  </si>
  <si>
    <t>968 - MFVHO-PO-156-460W</t>
  </si>
  <si>
    <t>ESS 68 - BEL ENERGY23</t>
  </si>
  <si>
    <t>1031 - BEL-75K-G</t>
  </si>
  <si>
    <t>ESS 109 - BEL ENERGY36</t>
  </si>
  <si>
    <t>959 - MFVHO-MO-156-600W</t>
  </si>
  <si>
    <t>ESS 68 - BEL ENERGY22</t>
  </si>
  <si>
    <t xml:space="preserve">1030 - BEL-80K-G </t>
  </si>
  <si>
    <t>ESS 109 - BEL ENERGY35</t>
  </si>
  <si>
    <t>923 - MFVHO-MO-120-460W</t>
  </si>
  <si>
    <t>ESS 68 - BEL ENERGY21</t>
  </si>
  <si>
    <t>998 - INVSBE-MO-220-7KW-S</t>
  </si>
  <si>
    <t>ESS 109 - BEL ENERGY34</t>
  </si>
  <si>
    <t>864 - MFVTA-MO-144-550W</t>
  </si>
  <si>
    <t>ESS 68 - BEL ENERGY20</t>
  </si>
  <si>
    <t>990 - SOLIS-1P5K-5G</t>
  </si>
  <si>
    <t>ESS 109 - BEL ENERGY33</t>
  </si>
  <si>
    <t>851 - MFVOS-MO-144-550W</t>
  </si>
  <si>
    <t>ESS 68 - BEL ENERGY19</t>
  </si>
  <si>
    <t>959 - INVSBE-TR-220-50KW-S</t>
  </si>
  <si>
    <t>ESS 109 - BEL ENERGY32</t>
  </si>
  <si>
    <t>828 - MFVLU-MO-144-550W</t>
  </si>
  <si>
    <t>ESS 68 - BEL ENERGY18</t>
  </si>
  <si>
    <t>905 - BEL-50K-G_x000D_-LV</t>
  </si>
  <si>
    <t>ESS 109 - BEL ENERGY31</t>
  </si>
  <si>
    <t>822 - MFVHO-MO-144-550W</t>
  </si>
  <si>
    <t>ESS 68 - BEL ENERGY17</t>
  </si>
  <si>
    <t>891 - INVSBE-TR-220V-20KW</t>
  </si>
  <si>
    <t>ESS 109 - BEL ENERGY30</t>
  </si>
  <si>
    <t>817 - MFVLE-MO-132-665W</t>
  </si>
  <si>
    <t>ESS 68 - BEL ENERGY16</t>
  </si>
  <si>
    <t>889 - INVSBE-TR-220V-30KW</t>
  </si>
  <si>
    <t>ESS 109 - BEL ENERGY29</t>
  </si>
  <si>
    <t>799 - MFVRE-MO-144-550W</t>
  </si>
  <si>
    <t>ESS 68 - BEL ENERGY15</t>
  </si>
  <si>
    <t>872 - BEL-45K-G-LV</t>
  </si>
  <si>
    <t>ESS 109 - BEL ENERGY28</t>
  </si>
  <si>
    <t>778 - MFVZN-MO-120-460W</t>
  </si>
  <si>
    <t>ESS 68 - BEL ENERGY14</t>
  </si>
  <si>
    <t>841 - INVSBE-MO-220V-5KW</t>
  </si>
  <si>
    <t>ESS 109 - BEL ENERGY27</t>
  </si>
  <si>
    <t>756 - MFVOS-MO-144-535W</t>
  </si>
  <si>
    <t>ESS 68 - BEL ENERGY13</t>
  </si>
  <si>
    <t>825 - INVSBE-MO-220V-10KW</t>
  </si>
  <si>
    <t>ESS 109 - BEL ENERGY26</t>
  </si>
  <si>
    <t>688 - MFVOS-MO-120-460W</t>
  </si>
  <si>
    <t>ESS 68 - BEL ENERGY12</t>
  </si>
  <si>
    <t>817 - BEL-40K-G-LV</t>
  </si>
  <si>
    <t>ESS 109 - BEL ENERGY25</t>
  </si>
  <si>
    <t>628 - MFVOS-MO-144-545W</t>
  </si>
  <si>
    <t>ESS 68 - BEL ENERGY11</t>
  </si>
  <si>
    <t>794 - BEL-60K-G</t>
  </si>
  <si>
    <t>ESS 109 - BEL ENERGY24</t>
  </si>
  <si>
    <t>617 - MFVOS-MO-144-450W</t>
  </si>
  <si>
    <t>ESS 68 - BEL ENERGY10</t>
  </si>
  <si>
    <t>793 - BEL-50K-G</t>
  </si>
  <si>
    <t>ESS 109 - BEL ENERGY23</t>
  </si>
  <si>
    <t>562 - MFVZN-PO-144-345W</t>
  </si>
  <si>
    <t>ESS 68 - BEL ENERGY9</t>
  </si>
  <si>
    <t>785 - INVSBE-TR-380V-20KW</t>
  </si>
  <si>
    <t>ESS 109 - BEL ENERGY22</t>
  </si>
  <si>
    <t>536 - MFVOS-PO-72-340W</t>
  </si>
  <si>
    <t>ESS 68 - BEL ENERGY8</t>
  </si>
  <si>
    <t>772 - BEL-25K-G-LV</t>
  </si>
  <si>
    <t>ESS 109 - BEL ENERGY21</t>
  </si>
  <si>
    <t>525 - MFVZN-MO-144-545W</t>
  </si>
  <si>
    <t>ESS 68 - BEL ENERGY7</t>
  </si>
  <si>
    <t>756 - BEL-35K-G-LV</t>
  </si>
  <si>
    <t>ESS 109 - BEL ENERGY20</t>
  </si>
  <si>
    <t>509 - MFVAM-PO-72-340W</t>
  </si>
  <si>
    <t>ESS 68 - BEL ENERGY6</t>
  </si>
  <si>
    <t>746 - INVSBE-TR-220V-15KW</t>
  </si>
  <si>
    <t>ESS 109 - BEL ENERGY19</t>
  </si>
  <si>
    <t>484 - MFVSU-MO-144-410W</t>
  </si>
  <si>
    <t>ESS 68 - BEL ENERGY5</t>
  </si>
  <si>
    <t>745 - INVSBE-TR-220V-25KW</t>
  </si>
  <si>
    <t>ESS 109 - BEL ENERGY18</t>
  </si>
  <si>
    <t>360 - MFVOS-MO-144-410W</t>
  </si>
  <si>
    <t>ESS 68 - BEL ENERGY4</t>
  </si>
  <si>
    <t>733 - BEL-18K-G</t>
  </si>
  <si>
    <t>ESS 109 - BEL ENERGY17</t>
  </si>
  <si>
    <t>329 - MFVSU-PO-72-340W</t>
  </si>
  <si>
    <t>ESS 68 - BEL ENERGY3</t>
  </si>
  <si>
    <t>729 - INVSBE-MO-220V-4KW</t>
  </si>
  <si>
    <t>ESS 109 - BEL ENERGY16</t>
  </si>
  <si>
    <t>280 - MFVOS-MO-144-400W</t>
  </si>
  <si>
    <t>ESS 68 - BEL ENERGY2</t>
  </si>
  <si>
    <t>703 - BEL-33K-G</t>
  </si>
  <si>
    <t>ESS 109 - BEL ENERGY15</t>
  </si>
  <si>
    <t>221 - SUN330-72P</t>
  </si>
  <si>
    <t>ESS 68 - BEL ENERGY1</t>
  </si>
  <si>
    <t>702 - BEL-25K-G</t>
  </si>
  <si>
    <t>ESS 109 - BEL ENERGY14</t>
  </si>
  <si>
    <t>783 - STP450S-B72/VNH</t>
  </si>
  <si>
    <t>ESS 67 - SUNTECH8</t>
  </si>
  <si>
    <t>691 - BEL-20K-G-LV</t>
  </si>
  <si>
    <t>ESS 109 - BEL ENERGY13</t>
  </si>
  <si>
    <t>720 - STP445S-B72/VNH</t>
  </si>
  <si>
    <t>ESS 67 - SUNTECH7</t>
  </si>
  <si>
    <t>676 - BEL-15K-G-LV</t>
  </si>
  <si>
    <t>ESS 109 - BEL ENERGY12</t>
  </si>
  <si>
    <t>717 - STP350-A72/VFH</t>
  </si>
  <si>
    <t>ESS 67 - SUNTECH6</t>
  </si>
  <si>
    <t>657 - BEL-10K-G</t>
  </si>
  <si>
    <t>ESS 109 - BEL ENERGY11</t>
  </si>
  <si>
    <t>583 - STP400S-A72/VFH</t>
  </si>
  <si>
    <t>ESS 67 - SUNTECH5</t>
  </si>
  <si>
    <t>651 - MINVDBE-MO-220V-2KW</t>
  </si>
  <si>
    <t>ESS 109 - BEL ENERGY10</t>
  </si>
  <si>
    <t>422 - STP6-330/72</t>
  </si>
  <si>
    <t>ESS 67 - SUNTECH4</t>
  </si>
  <si>
    <t>647 - BEL2000G3-US-220</t>
  </si>
  <si>
    <t>ESS 109 - BEL ENERGY9</t>
  </si>
  <si>
    <t>416 - STP530S-C72/PMH+</t>
  </si>
  <si>
    <t>ESS 67 - SUNTECH3</t>
  </si>
  <si>
    <t>643 - INVSBE-TR-380-75KW-S</t>
  </si>
  <si>
    <t>ESS 109 - BEL ENERGY8</t>
  </si>
  <si>
    <t>233 - STP380S-72/VTH</t>
  </si>
  <si>
    <t>ESS 67 - SUNTECH2</t>
  </si>
  <si>
    <t>641 - BEL-30K-G-LV</t>
  </si>
  <si>
    <t>ESS 109 - BEL ENERGY7</t>
  </si>
  <si>
    <t>205 - STP330-24/VFW</t>
  </si>
  <si>
    <t>ESS 67 - SUNTECH1</t>
  </si>
  <si>
    <t>622 - BEL1600G3-US-220</t>
  </si>
  <si>
    <t>ESS 109 - BEL ENERGY6</t>
  </si>
  <si>
    <t>1117 - ZXM6-NHLDD144-455</t>
  </si>
  <si>
    <t>ESS 66 - ZNSHINE SOLAR36</t>
  </si>
  <si>
    <t>607 - BEL-4K-G</t>
  </si>
  <si>
    <t>ESS 109 - BEL ENERGY5</t>
  </si>
  <si>
    <t>1107 - ZXM7-SPLD144</t>
  </si>
  <si>
    <t>ESS 66 - ZNSHINE SOLAR35</t>
  </si>
  <si>
    <t>603 - BEL-8K-G</t>
  </si>
  <si>
    <t>ESS 109 - BEL ENERGY4</t>
  </si>
  <si>
    <t>1102 - BSOL-GRAPH-460</t>
  </si>
  <si>
    <t>ESS 66 - ZNSHINE SOLAR34</t>
  </si>
  <si>
    <t>600 - BEL-3K-G</t>
  </si>
  <si>
    <t>ESS 109 - BEL ENERGY3</t>
  </si>
  <si>
    <t>1079 - ZXM7-545-SPLD144</t>
  </si>
  <si>
    <t>ESS 66 - ZNSHINE SOLAR33</t>
  </si>
  <si>
    <t>583 - INVDBE-MO-220V-4KW</t>
  </si>
  <si>
    <t>ESS 109 - BEL ENERGY2</t>
  </si>
  <si>
    <t>1047 - ZXM7-SHLD144-555W</t>
  </si>
  <si>
    <t>ESS 66 - ZNSHINE SOLAR32</t>
  </si>
  <si>
    <t>561 - BEL-5K-G</t>
  </si>
  <si>
    <t>ESS 109 - BEL ENERGY1</t>
  </si>
  <si>
    <t>1006 - ZXM6-NHDB156-460/M</t>
  </si>
  <si>
    <t>ESS 66 - ZNSHINE SOLAR31</t>
  </si>
  <si>
    <t>557 - SF5KTL</t>
  </si>
  <si>
    <t>ESS 106 - MOSO1</t>
  </si>
  <si>
    <t>991 - ZXM6-NHLDD144-450W</t>
  </si>
  <si>
    <t>ESS 66 - ZNSHINE SOLAR30</t>
  </si>
  <si>
    <t>665 - PS3KSI</t>
  </si>
  <si>
    <t>ESS 104 - ODEX2</t>
  </si>
  <si>
    <t>989 - ZXM7-SH144 - 540W</t>
  </si>
  <si>
    <t>ESS 66 - ZNSHINE SOLAR29</t>
  </si>
  <si>
    <t>538 - PS5KSI</t>
  </si>
  <si>
    <t>ESS 104 - ODEX1</t>
  </si>
  <si>
    <t>972 - ZXM6-NH144-450W</t>
  </si>
  <si>
    <t>ESS 66 - ZNSHINE SOLAR28</t>
  </si>
  <si>
    <t>1035 - SPI25K-BLV</t>
  </si>
  <si>
    <t>ESS 102 - KEHUA TECH8</t>
  </si>
  <si>
    <t>967 - ZXM6-NHLDD144-435/M</t>
  </si>
  <si>
    <t>ESS 66 - ZNSHINE SOLAR27</t>
  </si>
  <si>
    <t>1027 - SPI9000-B X2</t>
  </si>
  <si>
    <t>ESS 102 - KEHUA TECH7</t>
  </si>
  <si>
    <t>958 - ZXM7-SHLD144-545W</t>
  </si>
  <si>
    <t>ESS 66 - ZNSHINE SOLAR26</t>
  </si>
  <si>
    <t>1015 - SPI25K-B X2</t>
  </si>
  <si>
    <t>ESS 102 - KEHUA TECH6</t>
  </si>
  <si>
    <t>869 - ZXM6-NHLD144-450/M</t>
  </si>
  <si>
    <t>ESS 66 - ZNSHINE SOLAR25</t>
  </si>
  <si>
    <t>954 - SPI8000-B X2</t>
  </si>
  <si>
    <t>ESS 102 - KEHUA TECH5</t>
  </si>
  <si>
    <t>838 - ZXM8-SP120-405/M</t>
  </si>
  <si>
    <t>ESS 66 - ZNSHINE SOLAR24</t>
  </si>
  <si>
    <t>818 - SPI75K-B</t>
  </si>
  <si>
    <t>ESS 102 - KEHUA TECH4</t>
  </si>
  <si>
    <t>809 - ZXM7-SH144-530/M</t>
  </si>
  <si>
    <t>ESS 66 - ZNSHINE SOLAR23</t>
  </si>
  <si>
    <t>660 - SPI3000-B2</t>
  </si>
  <si>
    <t>ESS 102 - KEHUA TECH3</t>
  </si>
  <si>
    <t>774 - ZXP6-HLD144-335W</t>
  </si>
  <si>
    <t>ESS 66 - ZNSHINE SOLAR22</t>
  </si>
  <si>
    <t>640 - SPI60K-B</t>
  </si>
  <si>
    <t>ESS 102 - KEHUA TECH2</t>
  </si>
  <si>
    <t>737 - ZXM6-NH132-415W</t>
  </si>
  <si>
    <t>ESS 66 - ZNSHINE SOLAR21</t>
  </si>
  <si>
    <t>506 - SPI6000-B2</t>
  </si>
  <si>
    <t>ESS 102 - KEHUA TECH1</t>
  </si>
  <si>
    <t>679 - ZXM6-NH144-415/M</t>
  </si>
  <si>
    <t>ESS 66 - ZNSHINE SOLAR20</t>
  </si>
  <si>
    <t>544 - SE-TL5K</t>
  </si>
  <si>
    <t>661 - ZXM6-NHLD144-430/M</t>
  </si>
  <si>
    <t>ESS 66 - ZNSHINE SOLAR19</t>
  </si>
  <si>
    <t>499 - SE-TL3KB</t>
  </si>
  <si>
    <t>648 - ZXM7-SPLD144-545/M</t>
  </si>
  <si>
    <t>ESS 66 - ZNSHINE SOLAR18</t>
  </si>
  <si>
    <t>988 - AFORE HNS10000TL</t>
  </si>
  <si>
    <t>ESS 99 - AFORE5</t>
  </si>
  <si>
    <t>611 - ZXM6-NH132-395</t>
  </si>
  <si>
    <t>ESS 66 - ZNSHINE SOLAR17</t>
  </si>
  <si>
    <t>918 - BNT020KTL</t>
  </si>
  <si>
    <t>ESS 99 - AFORE4</t>
  </si>
  <si>
    <t>602 - ZXM6-NH132-405W</t>
  </si>
  <si>
    <t>ESS 66 - ZNSHINE SOLAR16</t>
  </si>
  <si>
    <t>770 - HNS8000TL</t>
  </si>
  <si>
    <t>ESS 99 - AFORE3</t>
  </si>
  <si>
    <t>567 - ZXM7-SPLD144-550</t>
  </si>
  <si>
    <t>ESS 66 - ZNSHINE SOLAR15</t>
  </si>
  <si>
    <t>683 - HNS3000TL</t>
  </si>
  <si>
    <t>ESS 99 - AFORE2</t>
  </si>
  <si>
    <t>564 - ZXM6-NHLD144-440/M</t>
  </si>
  <si>
    <t>ESS 66 - ZNSHINE SOLAR14</t>
  </si>
  <si>
    <t>490 - HNS5000TL</t>
  </si>
  <si>
    <t>ESS 99 - AFORE1</t>
  </si>
  <si>
    <t>530 - ZMX7-SPDB144-545W</t>
  </si>
  <si>
    <t>ESS 66 - ZNSHINE SOLAR13</t>
  </si>
  <si>
    <t>687 - GT1-8K-D</t>
  </si>
  <si>
    <t>ESS 96 - LIVOLTEK9</t>
  </si>
  <si>
    <t>433 - ZXM6-NH144-430/M</t>
  </si>
  <si>
    <t>ESS 66 - ZNSHINE SOLAR12</t>
  </si>
  <si>
    <t>684 - GT1-6K-D</t>
  </si>
  <si>
    <t>ESS 96 - LIVOLTEK8</t>
  </si>
  <si>
    <t>426 - ZXP6-72-330/P</t>
  </si>
  <si>
    <t>ESS 66 - ZNSHINE SOLAR11</t>
  </si>
  <si>
    <t>645 - GT1-10K-D</t>
  </si>
  <si>
    <t>ESS 96 - LIVOLTEK7</t>
  </si>
  <si>
    <t>415 - ZXP6-LD72-340/P</t>
  </si>
  <si>
    <t>ESS 66 - ZNSHINE SOLAR10</t>
  </si>
  <si>
    <t>577 - GT1-3K-S</t>
  </si>
  <si>
    <t>ESS 96 - LIVOLTEK6</t>
  </si>
  <si>
    <t>407 - ZXM6-NHLD144-390/M</t>
  </si>
  <si>
    <t>ESS 66 - ZNSHINE SOLAR9</t>
  </si>
  <si>
    <t>556 - GT1-3K-SS</t>
  </si>
  <si>
    <t>ESS 96 - LIVOLTEK5</t>
  </si>
  <si>
    <t>405 - ZXM6-NH144-425/M</t>
  </si>
  <si>
    <t>ESS 66 - ZNSHINE SOLAR8</t>
  </si>
  <si>
    <t>532 - GT-6K-D</t>
  </si>
  <si>
    <t>ESS 96 - LIVOLTEK4</t>
  </si>
  <si>
    <t>404 - ZXM6-NH144-405/M</t>
  </si>
  <si>
    <t>ESS 66 - ZNSHINE SOLAR7</t>
  </si>
  <si>
    <t>513 - GT3-17K-D</t>
  </si>
  <si>
    <t>ESS 96 - LIVOLTEK3</t>
  </si>
  <si>
    <t>386 - ZXM6-NH144-425/M</t>
  </si>
  <si>
    <t>ESS 66 - ZNSHINE SOLAR6</t>
  </si>
  <si>
    <t>505 - GT3-25K-D</t>
  </si>
  <si>
    <t>ESS 96 - LIVOLTEK2</t>
  </si>
  <si>
    <t>378 - ZXM6-NHLD144-405/M</t>
  </si>
  <si>
    <t>ESS 66 - ZNSHINE SOLAR5</t>
  </si>
  <si>
    <t>477 - GT1-5K-D</t>
  </si>
  <si>
    <t>ESS 96 - LIVOLTEK1</t>
  </si>
  <si>
    <t>345 - ZXP6-LD72-335/P</t>
  </si>
  <si>
    <t>ESS 66 - ZNSHINE SOLAR4</t>
  </si>
  <si>
    <t>1012 - NAC6K-DS</t>
  </si>
  <si>
    <t>ESS 94 - RENAC6</t>
  </si>
  <si>
    <t>223 - ZXP6-LD72-345/P</t>
  </si>
  <si>
    <t>ESS 66 - ZNSHINE SOLAR3</t>
  </si>
  <si>
    <t>985 - R1-10K5-DS</t>
  </si>
  <si>
    <t>ESS 94 - RENAC5</t>
  </si>
  <si>
    <t>213 - ZXP6-LD72-350/P</t>
  </si>
  <si>
    <t>ESS 66 - ZNSHINE SOLAR2</t>
  </si>
  <si>
    <t>674 - R1-3K3-SS</t>
  </si>
  <si>
    <t>ESS 94 - RENAC4</t>
  </si>
  <si>
    <t>203 - ZXP6-LD72-330/P</t>
  </si>
  <si>
    <t>ESS 66 - ZNSHINE SOLAR1</t>
  </si>
  <si>
    <t>530 - NAC8K-DS</t>
  </si>
  <si>
    <t>ESS 94 - RENAC3</t>
  </si>
  <si>
    <t>1123 - LNSU-550M</t>
  </si>
  <si>
    <t>ESS 65 - LUXEN SOLAR10</t>
  </si>
  <si>
    <t>479 - NAC3K-SS</t>
  </si>
  <si>
    <t>ESS 94 - RENAC2</t>
  </si>
  <si>
    <t>1046 - LNVH-595M</t>
  </si>
  <si>
    <t>ESS 65 - LUXEN SOLAR9</t>
  </si>
  <si>
    <t>467 - NAC5K-DS</t>
  </si>
  <si>
    <t>ESS 94 - RENAC1</t>
  </si>
  <si>
    <t>1026 - LNEK-595M</t>
  </si>
  <si>
    <t>ESS 65 - LUXEN SOLAR8</t>
  </si>
  <si>
    <t>902 - ECOS-2000 PLUS</t>
  </si>
  <si>
    <t>ESS 90 - ECOSOLIS3</t>
  </si>
  <si>
    <t>751 - LNEX-505M</t>
  </si>
  <si>
    <t>ESS 65 - LUXEN SOLAR7</t>
  </si>
  <si>
    <t>881 - ES-GT-10K-V2</t>
  </si>
  <si>
    <t>ESS 90 - ECOSOLIS2</t>
  </si>
  <si>
    <t>740 - LNSU-450M</t>
  </si>
  <si>
    <t>ESS 65 - LUXEN SOLAR6</t>
  </si>
  <si>
    <t>405 - ES GT-05K</t>
  </si>
  <si>
    <t>ESS 90 - ECOSOLIS1</t>
  </si>
  <si>
    <t>707 - LNVU-550M</t>
  </si>
  <si>
    <t>ESS 65 - LUXEN SOLAR5</t>
  </si>
  <si>
    <t>1011 - ESM-6500_x000D_</t>
  </si>
  <si>
    <t>ESS 88 - ELSYS SOLAR4</t>
  </si>
  <si>
    <t>625 - LNVT-505M</t>
  </si>
  <si>
    <t>ESS 65 - LUXEN SOLAR4</t>
  </si>
  <si>
    <t>564 - ESM-8000</t>
  </si>
  <si>
    <t>ESS 88 - ELSYS SOLAR3</t>
  </si>
  <si>
    <t>210 - LNSF-330M</t>
  </si>
  <si>
    <t>ESS 65 - LUXEN SOLAR3</t>
  </si>
  <si>
    <t>492 - ESM-3000</t>
  </si>
  <si>
    <t>ESS 88 - ELSYS SOLAR2</t>
  </si>
  <si>
    <t>199 - LNSF-390M</t>
  </si>
  <si>
    <t>ESS 65 - LUXEN SOLAR2</t>
  </si>
  <si>
    <t>404 - ESM-5000</t>
  </si>
  <si>
    <t>ESS 88 - ELSYS SOLAR1</t>
  </si>
  <si>
    <t>197 - LNSF-370M</t>
  </si>
  <si>
    <t>ESS 65 - LUXEN SOLAR1</t>
  </si>
  <si>
    <t>498 - TSOL-M1600</t>
  </si>
  <si>
    <t>ESS 87 - TSUN2</t>
  </si>
  <si>
    <t>196 - SP-SE46</t>
  </si>
  <si>
    <t>ESS 64 - SOLAR PLUS1</t>
  </si>
  <si>
    <t>401 - TSOL-M600</t>
  </si>
  <si>
    <t>ESS 87 - TSUN1</t>
  </si>
  <si>
    <t>1141 - AE575MD-156BD</t>
  </si>
  <si>
    <t>ESS 60 - AE SOLAR19</t>
  </si>
  <si>
    <t>367 - M-600</t>
  </si>
  <si>
    <t>ESS 84 - TALESOL1</t>
  </si>
  <si>
    <t>952 - AE550HM6L-72</t>
  </si>
  <si>
    <t>ESS 60 - AE SOLAR18</t>
  </si>
  <si>
    <t>1033 - R3-120K</t>
  </si>
  <si>
    <t>ESS 82 - EMPALUX10</t>
  </si>
  <si>
    <t>899 - AE-HM6L-72-460W</t>
  </si>
  <si>
    <t>ESS 60 - AE SOLAR17</t>
  </si>
  <si>
    <t>1019 - R5-8K-S2-15</t>
  </si>
  <si>
    <t>ESS 82 - EMPALUX9</t>
  </si>
  <si>
    <t>854 - AE535HM6L-72</t>
  </si>
  <si>
    <t>ESS 60 - AE SOLAR16</t>
  </si>
  <si>
    <t>742 - R1-10K5-DS</t>
  </si>
  <si>
    <t>ESS 82 - EMPALUX8</t>
  </si>
  <si>
    <t>794 - AE460MD-120</t>
  </si>
  <si>
    <t>ESS 60 - AE SOLAR15</t>
  </si>
  <si>
    <t>711 - NAC70K</t>
  </si>
  <si>
    <t>ESS 82 - EMPALUX7</t>
  </si>
  <si>
    <t>771 - AE505MD-132</t>
  </si>
  <si>
    <t>ESS 60 - AE SOLAR14</t>
  </si>
  <si>
    <t>662 - NAC25K-DT</t>
  </si>
  <si>
    <t>ESS 82 - EMPALUX6</t>
  </si>
  <si>
    <t>753 - SGM6-350</t>
  </si>
  <si>
    <t>ESS 60 - AE SOLAR13</t>
  </si>
  <si>
    <t>621 - SUN2000G3-US-220</t>
  </si>
  <si>
    <t>ESS 82 - EMPALUX5</t>
  </si>
  <si>
    <t>733 - AE450HM6L-60</t>
  </si>
  <si>
    <t>ESS 60 - AE SOLAR12</t>
  </si>
  <si>
    <t>578 - NAC3K-SS</t>
  </si>
  <si>
    <t>ESS 82 - EMPALUX4</t>
  </si>
  <si>
    <t>678 - HM6L-66-505W</t>
  </si>
  <si>
    <t>ESS 60 - AE SOLAR11</t>
  </si>
  <si>
    <t>387 - NAC5K-DS</t>
  </si>
  <si>
    <t>ESS 82 - EMPALUX3</t>
  </si>
  <si>
    <t>668 - AE505HM6L-66</t>
  </si>
  <si>
    <t>ESS 60 - AE SOLAR10</t>
  </si>
  <si>
    <t>360 - NAC8K-DS</t>
  </si>
  <si>
    <t>ESS 82 - EMPALUX2</t>
  </si>
  <si>
    <t>654 - HM6L-60-460W</t>
  </si>
  <si>
    <t>ESS 60 - AE SOLAR9</t>
  </si>
  <si>
    <t>355 - NAC1-3K-SS</t>
  </si>
  <si>
    <t>ESS 82 - EMPALUX1</t>
  </si>
  <si>
    <t xml:space="preserve">554 - AE 460HM6L-60 </t>
  </si>
  <si>
    <t>ESS 60 - AE SOLAR8</t>
  </si>
  <si>
    <t>723 - IMARS MG6KTL-2M</t>
  </si>
  <si>
    <t>ESS 79 - INVT3</t>
  </si>
  <si>
    <t>529 - AE440HM6L-72</t>
  </si>
  <si>
    <t>ESS 60 - AE SOLAR7</t>
  </si>
  <si>
    <t>488 - MG5KTL-2M</t>
  </si>
  <si>
    <t>ESS 79 - INVT2</t>
  </si>
  <si>
    <t>421 - AE400HM6-72</t>
  </si>
  <si>
    <t>ESS 60 - AE SOLAR6</t>
  </si>
  <si>
    <t>344 - IMARS MG3KTLM</t>
  </si>
  <si>
    <t>ESS 79 - INVT1</t>
  </si>
  <si>
    <t>368 - AE395HM6-72</t>
  </si>
  <si>
    <t>ESS 60 - AE SOLAR5</t>
  </si>
  <si>
    <t>336 - NÃO INFORMADO</t>
  </si>
  <si>
    <t>286 - AE395M6-72</t>
  </si>
  <si>
    <t>ESS 60 - AE SOLAR4</t>
  </si>
  <si>
    <t>1026 - BS- 20K-220-G02</t>
  </si>
  <si>
    <t>ESS 72 - BEDIN SOLAR20</t>
  </si>
  <si>
    <t>271 - AE330P6-72</t>
  </si>
  <si>
    <t>ESS 60 - AE SOLAR3</t>
  </si>
  <si>
    <t>1018 - BS-15K-220V</t>
  </si>
  <si>
    <t>ESS 72 - BEDIN SOLAR19</t>
  </si>
  <si>
    <t>220 - AE350M6-72</t>
  </si>
  <si>
    <t>ESS 60 - AE SOLAR2</t>
  </si>
  <si>
    <t>1006 - BS-40K-G01</t>
  </si>
  <si>
    <t>ESS 72 - BEDIN SOLAR18</t>
  </si>
  <si>
    <t>169 - AE370M6-72</t>
  </si>
  <si>
    <t>ESS 60 - AE SOLAR1</t>
  </si>
  <si>
    <t>976 - BS-35K-G01</t>
  </si>
  <si>
    <t>ESS 72 - BEDIN SOLAR17</t>
  </si>
  <si>
    <t>754 - BS72M-545W</t>
  </si>
  <si>
    <t>ESS 59 - BALFAR SOLAR6</t>
  </si>
  <si>
    <t>969 - BS-30K-220-G01</t>
  </si>
  <si>
    <t>ESS 72 - BEDIN SOLAR16</t>
  </si>
  <si>
    <t>528 - BS72M-400W</t>
  </si>
  <si>
    <t>ESS 59 - BALFAR SOLAR5</t>
  </si>
  <si>
    <t>965 - BS-75K-G03</t>
  </si>
  <si>
    <t>ESS 72 - BEDIN SOLAR15</t>
  </si>
  <si>
    <t>425 - BS72P-335W</t>
  </si>
  <si>
    <t>ESS 59 - BALFAR SOLAR4</t>
  </si>
  <si>
    <t>948 - BS-30K-G01</t>
  </si>
  <si>
    <t>ESS 72 - BEDIN SOLAR14</t>
  </si>
  <si>
    <t>384 - BS72M380W</t>
  </si>
  <si>
    <t>ESS 59 - BALFAR SOLAR3</t>
  </si>
  <si>
    <t>777 - BS-4K-G</t>
  </si>
  <si>
    <t>ESS 72 - BEDIN SOLAR13</t>
  </si>
  <si>
    <t>184 - BS72P-330W</t>
  </si>
  <si>
    <t>ESS 59 - BALFAR SOLAR2</t>
  </si>
  <si>
    <t>776 - BS-25K-G02</t>
  </si>
  <si>
    <t>ESS 72 - BEDIN SOLAR12</t>
  </si>
  <si>
    <t>164 - BS72M370W</t>
  </si>
  <si>
    <t>ESS 59 - BALFAR SOLAR1</t>
  </si>
  <si>
    <t>769 - BS-10K</t>
  </si>
  <si>
    <t>ESS 72 - BEDIN SOLAR11</t>
  </si>
  <si>
    <t>261 - AS-P725-330W</t>
  </si>
  <si>
    <t>ESS 58 - AEG2</t>
  </si>
  <si>
    <t>701 - BS-110K-G03</t>
  </si>
  <si>
    <t>ESS 72 - BEDIN SOLAR10</t>
  </si>
  <si>
    <t>163 - AS-P-727-330W</t>
  </si>
  <si>
    <t>ESS 58 - AEG1</t>
  </si>
  <si>
    <t>634 - BS-4K-G</t>
  </si>
  <si>
    <t>ESS 72 - BEDIN SOLAR9</t>
  </si>
  <si>
    <t>1106 - YL255P-29B</t>
  </si>
  <si>
    <t>ESS 57 - YINGLI SOLAR5</t>
  </si>
  <si>
    <t>628 - BS-6K-G</t>
  </si>
  <si>
    <t>ESS 72 - BEDIN SOLAR8</t>
  </si>
  <si>
    <t>734 - YL330PD-35B</t>
  </si>
  <si>
    <t>ESS 57 - YINGLI SOLAR4</t>
  </si>
  <si>
    <t>472 - BS-20K-G02</t>
  </si>
  <si>
    <t>ESS 72 - BEDIN SOLAR7</t>
  </si>
  <si>
    <t>540 - YL245P-29B</t>
  </si>
  <si>
    <t>ESS 57 - YINGLI SOLAR3</t>
  </si>
  <si>
    <t>471 - BS-15K-G03</t>
  </si>
  <si>
    <t>ESS 72 - BEDIN SOLAR6</t>
  </si>
  <si>
    <t>475 - YL335P</t>
  </si>
  <si>
    <t>ESS 57 - YINGLI SOLAR2</t>
  </si>
  <si>
    <t>466 - BS-50K-G01</t>
  </si>
  <si>
    <t>ESS 72 - BEDIN SOLAR5</t>
  </si>
  <si>
    <t>157 - YL 330P-35B</t>
  </si>
  <si>
    <t>ESS 57 - YINGLI SOLAR1</t>
  </si>
  <si>
    <t>411 - BS-8K-G</t>
  </si>
  <si>
    <t>ESS 72 - BEDIN SOLAR4</t>
  </si>
  <si>
    <t>1161 - LR5-72HBD-545M</t>
  </si>
  <si>
    <t>ESS 56 - LONGI SOLAR25</t>
  </si>
  <si>
    <t>342 - BS-12K-G03</t>
  </si>
  <si>
    <t>ESS 72 - BEDIN SOLAR3</t>
  </si>
  <si>
    <t>1120 - LR5-72HPH-550M</t>
  </si>
  <si>
    <t>ESS 56 - LONGI SOLAR24</t>
  </si>
  <si>
    <t>326 - BS-5K-G</t>
  </si>
  <si>
    <t>ESS 72 - BEDIN SOLAR2</t>
  </si>
  <si>
    <t>1065 - LR5-72HPH 550 – 550W</t>
  </si>
  <si>
    <t>ESS 56 - LONGI SOLAR23</t>
  </si>
  <si>
    <t>325 - BS-3K-G</t>
  </si>
  <si>
    <t>ESS 72 - BEDIN SOLAR1</t>
  </si>
  <si>
    <t>961 - LR5-72HBD-540M</t>
  </si>
  <si>
    <t>ESS 56 - LONGI SOLAR22</t>
  </si>
  <si>
    <t>284 - SMP-600</t>
  </si>
  <si>
    <t>ESS 69 - INTISOL1</t>
  </si>
  <si>
    <t>929 - LR5-66HPH-510M</t>
  </si>
  <si>
    <t>ESS 56 - LONGI SOLAR21</t>
  </si>
  <si>
    <t>1039 - SUN-4K-G04</t>
  </si>
  <si>
    <t>ESS 63 - DEYE SUN62</t>
  </si>
  <si>
    <t>855 - LR5-72HPH-550W</t>
  </si>
  <si>
    <t>ESS 56 - LONGI SOLAR20</t>
  </si>
  <si>
    <t>1034 - SUN-50K-G03</t>
  </si>
  <si>
    <t>ESS 63 - DEYE SUN61</t>
  </si>
  <si>
    <t>723 - LR5-72HPH-540W</t>
  </si>
  <si>
    <t>ESS 56 - LONGI SOLAR19</t>
  </si>
  <si>
    <t>996 - SUN1300G3-EU-230</t>
  </si>
  <si>
    <t>ESS 63 - DEYE SUN60</t>
  </si>
  <si>
    <t>680 - LR5-66HPH-500M</t>
  </si>
  <si>
    <t>ESS 56 - LONGI SOLAR18</t>
  </si>
  <si>
    <t>987 - SUN-5K-G04</t>
  </si>
  <si>
    <t>ESS 63 - DEYE SUN59</t>
  </si>
  <si>
    <t>635 - LR5-72HPH-545M</t>
  </si>
  <si>
    <t>ESS 56 - LONGI SOLAR17</t>
  </si>
  <si>
    <t>963 - SUN-25K-G04</t>
  </si>
  <si>
    <t>ESS 63 - DEYE SUN58</t>
  </si>
  <si>
    <t>607 - LR6-720PH-385M</t>
  </si>
  <si>
    <t>ESS 56 - LONGI SOLAR16</t>
  </si>
  <si>
    <t>945 - SUN2000L-12KTL</t>
  </si>
  <si>
    <t>ESS 63 - DEYE SUN57</t>
  </si>
  <si>
    <t>599 - LR4-72HPH-445M</t>
  </si>
  <si>
    <t>ESS 56 - LONGI SOLAR15</t>
  </si>
  <si>
    <t>938 - SUN-75K-G05</t>
  </si>
  <si>
    <t>ESS 63 - DEYE SUN56</t>
  </si>
  <si>
    <t>463 - LR4-72HBD-445W</t>
  </si>
  <si>
    <t>ESS 56 - LONGI SOLAR14</t>
  </si>
  <si>
    <t>916 - SUN-15K-G05</t>
  </si>
  <si>
    <t>ESS 63 - DEYE SUN55</t>
  </si>
  <si>
    <t>459 - LR4-72HBD-450M</t>
  </si>
  <si>
    <t>ESS 56 - LONGI SOLAR13</t>
  </si>
  <si>
    <t>903 - SUN-75K-G03</t>
  </si>
  <si>
    <t>ESS 63 - DEYE SUN54</t>
  </si>
  <si>
    <t>454 - LR4-72HBD-440W</t>
  </si>
  <si>
    <t>ESS 56 - LONGI SOLAR12</t>
  </si>
  <si>
    <t>895 - SUN-12K-G03</t>
  </si>
  <si>
    <t>ESS 63 - DEYE SUN53</t>
  </si>
  <si>
    <t>390 - LR4-72HPH-440M</t>
  </si>
  <si>
    <t>ESS 56 - LONGI SOLAR11</t>
  </si>
  <si>
    <t>883 - SUN-3K-G04</t>
  </si>
  <si>
    <t>ESS 63 - DEYE SUN52</t>
  </si>
  <si>
    <t>377 - LR4-72HPH-450M</t>
  </si>
  <si>
    <t>ESS 56 - LONGI SOLAR10</t>
  </si>
  <si>
    <t>875 - SUN-10K-G03-LV</t>
  </si>
  <si>
    <t>ESS 63 - DEYE SUN51</t>
  </si>
  <si>
    <t>369 - LR5-72HBD-530M</t>
  </si>
  <si>
    <t>ESS 56 - LONGI SOLAR9</t>
  </si>
  <si>
    <t>837 - SUN2000G3-US-220</t>
  </si>
  <si>
    <t>ESS 63 - DEYE SUN50</t>
  </si>
  <si>
    <t>364 - LR5-72HBD-535M</t>
  </si>
  <si>
    <t>ESS 56 - LONGI SOLAR8</t>
  </si>
  <si>
    <t>834 - SUN-45K-G-LV</t>
  </si>
  <si>
    <t>ESS 63 - DEYE SUN49</t>
  </si>
  <si>
    <t>294 - LR4-72HP-440M</t>
  </si>
  <si>
    <t>ESS 56 - LONGI SOLAR7</t>
  </si>
  <si>
    <t>800 - SUN-50K-G-LV</t>
  </si>
  <si>
    <t>ESS 63 - DEYE SUN48</t>
  </si>
  <si>
    <t>289 - LR4-72HPH-435M</t>
  </si>
  <si>
    <t>ESS 56 - LONGI SOLAR6</t>
  </si>
  <si>
    <t>774 - SUN-18K-G03</t>
  </si>
  <si>
    <t>ESS 63 - DEYE SUN47</t>
  </si>
  <si>
    <t>248 - LR4-72HBD-435M</t>
  </si>
  <si>
    <t>ESS 56 - LONGI SOLAR5</t>
  </si>
  <si>
    <t>735 - SUN1800G3-US-220</t>
  </si>
  <si>
    <t>ESS 63 - DEYE SUN46</t>
  </si>
  <si>
    <t>247 - LR4-72HPH-430M</t>
  </si>
  <si>
    <t>ESS 56 - LONGI SOLAR4</t>
  </si>
  <si>
    <t>728 - SUN-30K-G3</t>
  </si>
  <si>
    <t>ESS 63 - DEYE SUN45</t>
  </si>
  <si>
    <t>180 - LR6-720PH-380M</t>
  </si>
  <si>
    <t>ESS 56 - LONGI SOLAR3</t>
  </si>
  <si>
    <t>727 - SUN-10K-G3</t>
  </si>
  <si>
    <t>ESS 63 - DEYE SUN44</t>
  </si>
  <si>
    <t>158 - LR6-72HPH-385M</t>
  </si>
  <si>
    <t>ESS 56 - LONGI SOLAR2</t>
  </si>
  <si>
    <t>698 - SUN-40K-G-LV</t>
  </si>
  <si>
    <t>ESS 63 - DEYE SUN43</t>
  </si>
  <si>
    <t>156 - LR6-72OPH-400M</t>
  </si>
  <si>
    <t>ESS 56 - LONGI SOLAR1</t>
  </si>
  <si>
    <t>693 - SUN-35K-G02-LV</t>
  </si>
  <si>
    <t>ESS 63 - DEYE SUN42</t>
  </si>
  <si>
    <t>982 - PS550M6-24/TH</t>
  </si>
  <si>
    <t>ESS 54 - PHONO SOLAR10</t>
  </si>
  <si>
    <t>692 - SUN-30K-G</t>
  </si>
  <si>
    <t>ESS 63 - DEYE SUN41</t>
  </si>
  <si>
    <t>936 - PS550M6H-24/TH</t>
  </si>
  <si>
    <t>ESS 54 - PHONO SOLAR9</t>
  </si>
  <si>
    <t>690 - SUN1000G3-US-220</t>
  </si>
  <si>
    <t>ESS 63 - DEYE SUN40</t>
  </si>
  <si>
    <t>797 - PS455M4H-24/TH</t>
  </si>
  <si>
    <t>ESS 54 - PHONO SOLAR8</t>
  </si>
  <si>
    <t>635 - SUN2000 G3-EU-230</t>
  </si>
  <si>
    <t>ESS 63 - DEYE SUN39</t>
  </si>
  <si>
    <t>731 - PS450M5GFH-24/TH</t>
  </si>
  <si>
    <t>ESS 54 - PHONO SOLAR7</t>
  </si>
  <si>
    <t>593 - SUN-600G2-US-127</t>
  </si>
  <si>
    <t>ESS 63 - DEYE SUN38</t>
  </si>
  <si>
    <t>675 - PS535M6H-24TH</t>
  </si>
  <si>
    <t>ESS 54 - PHONO SOLAR6</t>
  </si>
  <si>
    <t>559 - SUN-8K-SG01LP1-US/EU</t>
  </si>
  <si>
    <t>ESS 63 - DEYE SUN37</t>
  </si>
  <si>
    <t>545 - PS415M1H-24/TH</t>
  </si>
  <si>
    <t>ESS 54 - PHONO SOLAR5</t>
  </si>
  <si>
    <t>555 - SUN1600G</t>
  </si>
  <si>
    <t>ESS 63 - DEYE SUN36</t>
  </si>
  <si>
    <t>471 - PS450M4H-24TH</t>
  </si>
  <si>
    <t>ESS 54 - PHONO SOLAR4</t>
  </si>
  <si>
    <t>537 - SUN-6K-G</t>
  </si>
  <si>
    <t>ESS 63 - DEYE SUN35</t>
  </si>
  <si>
    <t>371 - PS400M1H-24/TH</t>
  </si>
  <si>
    <t>ESS 54 - PHONO SOLAR3</t>
  </si>
  <si>
    <t>534 - SUN-15K-G02</t>
  </si>
  <si>
    <t>ESS 63 - DEYE SUN34</t>
  </si>
  <si>
    <t>338 - PS405M1H-24/TH</t>
  </si>
  <si>
    <t>ESS 54 - PHONO SOLAR2</t>
  </si>
  <si>
    <t>531 - SUN1300G3-US-220</t>
  </si>
  <si>
    <t>ESS 63 - DEYE SUN33</t>
  </si>
  <si>
    <t>154 - PS380M-24/TH</t>
  </si>
  <si>
    <t>ESS 54 - PHONO SOLAR1</t>
  </si>
  <si>
    <t>527 - SUN-60K-G</t>
  </si>
  <si>
    <t>ESS 63 - DEYE SUN32</t>
  </si>
  <si>
    <t>1140 - SS-555-72MDH</t>
  </si>
  <si>
    <t>ESS 53 - JNG3</t>
  </si>
  <si>
    <t>525 - SUN-35K-G02</t>
  </si>
  <si>
    <t>ESS 63 - DEYE SUN31</t>
  </si>
  <si>
    <t>882 - SS-550-72MDH</t>
  </si>
  <si>
    <t>ESS 53 - JNG2</t>
  </si>
  <si>
    <t>517 - SUN2000G3-US-220</t>
  </si>
  <si>
    <t>ESS 63 - DEYE SUN30</t>
  </si>
  <si>
    <t>152 - UL-330P-72</t>
  </si>
  <si>
    <t>ESS 53 - JNG1</t>
  </si>
  <si>
    <t>491 - SUN-7.5K-G</t>
  </si>
  <si>
    <t>ESS 63 - DEYE SUN29</t>
  </si>
  <si>
    <t>1156 - SS-545-72MDH</t>
  </si>
  <si>
    <t>ESS 52 - SUNOVA23</t>
  </si>
  <si>
    <t>468 - SUN-10K-G</t>
  </si>
  <si>
    <t>ESS 63 - DEYE SUN28</t>
  </si>
  <si>
    <t>1155 - SS-670-66MDH-G12 670 W</t>
  </si>
  <si>
    <t>ESS 52 - SUNOVA22</t>
  </si>
  <si>
    <t>462 - SUN-75K-G</t>
  </si>
  <si>
    <t>ESS 63 - DEYE SUN27</t>
  </si>
  <si>
    <t>1114 - SS-460-60MDH</t>
  </si>
  <si>
    <t>ESS 52 - SUNOVA21</t>
  </si>
  <si>
    <t>454 - SUN-50K-G02-LV</t>
  </si>
  <si>
    <t>ESS 63 - DEYE SUN26</t>
  </si>
  <si>
    <t>1015 - SUN 72M-H8 - 550</t>
  </si>
  <si>
    <t>ESS 52 - SUNOVA20</t>
  </si>
  <si>
    <t>452 - SUN-25K-G02-LV</t>
  </si>
  <si>
    <t>ESS 63 - DEYE SUN25</t>
  </si>
  <si>
    <t>987 - SS-555-72MDH</t>
  </si>
  <si>
    <t>ESS 52 - SUNOVA19</t>
  </si>
  <si>
    <t>451 - SUN2000G-US-220</t>
  </si>
  <si>
    <t>ESS 63 - DEYE SUN24</t>
  </si>
  <si>
    <t>896 - SS-BG550-72MDH</t>
  </si>
  <si>
    <t>ESS 52 - SUNOVA18</t>
  </si>
  <si>
    <t>444 - SUN-12K-G02-LV</t>
  </si>
  <si>
    <t>ESS 63 - DEYE SUN23</t>
  </si>
  <si>
    <t>830 - SS-505-66MDH</t>
  </si>
  <si>
    <t>ESS 52 - SUNOVA17</t>
  </si>
  <si>
    <t>441 - SUN-3.6K-SG03LP1-EU</t>
  </si>
  <si>
    <t>ESS 63 - DEYE SUN22</t>
  </si>
  <si>
    <t>829 - SS-550-72MDH</t>
  </si>
  <si>
    <t>ESS 52 - SUNOVA16</t>
  </si>
  <si>
    <t>435 - SUN-20K-G02</t>
  </si>
  <si>
    <t>ESS 63 - DEYE SUN21</t>
  </si>
  <si>
    <t>798 - SS-550-72MTF</t>
  </si>
  <si>
    <t>ESS 52 - SUNOVA15</t>
  </si>
  <si>
    <t>425 - SUN-15K-G03</t>
  </si>
  <si>
    <t>ESS 63 - DEYE SUN20</t>
  </si>
  <si>
    <t>708 - SS-505-66MTF</t>
  </si>
  <si>
    <t>ESS 52 - SUNOVA14</t>
  </si>
  <si>
    <t>420 - SUN-30K-G02-LV</t>
  </si>
  <si>
    <t>ESS 63 - DEYE SUN19</t>
  </si>
  <si>
    <t>586 - SS-360-72MD</t>
  </si>
  <si>
    <t>ESS 52 - SUNOVA13</t>
  </si>
  <si>
    <t>419 - SUN-12K-G02</t>
  </si>
  <si>
    <t>ESS 63 - DEYE SUN18</t>
  </si>
  <si>
    <t>543 - SS-450-72MDX9</t>
  </si>
  <si>
    <t>ESS 52 - SUNOVA12</t>
  </si>
  <si>
    <t>412 - SUN-25K-G02</t>
  </si>
  <si>
    <t>ESS 63 - DEYE SUN17</t>
  </si>
  <si>
    <t>513 - SS-550-72MDH</t>
  </si>
  <si>
    <t>ESS 52 - SUNOVA11</t>
  </si>
  <si>
    <t>397 - SUN-5K-SG03LP1-EU</t>
  </si>
  <si>
    <t>ESS 63 - DEYE SUN16</t>
  </si>
  <si>
    <t>307 - SS-450-72MD</t>
  </si>
  <si>
    <t>ESS 52 - SUNOVA10</t>
  </si>
  <si>
    <t>394 - SUN-3.6K-G</t>
  </si>
  <si>
    <t>ESS 63 - DEYE SUN15</t>
  </si>
  <si>
    <t>284 - SS-440-72MD</t>
  </si>
  <si>
    <t>ESS 52 - SUNOVA9</t>
  </si>
  <si>
    <t>381 - SUN-15K-G02-LV</t>
  </si>
  <si>
    <t>ESS 63 - DEYE SUN14</t>
  </si>
  <si>
    <t>273 - SS-405-72MD</t>
  </si>
  <si>
    <t>ESS 52 - SUNOVA8</t>
  </si>
  <si>
    <t>378 - SUN1600G3-US-220</t>
  </si>
  <si>
    <t>ESS 63 - DEYE SUN13</t>
  </si>
  <si>
    <t>264 - SS-380-72M</t>
  </si>
  <si>
    <t>ESS 52 - SUNOVA7</t>
  </si>
  <si>
    <t>377 - SUN-33K-G02-LV</t>
  </si>
  <si>
    <t>ESS 63 - DEYE SUN12</t>
  </si>
  <si>
    <t>260 - SS-400-72M</t>
  </si>
  <si>
    <t>ESS 52 - SUNOVA6</t>
  </si>
  <si>
    <t>375 - SUN1300G-US-220</t>
  </si>
  <si>
    <t>ESS 63 - DEYE SUN11</t>
  </si>
  <si>
    <t>258 - SS-410-72MD</t>
  </si>
  <si>
    <t>ESS 52 - SUNOVA5</t>
  </si>
  <si>
    <t>363 - SUN-4K-G</t>
  </si>
  <si>
    <t>ESS 63 - DEYE SUN10</t>
  </si>
  <si>
    <t>230 - SS-340-72P</t>
  </si>
  <si>
    <t>ESS 52 - SUNOVA4</t>
  </si>
  <si>
    <t>359 - SUN-20K-G02-LV</t>
  </si>
  <si>
    <t>ESS 63 - DEYE SUN9</t>
  </si>
  <si>
    <t>202 - SS-330-72P</t>
  </si>
  <si>
    <t>ESS 52 - SUNOVA3</t>
  </si>
  <si>
    <t>354 - SUN-35K-G</t>
  </si>
  <si>
    <t>ESS 63 - DEYE SUN8</t>
  </si>
  <si>
    <t>188 - SS-360-72M</t>
  </si>
  <si>
    <t>ESS 52 - SUNOVA2</t>
  </si>
  <si>
    <t>348 - SUN-3K-G</t>
  </si>
  <si>
    <t>ESS 63 - DEYE SUN7</t>
  </si>
  <si>
    <t>150 - SS-370-72M</t>
  </si>
  <si>
    <t>ESS 52 - SUNOVA1</t>
  </si>
  <si>
    <t>334 - SUN600G2-US-220</t>
  </si>
  <si>
    <t>ESS 63 - DEYE SUN6</t>
  </si>
  <si>
    <t>148 - CORAL325P-72</t>
  </si>
  <si>
    <t>ESS 50 - PERLIGHT1</t>
  </si>
  <si>
    <t>317 - SUN1300G2-US-208/240</t>
  </si>
  <si>
    <t>ESS 63 - DEYE SUN5</t>
  </si>
  <si>
    <t>841 - TSM472H-550</t>
  </si>
  <si>
    <t>ESS 48 - TALESUN13</t>
  </si>
  <si>
    <t>311 - SUN-8K-G</t>
  </si>
  <si>
    <t>ESS 63 - DEYE SUN4</t>
  </si>
  <si>
    <t>775 - TP7F72M-535</t>
  </si>
  <si>
    <t>ESS 48 - TALESUN12</t>
  </si>
  <si>
    <t>269 - SUN-50K-G</t>
  </si>
  <si>
    <t>ESS 63 - DEYE SUN3</t>
  </si>
  <si>
    <t>757 - TD7G72M 550W</t>
  </si>
  <si>
    <t>ESS 48 - TALESUN11</t>
  </si>
  <si>
    <t>ESS 63 - DEYE SUN2</t>
  </si>
  <si>
    <t>705 - TP6L72M-445W</t>
  </si>
  <si>
    <t>ESS 48 - TALESUN10</t>
  </si>
  <si>
    <t>225 - SUN-5K-G</t>
  </si>
  <si>
    <t>ESS 63 - DEYE SUN1</t>
  </si>
  <si>
    <t>702 - TP7F72M(H)-550</t>
  </si>
  <si>
    <t>ESS 48 - TALESUN9</t>
  </si>
  <si>
    <t>1041 - R5-3K-S1-15</t>
  </si>
  <si>
    <t>ESS 62 - SAJ54</t>
  </si>
  <si>
    <t>593 - TP6H72M 410 W</t>
  </si>
  <si>
    <t>ESS 48 - TALESUN8</t>
  </si>
  <si>
    <t>989 - R6-20K-T2-32</t>
  </si>
  <si>
    <t>ESS 62 - SAJ53</t>
  </si>
  <si>
    <t>532 - TP6L72M(H)-440</t>
  </si>
  <si>
    <t>ESS 48 - TALESUN7</t>
  </si>
  <si>
    <t>986 - R6-10K-S3</t>
  </si>
  <si>
    <t>ESS 62 - SAJ52</t>
  </si>
  <si>
    <t>457 - TP6F72M(H) 410W</t>
  </si>
  <si>
    <t>ESS 48 - TALESUN6</t>
  </si>
  <si>
    <t>973 - R6-30K-T4-32-LV</t>
  </si>
  <si>
    <t>ESS 62 - SAJ51</t>
  </si>
  <si>
    <t>323 - TP672M-375</t>
  </si>
  <si>
    <t>ESS 48 - TALESUN5</t>
  </si>
  <si>
    <t xml:space="preserve">971 - R6-50K-T4-32 </t>
  </si>
  <si>
    <t>ESS 62 - SAJ50</t>
  </si>
  <si>
    <t>315 - TP6H72M(H)-400</t>
  </si>
  <si>
    <t>ESS 48 - TALESUN4</t>
  </si>
  <si>
    <t>967 - R6-20K-T3-32-LV</t>
  </si>
  <si>
    <t>ESS 62 - SAJ49</t>
  </si>
  <si>
    <t>211 - TP672M-375</t>
  </si>
  <si>
    <t>ESS 48 - TALESUN3</t>
  </si>
  <si>
    <t>966 - R6-10K-T2-32-LV</t>
  </si>
  <si>
    <t>ESS 62 - SAJ48</t>
  </si>
  <si>
    <t>171 - T6H72P-340</t>
  </si>
  <si>
    <t>ESS 48 - TALESUN2</t>
  </si>
  <si>
    <t>955 - 	R5-7K-S2-15</t>
  </si>
  <si>
    <t>ESS 62 - SAJ47</t>
  </si>
  <si>
    <t>143 - TP672P 330</t>
  </si>
  <si>
    <t>ESS 48 - TALESUN1</t>
  </si>
  <si>
    <t>952 - R5-2K-S1-15</t>
  </si>
  <si>
    <t>ESS 62 - SAJ46</t>
  </si>
  <si>
    <t>142 - UP-M335P</t>
  </si>
  <si>
    <t>ESS 47 - UP SOLAR1</t>
  </si>
  <si>
    <t>951 - R6-15K-T2-32-LV</t>
  </si>
  <si>
    <t>ESS 62 - SAJ45</t>
  </si>
  <si>
    <t>139 - CORAL 325 P-72</t>
  </si>
  <si>
    <t>ESS 45 - KVA1</t>
  </si>
  <si>
    <t>927 - SUNTRIO PLUS 30K</t>
  </si>
  <si>
    <t>ESS 62 - SAJ44</t>
  </si>
  <si>
    <t>135 - GPP-260/60</t>
  </si>
  <si>
    <t>ESS 44 - WE BRAZIL ENERGY1</t>
  </si>
  <si>
    <t xml:space="preserve">925 - R6-40K-T4-32 </t>
  </si>
  <si>
    <t>ESS 62 - SAJ43</t>
  </si>
  <si>
    <t>1185 - EMSB-455 HC</t>
  </si>
  <si>
    <t>ESS 42 - INTELBRAS30</t>
  </si>
  <si>
    <t>897 - R6-25K-T2-32</t>
  </si>
  <si>
    <t>ESS 62 - SAJ42</t>
  </si>
  <si>
    <t>1159 - EMST- 430SG</t>
  </si>
  <si>
    <t>ESS 42 - INTELBRAS29</t>
  </si>
  <si>
    <t>888 - R5-4K-S2-15</t>
  </si>
  <si>
    <t>ESS 62 - SAJ41</t>
  </si>
  <si>
    <t>1138 - EMSH-550 HC</t>
  </si>
  <si>
    <t>ESS 42 - INTELBRAS28</t>
  </si>
  <si>
    <t>885 - R5-6K-S2-15</t>
  </si>
  <si>
    <t>ESS 62 - SAJ40</t>
  </si>
  <si>
    <t>1122 - EMST 380M</t>
  </si>
  <si>
    <t>ESS 42 - INTELBRAS27</t>
  </si>
  <si>
    <t>849 - SUNTRIO PLUS 25K-LV</t>
  </si>
  <si>
    <t>ESS 62 - SAJ39</t>
  </si>
  <si>
    <t>1118 - EMST-545B SG</t>
  </si>
  <si>
    <t>ESS 42 - INTELBRAS26</t>
  </si>
  <si>
    <t>828 - R5-8K-S2-15</t>
  </si>
  <si>
    <t>ESS 62 - SAJ38</t>
  </si>
  <si>
    <t>1112 - EMSH 540BM HC</t>
  </si>
  <si>
    <t>ESS 42 - INTELBRAS25</t>
  </si>
  <si>
    <t>807 - R5-2K-S1</t>
  </si>
  <si>
    <t>ESS 62 - SAJ37</t>
  </si>
  <si>
    <t>1092 - EMST 380M</t>
  </si>
  <si>
    <t>ESS 42 - INTELBRAS24</t>
  </si>
  <si>
    <t>764 - R5-3K-S1-15</t>
  </si>
  <si>
    <t>ESS 62 - SAJ36</t>
  </si>
  <si>
    <t>1086 - EMST 545B SG</t>
  </si>
  <si>
    <t>ESS 42 - INTELBRAS23</t>
  </si>
  <si>
    <t>762 - R5-10K-T2</t>
  </si>
  <si>
    <t>ESS 62 - SAJ35</t>
  </si>
  <si>
    <t>1001 - EMST-440M HC</t>
  </si>
  <si>
    <t>ESS 42 - INTELBRAS22</t>
  </si>
  <si>
    <t>734 - R5-5K-S2-15</t>
  </si>
  <si>
    <t>ESS 62 - SAJ34</t>
  </si>
  <si>
    <t>997 - EMST 335P HC</t>
  </si>
  <si>
    <t>ESS 42 - INTELBRAS21</t>
  </si>
  <si>
    <t>679 - SUNTRIO PLUS 35K-LV</t>
  </si>
  <si>
    <t>ESS 62 - SAJ33</t>
  </si>
  <si>
    <t>934 - EMSH 540BM HC</t>
  </si>
  <si>
    <t>ESS 42 - INTELBRAS20</t>
  </si>
  <si>
    <t>670 - SUNTRIO PLUS 60K</t>
  </si>
  <si>
    <t>ESS 62 - SAJ32</t>
  </si>
  <si>
    <t>847 - EMSC 450BM HC</t>
  </si>
  <si>
    <t>ESS 42 - INTELBRAS19</t>
  </si>
  <si>
    <t>567 - R5-8K-T2</t>
  </si>
  <si>
    <t>ESS 62 - SAJ31</t>
  </si>
  <si>
    <t>811 - EMSE-535M HC</t>
  </si>
  <si>
    <t>ESS 42 - INTELBRAS18</t>
  </si>
  <si>
    <t>493 - R5-12K-T2</t>
  </si>
  <si>
    <t>ESS 62 - SAJ30</t>
  </si>
  <si>
    <t>806 - EMST 340P HC G2</t>
  </si>
  <si>
    <t>ESS 42 - INTELBRAS17</t>
  </si>
  <si>
    <t>487 - R5-15K-T2</t>
  </si>
  <si>
    <t>ESS 62 - SAJ29</t>
  </si>
  <si>
    <t>803 - EMSZ 380M DG</t>
  </si>
  <si>
    <t>ESS 42 - INTELBRAS16</t>
  </si>
  <si>
    <t>486 - R5-15K-T2</t>
  </si>
  <si>
    <t>ESS 62 - SAJ28</t>
  </si>
  <si>
    <t>759 - EMSB-535M HC</t>
  </si>
  <si>
    <t>ESS 42 - INTELBRAS15</t>
  </si>
  <si>
    <t>483 - R5-20K-T2</t>
  </si>
  <si>
    <t>ESS 62 - SAJ27</t>
  </si>
  <si>
    <t>620 - EMSZ-340P</t>
  </si>
  <si>
    <t>ESS 42 - INTELBRAS14</t>
  </si>
  <si>
    <t>474 - R5-2K-S2</t>
  </si>
  <si>
    <t>ESS 62 - SAJ26</t>
  </si>
  <si>
    <t>588 - EMST 340P HC</t>
  </si>
  <si>
    <t>ESS 42 - INTELBRAS13</t>
  </si>
  <si>
    <t>465 - R5-3K-S2</t>
  </si>
  <si>
    <t>ESS 62 - SAJ25</t>
  </si>
  <si>
    <t>559 - EMSL-590M HC</t>
  </si>
  <si>
    <t>ESS 42 - INTELBRAS12</t>
  </si>
  <si>
    <t>459 - R5-5K-S2-3</t>
  </si>
  <si>
    <t>ESS 62 - SAJ24</t>
  </si>
  <si>
    <t>533 - EMSH-335P</t>
  </si>
  <si>
    <t>ESS 42 - INTELBRAS11</t>
  </si>
  <si>
    <t>457 - SUNTRIU PLUS 15K</t>
  </si>
  <si>
    <t>ESS 62 - SAJ23</t>
  </si>
  <si>
    <t>504 - EMSC-415M HC</t>
  </si>
  <si>
    <t>ESS 42 - INTELBRAS10</t>
  </si>
  <si>
    <t>427 - SUNTRIO PLUS 8K</t>
  </si>
  <si>
    <t>ESS 62 - SAJ22</t>
  </si>
  <si>
    <t>409 - EMSJ 340P</t>
  </si>
  <si>
    <t>ESS 42 - INTELBRAS9</t>
  </si>
  <si>
    <t>407 - R5-4K-S2</t>
  </si>
  <si>
    <t>ESS 62 - SAJ21</t>
  </si>
  <si>
    <t>383 - EMSJ-445M HC</t>
  </si>
  <si>
    <t>ESS 42 - INTELBRAS8</t>
  </si>
  <si>
    <t>402 - R5-7K-S2</t>
  </si>
  <si>
    <t>ESS 62 - SAJ20</t>
  </si>
  <si>
    <t>283 - EMSZ-430M HC</t>
  </si>
  <si>
    <t>ESS 42 - INTELBRAS7</t>
  </si>
  <si>
    <t>400 - SUNTRIO-TL8K</t>
  </si>
  <si>
    <t>ESS 62 - SAJ19</t>
  </si>
  <si>
    <t>275 - EMSZ-335P DG</t>
  </si>
  <si>
    <t>ESS 42 - INTELBRAS6</t>
  </si>
  <si>
    <t>395 - SUNTRIO PLUS 20K</t>
  </si>
  <si>
    <t>ESS 62 - SAJ18</t>
  </si>
  <si>
    <t>257 - EMSZ-425M HC</t>
  </si>
  <si>
    <t>ESS 42 - INTELBRAS5</t>
  </si>
  <si>
    <t>393 - SUNTRIO PLUS 33K</t>
  </si>
  <si>
    <t>ESS 62 - SAJ17</t>
  </si>
  <si>
    <t>256 - EMSC 330P</t>
  </si>
  <si>
    <t>ESS 42 - INTELBRAS4</t>
  </si>
  <si>
    <t>391 - SUNTRIO PLUS 40K</t>
  </si>
  <si>
    <t>ESS 62 - SAJ16</t>
  </si>
  <si>
    <t>246 - EMSZ 345 DG</t>
  </si>
  <si>
    <t>ESS 42 - INTELBRAS3</t>
  </si>
  <si>
    <t>389 - SUNTRIO PLUS 50K</t>
  </si>
  <si>
    <t>ESS 62 - SAJ15</t>
  </si>
  <si>
    <t>231 - EMSZ-420M HC</t>
  </si>
  <si>
    <t>ESS 42 - INTELBRAS2</t>
  </si>
  <si>
    <t>373 - R5-3K-S1</t>
  </si>
  <si>
    <t>ESS 62 - SAJ14</t>
  </si>
  <si>
    <t>126 - EMS 330P</t>
  </si>
  <si>
    <t>ESS 42 - INTELBRAS1</t>
  </si>
  <si>
    <t>371 - R5-6K-S2</t>
  </si>
  <si>
    <t>ESS 62 - SAJ13</t>
  </si>
  <si>
    <t>124 - OP340W-72P</t>
  </si>
  <si>
    <t>ESS 41 - OPUS SOLAR1</t>
  </si>
  <si>
    <t>349 - SUNTRIO TL17K</t>
  </si>
  <si>
    <t>ESS 62 - SAJ12</t>
  </si>
  <si>
    <t>619 - GBR380M</t>
  </si>
  <si>
    <t>ESS 40 - GLOBO BRASIL6</t>
  </si>
  <si>
    <t>332 - SUNTRIO PLUS 25K</t>
  </si>
  <si>
    <t>ESS 62 - SAJ11</t>
  </si>
  <si>
    <t>592 - GBR270P</t>
  </si>
  <si>
    <t>ESS 40 - GLOBO BRASIL5</t>
  </si>
  <si>
    <t>331 - SUNUNO PLUS 1.5K</t>
  </si>
  <si>
    <t>ESS 62 - SAJ10</t>
  </si>
  <si>
    <t>176 - GBR260P</t>
  </si>
  <si>
    <t>ESS 40 - GLOBO BRASIL4</t>
  </si>
  <si>
    <t>330 - R5-5K-S2</t>
  </si>
  <si>
    <t>ESS 62 - SAJ9</t>
  </si>
  <si>
    <t>129 - GBR-330P</t>
  </si>
  <si>
    <t>ESS 40 - GLOBO BRASIL3</t>
  </si>
  <si>
    <t>318 - R5-8K-S2</t>
  </si>
  <si>
    <t>ESS 62 - SAJ8</t>
  </si>
  <si>
    <t>123 - AS-P727 330</t>
  </si>
  <si>
    <t>ESS 40 - GLOBO BRASIL2</t>
  </si>
  <si>
    <t>295 - ORI PLUS 5K-M</t>
  </si>
  <si>
    <t>ESS 62 - SAJ7</t>
  </si>
  <si>
    <t>117 - GBR-340</t>
  </si>
  <si>
    <t>ESS 40 - GLOBO BRASIL1</t>
  </si>
  <si>
    <t>262 - SUNUNO PLUS 2K</t>
  </si>
  <si>
    <t>ESS 62 - SAJ6</t>
  </si>
  <si>
    <t>1103 - GCL-M10/72H-545</t>
  </si>
  <si>
    <t>ESS 38 - GCL12</t>
  </si>
  <si>
    <t>255 - SUNUNO PLUS 5K-M</t>
  </si>
  <si>
    <t>ESS 62 - SAJ5</t>
  </si>
  <si>
    <t>423 - GCL-M3/72H405</t>
  </si>
  <si>
    <t>ESS 38 - GCL11</t>
  </si>
  <si>
    <t>254 - SUNUNO PLUS 4K-M</t>
  </si>
  <si>
    <t>ESS 62 - SAJ4</t>
  </si>
  <si>
    <t>357 - GCL-P3/72H 345</t>
  </si>
  <si>
    <t>ESS 38 - GCL10</t>
  </si>
  <si>
    <t>252 - SUNUNO PLUS-3K-M</t>
  </si>
  <si>
    <t>ESS 62 - SAJ3</t>
  </si>
  <si>
    <t>312 - GCL-M3-72H400</t>
  </si>
  <si>
    <t>ESS 38 - GCL9</t>
  </si>
  <si>
    <t>223 - SUNUNU PLUS 6K-M</t>
  </si>
  <si>
    <t>ESS 62 - SAJ2</t>
  </si>
  <si>
    <t>189 - GCL-P6/72 325</t>
  </si>
  <si>
    <t>ESS 38 - GCL8</t>
  </si>
  <si>
    <t>220 - SUNUNO PLUS 3K</t>
  </si>
  <si>
    <t>ESS 62 - SAJ1</t>
  </si>
  <si>
    <t>172 - GCL-P3/72H-370</t>
  </si>
  <si>
    <t>ESS 38 - GCL7</t>
  </si>
  <si>
    <t>206 - MAYSUN-1200</t>
  </si>
  <si>
    <t>ESS 61 - MAYLAR1</t>
  </si>
  <si>
    <t>166 - GCL-P6/60 270</t>
  </si>
  <si>
    <t>ESS 38 - GCL6</t>
  </si>
  <si>
    <t>901 - BLUE-G 3000S-G2-M1</t>
  </si>
  <si>
    <t>ESS 55 - KSTAR9</t>
  </si>
  <si>
    <t>159 - GCL-P6/72 340</t>
  </si>
  <si>
    <t>ESS 38 - GCL5</t>
  </si>
  <si>
    <t>863 - BLUE-G 3000S</t>
  </si>
  <si>
    <t>ESS 55 - KSTAR8</t>
  </si>
  <si>
    <t>149 - GCL-P6/72H 375</t>
  </si>
  <si>
    <t>ESS 38 - GCL4</t>
  </si>
  <si>
    <t>753 - BLUE-G-5000D</t>
  </si>
  <si>
    <t>ESS 55 - KSTAR7</t>
  </si>
  <si>
    <t>145 - GCL-P6/72-330</t>
  </si>
  <si>
    <t>ESS 38 - GCL3</t>
  </si>
  <si>
    <t>521 - KSG-250UH</t>
  </si>
  <si>
    <t>ESS 55 - KSTAR6</t>
  </si>
  <si>
    <t>136 - GCL-P6/72H 335</t>
  </si>
  <si>
    <t>ESS 38 - GCL2</t>
  </si>
  <si>
    <t>495 - KSG-60K</t>
  </si>
  <si>
    <t>ESS 55 - KSTAR5</t>
  </si>
  <si>
    <t>116 - GCL-P3/72H 365</t>
  </si>
  <si>
    <t>ESS 38 - GCL1</t>
  </si>
  <si>
    <t>320 - KSG-12K</t>
  </si>
  <si>
    <t>ESS 55 - KSTAR4</t>
  </si>
  <si>
    <t>1168 - AS-6M-BHC 460W</t>
  </si>
  <si>
    <t>ESS 37 - AMERISOLAR17</t>
  </si>
  <si>
    <t>308 - KSG-1.5K-SM</t>
  </si>
  <si>
    <t>ESS 55 - KSTAR3</t>
  </si>
  <si>
    <t>1108 - AS-6P30-285W</t>
  </si>
  <si>
    <t>ESS 37 - AMERISOLAR16</t>
  </si>
  <si>
    <t>194 - KSG-5K-DM</t>
  </si>
  <si>
    <t>ESS 55 - KSTAR2</t>
  </si>
  <si>
    <t>945 - AS-6M-HCB-400W</t>
  </si>
  <si>
    <t>ESS 37 - AMERISOLAR15</t>
  </si>
  <si>
    <t>182 - KSG-3K-SM</t>
  </si>
  <si>
    <t>ESS 55 - KSTAR1</t>
  </si>
  <si>
    <t>911 - AS-7M144-HC-550W</t>
  </si>
  <si>
    <t>ESS 37 - AMERISOLAR14</t>
  </si>
  <si>
    <t>383 - SUNUNO-PLUS-5K-M</t>
  </si>
  <si>
    <t>897 - AS-6M30-BHC-340W</t>
  </si>
  <si>
    <t>ESS 37 - AMERISOLAR13</t>
  </si>
  <si>
    <t>179 - SURUNO PLUS 3K</t>
  </si>
  <si>
    <t>868 - AS-8M120-HC-605W</t>
  </si>
  <si>
    <t>ESS 37 - AMERISOLAR12</t>
  </si>
  <si>
    <t>380 - OMNIKSOL-50K-TL3-H</t>
  </si>
  <si>
    <t>ESS 51 - OMNIK5</t>
  </si>
  <si>
    <t>814 - AS-6M144-HC-450W</t>
  </si>
  <si>
    <t>ESS 37 - AMERISOLAR11</t>
  </si>
  <si>
    <t>227 - OMNIKSOL-20K-TL</t>
  </si>
  <si>
    <t>ESS 51 - OMNIK4</t>
  </si>
  <si>
    <t>779 - AS-6M144-BT-450W</t>
  </si>
  <si>
    <t>ESS 37 - AMERISOLAR10</t>
  </si>
  <si>
    <t>212 - OMNIKSOL-5K-TL2</t>
  </si>
  <si>
    <t>ESS 51 - OMNIK3</t>
  </si>
  <si>
    <t>572 - AS-7M144-HC-545WP</t>
  </si>
  <si>
    <t>ESS 37 - AMERISOLAR9</t>
  </si>
  <si>
    <t>181 - OMNIKSOL-3K-TL2</t>
  </si>
  <si>
    <t>ESS 51 - OMNIK2</t>
  </si>
  <si>
    <t>445 - AS-6M144-HC 445W</t>
  </si>
  <si>
    <t>ESS 37 - AMERISOLAR8</t>
  </si>
  <si>
    <t>177 - OMNIKSOL-13K-TL</t>
  </si>
  <si>
    <t>ESS 51 - OMNIK1</t>
  </si>
  <si>
    <t>436 - AS-6M-380W</t>
  </si>
  <si>
    <t>ESS 37 - AMERISOLAR7</t>
  </si>
  <si>
    <t>171 - ZMID-1300/4M</t>
  </si>
  <si>
    <t>ESS 49 - ZATECH1</t>
  </si>
  <si>
    <t>325 - AS-6M-HC 380W</t>
  </si>
  <si>
    <t>ESS 37 - AMERISOLAR6</t>
  </si>
  <si>
    <t>304 - AS-6P 320</t>
  </si>
  <si>
    <t>ESS 37 - AMERISOLAR5</t>
  </si>
  <si>
    <t>168 - MOSCATO 3600 35G</t>
  </si>
  <si>
    <t>ESS 46 - SERRANA1</t>
  </si>
  <si>
    <t>281 - AS-6M-HC-400W</t>
  </si>
  <si>
    <t>ESS 37 - AMERISOLAR4</t>
  </si>
  <si>
    <t>463 - EA3KSI-D</t>
  </si>
  <si>
    <t>ESS 43 - EAST2</t>
  </si>
  <si>
    <t>267 - AS-6M-375W</t>
  </si>
  <si>
    <t>ESS 37 - AMERISOLAR3</t>
  </si>
  <si>
    <t>161 - EA5KSI</t>
  </si>
  <si>
    <t>ESS 43 - EAST1</t>
  </si>
  <si>
    <t>119 - AS-6P-340</t>
  </si>
  <si>
    <t>ESS 37 - AMERISOLAR2</t>
  </si>
  <si>
    <t>1037 - EGT 125000 HMAX</t>
  </si>
  <si>
    <t>ESS 42 - INTELBRAS38</t>
  </si>
  <si>
    <t>115 - AS-6P-330</t>
  </si>
  <si>
    <t>ESS 37 - AMERISOLAR1</t>
  </si>
  <si>
    <t>983 - EGT 50000 MAX</t>
  </si>
  <si>
    <t>ESS 42 - INTELBRAS37</t>
  </si>
  <si>
    <t>801 - UL-460M-144HV</t>
  </si>
  <si>
    <t>ESS 35 - ULICA SOLAR15</t>
  </si>
  <si>
    <t>929 - EGT 2000 LITE G2</t>
  </si>
  <si>
    <t>ESS 42 - INTELBRAS36</t>
  </si>
  <si>
    <t>760 - UL-550M-144HV</t>
  </si>
  <si>
    <t>ESS 35 - ULICA SOLAR14</t>
  </si>
  <si>
    <t>928 - EGT 1600 MICRO</t>
  </si>
  <si>
    <t>ESS 42 - INTELBRAS35</t>
  </si>
  <si>
    <t>634 - UL-505M-132HV</t>
  </si>
  <si>
    <t>ESS 35 - ULICA SOLAR13</t>
  </si>
  <si>
    <t>859 - EGT 33000 MAX G2</t>
  </si>
  <si>
    <t>ESS 42 - INTELBRAS34</t>
  </si>
  <si>
    <t>496 - UL-440M-144HV</t>
  </si>
  <si>
    <t>ESS 35 - ULICA SOLAR12</t>
  </si>
  <si>
    <t>851 - EGT 1600 MICRO</t>
  </si>
  <si>
    <t>ESS 42 - INTELBRAS33</t>
  </si>
  <si>
    <t>441 - UL-415M-144HV</t>
  </si>
  <si>
    <t>ESS 35 - ULICA SOLAR11</t>
  </si>
  <si>
    <t>816 - EGT 15000 MAX 220V G2</t>
  </si>
  <si>
    <t>ESS 42 - INTELBRAS32</t>
  </si>
  <si>
    <t>414 - UL-440W-144H</t>
  </si>
  <si>
    <t>ESS 35 - ULICA SOLAR10</t>
  </si>
  <si>
    <t>784 - EGT 15000 MAX G2</t>
  </si>
  <si>
    <t>ESS 42 - INTELBRAS31</t>
  </si>
  <si>
    <t>337 - UL-450M-144</t>
  </si>
  <si>
    <t>ESS 35 - ULICA SOLAR9</t>
  </si>
  <si>
    <t>744 - EGT 75000 MAX G2</t>
  </si>
  <si>
    <t>318 - UL-410M-144HV</t>
  </si>
  <si>
    <t>ESS 35 - ULICA SOLAR8</t>
  </si>
  <si>
    <t>724 - EGT-20000 MAX 220V G2</t>
  </si>
  <si>
    <t>254 - UL-395M-144</t>
  </si>
  <si>
    <t>ESS 35 - ULICA SOLAR7</t>
  </si>
  <si>
    <t>710 - EGT 2000 LITE G2</t>
  </si>
  <si>
    <t>228 - UL-380M-72</t>
  </si>
  <si>
    <t>ESS 35 - ULICA SOLAR6</t>
  </si>
  <si>
    <t>709 - EGT 8000 PRO G2</t>
  </si>
  <si>
    <t>200 - UL-340P-72</t>
  </si>
  <si>
    <t>ESS 35 - ULICA SOLAR5</t>
  </si>
  <si>
    <t>708 - EGT 60000 MAX</t>
  </si>
  <si>
    <t>114 - UL-335P-72</t>
  </si>
  <si>
    <t>ESS 35 - ULICA SOLAR4</t>
  </si>
  <si>
    <t>697 - EGT 500 MICRO</t>
  </si>
  <si>
    <t>113 - UL-330P-72</t>
  </si>
  <si>
    <t>ESS 35 - ULICA SOLAR3</t>
  </si>
  <si>
    <t>689 - EGT 10000 PRO G2</t>
  </si>
  <si>
    <t>112 - UL-325P-72</t>
  </si>
  <si>
    <t>ESS 35 - ULICA SOLAR2</t>
  </si>
  <si>
    <t>661 - EGT 3000 LITE G2</t>
  </si>
  <si>
    <t>111 - UL-320P-72</t>
  </si>
  <si>
    <t>ESS 35 - ULICA SOLAR1</t>
  </si>
  <si>
    <t>588 - EGT 600 MICRO</t>
  </si>
  <si>
    <t>994 - RS3-455MB-E3</t>
  </si>
  <si>
    <t>ESS 33 - RENESOLA5</t>
  </si>
  <si>
    <t>551 - EGT 1200 MICRO</t>
  </si>
  <si>
    <t>330 - JC150M-12/GB</t>
  </si>
  <si>
    <t>ESS 33 - RENESOLA4</t>
  </si>
  <si>
    <t>509 - EGT 3212X</t>
  </si>
  <si>
    <t>194 - JC330M-24</t>
  </si>
  <si>
    <t>ESS 33 - RENESOLA3</t>
  </si>
  <si>
    <t>478 - EGT-25000-MAX</t>
  </si>
  <si>
    <t>120 - JC370S-24/ABW</t>
  </si>
  <si>
    <t>ESS 33 - RENESOLA2</t>
  </si>
  <si>
    <t>446 - EGT 1600 LITE</t>
  </si>
  <si>
    <t>110 - JC330M-24/ABW</t>
  </si>
  <si>
    <t>ESS 33 - RENESOLA1</t>
  </si>
  <si>
    <t>353 - EGT 15000 MAX</t>
  </si>
  <si>
    <t>1184 - TSM-PE15H-345W</t>
  </si>
  <si>
    <t>ESS 32 - TRINA SOLAR94</t>
  </si>
  <si>
    <t>352 - EGT 9000 PRO</t>
  </si>
  <si>
    <t>1180 - TSM-DEG17MC.20(II)M - 440W</t>
  </si>
  <si>
    <t>ESS 32 - TRINA SOLAR93</t>
  </si>
  <si>
    <t>346 - EGT 13000 MAX</t>
  </si>
  <si>
    <t>1176 - TSM-DE19MC.20 - 545 KW</t>
  </si>
  <si>
    <t>ESS 32 - TRINA SOLAR92</t>
  </si>
  <si>
    <t>345 - EGT 20000 MAX</t>
  </si>
  <si>
    <t>1173 - TSM-DE21-660W</t>
  </si>
  <si>
    <t>ESS 32 - TRINA SOLAR91</t>
  </si>
  <si>
    <t>321 - EGT 2000 LITE</t>
  </si>
  <si>
    <t>1153 - TSM500DEG18MC.20(II)</t>
  </si>
  <si>
    <t>ESS 32 - TRINA SOLAR90</t>
  </si>
  <si>
    <t>310 - EGT 22000 MAX</t>
  </si>
  <si>
    <t>1134 - TSM-665DE21</t>
  </si>
  <si>
    <t>ESS 32 - TRINA SOLAR89</t>
  </si>
  <si>
    <t>290 - EGT 3000 LITE</t>
  </si>
  <si>
    <t>1105 - TSM-510DE18M(II)-510W</t>
  </si>
  <si>
    <t>ESS 32 - TRINA SOLAR88</t>
  </si>
  <si>
    <t>274 - EGT 4600 PRO</t>
  </si>
  <si>
    <t>1000 - TSM-DEG20C.20- 590W</t>
  </si>
  <si>
    <t>ESS 32 - TRINA SOLAR87</t>
  </si>
  <si>
    <t>267 - EGT 3600 PRO</t>
  </si>
  <si>
    <t>942 - TSM-DE19-550W</t>
  </si>
  <si>
    <t>ESS 32 - TRINA SOLAR86</t>
  </si>
  <si>
    <t>244 - EGT 8000 PRO</t>
  </si>
  <si>
    <t>927 - TSM-DEG15M.20(II) 400W</t>
  </si>
  <si>
    <t>ESS 32 - TRINA SOLAR85</t>
  </si>
  <si>
    <t>238 - EGT 2500 PRO</t>
  </si>
  <si>
    <t>849 - TSM-DEG15HC.20(II) 375W</t>
  </si>
  <si>
    <t>ESS 32 - TRINA SOLAR84</t>
  </si>
  <si>
    <t>236 - EGT 6000 PRO</t>
  </si>
  <si>
    <t>845 - TSM-DE09.08-405W</t>
  </si>
  <si>
    <t>ESS 32 - TRINA SOLAR83</t>
  </si>
  <si>
    <t>226 - EGT 33000 MAX</t>
  </si>
  <si>
    <t>840 - TSM-PE15H 340</t>
  </si>
  <si>
    <t>ESS 32 - TRINA SOLAR82</t>
  </si>
  <si>
    <t>216 - EGT 10500 PRO</t>
  </si>
  <si>
    <t>782 - TSM-DE19-535W</t>
  </si>
  <si>
    <t>ESS 32 - TRINA SOLAR81</t>
  </si>
  <si>
    <t>192 - EGT 12033X</t>
  </si>
  <si>
    <t>780 - TSM-DE09 405W</t>
  </si>
  <si>
    <t>ESS 32 - TRINA SOLAR80</t>
  </si>
  <si>
    <t>180 - EGT 3215X</t>
  </si>
  <si>
    <t>776 - TSM-DE18M-510W</t>
  </si>
  <si>
    <t>ESS 32 - TRINA SOLAR79</t>
  </si>
  <si>
    <t>143 - EGT 12046X</t>
  </si>
  <si>
    <t>773 - TSM-DEG17M.20(II)450W</t>
  </si>
  <si>
    <t>ESS 32 - TRINA SOLAR78</t>
  </si>
  <si>
    <t>131 - BDM-300X2-EU-D</t>
  </si>
  <si>
    <t>ESS 39 - NEP1</t>
  </si>
  <si>
    <t>748 - TSM-DE14A(II)-370W</t>
  </si>
  <si>
    <t>ESS 32 - TRINA SOLAR77</t>
  </si>
  <si>
    <t>1046 - GW110K-HT</t>
  </si>
  <si>
    <t>ESS 36 - GOODWE32</t>
  </si>
  <si>
    <t>745 - TSM-400DE09</t>
  </si>
  <si>
    <t>ESS 32 - TRINA SOLAR76</t>
  </si>
  <si>
    <t>1040 - GW7000-MS</t>
  </si>
  <si>
    <t>ESS 36 - GOODWE31</t>
  </si>
  <si>
    <t>722 - TSM-DE17M(II)-460W</t>
  </si>
  <si>
    <t>ESS 32 - TRINA SOLAR75</t>
  </si>
  <si>
    <t>949 - GW60KS-MT</t>
  </si>
  <si>
    <t>ESS 36 - GOODWE30</t>
  </si>
  <si>
    <t>711 - TSM-DE18M.08(II)-510W</t>
  </si>
  <si>
    <t>ESS 32 - TRINA SOLAR74</t>
  </si>
  <si>
    <t>914 - GW60KBF-MT</t>
  </si>
  <si>
    <t>ESS 36 - GOODWE29</t>
  </si>
  <si>
    <t>709 - TSM-DE09.08 - 395W</t>
  </si>
  <si>
    <t>ESS 32 - TRINA SOLAR73</t>
  </si>
  <si>
    <t>814 - GW75K-HT</t>
  </si>
  <si>
    <t>ESS 36 - GOODWE28</t>
  </si>
  <si>
    <t>700 - TSM-DE14A (II)-360W</t>
  </si>
  <si>
    <t>ESS 32 - TRINA SOLAR72</t>
  </si>
  <si>
    <t>803 - GW100K-HT</t>
  </si>
  <si>
    <t>ESS 36 - GOODWE27</t>
  </si>
  <si>
    <t>663 - TSM-DEG19C.20-545W</t>
  </si>
  <si>
    <t>ESS 32 - TRINA SOLAR71</t>
  </si>
  <si>
    <t>792 - GW50KN-MT</t>
  </si>
  <si>
    <t>ESS 36 - GOODWE26</t>
  </si>
  <si>
    <t>660 - TSM-DEG14.375</t>
  </si>
  <si>
    <t>ESS 32 - TRINA SOLAR70</t>
  </si>
  <si>
    <t>761 - GW5000TDS</t>
  </si>
  <si>
    <t>ESS 36 - GOODWE25</t>
  </si>
  <si>
    <t>658 - TSM-DE18M(II)-510W</t>
  </si>
  <si>
    <t>ESS 32 - TRINA SOLAR69</t>
  </si>
  <si>
    <t>760 - GW73KLV-HT</t>
  </si>
  <si>
    <t>ESS 36 - GOODWE24</t>
  </si>
  <si>
    <t>657 - TSM-375DE08M</t>
  </si>
  <si>
    <t>ESS 32 - TRINA SOLAR68</t>
  </si>
  <si>
    <t>759 - GW12KLV-MT</t>
  </si>
  <si>
    <t>ESS 36 - GOODWE23</t>
  </si>
  <si>
    <t>650 - TSM-375DE08M(II)-375W</t>
  </si>
  <si>
    <t>ESS 32 - TRINA SOLAR67</t>
  </si>
  <si>
    <t>730 - GW60KN-MT</t>
  </si>
  <si>
    <t>ESS 36 - GOODWE22</t>
  </si>
  <si>
    <t>649 - TSM-375DE14H(II)</t>
  </si>
  <si>
    <t>ESS 32 - TRINA SOLAR66</t>
  </si>
  <si>
    <t>637 - GW50KLV-MT</t>
  </si>
  <si>
    <t>ESS 36 - GOODWE21</t>
  </si>
  <si>
    <t>641 - TSM-PE14A 340W</t>
  </si>
  <si>
    <t>ESS 32 - TRINA SOLAR65</t>
  </si>
  <si>
    <t>623 - GW3000N-XS</t>
  </si>
  <si>
    <t>ESS 36 - GOODWE20</t>
  </si>
  <si>
    <t>632 - TSM-DE09-400W</t>
  </si>
  <si>
    <t>ESS 32 - TRINA SOLAR64</t>
  </si>
  <si>
    <t>612 - GW36K-MT</t>
  </si>
  <si>
    <t>ESS 36 - GOODWE19</t>
  </si>
  <si>
    <t>623 - TSM-DE14H(II) 395W</t>
  </si>
  <si>
    <t>ESS 32 - TRINA SOLAR63</t>
  </si>
  <si>
    <t>606 - GW6KBD-NS</t>
  </si>
  <si>
    <t>ESS 36 - GOODWE18</t>
  </si>
  <si>
    <t>618 - TSM-370DE08M(II)</t>
  </si>
  <si>
    <t>ESS 32 - TRINA SOLAR62</t>
  </si>
  <si>
    <t>584 - GW50KBF-MT</t>
  </si>
  <si>
    <t>ESS 36 - GOODWE17</t>
  </si>
  <si>
    <t>606 - TSM-DE08M(II) 375W</t>
  </si>
  <si>
    <t>ESS 32 - TRINA SOLAR61</t>
  </si>
  <si>
    <t>575 - GW3KB-XS</t>
  </si>
  <si>
    <t>ESS 36 - GOODWE16</t>
  </si>
  <si>
    <t>605 - TSM-DE15M(II)-395W</t>
  </si>
  <si>
    <t>ESS 32 - TRINA SOLAR60</t>
  </si>
  <si>
    <t>571 - GW5KBD-NS</t>
  </si>
  <si>
    <t>ESS 36 - GOODWE15</t>
  </si>
  <si>
    <t>603 - TSM-DE15H(II) 395W</t>
  </si>
  <si>
    <t>ESS 32 - TRINA SOLAR59</t>
  </si>
  <si>
    <t>480 - GW60K-MT</t>
  </si>
  <si>
    <t>ESS 36 - GOODWE14</t>
  </si>
  <si>
    <t>590 - TSM-DE18M(II)-505W</t>
  </si>
  <si>
    <t>ESS 32 - TRINA SOLAR58</t>
  </si>
  <si>
    <t>458 - GW75K-MT</t>
  </si>
  <si>
    <t>ESS 36 - GOODWE13</t>
  </si>
  <si>
    <t>578 - 	TSM-DEG17M.20(II)-455W</t>
  </si>
  <si>
    <t>ESS 32 - TRINA SOLAR57</t>
  </si>
  <si>
    <t>450 - GW20KLV-MT</t>
  </si>
  <si>
    <t>ESS 36 - GOODWE12</t>
  </si>
  <si>
    <t>573 - TSM-DE18M(II)-495W</t>
  </si>
  <si>
    <t>ESS 32 - TRINA SOLAR56</t>
  </si>
  <si>
    <t>396 - GW15KLV-MT</t>
  </si>
  <si>
    <t>ESS 36 - GOODWE11</t>
  </si>
  <si>
    <t>568 - TSM- 405DE09</t>
  </si>
  <si>
    <t>ESS 32 - TRINA SOLAR55</t>
  </si>
  <si>
    <t>ESS 36 - GOODWE10</t>
  </si>
  <si>
    <t>560 - TSM-400DE09.08</t>
  </si>
  <si>
    <t>ESS 32 - TRINA SOLAR54</t>
  </si>
  <si>
    <t>309 - GW35KLV-MT</t>
  </si>
  <si>
    <t>ESS 36 - GOODWE9</t>
  </si>
  <si>
    <t xml:space="preserve">558 - TSM-DEG17MMC20(II)-450W	</t>
  </si>
  <si>
    <t>ESS 32 - TRINA SOLAR53</t>
  </si>
  <si>
    <t>283 - GW8500-MS</t>
  </si>
  <si>
    <t>ESS 36 - GOODWE8</t>
  </si>
  <si>
    <t>556 - TSM-DD15M(II)-405</t>
  </si>
  <si>
    <t>ESS 32 - TRINA SOLAR52</t>
  </si>
  <si>
    <t>282 - GW 10K-MS</t>
  </si>
  <si>
    <t>ESS 36 - GOODWE7</t>
  </si>
  <si>
    <t>548 - TSM-DEG19C.20-540W</t>
  </si>
  <si>
    <t>ESS 32 - TRINA SOLAR51</t>
  </si>
  <si>
    <t>263 - GW3000-NS</t>
  </si>
  <si>
    <t>ESS 36 - GOODWE6</t>
  </si>
  <si>
    <t>544 - TSM-DE18M(II)-490W</t>
  </si>
  <si>
    <t>ESS 32 - TRINA SOLAR50</t>
  </si>
  <si>
    <t>237 - GW12KLV-DT</t>
  </si>
  <si>
    <t>ESS 36 - GOODWE5</t>
  </si>
  <si>
    <t>534 - TSM-DEG17M.20(II)-455W</t>
  </si>
  <si>
    <t>ESS 32 - TRINA SOLAR49</t>
  </si>
  <si>
    <t>195 - GW15KLV-DT</t>
  </si>
  <si>
    <t>ESS 36 - GOODWE4</t>
  </si>
  <si>
    <t>523 - TSM-DE17M(II)-400W</t>
  </si>
  <si>
    <t>ESS 32 - TRINA SOLAR48</t>
  </si>
  <si>
    <t>184 - GW30KLV-MT</t>
  </si>
  <si>
    <t>ESS 36 - GOODWE3</t>
  </si>
  <si>
    <t>514 - TSM-DE14A(II)-375W</t>
  </si>
  <si>
    <t>ESS 32 - TRINA SOLAR47</t>
  </si>
  <si>
    <t>130 - GW20K-DT</t>
  </si>
  <si>
    <t>ESS 36 - GOODWE2</t>
  </si>
  <si>
    <t>483 - TSM-DE14H(II)-370W</t>
  </si>
  <si>
    <t>ESS 32 - TRINA SOLAR46</t>
  </si>
  <si>
    <t>125 - GW5000D-NS</t>
  </si>
  <si>
    <t>ESS 36 - GOODWE1</t>
  </si>
  <si>
    <t>480 - TSM-DD15M(II)-410W</t>
  </si>
  <si>
    <t>ESS 32 - TRINA SOLAR45</t>
  </si>
  <si>
    <t>1022 - SE100K</t>
  </si>
  <si>
    <t>ESS 34 - SOLAR EDGE21</t>
  </si>
  <si>
    <t>470 - TSM-DE18M(II)-500W</t>
  </si>
  <si>
    <t>ESS 32 - TRINA SOLAR44</t>
  </si>
  <si>
    <t>968 - SE75K 220/127V</t>
  </si>
  <si>
    <t>ESS 34 - SOLAR EDGE20</t>
  </si>
  <si>
    <t>469 - TSM-DE18M-500W</t>
  </si>
  <si>
    <t>ESS 32 - TRINA SOLAR43</t>
  </si>
  <si>
    <t>843 - SE5000</t>
  </si>
  <si>
    <t>ESS 34 - SOLAR EDGE19</t>
  </si>
  <si>
    <t>468 - TSM-DEG18MC.20(II) 500W</t>
  </si>
  <si>
    <t>ESS 32 - TRINA SOLAR42</t>
  </si>
  <si>
    <t>833 - SE20.1K 220/127</t>
  </si>
  <si>
    <t>ESS 34 - SOLAR EDGE18</t>
  </si>
  <si>
    <t>461 - TSM-DE18M-495W</t>
  </si>
  <si>
    <t>ESS 32 - TRINA SOLAR41</t>
  </si>
  <si>
    <t>804 - SE8250H</t>
  </si>
  <si>
    <t>ESS 34 - SOLAR EDGE17</t>
  </si>
  <si>
    <t>452 - TSM-DE17M(II)-445W</t>
  </si>
  <si>
    <t>ESS 32 - TRINA SOLAR40</t>
  </si>
  <si>
    <t>721 - SE20.1K - 220/380</t>
  </si>
  <si>
    <t>ESS 34 - SOLAR EDGE16</t>
  </si>
  <si>
    <t xml:space="preserve">451 - TSM-DE17M(II)-450W </t>
  </si>
  <si>
    <t>ESS 32 - TRINA SOLAR39</t>
  </si>
  <si>
    <t>720 - SE75K - 220/380</t>
  </si>
  <si>
    <t>ESS 34 - SOLAR EDGE15</t>
  </si>
  <si>
    <t>450 - TSM-DE14H.08(II)-345W</t>
  </si>
  <si>
    <t>ESS 32 - TRINA SOLAR38</t>
  </si>
  <si>
    <t>681 - SE33.3K-220/127</t>
  </si>
  <si>
    <t>ESS 34 - SOLAR EDGE14</t>
  </si>
  <si>
    <t>446 - TSM-DEG14.40(II)-375W</t>
  </si>
  <si>
    <t>ESS 32 - TRINA SOLAR37</t>
  </si>
  <si>
    <t>633 - SE3680H</t>
  </si>
  <si>
    <t>ESS 34 - SOLAR EDGE13</t>
  </si>
  <si>
    <t>434 - TSM-DE15H(II)-410W</t>
  </si>
  <si>
    <t>ESS 32 - TRINA SOLAR36</t>
  </si>
  <si>
    <t>602 - HD WAVE-SE6000H</t>
  </si>
  <si>
    <t>ESS 34 - SOLAR EDGE12</t>
  </si>
  <si>
    <t>431 - TSM-DE14H(II)-345W</t>
  </si>
  <si>
    <t>ESS 32 - TRINA SOLAR35</t>
  </si>
  <si>
    <t>496 - SE6000H</t>
  </si>
  <si>
    <t>ESS 34 - SOLAR EDGE11</t>
  </si>
  <si>
    <t>417 - TSM-DE08M(II) 370W</t>
  </si>
  <si>
    <t>ESS 32 - TRINA SOLAR34</t>
  </si>
  <si>
    <t>482 - HD WAVE SE3680H</t>
  </si>
  <si>
    <t>ESS 34 - SOLAR EDGE10</t>
  </si>
  <si>
    <t>412 - TSM-DE17M(II)-455W</t>
  </si>
  <si>
    <t>ESS 32 - TRINA SOLAR33</t>
  </si>
  <si>
    <t>473 - SE9200H</t>
  </si>
  <si>
    <t>ESS 34 - SOLAR EDGE9</t>
  </si>
  <si>
    <t>408 - TSM-DE15H(II)-400W</t>
  </si>
  <si>
    <t>ESS 32 - TRINA SOLAR32</t>
  </si>
  <si>
    <t>470 - SE27.6K</t>
  </si>
  <si>
    <t>ESS 34 - SOLAR EDGE8</t>
  </si>
  <si>
    <t>401 - TSM-DEG15MC.20(II)-400W</t>
  </si>
  <si>
    <t>ESS 32 - TRINA SOLAR31</t>
  </si>
  <si>
    <t>437 - SE25K</t>
  </si>
  <si>
    <t>ESS 34 - SOLAR EDGE7</t>
  </si>
  <si>
    <t>393 - TSM-DE08M(II)-375</t>
  </si>
  <si>
    <t>ESS 32 - TRINA SOLAR30</t>
  </si>
  <si>
    <t>201 - SE75K - 127/220</t>
  </si>
  <si>
    <t>ESS 34 - SOLAR EDGE6</t>
  </si>
  <si>
    <t>382 - TSM-DEG15H.20(II)-405W</t>
  </si>
  <si>
    <t>ESS 32 - TRINA SOLAR29</t>
  </si>
  <si>
    <t>186 - SE27.6K 220/127V</t>
  </si>
  <si>
    <t>ESS 34 - SOLAR EDGE5</t>
  </si>
  <si>
    <t>367 - TSM-DE17M(II)-450W</t>
  </si>
  <si>
    <t>ESS 32 - TRINA SOLAR28</t>
  </si>
  <si>
    <t>149 - SE 27.6K-380</t>
  </si>
  <si>
    <t>ESS 34 - SOLAR EDGE4</t>
  </si>
  <si>
    <t>340 - TSM-DE17M(II)-440W</t>
  </si>
  <si>
    <t>ESS 32 - TRINA SOLAR27</t>
  </si>
  <si>
    <t>140 - SE 17K-220</t>
  </si>
  <si>
    <t>ESS 34 - SOLAR EDGE3</t>
  </si>
  <si>
    <t>334 - TSM-DE15H(II)-405W</t>
  </si>
  <si>
    <t>ESS 32 - TRINA SOLAR26</t>
  </si>
  <si>
    <t>128 - SE17K</t>
  </si>
  <si>
    <t>ESS 34 - SOLAR EDGE2</t>
  </si>
  <si>
    <t>328 - TSM-DE15M(II)-400W</t>
  </si>
  <si>
    <t>ESS 32 - TRINA SOLAR25</t>
  </si>
  <si>
    <t>124 - SE75K</t>
  </si>
  <si>
    <t>ESS 34 - SOLAR EDGE1</t>
  </si>
  <si>
    <t>317 - TSM-DE17M-435W</t>
  </si>
  <si>
    <t>ESS 32 - TRINA SOLAR24</t>
  </si>
  <si>
    <t xml:space="preserve">439 - INGECON SUN 3.68 TL-M  </t>
  </si>
  <si>
    <t>ESS 31 - INGETEAM POWER TECHNOLOGY S.A. - ENERGY5</t>
  </si>
  <si>
    <t>316 - TSM-PE14H-345W</t>
  </si>
  <si>
    <t>ESS 32 - TRINA SOLAR23</t>
  </si>
  <si>
    <t>347 - INGECON SUN 100TL PRO</t>
  </si>
  <si>
    <t>ESS 31 - INGETEAM POWER TECHNOLOGY S.A. - ENERGY4</t>
  </si>
  <si>
    <t>314 - TSM-DE15M(II)-415W</t>
  </si>
  <si>
    <t>ESS 32 - TRINA SOLAR22</t>
  </si>
  <si>
    <t>163 - INGECON SUN 3TL M</t>
  </si>
  <si>
    <t>ESS 31 - INGETEAM POWER TECHNOLOGY S.A. - ENERGY3</t>
  </si>
  <si>
    <t xml:space="preserve">302 - TSM-DEG15MC.20(II)410 </t>
  </si>
  <si>
    <t>ESS 32 - TRINA SOLAR21</t>
  </si>
  <si>
    <t>148 - INGECON SUN 33TL M</t>
  </si>
  <si>
    <t>ESS 31 - INGETEAM POWER TECHNOLOGY S.A. - ENERGY2</t>
  </si>
  <si>
    <t>299 - TSM-DE17M-440W</t>
  </si>
  <si>
    <t>ESS 32 - TRINA SOLAR20</t>
  </si>
  <si>
    <t>96 - INGECON SUN 100TL</t>
  </si>
  <si>
    <t>ESS 31 - INGETEAM POWER TECHNOLOGY S.A. - ENERGY1</t>
  </si>
  <si>
    <t>297 - TSM-DE15M-415W</t>
  </si>
  <si>
    <t>ESS 32 - TRINA SOLAR19</t>
  </si>
  <si>
    <t>1055 - S5-GC60K</t>
  </si>
  <si>
    <t>ESS 29 - SOLIS74</t>
  </si>
  <si>
    <t>288 - TSM-DE15M(II)-405W</t>
  </si>
  <si>
    <t>ESS 32 - TRINA SOLAR18</t>
  </si>
  <si>
    <t xml:space="preserve">1032 - SOLIS-100K-5G </t>
  </si>
  <si>
    <t>ESS 29 - SOLIS73</t>
  </si>
  <si>
    <t>287 - TSM-DE15M(II)-410W</t>
  </si>
  <si>
    <t>ESS 32 - TRINA SOLAR17</t>
  </si>
  <si>
    <t>1023 - S5-GC37.5K-LV</t>
  </si>
  <si>
    <t>ESS 29 - SOLIS72</t>
  </si>
  <si>
    <t>277 - TSM-PD14-335W</t>
  </si>
  <si>
    <t>ESS 32 - TRINA SOLAR16</t>
  </si>
  <si>
    <t>1021 - SOLIS-75K-5G</t>
  </si>
  <si>
    <t>ESS 29 - SOLIS71</t>
  </si>
  <si>
    <t>249 - TSM-PE15H-355W</t>
  </si>
  <si>
    <t>ESS 32 - TRINA SOLAR15</t>
  </si>
  <si>
    <t>1020 - S6-GR1P-3K</t>
  </si>
  <si>
    <t>ESS 29 - SOLIS70</t>
  </si>
  <si>
    <t>240 - TSM-DE15M(II)-400W</t>
  </si>
  <si>
    <t>ESS 32 - TRINA SOLAR14</t>
  </si>
  <si>
    <t>1013 - SOLIS-MINI-4000 4G</t>
  </si>
  <si>
    <t>ESS 29 - SOLIS69</t>
  </si>
  <si>
    <t>239 - TSM-DEG15MC.20(II)-405</t>
  </si>
  <si>
    <t>ESS 32 - TRINA SOLAR13</t>
  </si>
  <si>
    <t>1009 - S5-GC40K</t>
  </si>
  <si>
    <t>ESS 29 - SOLIS68</t>
  </si>
  <si>
    <t>235 - TSM-440DEG17MC</t>
  </si>
  <si>
    <t>ESS 32 - TRINA SOLAR12</t>
  </si>
  <si>
    <t>1004 - S6-GR1P-5K</t>
  </si>
  <si>
    <t>ESS 29 - SOLIS67</t>
  </si>
  <si>
    <t>226 - TSM-DE15M-410W</t>
  </si>
  <si>
    <t>ESS 32 - TRINA SOLAR11</t>
  </si>
  <si>
    <t>1002 - 1P7K-5G</t>
  </si>
  <si>
    <t>ESS 29 - SOLIS66</t>
  </si>
  <si>
    <t>198 - TSM-DE15H-395</t>
  </si>
  <si>
    <t>ESS 32 - TRINA SOLAR10</t>
  </si>
  <si>
    <t>979 - SOLIS-30K-LV</t>
  </si>
  <si>
    <t>ESS 29 - SOLIS65</t>
  </si>
  <si>
    <t>190 - TSM-PE15H-350</t>
  </si>
  <si>
    <t>ESS 32 - TRINA SOLAR9</t>
  </si>
  <si>
    <t>977 - S5-GR1P8K</t>
  </si>
  <si>
    <t>ESS 29 - SOLIS64</t>
  </si>
  <si>
    <t>179 - TSM-DE15M 405</t>
  </si>
  <si>
    <t>ESS 32 - TRINA SOLAR8</t>
  </si>
  <si>
    <t>975 - S5-GC40K-HV</t>
  </si>
  <si>
    <t>ESS 29 - SOLIS63</t>
  </si>
  <si>
    <t>174 - TSM-DE14H 350</t>
  </si>
  <si>
    <t>ESS 32 - TRINA SOLAR7</t>
  </si>
  <si>
    <t>962 - S5-GC25K-LV</t>
  </si>
  <si>
    <t>ESS 29 - SOLIS62</t>
  </si>
  <si>
    <t>161 - TSM-PE15H-345P</t>
  </si>
  <si>
    <t>ESS 32 - TRINA SOLAR6</t>
  </si>
  <si>
    <t>956 - 50K-LV-5G</t>
  </si>
  <si>
    <t>ESS 29 - SOLIS61</t>
  </si>
  <si>
    <t>160 - TSM-DE15H 390</t>
  </si>
  <si>
    <t>ESS 32 - TRINA SOLAR5</t>
  </si>
  <si>
    <t>937 - S5-GR1P10K</t>
  </si>
  <si>
    <t>ESS 29 - SOLIS60</t>
  </si>
  <si>
    <t>146 - TSM-PE14H 335</t>
  </si>
  <si>
    <t>ESS 32 - TRINA SOLAR4</t>
  </si>
  <si>
    <t>936 - S5-GC30K-LV</t>
  </si>
  <si>
    <t>ESS 29 - SOLIS59</t>
  </si>
  <si>
    <t>122 - TSM-DE15M 400</t>
  </si>
  <si>
    <t>ESS 32 - TRINA SOLAR3</t>
  </si>
  <si>
    <t>931 - S6-GR1P2K-M</t>
  </si>
  <si>
    <t>ESS 29 - SOLIS58</t>
  </si>
  <si>
    <t>118 - TSM-PE14H 340</t>
  </si>
  <si>
    <t>ESS 32 - TRINA SOLAR2</t>
  </si>
  <si>
    <t>912 - S5-GR1P9K</t>
  </si>
  <si>
    <t>ESS 29 - SOLIS57</t>
  </si>
  <si>
    <t>108 - TSM-PD14 330</t>
  </si>
  <si>
    <t>ESS 32 - TRINA SOLAR1</t>
  </si>
  <si>
    <t>886 -  SOLIS-50K-HV-5G</t>
  </si>
  <si>
    <t>ESS 29 - SOLIS56</t>
  </si>
  <si>
    <t>1166 - SUN 72M-H8 570W</t>
  </si>
  <si>
    <t>ESS 30 - SUNERGY18</t>
  </si>
  <si>
    <t>884 - GR1P-3K-M</t>
  </si>
  <si>
    <t>ESS 29 - SOLIS55</t>
  </si>
  <si>
    <t>1072 - SUN370-72M</t>
  </si>
  <si>
    <t>ESS 30 - SUNERGY17</t>
  </si>
  <si>
    <t>878 - SOLIS-40K-5G</t>
  </si>
  <si>
    <t>ESS 29 - SOLIS54</t>
  </si>
  <si>
    <t>933 - SUN540-72M-H8</t>
  </si>
  <si>
    <t>ESS 30 - SUNERGY16</t>
  </si>
  <si>
    <t>869 - S5-GR1P10K</t>
  </si>
  <si>
    <t>ESS 29 - SOLIS53</t>
  </si>
  <si>
    <t>844 - SS-550-72MDH</t>
  </si>
  <si>
    <t>ESS 30 - SUNERGY15</t>
  </si>
  <si>
    <t>856 - S5-GC20K-LV</t>
  </si>
  <si>
    <t>ESS 29 - SOLIS52</t>
  </si>
  <si>
    <t>833 - SUN72M-340W</t>
  </si>
  <si>
    <t>ESS 30 - SUNERGY14</t>
  </si>
  <si>
    <t>839 - S5-GC15K-LV</t>
  </si>
  <si>
    <t>ESS 29 - SOLIS51</t>
  </si>
  <si>
    <t>819 - SUN72M-H8/550W</t>
  </si>
  <si>
    <t>ESS 30 - SUNERGY13</t>
  </si>
  <si>
    <t>826 - SOLIS-30K-5G</t>
  </si>
  <si>
    <t>ESS 29 - SOLIS50</t>
  </si>
  <si>
    <t>789 - SUN72M H6 440W</t>
  </si>
  <si>
    <t>ESS 30 - SUNERGY12</t>
  </si>
  <si>
    <t>811 - S5-GR3P20K</t>
  </si>
  <si>
    <t>ESS 29 - SOLIS49</t>
  </si>
  <si>
    <t>763 - SUN72M-H8-535W</t>
  </si>
  <si>
    <t>ESS 30 - SUNERGY11</t>
  </si>
  <si>
    <t>810 - SOLIS-60K-LV-5G</t>
  </si>
  <si>
    <t>ESS 29 - SOLIS48</t>
  </si>
  <si>
    <t>732 - SUN-72P-35F-340W</t>
  </si>
  <si>
    <t>ESS 30 - SUNERGY10</t>
  </si>
  <si>
    <t>806 - SOLIS-S6-GR1P5K</t>
  </si>
  <si>
    <t>ESS 29 - SOLIS47</t>
  </si>
  <si>
    <t>692 - SUN445-78M-HFD</t>
  </si>
  <si>
    <t>ESS 30 - SUNERGY9</t>
  </si>
  <si>
    <t>799 - SOLIS-250K-EHV-5G</t>
  </si>
  <si>
    <t>ESS 29 - SOLIS46</t>
  </si>
  <si>
    <t>629 - SUN440-72M-H6</t>
  </si>
  <si>
    <t>ESS 30 - SUNERGY8</t>
  </si>
  <si>
    <t>778 - SOLIS-3P6K-4G</t>
  </si>
  <si>
    <t>ESS 29 - SOLIS45</t>
  </si>
  <si>
    <t>626 - SUN450-72M-H6</t>
  </si>
  <si>
    <t>ESS 30 - SUNERGY7</t>
  </si>
  <si>
    <t>763 - SOLIS-3P12K-4G</t>
  </si>
  <si>
    <t>ESS 29 - SOLIS44</t>
  </si>
  <si>
    <t>507 - SUN445-72M-H6</t>
  </si>
  <si>
    <t>ESS 30 - SUNERGY6</t>
  </si>
  <si>
    <t>754 - SOLIS-S6-GR1P6K</t>
  </si>
  <si>
    <t>ESS 29 - SOLIS43</t>
  </si>
  <si>
    <t>335 - SUN340-72P</t>
  </si>
  <si>
    <t>ESS 30 - SUNERGY5</t>
  </si>
  <si>
    <t>740 - SOLIS-125K-EHV-5G</t>
  </si>
  <si>
    <t>ESS 29 - SOLIS42</t>
  </si>
  <si>
    <t>293 - SUN 72M-HF 415W</t>
  </si>
  <si>
    <t>ESS 30 - SUNERGY4</t>
  </si>
  <si>
    <t>736 - S5-GC25K</t>
  </si>
  <si>
    <t>ESS 29 - SOLIS41</t>
  </si>
  <si>
    <t>214 - SUN370-72M</t>
  </si>
  <si>
    <t>ESS 30 - SUNERGY3</t>
  </si>
  <si>
    <t>731 - S5-GC15K-LV</t>
  </si>
  <si>
    <t>ESS 29 - SOLIS40</t>
  </si>
  <si>
    <t>173 - SUN325-72P</t>
  </si>
  <si>
    <t>ESS 30 - SUNERGY2</t>
  </si>
  <si>
    <t xml:space="preserve">699 - SOLIS-20K-LV-5G </t>
  </si>
  <si>
    <t>ESS 29 - SOLIS39</t>
  </si>
  <si>
    <t>103 - SUN72P 330</t>
  </si>
  <si>
    <t>ESS 30 - SUNERGY1</t>
  </si>
  <si>
    <t>686 - S5-GC20K-LV</t>
  </si>
  <si>
    <t>ESS 29 - SOLIS38</t>
  </si>
  <si>
    <t>1187 - DHM-72X10/FS - 560W</t>
  </si>
  <si>
    <t>ESS 27 - DAH SOLAR78</t>
  </si>
  <si>
    <t>673 - S6-GR1P4K</t>
  </si>
  <si>
    <t>ESS 29 - SOLIS37</t>
  </si>
  <si>
    <t>1171 - DHM-72X10/FS–550W</t>
  </si>
  <si>
    <t>ESS 27 - DAH SOLAR77</t>
  </si>
  <si>
    <t>664 - S5-GC30K</t>
  </si>
  <si>
    <t>ESS 29 - SOLIS36</t>
  </si>
  <si>
    <t>1137 - DHM-72X10-555W</t>
  </si>
  <si>
    <t>ESS 27 - DAH SOLAR76</t>
  </si>
  <si>
    <t>663 - S6-GR1P6K</t>
  </si>
  <si>
    <t>ESS 29 - SOLIS35</t>
  </si>
  <si>
    <t>1127 - DHM-72X10/DG - 555</t>
  </si>
  <si>
    <t>ESS 27 - DAH SOLAR75</t>
  </si>
  <si>
    <t>636 - SOLIS-3P20K-4G</t>
  </si>
  <si>
    <t>ESS 29 - SOLIS34</t>
  </si>
  <si>
    <t>1104 - DHM-72X10/BF/FS-555W</t>
  </si>
  <si>
    <t>ESS 27 - DAH SOLAR74</t>
  </si>
  <si>
    <t>627 - S6-GR1P5K</t>
  </si>
  <si>
    <t>ESS 29 - SOLIS33</t>
  </si>
  <si>
    <t>1101 - DHM-72X10-FS-BF 550W</t>
  </si>
  <si>
    <t>ESS 27 - DAH SOLAR73</t>
  </si>
  <si>
    <t>620 - S6-GR1P3K-M</t>
  </si>
  <si>
    <t>ESS 29 - SOLIS32</t>
  </si>
  <si>
    <t>1080 - DHM-72X10/FS-555W</t>
  </si>
  <si>
    <t>ESS 27 - DAH SOLAR72</t>
  </si>
  <si>
    <t>562 - SOLIS-25K-5G</t>
  </si>
  <si>
    <t>ESS 29 - SOLIS31</t>
  </si>
  <si>
    <t>1075 - DHM-72X10-555</t>
  </si>
  <si>
    <t>ESS 27 - DAH SOLAR71</t>
  </si>
  <si>
    <t>560 - SOLIS-3P10K-4G</t>
  </si>
  <si>
    <t>ESS 29 - SOLIS30</t>
  </si>
  <si>
    <t>1052 - DHM-72X10(BW) - 545</t>
  </si>
  <si>
    <t>ESS 27 - DAH SOLAR70</t>
  </si>
  <si>
    <t>548 - SOLIS-50K-LV-5G</t>
  </si>
  <si>
    <t>ESS 29 - SOLIS29</t>
  </si>
  <si>
    <t>1014 - DHT-M72X10/BF 550W_x000D_</t>
  </si>
  <si>
    <t>ESS 27 - DAH SOLAR69</t>
  </si>
  <si>
    <t>524 - SG20KTL-M</t>
  </si>
  <si>
    <t>ESS 29 - SOLIS28</t>
  </si>
  <si>
    <t>992 - DHM-72X10-550W</t>
  </si>
  <si>
    <t>ESS 27 - DAH SOLAR68</t>
  </si>
  <si>
    <t>516 - SOLIS-110K-5G</t>
  </si>
  <si>
    <t>ESS 29 - SOLIS27</t>
  </si>
  <si>
    <t>985 - HCP72X9-370W</t>
  </si>
  <si>
    <t>ESS 27 - DAH SOLAR67</t>
  </si>
  <si>
    <t>508 - SOLIS-15K-LV</t>
  </si>
  <si>
    <t>ESS 29 - SOLIS26</t>
  </si>
  <si>
    <t>930 -  HCM78X9-435W</t>
  </si>
  <si>
    <t>ESS 27 - DAH SOLAR66</t>
  </si>
  <si>
    <t>507 - SOLIS-1P7.7K-5G</t>
  </si>
  <si>
    <t>ESS 29 - SOLIS25</t>
  </si>
  <si>
    <t>906 - DHM-60X10/FS - 455W</t>
  </si>
  <si>
    <t>ESS 27 - DAH SOLAR65</t>
  </si>
  <si>
    <t>497 - SOLIS-15K-LV-5G</t>
  </si>
  <si>
    <t>ESS 29 - SOLIS24</t>
  </si>
  <si>
    <t>900 - HCM78X9-460W</t>
  </si>
  <si>
    <t>ESS 27 - DAH SOLAR64</t>
  </si>
  <si>
    <t>484 - SOLIS-1P8K-5G</t>
  </si>
  <si>
    <t>ESS 29 - SOLIS23</t>
  </si>
  <si>
    <t>893 - DHT-M60X10/FS450W</t>
  </si>
  <si>
    <t>ESS 27 - DAH SOLAR63</t>
  </si>
  <si>
    <t>476 - SOLIS-1P10K-4G</t>
  </si>
  <si>
    <t>ESS 29 - SOLIS22</t>
  </si>
  <si>
    <t>852 - DHM-66X10-500W</t>
  </si>
  <si>
    <t>ESS 27 - DAH SOLAR62</t>
  </si>
  <si>
    <t>464 - SOLIS-1P6K-4G</t>
  </si>
  <si>
    <t>ESS 29 - SOLIS21</t>
  </si>
  <si>
    <t>846 - DHM-72X10/DG-530W</t>
  </si>
  <si>
    <t>ESS 27 - DAH SOLAR61</t>
  </si>
  <si>
    <t>448 - SOLIS-25K-LV</t>
  </si>
  <si>
    <t>ESS 29 - SOLIS20</t>
  </si>
  <si>
    <t>839 - DHM-72X10/BF 500</t>
  </si>
  <si>
    <t>ESS 27 - DAH SOLAR60</t>
  </si>
  <si>
    <t>429 - SOLIS-1P9K-4G</t>
  </si>
  <si>
    <t>ESS 29 - SOLIS19</t>
  </si>
  <si>
    <t>816 - DHM-72X10/BF-550W</t>
  </si>
  <si>
    <t>ESS 27 - DAH SOLAR59</t>
  </si>
  <si>
    <t>424 - SOLIS-1P3K-4G</t>
  </si>
  <si>
    <t>ESS 29 - SOLIS18</t>
  </si>
  <si>
    <t>805 - DHM-72X10/BF 540W</t>
  </si>
  <si>
    <t>ESS 27 - DAH SOLAR58</t>
  </si>
  <si>
    <t>417 - SOLIS-1P7K-5G</t>
  </si>
  <si>
    <t>ESS 29 - SOLIS17</t>
  </si>
  <si>
    <t>795 - FSM-60X10 460W</t>
  </si>
  <si>
    <t>ESS 27 - DAH SOLAR57</t>
  </si>
  <si>
    <t>408 - SOLIS-30K-5G</t>
  </si>
  <si>
    <t>ESS 29 - SOLIS16</t>
  </si>
  <si>
    <t>786 - DHT-M60X10/FS-460W</t>
  </si>
  <si>
    <t>ESS 27 - DAH SOLAR56</t>
  </si>
  <si>
    <t>385 - SOLIS 75K-5G</t>
  </si>
  <si>
    <t>ESS 29 - SOLIS15</t>
  </si>
  <si>
    <t>770 - DHM-72X10/DG-550W</t>
  </si>
  <si>
    <t>ESS 27 - DAH SOLAR55</t>
  </si>
  <si>
    <t>369 - SOLIS-30K-LV</t>
  </si>
  <si>
    <t>ESS 29 - SOLIS14</t>
  </si>
  <si>
    <t>755 - DHM72L9-460W</t>
  </si>
  <si>
    <t>ESS 27 - DAH SOLAR54</t>
  </si>
  <si>
    <t>362 - SOLIS-1P8K-4G</t>
  </si>
  <si>
    <t>ESS 29 - SOLIS13</t>
  </si>
  <si>
    <t>749 - HCM72X9-410W</t>
  </si>
  <si>
    <t>ESS 27 - DAH SOLAR53</t>
  </si>
  <si>
    <t>327 - SOLIS-1P7K-4G</t>
  </si>
  <si>
    <t>ESS 29 - SOLIS12</t>
  </si>
  <si>
    <t>746 - DHT-M60X10- 450W</t>
  </si>
  <si>
    <t>ESS 27 - DAH SOLAR52</t>
  </si>
  <si>
    <t>312 - SOLIS-3P20K-4G</t>
  </si>
  <si>
    <t>ESS 29 - SOLIS11</t>
  </si>
  <si>
    <t>741 - DHM-72L9-450W</t>
  </si>
  <si>
    <t>ESS 27 - DAH SOLAR51</t>
  </si>
  <si>
    <t>297 - SOLIS-30K</t>
  </si>
  <si>
    <t>ESS 29 - SOLIS10</t>
  </si>
  <si>
    <t>727 - DHM-72X10-550W</t>
  </si>
  <si>
    <t>ESS 27 - DAH SOLAR50</t>
  </si>
  <si>
    <t>256 - SOLIS-50K</t>
  </si>
  <si>
    <t>ESS 29 - SOLIS9</t>
  </si>
  <si>
    <t>726 - HCP72X9-350W</t>
  </si>
  <si>
    <t>ESS 27 - DAH SOLAR49</t>
  </si>
  <si>
    <t>242 - SOLIS-3P15K-4G</t>
  </si>
  <si>
    <t>ESS 29 - SOLIS8</t>
  </si>
  <si>
    <t>701 - DHM-60X10-460W</t>
  </si>
  <si>
    <t>ESS 27 - DAH SOLAR48</t>
  </si>
  <si>
    <t>240 - SOLIS 60K-4G</t>
  </si>
  <si>
    <t>ESS 29 - SOLIS7</t>
  </si>
  <si>
    <t>698 - DHT-M60X10-460W</t>
  </si>
  <si>
    <t>ESS 27 - DAH SOLAR47</t>
  </si>
  <si>
    <t>234 - SOLIS-20K-LV</t>
  </si>
  <si>
    <t>ESS 29 - SOLIS6</t>
  </si>
  <si>
    <t>690 - DHM-72L9/BF-460W</t>
  </si>
  <si>
    <t>ESS 27 - DAH SOLAR46</t>
  </si>
  <si>
    <t>207 - SOLIS-MINI-2000-4G</t>
  </si>
  <si>
    <t>ESS 29 - SOLIS5</t>
  </si>
  <si>
    <t>689 - DHT-M72X10/BF-335W</t>
  </si>
  <si>
    <t>ESS 27 - DAH SOLAR45</t>
  </si>
  <si>
    <t>154 - 1P10K-4G</t>
  </si>
  <si>
    <t>ESS 29 - SOLIS4</t>
  </si>
  <si>
    <t>673 - DHM-72X10/BF-545W</t>
  </si>
  <si>
    <t>ESS 27 - DAH SOLAR44</t>
  </si>
  <si>
    <t>ESS 29 - SOLIS3</t>
  </si>
  <si>
    <t>608 - DHT-M72X10/BF-545W</t>
  </si>
  <si>
    <t>ESS 27 - DAH SOLAR43</t>
  </si>
  <si>
    <t>116 - SOLIS-1P5K-4G</t>
  </si>
  <si>
    <t>ESS 29 - SOLIS2</t>
  </si>
  <si>
    <t>591 - DHM72L9-445W</t>
  </si>
  <si>
    <t>ESS 27 - DAH SOLAR42</t>
  </si>
  <si>
    <t>94 - SOLIS-1P4K-4G</t>
  </si>
  <si>
    <t>ESS 29 - SOLIS1</t>
  </si>
  <si>
    <t>587 - 	HCP78X9-400W</t>
  </si>
  <si>
    <t>ESS 27 - DAH SOLAR41</t>
  </si>
  <si>
    <t>829 - HMS-2000B-4T</t>
  </si>
  <si>
    <t>ESS 28 - HOYMILES11</t>
  </si>
  <si>
    <t>581 - DHM-72L9/BF-455W</t>
  </si>
  <si>
    <t>ESS 27 - DAH SOLAR40</t>
  </si>
  <si>
    <t>722 - MI-1500LV</t>
  </si>
  <si>
    <t>ESS 28 - HOYMILES10</t>
  </si>
  <si>
    <t>555 - DHM-60X10 440W</t>
  </si>
  <si>
    <t>ESS 27 - DAH SOLAR39</t>
  </si>
  <si>
    <t>652 - HMS-1800-4T</t>
  </si>
  <si>
    <t>ESS 28 - HOYMILES9</t>
  </si>
  <si>
    <t>553 - HCP78X9-405W</t>
  </si>
  <si>
    <t>ESS 27 - DAH SOLAR38</t>
  </si>
  <si>
    <t>649 - HMS-2000-4T</t>
  </si>
  <si>
    <t>ESS 28 - HOYMILES8</t>
  </si>
  <si>
    <t>549 - DHM-60X10 450W</t>
  </si>
  <si>
    <t>ESS 27 - DAH SOLAR37</t>
  </si>
  <si>
    <t>515 - MI-1500T</t>
  </si>
  <si>
    <t>ESS 28 - HOYMILES7</t>
  </si>
  <si>
    <t>546 - FSM-60X10-440W</t>
  </si>
  <si>
    <t>ESS 27 - DAH SOLAR36</t>
  </si>
  <si>
    <t>436 - HM-1500</t>
  </si>
  <si>
    <t>ESS 28 - HOYMILES6</t>
  </si>
  <si>
    <t>539 - HCM60X9-340W</t>
  </si>
  <si>
    <t>ESS 27 - DAH SOLAR35</t>
  </si>
  <si>
    <t>434 - HM-700LV 127V</t>
  </si>
  <si>
    <t>ESS 28 - HOYMILES5</t>
  </si>
  <si>
    <t>511 - FSM-60X10-450W</t>
  </si>
  <si>
    <t>ESS 27 - DAH SOLAR34</t>
  </si>
  <si>
    <t>307 - MI-700</t>
  </si>
  <si>
    <t>ESS 28 - HOYMILES4</t>
  </si>
  <si>
    <t>505 - DHM72X10-545W</t>
  </si>
  <si>
    <t>ESS 27 - DAH SOLAR33</t>
  </si>
  <si>
    <t>271 - MI-1500</t>
  </si>
  <si>
    <t>ESS 28 - HOYMILES3</t>
  </si>
  <si>
    <t>501 - DHM72L9-450</t>
  </si>
  <si>
    <t>ESS 27 - DAH SOLAR32</t>
  </si>
  <si>
    <t>117 - MI-500</t>
  </si>
  <si>
    <t>ESS 28 - HOYMILES2</t>
  </si>
  <si>
    <t>495 - DHP72X-335W-5BB</t>
  </si>
  <si>
    <t>ESS 27 - DAH SOLAR31</t>
  </si>
  <si>
    <t>86 - MI-1200</t>
  </si>
  <si>
    <t>ESS 28 - HOYMILES1</t>
  </si>
  <si>
    <t>493 - HCM78X9-450W</t>
  </si>
  <si>
    <t>ESS 27 - DAH SOLAR30</t>
  </si>
  <si>
    <t>1029 - 60KTLX-03</t>
  </si>
  <si>
    <t>ESS 26 - SOFAR SOLAR45</t>
  </si>
  <si>
    <t>472 - DHM-72L9/BF-450W</t>
  </si>
  <si>
    <t>ESS 27 - DAH SOLAR29</t>
  </si>
  <si>
    <t>1028 - 80KTLX-03</t>
  </si>
  <si>
    <t>ESS 26 - SOFAR SOLAR44</t>
  </si>
  <si>
    <t>462 - DHM-72L9/BF-440W</t>
  </si>
  <si>
    <t>ESS 27 - DAH SOLAR28</t>
  </si>
  <si>
    <t>1014 - SOFAR 7.5KTLM-G3</t>
  </si>
  <si>
    <t>ESS 26 - SOFAR SOLAR43</t>
  </si>
  <si>
    <t>458 - DHM-72X10-540W</t>
  </si>
  <si>
    <t>ESS 27 - DAH SOLAR27</t>
  </si>
  <si>
    <t>1001 - SOFAR 10KTLM-G3</t>
  </si>
  <si>
    <t>ESS 26 - SOFAR SOLAR42</t>
  </si>
  <si>
    <t>453 - HCP72X9-375</t>
  </si>
  <si>
    <t>ESS 27 - DAH SOLAR26</t>
  </si>
  <si>
    <t>981 - 15000TL-G2</t>
  </si>
  <si>
    <t>ESS 26 - SOFAR SOLAR41</t>
  </si>
  <si>
    <t>448 - DHM-72X10-530W</t>
  </si>
  <si>
    <t>ESS 27 - DAH SOLAR25</t>
  </si>
  <si>
    <t>970 - 3300TL-X</t>
  </si>
  <si>
    <t>ESS 26 - SOFAR SOLAR40</t>
  </si>
  <si>
    <t>413 - DHM-72L9-440</t>
  </si>
  <si>
    <t>ESS 27 - DAH SOLAR24</t>
  </si>
  <si>
    <t>960 - SOFAR 7.5KTLM-G3-BR</t>
  </si>
  <si>
    <t>ESS 26 - SOFAR SOLAR39</t>
  </si>
  <si>
    <t>411 - HCP72X9-370W</t>
  </si>
  <si>
    <t>ESS 27 - DAH SOLAR23</t>
  </si>
  <si>
    <t>958 - SOFAR 13500TL-LV</t>
  </si>
  <si>
    <t>ESS 26 - SOFAR SOLAR38</t>
  </si>
  <si>
    <t>387 - HCP72X9-360W</t>
  </si>
  <si>
    <t>ESS 27 - DAH SOLAR22</t>
  </si>
  <si>
    <t>935 - SOFAR 75KTL</t>
  </si>
  <si>
    <t>ESS 26 - SOFAR SOLAR37</t>
  </si>
  <si>
    <t>375 - HCM72X9-415W</t>
  </si>
  <si>
    <t>ESS 27 - DAH SOLAR21</t>
  </si>
  <si>
    <t>930 - SOFAR 3300TL-G3</t>
  </si>
  <si>
    <t>ESS 26 - SOFAR SOLAR36</t>
  </si>
  <si>
    <t>327 - HCM78X9-440W</t>
  </si>
  <si>
    <t>ESS 27 - DAH SOLAR20</t>
  </si>
  <si>
    <t>879 - SOFAR 9KTLM-G3</t>
  </si>
  <si>
    <t>ESS 26 - SOFAR SOLAR35</t>
  </si>
  <si>
    <t>326 - HCP72X9-365W</t>
  </si>
  <si>
    <t>ESS 27 - DAH SOLAR19</t>
  </si>
  <si>
    <t>867 - SOFAR 18000TL-LV</t>
  </si>
  <si>
    <t>ESS 26 - SOFAR SOLAR34</t>
  </si>
  <si>
    <t>320 - HCP78X9-400W</t>
  </si>
  <si>
    <t>ESS 27 - DAH SOLAR18</t>
  </si>
  <si>
    <t>861 - SOFAR 10.5KTLM-G3</t>
  </si>
  <si>
    <t>ESS 26 - SOFAR SOLAR33</t>
  </si>
  <si>
    <t>295 - DHP79X9-365</t>
  </si>
  <si>
    <t>ESS 27 - DAH SOLAR17</t>
  </si>
  <si>
    <t>808 - SOFAR 100KTL</t>
  </si>
  <si>
    <t>ESS 26 - SOFAR SOLAR32</t>
  </si>
  <si>
    <t>291 - HCM72X9-400W</t>
  </si>
  <si>
    <t>ESS 27 - DAH SOLAR16</t>
  </si>
  <si>
    <t>783 - HYD 3000-ES</t>
  </si>
  <si>
    <t>ESS 26 - SOFAR SOLAR31</t>
  </si>
  <si>
    <t>263 - HCP78XP-400W</t>
  </si>
  <si>
    <t>ESS 27 - DAH SOLAR15</t>
  </si>
  <si>
    <t>782 - SOFAR 7.5KTLM-G2</t>
  </si>
  <si>
    <t>ESS 26 - SOFAR SOLAR30</t>
  </si>
  <si>
    <t>242 - HCP72XP-360W</t>
  </si>
  <si>
    <t>ESS 27 - DAH SOLAR14</t>
  </si>
  <si>
    <t>775 - SOFAR 3KTLM-G3</t>
  </si>
  <si>
    <t>ESS 26 - SOFAR SOLAR29</t>
  </si>
  <si>
    <t>238 - DHM72-365</t>
  </si>
  <si>
    <t>ESS 27 - DAH SOLAR13</t>
  </si>
  <si>
    <t>705 - SOFAR 6KTLM-G3</t>
  </si>
  <si>
    <t>ESS 26 - SOFAR SOLAR28</t>
  </si>
  <si>
    <t>232 - HCP72XP-365W</t>
  </si>
  <si>
    <t>ESS 27 - DAH SOLAR12</t>
  </si>
  <si>
    <t>704 - SOFAR 4KTLM-G3</t>
  </si>
  <si>
    <t>ESS 26 - SOFAR SOLAR27</t>
  </si>
  <si>
    <t>224 - DHP72-335</t>
  </si>
  <si>
    <t>ESS 27 - DAH SOLAR11</t>
  </si>
  <si>
    <t>694 - SOFAR 5KTLM-G3</t>
  </si>
  <si>
    <t>ESS 26 - SOFAR SOLAR26</t>
  </si>
  <si>
    <t>219 - HCM72X9-405W</t>
  </si>
  <si>
    <t>ESS 27 - DAH SOLAR10</t>
  </si>
  <si>
    <t>675 - 33000TL-LV</t>
  </si>
  <si>
    <t>ESS 26 - SOFAR SOLAR25</t>
  </si>
  <si>
    <t>206 - DHP62-275</t>
  </si>
  <si>
    <t>ESS 27 - DAH SOLAR9</t>
  </si>
  <si>
    <t>520 - 18000TL-LV</t>
  </si>
  <si>
    <t>ESS 26 - SOFAR SOLAR24</t>
  </si>
  <si>
    <t>195 - DHM72X-380W</t>
  </si>
  <si>
    <t>ESS 27 - DAH SOLAR8</t>
  </si>
  <si>
    <t>428 - SOFAR 16500TL-LV</t>
  </si>
  <si>
    <t>ESS 26 - SOFAR SOLAR23</t>
  </si>
  <si>
    <t>170 - HCP72X9-355</t>
  </si>
  <si>
    <t>ESS 27 - DAH SOLAR7</t>
  </si>
  <si>
    <t>364 - SOFAR 3KTLM-G2</t>
  </si>
  <si>
    <t>ESS 26 - SOFAR SOLAR22</t>
  </si>
  <si>
    <t>168 - DHM72-370</t>
  </si>
  <si>
    <t>ESS 27 - DAH SOLAR6</t>
  </si>
  <si>
    <t>339 - SOFAR 20000TL-G2</t>
  </si>
  <si>
    <t>ESS 26 - SOFAR SOLAR21</t>
  </si>
  <si>
    <t>162 - DHM72-355</t>
  </si>
  <si>
    <t>ESS 27 - DAH SOLAR5</t>
  </si>
  <si>
    <t>338 - SOFAR 6KTLM-G2</t>
  </si>
  <si>
    <t>ESS 26 - SOFAR SOLAR20</t>
  </si>
  <si>
    <t>141 - DHM72-330</t>
  </si>
  <si>
    <t>ESS 27 - DAH SOLAR4</t>
  </si>
  <si>
    <t>335 - SOFAR 27500TL-LV</t>
  </si>
  <si>
    <t>ESS 26 - SOFAR SOLAR19</t>
  </si>
  <si>
    <t>125 - DHM72-360</t>
  </si>
  <si>
    <t>ESS 27 - DAH SOLAR3</t>
  </si>
  <si>
    <t>315 - SOFAR 60000TL</t>
  </si>
  <si>
    <t>ESS 26 - SOFAR SOLAR18</t>
  </si>
  <si>
    <t>105 - DHP72-330</t>
  </si>
  <si>
    <t>ESS 27 - DAH SOLAR2</t>
  </si>
  <si>
    <t>314 - SOFAR 30000TL</t>
  </si>
  <si>
    <t>ESS 26 - SOFAR SOLAR17</t>
  </si>
  <si>
    <t>99 - DHP72-320</t>
  </si>
  <si>
    <t>ESS 27 - DAH SOLAR1</t>
  </si>
  <si>
    <t>313 - SOFAR 1600TL-G3</t>
  </si>
  <si>
    <t>ESS 26 - SOFAR SOLAR16</t>
  </si>
  <si>
    <t>1131 - 335PHK-36</t>
  </si>
  <si>
    <t>ESS 24 - BYD DO BRASIL57</t>
  </si>
  <si>
    <t>299 - SOFAR 4KTLM-G2</t>
  </si>
  <si>
    <t>ESS 26 - SOFAR SOLAR15</t>
  </si>
  <si>
    <t>1125 - BYD 540MLTK-36</t>
  </si>
  <si>
    <t>ESS 24 - BYD DO BRASIL56</t>
  </si>
  <si>
    <t>292 - SOFAR 15000TL</t>
  </si>
  <si>
    <t>ESS 26 - SOFAR SOLAR14</t>
  </si>
  <si>
    <t>1119 -  P6K-36-SÉRIE-5BB</t>
  </si>
  <si>
    <t>ESS 24 - BYD DO BRASIL55</t>
  </si>
  <si>
    <t>291 - SOFAR 20000TL</t>
  </si>
  <si>
    <t>ESS 26 - SOFAR SOLAR13</t>
  </si>
  <si>
    <t>1085 - BYD335PHK-36</t>
  </si>
  <si>
    <t>ESS 24 - BYD DO BRASIL54</t>
  </si>
  <si>
    <t>279 - SOFAR 3300TL-G3</t>
  </si>
  <si>
    <t>ESS 26 - SOFAR SOLAR12</t>
  </si>
  <si>
    <t>1084 - BYD3359HK-36</t>
  </si>
  <si>
    <t>ESS 24 - BYD DO BRASIL53</t>
  </si>
  <si>
    <t>265 - SOFAR 3KTLMG2</t>
  </si>
  <si>
    <t>ESS 26 - SOFAR SOLAR11</t>
  </si>
  <si>
    <t>1058 - 445 MGK-36</t>
  </si>
  <si>
    <t>ESS 24 - BYD DO BRASIL52</t>
  </si>
  <si>
    <t>257 - SOFAR 25000TL-G2</t>
  </si>
  <si>
    <t>ESS 26 - SOFAR SOLAR10</t>
  </si>
  <si>
    <t>1020 - 260P6C-30</t>
  </si>
  <si>
    <t>ESS 24 - BYD DO BRASIL51</t>
  </si>
  <si>
    <t>251 - SOFAR 12KTL-X</t>
  </si>
  <si>
    <t>ESS 26 - SOFAR SOLAR9</t>
  </si>
  <si>
    <t>1017 - 375MBK-PT</t>
  </si>
  <si>
    <t>ESS 24 - BYD DO BRASIL50</t>
  </si>
  <si>
    <t>158 - SOFAR 33000TL-G2</t>
  </si>
  <si>
    <t>ESS 26 - SOFAR SOLAR8</t>
  </si>
  <si>
    <t>1005 - BYD445MIK- 445W</t>
  </si>
  <si>
    <t>ESS 24 - BYD DO BRASIL49</t>
  </si>
  <si>
    <t>138 - 25000TL-G2</t>
  </si>
  <si>
    <t>ESS 26 - SOFAR SOLAR7</t>
  </si>
  <si>
    <t>971 - 455 MGK-36</t>
  </si>
  <si>
    <t>ESS 24 - BYD DO BRASIL48</t>
  </si>
  <si>
    <t>133 - SOFAR 30000TL-G2</t>
  </si>
  <si>
    <t>ESS 26 - SOFAR SOLAR6</t>
  </si>
  <si>
    <t>965 - BYD535MLTK-36</t>
  </si>
  <si>
    <t>ESS 24 - BYD DO BRASIL47</t>
  </si>
  <si>
    <t>100 - SOFAR 3000TL</t>
  </si>
  <si>
    <t>ESS 26 - SOFAR SOLAR5</t>
  </si>
  <si>
    <t>957 - 530MLTK-36</t>
  </si>
  <si>
    <t>ESS 24 - BYD DO BRASIL46</t>
  </si>
  <si>
    <t>90 - SOFAR 50000TL</t>
  </si>
  <si>
    <t>ESS 26 - SOFAR SOLAR4</t>
  </si>
  <si>
    <t>955 - BYD 535 MLK-36</t>
  </si>
  <si>
    <t>ESS 24 - BYD DO BRASIL45</t>
  </si>
  <si>
    <t>84 - 20000TL-G2</t>
  </si>
  <si>
    <t>ESS 26 - SOFAR SOLAR3</t>
  </si>
  <si>
    <t>921 - 455 MGK-36</t>
  </si>
  <si>
    <t>ESS 24 - BYD DO BRASIL44</t>
  </si>
  <si>
    <t>82 - SOFAR 7.5KTLM</t>
  </si>
  <si>
    <t>ESS 26 - SOFAR SOLAR2</t>
  </si>
  <si>
    <t>914 - BYD 335PHK-36-4BB</t>
  </si>
  <si>
    <t>ESS 24 - BYD DO BRASIL43</t>
  </si>
  <si>
    <t>81 - SOFAR 5KTLM-G2</t>
  </si>
  <si>
    <t>ESS 26 - SOFAR SOLAR1</t>
  </si>
  <si>
    <t>904 - 540MLK-36</t>
  </si>
  <si>
    <t>ESS 24 - BYD DO BRASIL42</t>
  </si>
  <si>
    <t>1057 - 22K-2T 850P022.220</t>
  </si>
  <si>
    <t>ESS 25 - REFUSOL21</t>
  </si>
  <si>
    <t>903 - BYD 450 MGK-36</t>
  </si>
  <si>
    <t>ESS 24 - BYD DO BRASIL41</t>
  </si>
  <si>
    <t>766 - 50K-3T 851P050.300</t>
  </si>
  <si>
    <t>ESS 25 - REFUSOL20</t>
  </si>
  <si>
    <t>875 - 395M7K-36</t>
  </si>
  <si>
    <t>ESS 24 - BYD DO BRASIL40</t>
  </si>
  <si>
    <t>632 - 25K-2T 850P025.200</t>
  </si>
  <si>
    <t>ESS 25 - REFUSOL19</t>
  </si>
  <si>
    <t>856 - 530MLK-36</t>
  </si>
  <si>
    <t>ESS 24 - BYD DO BRASIL39</t>
  </si>
  <si>
    <t>414 - REFUSOL 25K-2T 127/220</t>
  </si>
  <si>
    <t>ESS 25 - REFUSOL18</t>
  </si>
  <si>
    <t>850 - BYD340-PIK-36-5B</t>
  </si>
  <si>
    <t>ESS 24 - BYD DO BRASIL38</t>
  </si>
  <si>
    <t>413 - REFUSOL 50K-3T 127/220</t>
  </si>
  <si>
    <t>ESS 25 - REFUSOL17</t>
  </si>
  <si>
    <t>827 - BYD450MGTK-36</t>
  </si>
  <si>
    <t>ESS 24 - BYD DO BRASIL37</t>
  </si>
  <si>
    <t>398 - REFUONE 3.3K1T</t>
  </si>
  <si>
    <t>ESS 25 - REFUSOL16</t>
  </si>
  <si>
    <t>772 - 335-P6C-36-5BB</t>
  </si>
  <si>
    <t>ESS 24 - BYD DO BRASIL36</t>
  </si>
  <si>
    <t>324 - REFUSOL 50K-3T 208/240</t>
  </si>
  <si>
    <t>ESS 25 - REFUSOL15</t>
  </si>
  <si>
    <t>769 - 400M7K-36-5B</t>
  </si>
  <si>
    <t>ESS 24 - BYD DO BRASIL35</t>
  </si>
  <si>
    <t>294 - REFUSOL 50K-3T</t>
  </si>
  <si>
    <t>ESS 25 - REFUSOL14</t>
  </si>
  <si>
    <t>728 - BYD335-PHK-36-5B</t>
  </si>
  <si>
    <t>ESS 24 - BYD DO BRASIL34</t>
  </si>
  <si>
    <t>261 - REFUSOL 13K</t>
  </si>
  <si>
    <t>ESS 25 - REFUSOL13</t>
  </si>
  <si>
    <t>715 - BYD410MIK-36</t>
  </si>
  <si>
    <t>ESS 24 - BYD DO BRASIL33</t>
  </si>
  <si>
    <t>246 - REFUSOL 25K-2T 220/380</t>
  </si>
  <si>
    <t>ESS 25 - REFUSOL12</t>
  </si>
  <si>
    <t>686 - 335PHK-36</t>
  </si>
  <si>
    <t>ESS 24 - BYD DO BRASIL32</t>
  </si>
  <si>
    <t>229 - REFUSOL 33K-2T 220/380</t>
  </si>
  <si>
    <t>ESS 25 - REFUSOL11</t>
  </si>
  <si>
    <t>684 - BYD340-P6K-36-5B</t>
  </si>
  <si>
    <t>ESS 24 - BYD DO BRASIL31</t>
  </si>
  <si>
    <t>224 - REFUSOL 33K-2T</t>
  </si>
  <si>
    <t>ESS 25 - REFUSOL10</t>
  </si>
  <si>
    <t>677 - PIK-36-340W</t>
  </si>
  <si>
    <t>ESS 24 - BYD DO BRASIL30</t>
  </si>
  <si>
    <t>219 - REFUSOL 25K-2T 208/220</t>
  </si>
  <si>
    <t>ESS 25 - REFUSOL9</t>
  </si>
  <si>
    <t>674 - BYD340PIK-36</t>
  </si>
  <si>
    <t>ESS 24 - BYD DO BRASIL29</t>
  </si>
  <si>
    <t>211 - REFUSOL 40K</t>
  </si>
  <si>
    <t>ESS 25 - REFUSOL8</t>
  </si>
  <si>
    <t>666 - BYD350-PHK-36-5B</t>
  </si>
  <si>
    <t>ESS 24 - BYD DO BRASIL28</t>
  </si>
  <si>
    <t>203 - REFUONE 1.6K-1T</t>
  </si>
  <si>
    <t>ESS 25 - REFUSOL7</t>
  </si>
  <si>
    <t>653 - BYD340PIK</t>
  </si>
  <si>
    <t>ESS 24 - BYD DO BRASIL27</t>
  </si>
  <si>
    <t>121 - REFUSOL 40K 208/220V</t>
  </si>
  <si>
    <t>ESS 25 - REFUSOL6</t>
  </si>
  <si>
    <t>645 - BYD335PKH</t>
  </si>
  <si>
    <t>ESS 24 - BYD DO BRASIL26</t>
  </si>
  <si>
    <t>119 - REFUSOL 20K 208/220</t>
  </si>
  <si>
    <t>ESS 25 - REFUSOL5</t>
  </si>
  <si>
    <t>613 - 340P6K-36</t>
  </si>
  <si>
    <t>ESS 24 - BYD DO BRASIL25</t>
  </si>
  <si>
    <t>118 - REFUSOL 20K</t>
  </si>
  <si>
    <t>ESS 25 - REFUSOL4</t>
  </si>
  <si>
    <t>585 - BYD335-P6K-36-5BB</t>
  </si>
  <si>
    <t>ESS 24 - BYD DO BRASIL24</t>
  </si>
  <si>
    <t>80 - REFUONE 7K-2T</t>
  </si>
  <si>
    <t>ESS 25 - REFUSOL3</t>
  </si>
  <si>
    <t>584 - M7K-36-400-5BB</t>
  </si>
  <si>
    <t>ESS 24 - BYD DO BRASIL23</t>
  </si>
  <si>
    <t>78 - REFUONE 5K-2T</t>
  </si>
  <si>
    <t>ESS 25 - REFUSOL2</t>
  </si>
  <si>
    <t>579 - 360MBK-PT</t>
  </si>
  <si>
    <t>ESS 24 - BYD DO BRASIL22</t>
  </si>
  <si>
    <t>74 - REFUONE 3K-2T</t>
  </si>
  <si>
    <t>ESS 25 - REFUSOL1</t>
  </si>
  <si>
    <t>570 - BYD340-P6K-36</t>
  </si>
  <si>
    <t>ESS 24 - BYD DO BRASIL21</t>
  </si>
  <si>
    <t>1050 - SUNNY TRIPOWER CORE2 STP 110-60</t>
  </si>
  <si>
    <t>ESS 23 - SMA20</t>
  </si>
  <si>
    <t>550 - 335P6K-36</t>
  </si>
  <si>
    <t>ESS 24 - BYD DO BRASIL20</t>
  </si>
  <si>
    <t>964 - SUNNY BOY 6KW</t>
  </si>
  <si>
    <t>ESS 23 - SMA19</t>
  </si>
  <si>
    <t>541 - 335PIK-36</t>
  </si>
  <si>
    <t>ESS 24 - BYD DO BRASIL19</t>
  </si>
  <si>
    <t>926 - B3.6-1AV-41</t>
  </si>
  <si>
    <t>ESS 23 - SMA18</t>
  </si>
  <si>
    <t>476 - 385-M7K-36-5B</t>
  </si>
  <si>
    <t>ESS 24 - BYD DO BRASIL18</t>
  </si>
  <si>
    <t>461 - STP 25000TL-30</t>
  </si>
  <si>
    <t>ESS 23 - SMA17</t>
  </si>
  <si>
    <t>474 - 340P6C-36</t>
  </si>
  <si>
    <t>ESS 24 - BYD DO BRASIL17</t>
  </si>
  <si>
    <t xml:space="preserve">449 - SB5.0-1AV-41	</t>
  </si>
  <si>
    <t>ESS 23 - SMA16</t>
  </si>
  <si>
    <t>464 - 400M7K-36</t>
  </si>
  <si>
    <t>ESS 24 - BYD DO BRASIL16</t>
  </si>
  <si>
    <t>445 - SB3.0-1AV-41</t>
  </si>
  <si>
    <t>ESS 23 - SMA15</t>
  </si>
  <si>
    <t>356 - 340PIK-36</t>
  </si>
  <si>
    <t>ESS 24 - BYD DO BRASIL15</t>
  </si>
  <si>
    <t>278 - SB 5000TL-2 1</t>
  </si>
  <si>
    <t>ESS 23 - SMA14</t>
  </si>
  <si>
    <t>324 - 400MIK-36</t>
  </si>
  <si>
    <t>ESS 24 - BYD DO BRASIL14</t>
  </si>
  <si>
    <t>258 - SUNNY TRIPOWER CORE1 STP 50-40</t>
  </si>
  <si>
    <t>ESS 23 - SMA13</t>
  </si>
  <si>
    <t>252 - 390M7K-36</t>
  </si>
  <si>
    <t>ESS 24 - BYD DO BRASIL13</t>
  </si>
  <si>
    <t>210 - STP15000TL-30</t>
  </si>
  <si>
    <t>ESS 23 - SMA12</t>
  </si>
  <si>
    <t>207 - 335P6D-36</t>
  </si>
  <si>
    <t>ESS 24 - BYD DO BRASIL12</t>
  </si>
  <si>
    <t>197 - STP50-40</t>
  </si>
  <si>
    <t>ESS 23 - SMA11</t>
  </si>
  <si>
    <t>185 - 275P6C-30</t>
  </si>
  <si>
    <t>ESS 24 - BYD DO BRASIL11</t>
  </si>
  <si>
    <t>157 - STP 60-10</t>
  </si>
  <si>
    <t>ESS 23 - SMA10</t>
  </si>
  <si>
    <t>132 - 335P6K-36</t>
  </si>
  <si>
    <t>ESS 24 - BYD DO BRASIL10</t>
  </si>
  <si>
    <t>156 - SHP75-10</t>
  </si>
  <si>
    <t>ESS 23 - SMA9</t>
  </si>
  <si>
    <t>128 - 335P6C-36</t>
  </si>
  <si>
    <t>ESS 24 - BYD DO BRASIL9</t>
  </si>
  <si>
    <t>129 - SB6.0-1 AV-41</t>
  </si>
  <si>
    <t>ESS 23 - SMA8</t>
  </si>
  <si>
    <t>127 - 330P6C-36</t>
  </si>
  <si>
    <t>ESS 24 - BYD DO BRASIL8</t>
  </si>
  <si>
    <t>93 - SB3.0-1AV-40</t>
  </si>
  <si>
    <t>ESS 23 - SMA7</t>
  </si>
  <si>
    <t>106 - 330PHK-36</t>
  </si>
  <si>
    <t>ESS 24 - BYD DO BRASIL7</t>
  </si>
  <si>
    <t>92 - SB5.0-1AV-40</t>
  </si>
  <si>
    <t>ESS 23 - SMA6</t>
  </si>
  <si>
    <t>88 - BYD 340PHK-36</t>
  </si>
  <si>
    <t>ESS 24 - BYD DO BRASIL6</t>
  </si>
  <si>
    <t>91 - SB4.0-1AV-40</t>
  </si>
  <si>
    <t>ESS 23 - SMA5</t>
  </si>
  <si>
    <t>87 - BYD 325PHK-36</t>
  </si>
  <si>
    <t>ESS 24 - BYD DO BRASIL5</t>
  </si>
  <si>
    <t>87 - SUNNY TRIPOWER 25000TL</t>
  </si>
  <si>
    <t>ESS 23 - SMA4</t>
  </si>
  <si>
    <t>86 - 335PHK-36</t>
  </si>
  <si>
    <t>ESS 24 - BYD DO BRASIL4</t>
  </si>
  <si>
    <t>76 - SUNNY HIGHPOWER PEAK1</t>
  </si>
  <si>
    <t>ESS 23 - SMA3</t>
  </si>
  <si>
    <t>85 - BYD330P6K-36</t>
  </si>
  <si>
    <t>ESS 24 - BYD DO BRASIL3</t>
  </si>
  <si>
    <t>67 - SB 2.5-1VL-40</t>
  </si>
  <si>
    <t>ESS 23 - SMA2</t>
  </si>
  <si>
    <t>82 - BYD 325P6K-36</t>
  </si>
  <si>
    <t>ESS 24 - BYD DO BRASIL2</t>
  </si>
  <si>
    <t>66 - SB 1.5-1VL-40</t>
  </si>
  <si>
    <t>ESS 23 - SMA1</t>
  </si>
  <si>
    <t>81 - BYD 320P6K-36</t>
  </si>
  <si>
    <t>ESS 24 - BYD DO BRASIL1</t>
  </si>
  <si>
    <t>1025 - RENO-30K-NG-HC</t>
  </si>
  <si>
    <t>ESS 21 - RENOVIGI22</t>
  </si>
  <si>
    <t>1158 - JAM78D30-600/MB</t>
  </si>
  <si>
    <t>ESS 22 - JA SOLAR52</t>
  </si>
  <si>
    <t>924 - RENO-4K-HC</t>
  </si>
  <si>
    <t>ESS 21 - RENOVIGI21</t>
  </si>
  <si>
    <t>1154 - JAM72D30-545/MB</t>
  </si>
  <si>
    <t>ESS 22 - JA SOLAR51</t>
  </si>
  <si>
    <t>904 - RENO-10K-HC</t>
  </si>
  <si>
    <t>ESS 21 - RENOVIGI20</t>
  </si>
  <si>
    <t>1136 - JAM78D30 590/MB</t>
  </si>
  <si>
    <t>ESS 22 - JA SOLAR50</t>
  </si>
  <si>
    <t>741 - RENO-5K-HC</t>
  </si>
  <si>
    <t>ESS 21 - RENOVIGI19</t>
  </si>
  <si>
    <t>1129 - JAM72D30-540/MB/1500V</t>
  </si>
  <si>
    <t>ESS 22 - JA SOLAR49</t>
  </si>
  <si>
    <t>738 - RENO-3K-HC</t>
  </si>
  <si>
    <t>ESS 21 - RENOVIGI18</t>
  </si>
  <si>
    <t>1116 - JAM72S30 530-555/MR</t>
  </si>
  <si>
    <t>ESS 22 - JA SOLAR48</t>
  </si>
  <si>
    <t>659 - RENO 7.7K</t>
  </si>
  <si>
    <t>ESS 21 - RENOVIGI17</t>
  </si>
  <si>
    <t>1099 - JAM78D30-585/MB</t>
  </si>
  <si>
    <t>ESS 22 - JA SOLAR47</t>
  </si>
  <si>
    <t>604 - RENO 20K-LV</t>
  </si>
  <si>
    <t>ESS 21 - RENOVIGI16</t>
  </si>
  <si>
    <t>1094 - JAM72S30 555-MR</t>
  </si>
  <si>
    <t>ESS 22 - JA SOLAR46</t>
  </si>
  <si>
    <t>456 - RENO-60K</t>
  </si>
  <si>
    <t>ESS 21 - RENOVIGI15</t>
  </si>
  <si>
    <t>1083 - JAM72S01-355/PR</t>
  </si>
  <si>
    <t>ESS 22 - JA SOLAR45</t>
  </si>
  <si>
    <t>433 - RENO-30K-LV</t>
  </si>
  <si>
    <t>ESS 21 - RENOVIGI14</t>
  </si>
  <si>
    <t>1040 - JAM78S10-455/MR</t>
  </si>
  <si>
    <t>ESS 22 - JA SOLAR44</t>
  </si>
  <si>
    <t>409 - RENO-75K-NG</t>
  </si>
  <si>
    <t>ESS 21 - RENOVIGI13</t>
  </si>
  <si>
    <t>1033 - JAM72D30 540/MB</t>
  </si>
  <si>
    <t>ESS 22 - JA SOLAR43</t>
  </si>
  <si>
    <t>372 - RENO-15K</t>
  </si>
  <si>
    <t>ESS 21 - RENOVIGI12</t>
  </si>
  <si>
    <t>1008 - JAM72S03-385/PR</t>
  </si>
  <si>
    <t>ESS 22 - JA SOLAR42</t>
  </si>
  <si>
    <t>249 - RENO560</t>
  </si>
  <si>
    <t>ESS 21 - RENOVIGI11</t>
  </si>
  <si>
    <t>984 - JAM72S20-460/MR</t>
  </si>
  <si>
    <t>ESS 22 - JA SOLAR41</t>
  </si>
  <si>
    <t>248 - RENO-3K PLUS</t>
  </si>
  <si>
    <t>ESS 21 - RENOVIGI10</t>
  </si>
  <si>
    <t>978 - JAM72S30-550/MR</t>
  </si>
  <si>
    <t>ESS 22 - JA SOLAR40</t>
  </si>
  <si>
    <t>247 - RENO-4K PLUS</t>
  </si>
  <si>
    <t>ESS 21 - RENOVIGI9</t>
  </si>
  <si>
    <t>940 - JAM72S10-395/PR</t>
  </si>
  <si>
    <t>ESS 22 - JA SOLAR39</t>
  </si>
  <si>
    <t>245 - RENO-8K</t>
  </si>
  <si>
    <t>ESS 21 - RENOVIGI8</t>
  </si>
  <si>
    <t>883 - JAM72S30-530/MR</t>
  </si>
  <si>
    <t>ESS 22 - JA SOLAR38</t>
  </si>
  <si>
    <t>243 - RENO-10K</t>
  </si>
  <si>
    <t>ESS 21 - RENOVIGI7</t>
  </si>
  <si>
    <t>879 - JAM72D20-455/MB</t>
  </si>
  <si>
    <t>ESS 22 - JA SOLAR37</t>
  </si>
  <si>
    <t>241 - RENO-5K PLUS</t>
  </si>
  <si>
    <t>ESS 21 - RENOVIGI6</t>
  </si>
  <si>
    <t>808 - JAM72D30-550/MB</t>
  </si>
  <si>
    <t>ESS 22 - JA SOLAR36</t>
  </si>
  <si>
    <t>233 - RENO 500</t>
  </si>
  <si>
    <t>ESS 21 - RENOVIGI5</t>
  </si>
  <si>
    <t>793 - JAM72S30-550/MR</t>
  </si>
  <si>
    <t>ESS 22 - JA SOLAR35</t>
  </si>
  <si>
    <t>120 - RENO-50K</t>
  </si>
  <si>
    <t>ESS 21 - RENOVIGI4</t>
  </si>
  <si>
    <t>761 - JAM72S10-410/PR</t>
  </si>
  <si>
    <t>ESS 22 - JA SOLAR34</t>
  </si>
  <si>
    <t>56 - SF5000TL</t>
  </si>
  <si>
    <t>ESS 21 - RENOVIGI3</t>
  </si>
  <si>
    <t>758 - JAM72D30-535/MB</t>
  </si>
  <si>
    <t>ESS 22 - JA SOLAR33</t>
  </si>
  <si>
    <t>55 - SF3000TL</t>
  </si>
  <si>
    <t>ESS 21 - RENOVIGI2</t>
  </si>
  <si>
    <t>667 - JAM72D30-540/MB</t>
  </si>
  <si>
    <t>ESS 22 - JA SOLAR32</t>
  </si>
  <si>
    <t>54 - SF1600TL</t>
  </si>
  <si>
    <t>ESS 21 - RENOVIGI1</t>
  </si>
  <si>
    <t>664 - JAM72S20-540/MR</t>
  </si>
  <si>
    <t>ESS 22 - JA SOLAR31</t>
  </si>
  <si>
    <t>982 - ES GT-8K-V2</t>
  </si>
  <si>
    <t>ESS 20 - ECOSOLYS14</t>
  </si>
  <si>
    <t>644 - JAM66S30-500/MR</t>
  </si>
  <si>
    <t>ESS 22 - JA SOLAR30</t>
  </si>
  <si>
    <t>961 - ES GT-05K-V2</t>
  </si>
  <si>
    <t>ESS 20 - ECOSOLYS13</t>
  </si>
  <si>
    <t>622 - JAM72S30-540/MR</t>
  </si>
  <si>
    <t>ESS 22 - JA SOLAR29</t>
  </si>
  <si>
    <t xml:space="preserve">880 - ES-GT-10K-V2 </t>
  </si>
  <si>
    <t>ESS 20 - ECOSOLYS12</t>
  </si>
  <si>
    <t>621 - JAM72S30-545/MR</t>
  </si>
  <si>
    <t>ESS 22 - JA SOLAR28</t>
  </si>
  <si>
    <t>771 - ES GT-10K-V2</t>
  </si>
  <si>
    <t>ESS 20 - ECOSOLYS11</t>
  </si>
  <si>
    <t>589 - JAM72S09-385/PR</t>
  </si>
  <si>
    <t>ESS 22 - JA SOLAR27</t>
  </si>
  <si>
    <t>410 - ECOS 2K PLUS</t>
  </si>
  <si>
    <t>ESS 20 - ECOSOLYS10</t>
  </si>
  <si>
    <t>521 - JAM72S30-540/MR</t>
  </si>
  <si>
    <t>ESS 22 - JA SOLAR26</t>
  </si>
  <si>
    <t>351 - ES GT-30K</t>
  </si>
  <si>
    <t>ESS 20 - ECOSOLYS9</t>
  </si>
  <si>
    <t>491 - JAP6(K)-72 - 330/4BB</t>
  </si>
  <si>
    <t>ESS 22 - JA SOLAR25</t>
  </si>
  <si>
    <t>275 - ES-GT-10K-220</t>
  </si>
  <si>
    <t>ESS 20 - ECOSOLYS8</t>
  </si>
  <si>
    <t>443 - JAM72S20-455/MR</t>
  </si>
  <si>
    <t>ESS 22 - JA SOLAR24</t>
  </si>
  <si>
    <t>228 - ECOS-3000</t>
  </si>
  <si>
    <t>ESS 20 - ECOSOLYS7</t>
  </si>
  <si>
    <t>406 - JAM72S20-440/MR</t>
  </si>
  <si>
    <t>ESS 22 - JA SOLAR23</t>
  </si>
  <si>
    <t>218 - ES GT-12K-220</t>
  </si>
  <si>
    <t>ESS 20 - ECOSOLYS6</t>
  </si>
  <si>
    <t>391 - JAP72S01-390/SC</t>
  </si>
  <si>
    <t>ESS 22 - JA SOLAR22</t>
  </si>
  <si>
    <t>190 - ES GT-16K-220</t>
  </si>
  <si>
    <t>ESS 20 - ECOSOLYS5</t>
  </si>
  <si>
    <t>385 - JAM72S20-450/MR</t>
  </si>
  <si>
    <t>ESS 22 - JA SOLAR21</t>
  </si>
  <si>
    <t>178 - ES GT-05K</t>
  </si>
  <si>
    <t>ESS 20 - ECOSOLYS4</t>
  </si>
  <si>
    <t>372 - JAM72S10-410MR</t>
  </si>
  <si>
    <t>ESS 22 - JA SOLAR20</t>
  </si>
  <si>
    <t>126 - ECOS-2000-PLUS</t>
  </si>
  <si>
    <t>ESS 20 - ECOSOLYS3</t>
  </si>
  <si>
    <t>361 - JAM72S30-535/MR</t>
  </si>
  <si>
    <t>ESS 22 - JA SOLAR19</t>
  </si>
  <si>
    <t>53 - ECOS-2000</t>
  </si>
  <si>
    <t>ESS 20 - ECOSOLYS2</t>
  </si>
  <si>
    <t>321 - JAM78S10-445/MR</t>
  </si>
  <si>
    <t>ESS 22 - JA SOLAR18</t>
  </si>
  <si>
    <t>52 - ECOS-1000</t>
  </si>
  <si>
    <t>ESS 20 - ECOSOLYS1</t>
  </si>
  <si>
    <t>310 - JAM72S09-395/PR</t>
  </si>
  <si>
    <t>ESS 22 - JA SOLAR17</t>
  </si>
  <si>
    <t>1008 - MIN 20000TL-X(E)</t>
  </si>
  <si>
    <t>ESS 19 - GROWATT67</t>
  </si>
  <si>
    <t>237 - JAM72S09-390/PR</t>
  </si>
  <si>
    <t>ESS 22 - JA SOLAR16</t>
  </si>
  <si>
    <t xml:space="preserve">980 - MAX 60KTL3-XL2 </t>
  </si>
  <si>
    <t>ESS 19 - GROWATT66</t>
  </si>
  <si>
    <t>222 - JAM78S10-440MR</t>
  </si>
  <si>
    <t>ESS 22 - JA SOLAR15</t>
  </si>
  <si>
    <t>972 - MIN 5000TL-X</t>
  </si>
  <si>
    <t>ESS 19 - GROWATT65</t>
  </si>
  <si>
    <t>208 - JAM78S10</t>
  </si>
  <si>
    <t>ESS 22 - JA SOLAR14</t>
  </si>
  <si>
    <t>911 - MAX 50KTL3-XL2</t>
  </si>
  <si>
    <t>ESS 19 - GROWATT64</t>
  </si>
  <si>
    <t>193 - JAP72S03-330/SC</t>
  </si>
  <si>
    <t>ESS 22 - JA SOLAR13</t>
  </si>
  <si>
    <t xml:space="preserve">870 - MAX 75KTL3-XL2 </t>
  </si>
  <si>
    <t>ESS 19 - GROWATT63</t>
  </si>
  <si>
    <t>140 - JAM72S01-360/PR</t>
  </si>
  <si>
    <t>ESS 22 - JA SOLAR12</t>
  </si>
  <si>
    <t>812 - MIC 1000TL-X</t>
  </si>
  <si>
    <t>ESS 19 - GROWATT62</t>
  </si>
  <si>
    <t>134 - JAM72S10-400/PR</t>
  </si>
  <si>
    <t>ESS 22 - JA SOLAR11</t>
  </si>
  <si>
    <t>791 - MID 20KTL3-XL</t>
  </si>
  <si>
    <t>ESS 19 - GROWATT61</t>
  </si>
  <si>
    <t>83 - BYD330PHK-36</t>
  </si>
  <si>
    <t>ESS 22 - JA SOLAR10</t>
  </si>
  <si>
    <t>789 - MAX 75KTL3 LV</t>
  </si>
  <si>
    <t>ESS 19 - GROWATT60</t>
  </si>
  <si>
    <t>80 - JAP72S01-335/SC</t>
  </si>
  <si>
    <t>ESS 22 - JA SOLAR9</t>
  </si>
  <si>
    <t>768 - MIN 9000TL-X</t>
  </si>
  <si>
    <t>ESS 19 - GROWATT59</t>
  </si>
  <si>
    <t>77 - JAM72S03-380/PR</t>
  </si>
  <si>
    <t>ESS 22 - JA SOLAR8</t>
  </si>
  <si>
    <t>765 - MAX60KTL3-LV</t>
  </si>
  <si>
    <t>ESS 19 - GROWATT58</t>
  </si>
  <si>
    <t>76 - JAM72S03-375/PR</t>
  </si>
  <si>
    <t>ESS 22 - JA SOLAR7</t>
  </si>
  <si>
    <t>743 - MIN 7000TL-X(E)</t>
  </si>
  <si>
    <t>ESS 19 - GROWATT57</t>
  </si>
  <si>
    <t>18 - JAP72S01- 330/SC</t>
  </si>
  <si>
    <t>ESS 22 - JA SOLAR6</t>
  </si>
  <si>
    <t>726 - MID 30KTL3-X</t>
  </si>
  <si>
    <t>ESS 19 - GROWATT56</t>
  </si>
  <si>
    <t>17 - JAP72S01 - 325/ SC</t>
  </si>
  <si>
    <t>ESS 22 - JA SOLAR5</t>
  </si>
  <si>
    <t>706 - MID 36KTL3-X</t>
  </si>
  <si>
    <t>ESS 19 - GROWATT55</t>
  </si>
  <si>
    <t>16 - JAP60S01-265/SC</t>
  </si>
  <si>
    <t>ESS 22 - JA SOLAR4</t>
  </si>
  <si>
    <t>695 - MOD 12KTL3-X</t>
  </si>
  <si>
    <t>ESS 19 - GROWATT54</t>
  </si>
  <si>
    <t>15 - JAP60S01-275/SC</t>
  </si>
  <si>
    <t>ESS 22 - JA SOLAR3</t>
  </si>
  <si>
    <t>668 - MAC 22KTL3-XL</t>
  </si>
  <si>
    <t>ESS 19 - GROWATT53</t>
  </si>
  <si>
    <t>14 - JAP60S01-270/SC</t>
  </si>
  <si>
    <t>ESS 22 - JA SOLAR2</t>
  </si>
  <si>
    <t>639 - MIN2000TL-X</t>
  </si>
  <si>
    <t>ESS 19 - GROWATT52</t>
  </si>
  <si>
    <t>13 - JAP6(K)-72 - 325/4BB</t>
  </si>
  <si>
    <t>ESS 22 - JA SOLAR1</t>
  </si>
  <si>
    <t>630 - MAX 100KTL3 MV</t>
  </si>
  <si>
    <t>ESS 19 - GROWATT51</t>
  </si>
  <si>
    <t>1034 - ELG555-M72HAE</t>
  </si>
  <si>
    <t>ESS 17 - ELGIN17</t>
  </si>
  <si>
    <t>596 - MID 20KTL3-XL</t>
  </si>
  <si>
    <t>ESS 19 - GROWATT50</t>
  </si>
  <si>
    <t>1027 - ELG590-M78HLP</t>
  </si>
  <si>
    <t>ESS 17 - ELGIN16</t>
  </si>
  <si>
    <t>587 - MID15KTL3-XL</t>
  </si>
  <si>
    <t>ESS 19 - GROWATT49</t>
  </si>
  <si>
    <t>1025 - ELG550-M72HSN</t>
  </si>
  <si>
    <t>ESS 17 - ELGIN15</t>
  </si>
  <si>
    <t>586 - MID15KTL3-XL</t>
  </si>
  <si>
    <t>ESS 19 - GROWATT48</t>
  </si>
  <si>
    <t>890 - ELG550-M72HOD</t>
  </si>
  <si>
    <t>ESS 17 - ELGIN14</t>
  </si>
  <si>
    <t>569 - MIN8000TL-X</t>
  </si>
  <si>
    <t>ESS 19 - GROWATT47</t>
  </si>
  <si>
    <t>834 - ELG550-M72HCH</t>
  </si>
  <si>
    <t>ESS 17 - ELGIN13</t>
  </si>
  <si>
    <t>566 - 8000TL3-S</t>
  </si>
  <si>
    <t>ESS 19 - GROWATT46</t>
  </si>
  <si>
    <t>781 - ODA450-36-MH</t>
  </si>
  <si>
    <t>ESS 17 - ELGIN12</t>
  </si>
  <si>
    <t>553 - MAC 25KTL3-XL</t>
  </si>
  <si>
    <t>ESS 19 - GROWATT45</t>
  </si>
  <si>
    <t>777 - ELG545-M72HLP</t>
  </si>
  <si>
    <t>ESS 17 - ELGIN11</t>
  </si>
  <si>
    <t>552 - MAC 15KTL3-XL</t>
  </si>
  <si>
    <t>ESS 19 - GROWATT44</t>
  </si>
  <si>
    <t>742 - ODA450-36-MH</t>
  </si>
  <si>
    <t>ESS 17 - ELGIN10</t>
  </si>
  <si>
    <t>550 - MAC 20KTL3-XL</t>
  </si>
  <si>
    <t>ESS 19 - GROWATT43</t>
  </si>
  <si>
    <t>736 - ELGIN 545W</t>
  </si>
  <si>
    <t>ESS 17 - ELGIN9</t>
  </si>
  <si>
    <t>546 - 2500MTL-S</t>
  </si>
  <si>
    <t>ESS 19 - GROWATT42</t>
  </si>
  <si>
    <t>697 - ELGIN - 335W</t>
  </si>
  <si>
    <t>ESS 17 - ELGIN8</t>
  </si>
  <si>
    <t>545 - MAC 30KTL3-XL</t>
  </si>
  <si>
    <t>ESS 19 - GROWATT41</t>
  </si>
  <si>
    <t>672 - SUN340-72P</t>
  </si>
  <si>
    <t>ESS 17 - ELGIN7</t>
  </si>
  <si>
    <t>543 - 8000MTL-S</t>
  </si>
  <si>
    <t>ESS 19 - GROWATT40</t>
  </si>
  <si>
    <t>612 - ELGIN 450</t>
  </si>
  <si>
    <t>ESS 17 - ELGIN6</t>
  </si>
  <si>
    <t>541 - MAC 60KTL3-X LV</t>
  </si>
  <si>
    <t>ESS 19 - GROWATT39</t>
  </si>
  <si>
    <t>331 - ELGIN 340</t>
  </si>
  <si>
    <t>ESS 17 - ELGIN5</t>
  </si>
  <si>
    <t>522 - MAC 36KTL3-XL</t>
  </si>
  <si>
    <t>ESS 19 - GROWATT38</t>
  </si>
  <si>
    <t xml:space="preserve">276 - ELGIN 380W </t>
  </si>
  <si>
    <t>ESS 17 - ELGIN4</t>
  </si>
  <si>
    <t>514 - MIN 8000TL-X(E)</t>
  </si>
  <si>
    <t>ESS 19 - GROWATT37</t>
  </si>
  <si>
    <t>187 - ELGIN 370W</t>
  </si>
  <si>
    <t>ESS 17 - ELGIN3</t>
  </si>
  <si>
    <t>440 - MIN10000TL-X</t>
  </si>
  <si>
    <t>ESS 19 - GROWATT36</t>
  </si>
  <si>
    <t>175 - ELGIN330</t>
  </si>
  <si>
    <t>ESS 17 - ELGIN2</t>
  </si>
  <si>
    <t>390 - MIN 6000TL-X</t>
  </si>
  <si>
    <t>ESS 19 - GROWATT35</t>
  </si>
  <si>
    <t>12 - ELGIN 320W</t>
  </si>
  <si>
    <t>ESS 17 - ELGIN1</t>
  </si>
  <si>
    <t>382 - 10500 MTPL-S</t>
  </si>
  <si>
    <t>ESS 19 - GROWATT34</t>
  </si>
  <si>
    <t>1081 - CHSM72M-555-HC</t>
  </si>
  <si>
    <t>ESS 9 - ASTROENERGY16</t>
  </si>
  <si>
    <t>366 - SG20KTL-M</t>
  </si>
  <si>
    <t>ESS 19 - GROWATT33</t>
  </si>
  <si>
    <t>1051 - CHSM72M-HC 450W</t>
  </si>
  <si>
    <t>ESS 9 - ASTROENERGY15</t>
  </si>
  <si>
    <t>365 - MAX50KTL3-LV</t>
  </si>
  <si>
    <t>ESS 19 - GROWATT32</t>
  </si>
  <si>
    <t>1036 - CHSM72M-HC 550W</t>
  </si>
  <si>
    <t>ESS 9 - ASTROENERGY14</t>
  </si>
  <si>
    <t>358 - 8000MTLP-S</t>
  </si>
  <si>
    <t>ESS 19 - GROWATT31</t>
  </si>
  <si>
    <t>1021 - CHSM72N-HC 555W</t>
  </si>
  <si>
    <t>ESS 9 - ASTROENERGY13</t>
  </si>
  <si>
    <t>340 - MIN 2500TL-X</t>
  </si>
  <si>
    <t>ESS 19 - GROWATT30</t>
  </si>
  <si>
    <t>998 - CHSM72M-HC 555W</t>
  </si>
  <si>
    <t>ESS 9 - ASTROENERGY12</t>
  </si>
  <si>
    <t>323 - MID 15KTL3-X</t>
  </si>
  <si>
    <t>ESS 19 - GROWATT29</t>
  </si>
  <si>
    <t>874 - CHSM72M(DG)/F-BH-545</t>
  </si>
  <si>
    <t>ESS 9 - ASTROENERGY11</t>
  </si>
  <si>
    <t>319 - MIN 4200TL-X</t>
  </si>
  <si>
    <t>ESS 19 - GROWATT28</t>
  </si>
  <si>
    <t>729 - CHSM72M-HC-545W</t>
  </si>
  <si>
    <t>ESS 9 - ASTROENERGY10</t>
  </si>
  <si>
    <t>316 - 7000MTL-S</t>
  </si>
  <si>
    <t>ESS 19 - GROWATT27</t>
  </si>
  <si>
    <t>319 - CHSM6612P-335</t>
  </si>
  <si>
    <t>ESS 9 - ASTROENERGY9</t>
  </si>
  <si>
    <t>304 - MAX70KTL3-LV</t>
  </si>
  <si>
    <t>ESS 19 - GROWATT26</t>
  </si>
  <si>
    <t>308 - CHSM72M-HC-415</t>
  </si>
  <si>
    <t>ESS 9 - ASTROENERGY8</t>
  </si>
  <si>
    <t>303 - SPH3000TL BL-UP</t>
  </si>
  <si>
    <t>ESS 19 - GROWATT25</t>
  </si>
  <si>
    <t>181 - CHSM6612M-345</t>
  </si>
  <si>
    <t>ESS 9 - ASTROENERGY7</t>
  </si>
  <si>
    <t>302 - MIC 1500TL-X</t>
  </si>
  <si>
    <t>ESS 19 - GROWATT24</t>
  </si>
  <si>
    <t>153 - CHSM6612P 330</t>
  </si>
  <si>
    <t>ESS 9 - ASTROENERGY6</t>
  </si>
  <si>
    <t>298 - MAX75KTL3-LV</t>
  </si>
  <si>
    <t>ESS 19 - GROWATT23</t>
  </si>
  <si>
    <t>144 - CHSM72M/HC 380</t>
  </si>
  <si>
    <t>ESS 9 - ASTROENERGY5</t>
  </si>
  <si>
    <t>296 - MIC 2500TL-X</t>
  </si>
  <si>
    <t>ESS 19 - GROWATT22</t>
  </si>
  <si>
    <t>121 - CHSM6610P 275</t>
  </si>
  <si>
    <t>ESS 9 - ASTROENERGY4</t>
  </si>
  <si>
    <t>293 - MIC 3000TL-X</t>
  </si>
  <si>
    <t>ESS 19 - GROWATT21</t>
  </si>
  <si>
    <t>92 - CHSM72M-HC 375</t>
  </si>
  <si>
    <t>ESS 9 - ASTROENERGY3</t>
  </si>
  <si>
    <t>288 - MIC 2000TL-X</t>
  </si>
  <si>
    <t>ESS 19 - GROWATT20</t>
  </si>
  <si>
    <t>90 - CHSM6612P 340</t>
  </si>
  <si>
    <t>ESS 9 - ASTROENERGY2</t>
  </si>
  <si>
    <t>287 - MAC 60KTL3-LV</t>
  </si>
  <si>
    <t>ESS 19 - GROWATT19</t>
  </si>
  <si>
    <t>7 - CHSM72M-HC 370</t>
  </si>
  <si>
    <t>ESS 9 - ASTROENERGY1</t>
  </si>
  <si>
    <t>286 - MID 20KTL3-X</t>
  </si>
  <si>
    <t>ESS 19 - GROWATT18</t>
  </si>
  <si>
    <t>969 - Q.PEAK DUO BLK-G6 335</t>
  </si>
  <si>
    <t>ESS 8 - QCELLS16</t>
  </si>
  <si>
    <t>285 - MID 25KTL3-X</t>
  </si>
  <si>
    <t>ESS 19 - GROWATT17</t>
  </si>
  <si>
    <t>948 - Q.PEAK DUO XL-G9.3-460W</t>
  </si>
  <si>
    <t>ESS 8 - QCELLS15</t>
  </si>
  <si>
    <t>281 - MIN 3000TL-X</t>
  </si>
  <si>
    <t>ESS 19 - GROWATT16</t>
  </si>
  <si>
    <t>870 - Q.PEAK DUO-G10-360</t>
  </si>
  <si>
    <t>ESS 8 - QCELLS14</t>
  </si>
  <si>
    <t>276 - 33000TL3-S</t>
  </si>
  <si>
    <t>ESS 19 - GROWATT15</t>
  </si>
  <si>
    <t>696 - QPEAK DUO L-G8-425</t>
  </si>
  <si>
    <t>ESS 8 - QCELLS13</t>
  </si>
  <si>
    <t>270 - MAC 50KTL3-X LV</t>
  </si>
  <si>
    <t>ESS 19 - GROWATT14</t>
  </si>
  <si>
    <t>552 - Q.PEAK DUO-G5 330</t>
  </si>
  <si>
    <t>ESS 8 - QCELLS12</t>
  </si>
  <si>
    <t>266 - MAC60KTL3-X</t>
  </si>
  <si>
    <t>ESS 19 - GROWATT13</t>
  </si>
  <si>
    <t>510 - Q.PEAK-DUO-LG6.3-430</t>
  </si>
  <si>
    <t>ESS 8 - QCELLS11</t>
  </si>
  <si>
    <t>260 - 20000TL3-SL</t>
  </si>
  <si>
    <t>ESS 19 - GROWATT12</t>
  </si>
  <si>
    <t>466 - Q.PEAK-DUO-L-G8 430</t>
  </si>
  <si>
    <t>ESS 8 - QCELLS10</t>
  </si>
  <si>
    <t>217 - MIN 6000TL-X</t>
  </si>
  <si>
    <t>ESS 19 - GROWATT11</t>
  </si>
  <si>
    <t>388 - Q.PEAK DUO L-G6-425</t>
  </si>
  <si>
    <t>ESS 8 - QCELLS9</t>
  </si>
  <si>
    <t>213 - 8000MTL-S</t>
  </si>
  <si>
    <t>ESS 19 - GROWATT10</t>
  </si>
  <si>
    <t>373 - Q.PEAK DUO L-G5.2 395</t>
  </si>
  <si>
    <t>ESS 8 - QCELLS8</t>
  </si>
  <si>
    <t>208 - MIN 5000TL-X</t>
  </si>
  <si>
    <t>ESS 19 - GROWATT9</t>
  </si>
  <si>
    <t>370 - Q.PEAK DUO L-G8.3-425</t>
  </si>
  <si>
    <t>ESS 8 - QCELLS7</t>
  </si>
  <si>
    <t>196 - 25000TL3-S</t>
  </si>
  <si>
    <t>ESS 19 - GROWATT8</t>
  </si>
  <si>
    <t>227 - Q.PEAK L-G7.3 400</t>
  </si>
  <si>
    <t>ESS 8 - QCELLS6</t>
  </si>
  <si>
    <t>132 - 15000 TL3-SL</t>
  </si>
  <si>
    <t>ESS 19 - GROWATT7</t>
  </si>
  <si>
    <t>209 - Q.PLUS DUO L-G5.2</t>
  </si>
  <si>
    <t>ESS 8 - QCELLS5</t>
  </si>
  <si>
    <t>51 - 1500 S</t>
  </si>
  <si>
    <t>ESS 19 - GROWATT6</t>
  </si>
  <si>
    <t>186 - Q.PEAK L-G5.0.G 375</t>
  </si>
  <si>
    <t>ESS 8 - QCELLS4</t>
  </si>
  <si>
    <t>50 - 2000 S</t>
  </si>
  <si>
    <t>ESS 19 - GROWATT5</t>
  </si>
  <si>
    <t>11 - Q.POWER L-G5 335W</t>
  </si>
  <si>
    <t>ESS 8 - QCELLS3</t>
  </si>
  <si>
    <t>49 - 3000 S</t>
  </si>
  <si>
    <t>ESS 19 - GROWATT4</t>
  </si>
  <si>
    <t>8 - Q.PEAK L-G5.0.G 365</t>
  </si>
  <si>
    <t>ESS 8 - QCELLS2</t>
  </si>
  <si>
    <t>48 - 3600MTL-S</t>
  </si>
  <si>
    <t>ESS 19 - GROWATT3</t>
  </si>
  <si>
    <t>6 - Q.POWER L-G5 330</t>
  </si>
  <si>
    <t>ESS 8 - QCELLS1</t>
  </si>
  <si>
    <t>47 - 4200MTL-S</t>
  </si>
  <si>
    <t>ESS 19 - GROWATT2</t>
  </si>
  <si>
    <t>1069 - RSM144-6-375P</t>
  </si>
  <si>
    <t>ESS 6 - RISEN SOLAR57</t>
  </si>
  <si>
    <t>46 - 5500MTL-S</t>
  </si>
  <si>
    <t>ESS 19 - GROWATT1</t>
  </si>
  <si>
    <t>1044 - RSM150-8-510M</t>
  </si>
  <si>
    <t>ESS 6 - RISEN SOLAR56</t>
  </si>
  <si>
    <t>1017 - DS3D_x000D_</t>
  </si>
  <si>
    <t>ESS 18 - APSYSTEMS18</t>
  </si>
  <si>
    <t>1038 - RSM110-8-550BMDG</t>
  </si>
  <si>
    <t>ESS 6 - RISEN SOLAR55</t>
  </si>
  <si>
    <t>995 - QS1 1200W</t>
  </si>
  <si>
    <t>ESS 18 - APSYSTEMS17</t>
  </si>
  <si>
    <t>1031 - RSM120-8-605M</t>
  </si>
  <si>
    <t>ESS 6 - RISEN SOLAR54</t>
  </si>
  <si>
    <t>978 - QT2D</t>
  </si>
  <si>
    <t>ESS 18 - APSYSTEMS16</t>
  </si>
  <si>
    <t>1023 - RSM 144-9-555M</t>
  </si>
  <si>
    <t>ESS 6 - RISEN SOLAR53</t>
  </si>
  <si>
    <t>850 - DS3D-L</t>
  </si>
  <si>
    <t>ESS 18 - APSYSTEMS15</t>
  </si>
  <si>
    <t>1012 - RSM120-8-595</t>
  </si>
  <si>
    <t>ESS 6 - RISEN SOLAR52</t>
  </si>
  <si>
    <t>796 - YC500A</t>
  </si>
  <si>
    <t>ESS 18 - APSYSTEMS14</t>
  </si>
  <si>
    <t>1007 - RSM144-9-550M</t>
  </si>
  <si>
    <t>ESS 6 - RISEN SOLAR51</t>
  </si>
  <si>
    <t>677 - DS3D-2000W</t>
  </si>
  <si>
    <t>ESS 18 - APSYSTEMS13</t>
  </si>
  <si>
    <t>995 - RSM110-8-550M</t>
  </si>
  <si>
    <t>ESS 6 - RISEN SOLAR50</t>
  </si>
  <si>
    <t>642 - DS3D-220V</t>
  </si>
  <si>
    <t>ESS 18 - APSYSTEMS12</t>
  </si>
  <si>
    <t>979 - RSM144-6-450M</t>
  </si>
  <si>
    <t>ESS 6 - RISEN SOLAR49</t>
  </si>
  <si>
    <t>614 - QS1-BR-220</t>
  </si>
  <si>
    <t>ESS 18 - APSYSTEMS11</t>
  </si>
  <si>
    <t>939 - RSM60-6-250P</t>
  </si>
  <si>
    <t>ESS 6 - RISEN SOLAR48</t>
  </si>
  <si>
    <t>613 - YC600</t>
  </si>
  <si>
    <t>ESS 18 - APSYSTEMS10</t>
  </si>
  <si>
    <t>935 - RSM144-6-405BHDG</t>
  </si>
  <si>
    <t>ESS 6 - RISEN SOLAR47</t>
  </si>
  <si>
    <t>611 - QS1A220V AC</t>
  </si>
  <si>
    <t>ESS 18 - APSYSTEMS9</t>
  </si>
  <si>
    <t xml:space="preserve">919 - RSM120-8-585BMDG </t>
  </si>
  <si>
    <t>ESS 6 - RISEN SOLAR46</t>
  </si>
  <si>
    <t>592 - QS1A-1500</t>
  </si>
  <si>
    <t>ESS 18 - APSYSTEMS8</t>
  </si>
  <si>
    <t>908 - RSM110-8-540BMDG</t>
  </si>
  <si>
    <t>ESS 6 - RISEN SOLAR45</t>
  </si>
  <si>
    <t>328 - QS1A</t>
  </si>
  <si>
    <t>ESS 18 - APSYSTEMS7</t>
  </si>
  <si>
    <t>905 - RSM144-7-455M</t>
  </si>
  <si>
    <t>ESS 6 - RISEN SOLAR44</t>
  </si>
  <si>
    <t>159 - YC600B 127</t>
  </si>
  <si>
    <t>ESS 18 - APSYSTEMS6</t>
  </si>
  <si>
    <t>887 - RSN144-7-455W</t>
  </si>
  <si>
    <t>ESS 6 - RISEN SOLAR43</t>
  </si>
  <si>
    <t>139 - YC600-BR</t>
  </si>
  <si>
    <t>ESS 18 - APSYSTEMS5</t>
  </si>
  <si>
    <t>884 - RISEN RSM144-7-455M</t>
  </si>
  <si>
    <t>ESS 6 - RISEN SOLAR42</t>
  </si>
  <si>
    <t>127 - QS1</t>
  </si>
  <si>
    <t>ESS 18 - APSYSTEMS4</t>
  </si>
  <si>
    <t>871 - RSM40-8-405M</t>
  </si>
  <si>
    <t>ESS 6 - RISEN SOLAR41</t>
  </si>
  <si>
    <t>98 - YC500A-BR</t>
  </si>
  <si>
    <t>ESS 18 - APSYSTEMS3</t>
  </si>
  <si>
    <t>862 - RSM144-7-450W</t>
  </si>
  <si>
    <t>ESS 6 - RISEN SOLAR40</t>
  </si>
  <si>
    <t>45 - YC1000-3-220</t>
  </si>
  <si>
    <t>ESS 18 - APSYSTEMS2</t>
  </si>
  <si>
    <t>848 - RSM144-7-450BMDG</t>
  </si>
  <si>
    <t>ESS 6 - RISEN SOLAR39</t>
  </si>
  <si>
    <t>44 - APSYSTEMS</t>
  </si>
  <si>
    <t>ESS 18 - APSYSTEMS1</t>
  </si>
  <si>
    <t>825 - RSM110-8-545BMDG</t>
  </si>
  <si>
    <t>ESS 6 - RISEN SOLAR38</t>
  </si>
  <si>
    <t>913 - ELGIN-35K-G-LV</t>
  </si>
  <si>
    <t>820 - RSM144-6-395M</t>
  </si>
  <si>
    <t>ESS 6 - RISEN SOLAR37</t>
  </si>
  <si>
    <t>892 - SUN-60K-G</t>
  </si>
  <si>
    <t>767 - RSM156-6-430M</t>
  </si>
  <si>
    <t>ESS 6 - RISEN SOLAR36</t>
  </si>
  <si>
    <t xml:space="preserve">860 - ELGIN-20K-G02-LV </t>
  </si>
  <si>
    <t>706 - RSM72-6-340M</t>
  </si>
  <si>
    <t>ESS 6 - RISEN SOLAR35</t>
  </si>
  <si>
    <t>830 - SUN-15K-G</t>
  </si>
  <si>
    <t>699 - RSM120-8-590BMDG</t>
  </si>
  <si>
    <t>ESS 6 - RISEN SOLAR34</t>
  </si>
  <si>
    <t>773 - ELGIN-15K-G02-LV</t>
  </si>
  <si>
    <t>655 - RSM-40-8-405M</t>
  </si>
  <si>
    <t>ESS 6 - RISEN SOLAR33</t>
  </si>
  <si>
    <t>749 - ELGIN2000W</t>
  </si>
  <si>
    <t>633 - RSM144-7-450M</t>
  </si>
  <si>
    <t>ESS 6 - RISEN SOLAR32</t>
  </si>
  <si>
    <t>715 - ELGIN20KW</t>
  </si>
  <si>
    <t>624 - RSM120-8-590M</t>
  </si>
  <si>
    <t>ESS 6 - RISEN SOLAR31</t>
  </si>
  <si>
    <t>631 - ELGIN30KW</t>
  </si>
  <si>
    <t>547 - RSM150-8-500M</t>
  </si>
  <si>
    <t>ESS 6 - RISEN SOLAR30</t>
  </si>
  <si>
    <t>591 - ELGIN15KW</t>
  </si>
  <si>
    <t>524 - RSM144-7-445BMDG</t>
  </si>
  <si>
    <t>ESS 6 - RISEN SOLAR29</t>
  </si>
  <si>
    <t>406 - SUN-8K-G</t>
  </si>
  <si>
    <t>506 - RSM144-6-415HDG</t>
  </si>
  <si>
    <t>ESS 6 - RISEN SOLAR28</t>
  </si>
  <si>
    <t>403 - SUN-3K-G</t>
  </si>
  <si>
    <t>489 - RSM144-7-445M</t>
  </si>
  <si>
    <t>ESS 6 - RISEN SOLAR27</t>
  </si>
  <si>
    <t>357 - SUN-50K-G</t>
  </si>
  <si>
    <t>456 - RSM156-6-455M</t>
  </si>
  <si>
    <t>ESS 6 - RISEN SOLAR26</t>
  </si>
  <si>
    <t>350 - SUN-75K-G</t>
  </si>
  <si>
    <t>430 - RSM156-6-445M</t>
  </si>
  <si>
    <t>ESS 6 - RISEN SOLAR25</t>
  </si>
  <si>
    <t>214 - ELGIN600</t>
  </si>
  <si>
    <t>428 - RSM156-6-440M</t>
  </si>
  <si>
    <t>ESS 6 - RISEN SOLAR24</t>
  </si>
  <si>
    <t>209 - SUN-30K-G</t>
  </si>
  <si>
    <t>402 - RSM144-6-340P</t>
  </si>
  <si>
    <t>ESS 6 - RISEN SOLAR23</t>
  </si>
  <si>
    <t>136 - SUN-5K-G</t>
  </si>
  <si>
    <t>381 - RSM156-6-450M</t>
  </si>
  <si>
    <t>ESS 6 - RISEN SOLAR22</t>
  </si>
  <si>
    <t>38 - ELGIN1300</t>
  </si>
  <si>
    <t>376 - RSM156-6-415M</t>
  </si>
  <si>
    <t>ESS 6 - RISEN SOLAR21</t>
  </si>
  <si>
    <t>750 - UNO-DM-6.0-TL-PLUS-Q</t>
  </si>
  <si>
    <t>ESS 13 - ABB LTDA34</t>
  </si>
  <si>
    <t>349 - RSM144-6-415M</t>
  </si>
  <si>
    <t>ESS 6 - RISEN SOLAR20</t>
  </si>
  <si>
    <t>626 - PVS-50-TL-SX2</t>
  </si>
  <si>
    <t>ESS 13 - ABB LTDA33</t>
  </si>
  <si>
    <t>342 - RSM144-7-435BMDG</t>
  </si>
  <si>
    <t>ESS 6 - RISEN SOLAR19</t>
  </si>
  <si>
    <t>512 - UNO-DM-4.6-TL-PLUS-SB</t>
  </si>
  <si>
    <t>ESS 13 - ABB LTDA32</t>
  </si>
  <si>
    <t>313 - RSM-144-6-380M</t>
  </si>
  <si>
    <t>ESS 6 - RISEN SOLAR18</t>
  </si>
  <si>
    <t>453 - PVS-185-TL</t>
  </si>
  <si>
    <t>ESS 13 - ABB LTDA31</t>
  </si>
  <si>
    <t>282 - RSM144-6-385M</t>
  </si>
  <si>
    <t>ESS 6 - RISEN SOLAR17</t>
  </si>
  <si>
    <t>426 - PVS-175-TL</t>
  </si>
  <si>
    <t>ESS 13 - ABB LTDA30</t>
  </si>
  <si>
    <t>278 - RSM144-6-410M</t>
  </si>
  <si>
    <t>ESS 6 - RISEN SOLAR16</t>
  </si>
  <si>
    <t>289 - ABB-TRIO-27.6-TL-OUTD</t>
  </si>
  <si>
    <t>ESS 13 - ABB LTDA29</t>
  </si>
  <si>
    <t>265 - RSM144-6-405M</t>
  </si>
  <si>
    <t>ESS 6 - RISEN SOLAR15</t>
  </si>
  <si>
    <t>268 - UNO-DM-4.0-TL-PLUS-SB</t>
  </si>
  <si>
    <t>ESS 13 - ABB LTDA28</t>
  </si>
  <si>
    <t>251 - RSM150-8-500M</t>
  </si>
  <si>
    <t>ESS 6 - RISEN SOLAR14</t>
  </si>
  <si>
    <t>204 - TRIO-20.0-TL-OUTD-S2X</t>
  </si>
  <si>
    <t>ESS 13 - ABB LTDA27</t>
  </si>
  <si>
    <t>225 - RSM156-6-440M</t>
  </si>
  <si>
    <t>ESS 6 - RISEN SOLAR13</t>
  </si>
  <si>
    <t>185 - PVI-10.0-TL-OUTD</t>
  </si>
  <si>
    <t>ESS 13 - ABB LTDA26</t>
  </si>
  <si>
    <t>217 - RSM72-6-345P</t>
  </si>
  <si>
    <t>ESS 6 - RISEN SOLAR12</t>
  </si>
  <si>
    <t>175 - PVS-100-TL-SX2</t>
  </si>
  <si>
    <t>ESS 13 - ABB LTDA25</t>
  </si>
  <si>
    <t>215 - RSM144-6-400M</t>
  </si>
  <si>
    <t>ESS 6 - RISEN SOLAR11</t>
  </si>
  <si>
    <t>162 - TRIO-27.6-TL-OUTD-S2X</t>
  </si>
  <si>
    <t>ESS 13 - ABB LTDA24</t>
  </si>
  <si>
    <t>182 - RSM-144-6-345P</t>
  </si>
  <si>
    <t>ESS 6 - RISEN SOLAR10</t>
  </si>
  <si>
    <t>152 - TRIO-TM 50.0-400</t>
  </si>
  <si>
    <t>ESS 13 - ABB LTDA23</t>
  </si>
  <si>
    <t>178 - RSM72-6-375M</t>
  </si>
  <si>
    <t>ESS 6 - RISEN SOLAR9</t>
  </si>
  <si>
    <t>114 - PVI 12.5-TL-OUTD</t>
  </si>
  <si>
    <t>ESS 13 - ABB LTDA22</t>
  </si>
  <si>
    <t>147 - RSM72-6-335P</t>
  </si>
  <si>
    <t>ESS 6 - RISEN SOLAR8</t>
  </si>
  <si>
    <t>107 - PVS-50-TL</t>
  </si>
  <si>
    <t>ESS 13 - ABB LTDA21</t>
  </si>
  <si>
    <t>138 - RSM36-6-150P</t>
  </si>
  <si>
    <t>ESS 6 - RISEN SOLAR7</t>
  </si>
  <si>
    <t>43 - PVI-6000-TL-OUTD-S</t>
  </si>
  <si>
    <t>ESS 13 - ABB LTDA20</t>
  </si>
  <si>
    <t>130 - RSM60-6-275P</t>
  </si>
  <si>
    <t>ESS 6 - RISEN SOLAR6</t>
  </si>
  <si>
    <t>42 - PVI-5000-TL-OUTD-S</t>
  </si>
  <si>
    <t>ESS 13 - ABB LTDA19</t>
  </si>
  <si>
    <t>101 - RSM144-6-340P</t>
  </si>
  <si>
    <t>ESS 6 - RISEN SOLAR5</t>
  </si>
  <si>
    <t>41 - PVI-4.2-TL-OUTD-S</t>
  </si>
  <si>
    <t>ESS 13 - ABB LTDA18</t>
  </si>
  <si>
    <t>96 - RSM72-6-370M</t>
  </si>
  <si>
    <t>ESS 6 - RISEN SOLAR4</t>
  </si>
  <si>
    <t>40 - PVI-3.6-TL-OUTD-S</t>
  </si>
  <si>
    <t>ESS 13 - ABB LTDA17</t>
  </si>
  <si>
    <t>95 - RSM72-6-340P</t>
  </si>
  <si>
    <t>ESS 6 - RISEN SOLAR3</t>
  </si>
  <si>
    <t>39 - PVI-3.0-TL-OUTD-S</t>
  </si>
  <si>
    <t>ESS 13 - ABB LTDA16</t>
  </si>
  <si>
    <t>89 - RSM72-6-330P</t>
  </si>
  <si>
    <t>ESS 6 - RISEN SOLAR2</t>
  </si>
  <si>
    <t>32 - UNO-DM-4.6-TL-PLUS-SB</t>
  </si>
  <si>
    <t>ESS 13 - ABB LTDA15</t>
  </si>
  <si>
    <t>ESS 6 - RISEN SOLAR1</t>
  </si>
  <si>
    <t>31 - UNO-DM-4.0-TL-PLUS-SB</t>
  </si>
  <si>
    <t>ESS 13 - ABB LTDA14</t>
  </si>
  <si>
    <t>1035 - SRP-540-BMA-HV</t>
  </si>
  <si>
    <t>ESS 4 - SERAPHIM3</t>
  </si>
  <si>
    <t>30 - UNO-DM-5.0-TL-PLUS-SB</t>
  </si>
  <si>
    <t>ESS 13 - ABB LTDA13</t>
  </si>
  <si>
    <t>104 - SRP-330-6PA-HV</t>
  </si>
  <si>
    <t>ESS 4 - SERAPHIM2</t>
  </si>
  <si>
    <t xml:space="preserve">29 - UNO-DM-6.0-TL-PLUS-SB-G	</t>
  </si>
  <si>
    <t>ESS 13 - ABB LTDA12</t>
  </si>
  <si>
    <t>4 - SRP-265-6PB</t>
  </si>
  <si>
    <t>ESS 4 - SERAPHIM1</t>
  </si>
  <si>
    <t>28 - UNO-3.0-TL-OUTD-S</t>
  </si>
  <si>
    <t>ESS 13 - ABB LTDA11</t>
  </si>
  <si>
    <t>1177 - JKM555N-72HL4-V</t>
  </si>
  <si>
    <t>ESS 2 - JINKO SOLAR114</t>
  </si>
  <si>
    <t>27 - PVI-6000-TL-OUTD-S</t>
  </si>
  <si>
    <t>ESS 13 - ABB LTDA10</t>
  </si>
  <si>
    <t>1175 - JKM570M-7RL4-V</t>
  </si>
  <si>
    <t>ESS 2 - JINKO SOLAR113</t>
  </si>
  <si>
    <t>26 - UNO-DM-3.3-TL-PLUS-SB</t>
  </si>
  <si>
    <t>ESS 13 - ABB LTDA9</t>
  </si>
  <si>
    <t>1167 - JKM545M-72HL4-BDVP</t>
  </si>
  <si>
    <t>ESS 2 - JINKO SOLAR112</t>
  </si>
  <si>
    <t>24 - UNO-3.6-TL-OUTD-S</t>
  </si>
  <si>
    <t>ESS 13 - ABB LTDA8</t>
  </si>
  <si>
    <t>1162 - JKM540M-72HL4-BDVP</t>
  </si>
  <si>
    <t>ESS 2 - JINKO SOLAR111</t>
  </si>
  <si>
    <t>23 - UNO-DM-2.0-TL-PLUS-SB</t>
  </si>
  <si>
    <t>ESS 13 - ABB LTDA7</t>
  </si>
  <si>
    <t>1142 - JKM550N-72HL4-BDV</t>
  </si>
  <si>
    <t>ESS 2 - JINKO SOLAR110</t>
  </si>
  <si>
    <t>21 - UNO-DM-1.2-TL-PLUS-SB</t>
  </si>
  <si>
    <t>ESS 13 - ABB LTDA6</t>
  </si>
  <si>
    <t>1130 - JKM465N-60HL4</t>
  </si>
  <si>
    <t>ESS 2 - JINKO SOLAR109</t>
  </si>
  <si>
    <t>20 - UNO-3.0-TL-OUTD-S</t>
  </si>
  <si>
    <t>ESS 13 - ABB LTDA5</t>
  </si>
  <si>
    <t>1113 - JKM440M-60HL4-V</t>
  </si>
  <si>
    <t>ESS 2 - JINKO SOLAR108</t>
  </si>
  <si>
    <t>19 - UNO-3.6-TL-OUTD-S</t>
  </si>
  <si>
    <t>ESS 13 - ABB LTDA4</t>
  </si>
  <si>
    <t>1097 - JKM535M-7TL4-V</t>
  </si>
  <si>
    <t>ESS 2 - JINKO SOLAR107</t>
  </si>
  <si>
    <t>18 - PVI-4.2-TL-OUTD-S</t>
  </si>
  <si>
    <t>ESS 13 - ABB LTDA3</t>
  </si>
  <si>
    <t>1089 - JKM460M-7RL3</t>
  </si>
  <si>
    <t>ESS 2 - JINKO SOLAR106</t>
  </si>
  <si>
    <t>17 - PVI-5000-TL-OUTD-S</t>
  </si>
  <si>
    <t>ESS 13 - ABB LTDA2</t>
  </si>
  <si>
    <t>1087 - KM550M-72HL4-V</t>
  </si>
  <si>
    <t>ESS 2 - JINKO SOLAR105</t>
  </si>
  <si>
    <t>14 - UNO-2.0-TL-OUTD-S</t>
  </si>
  <si>
    <t>ESS 13 - ABB LTDA1</t>
  </si>
  <si>
    <t>1068 - JKM460M-60HL4</t>
  </si>
  <si>
    <t>ESS 2 - JINKO SOLAR104</t>
  </si>
  <si>
    <t>1060 - SG3.0RS-S</t>
  </si>
  <si>
    <t>ESS 12 - SUNGROW36</t>
  </si>
  <si>
    <t>1066 - TRINA TSM-325-PD14</t>
  </si>
  <si>
    <t>ESS 2 - JINKO SOLAR103</t>
  </si>
  <si>
    <t>1052 - SG333HX</t>
  </si>
  <si>
    <t>ESS 12 - SUNGROW35</t>
  </si>
  <si>
    <t>1064 - JKM465N-60HL4-V</t>
  </si>
  <si>
    <t>ESS 2 - JINKO SOLAR102</t>
  </si>
  <si>
    <t>953 - SG3.0RS-S 2</t>
  </si>
  <si>
    <t>ESS 12 - SUNGROW34</t>
  </si>
  <si>
    <t>1062 - JKM565N-72HL4-V</t>
  </si>
  <si>
    <t>ESS 2 - JINKO SOLAR101</t>
  </si>
  <si>
    <t>942 - SG4.0RS</t>
  </si>
  <si>
    <t>ESS 12 - SUNGROW33</t>
  </si>
  <si>
    <t>1056 - JKM450M-6TL4-V</t>
  </si>
  <si>
    <t>ESS 2 - JINKO SOLAR100</t>
  </si>
  <si>
    <t>919 - SG3.0RS</t>
  </si>
  <si>
    <t>ESS 12 - SUNGROW32</t>
  </si>
  <si>
    <t>1053 - JKM460M-60HL4-V</t>
  </si>
  <si>
    <t>ESS 2 - JINKO SOLAR99</t>
  </si>
  <si>
    <t>906 - SG5.0RS</t>
  </si>
  <si>
    <t>ESS 12 - SUNGROW31</t>
  </si>
  <si>
    <t>1049 - JKM465N-60HL4-V</t>
  </si>
  <si>
    <t>ESS 2 - JINKO SOLAR98</t>
  </si>
  <si>
    <t>874 - SG8.0RS</t>
  </si>
  <si>
    <t>ESS 12 - SUNGROW30</t>
  </si>
  <si>
    <t>1043 - JKM460N-60HL4</t>
  </si>
  <si>
    <t>ESS 2 - JINKO SOLAR97</t>
  </si>
  <si>
    <t>844 - SG6.0RS</t>
  </si>
  <si>
    <t>ESS 12 - SUNGROW29</t>
  </si>
  <si>
    <t>1039 - JKM460N-7LR3-V</t>
  </si>
  <si>
    <t>ESS 2 - JINKO SOLAR96</t>
  </si>
  <si>
    <t>827 - SG10RS</t>
  </si>
  <si>
    <t>ESS 12 - SUNGROW28</t>
  </si>
  <si>
    <t>1037 - JKM460N-60HL4-V</t>
  </si>
  <si>
    <t>ESS 2 - JINKO SOLAR95</t>
  </si>
  <si>
    <t>819 - SG9.0RS</t>
  </si>
  <si>
    <t>ESS 12 - SUNGROW27</t>
  </si>
  <si>
    <t>1019 - JKM335PP-72-V</t>
  </si>
  <si>
    <t>ESS 2 - JINKO SOLAR94</t>
  </si>
  <si>
    <t>618 - SG12RT</t>
  </si>
  <si>
    <t>ESS 12 - SUNGROW26</t>
  </si>
  <si>
    <t>1003 - JKM565M-7RL4-V</t>
  </si>
  <si>
    <t>ESS 2 - JINKO SOLAR93</t>
  </si>
  <si>
    <t>568 - SG15RT</t>
  </si>
  <si>
    <t>ESS 12 - SUNGROW25</t>
  </si>
  <si>
    <t>980 - JKM545M-72HL4</t>
  </si>
  <si>
    <t>ESS 2 - JINKO SOLAR92</t>
  </si>
  <si>
    <t>554 - SG20RT</t>
  </si>
  <si>
    <t>ESS 12 - SUNGROW24</t>
  </si>
  <si>
    <t>976 - JKM550M-7RL4-TV</t>
  </si>
  <si>
    <t>ESS 2 - JINKO SOLAR91</t>
  </si>
  <si>
    <t>502 - SG15KTL-M</t>
  </si>
  <si>
    <t>ESS 12 - SUNGROW23</t>
  </si>
  <si>
    <t>974 - JKM565N-72HL4</t>
  </si>
  <si>
    <t>ESS 2 - JINKO SOLAR90</t>
  </si>
  <si>
    <t>500 - SG75CX</t>
  </si>
  <si>
    <t>ESS 12 - SUNGROW22</t>
  </si>
  <si>
    <t>962 - JKM465N-60HL4-V</t>
  </si>
  <si>
    <t>ESS 2 - JINKO SOLAR89</t>
  </si>
  <si>
    <t>416 - SG25CX-SA</t>
  </si>
  <si>
    <t>ESS 12 - SUNGROW21</t>
  </si>
  <si>
    <t>951 - JKM470N-60HL4-V</t>
  </si>
  <si>
    <t>ESS 2 - JINKO SOLAR88</t>
  </si>
  <si>
    <t>415 - SG40CX</t>
  </si>
  <si>
    <t>ESS 12 - SUNGROW20</t>
  </si>
  <si>
    <t>950 - JKM565N-72HL4-V</t>
  </si>
  <si>
    <t>ESS 2 - JINKO SOLAR87</t>
  </si>
  <si>
    <t>399 - SG250HX</t>
  </si>
  <si>
    <t>ESS 12 - SUNGROW19</t>
  </si>
  <si>
    <t>947 - JKM450M-7RL3-TV</t>
  </si>
  <si>
    <t>ESS 2 - JINKO SOLAR86</t>
  </si>
  <si>
    <t>384 - SG3K-D</t>
  </si>
  <si>
    <t>ESS 12 - SUNGROW18</t>
  </si>
  <si>
    <t>944 - JKM550M-7TL4-V</t>
  </si>
  <si>
    <t>ESS 2 - JINKO SOLAR85</t>
  </si>
  <si>
    <t>368 - SG5KTL-D</t>
  </si>
  <si>
    <t>ESS 12 - SUNGROW17</t>
  </si>
  <si>
    <t>943 - JKM550M-72HL4</t>
  </si>
  <si>
    <t>ESS 2 - JINKO SOLAR84</t>
  </si>
  <si>
    <t>273 - SG40CX</t>
  </si>
  <si>
    <t>ESS 12 - SUNGROW16</t>
  </si>
  <si>
    <t>941 - JKM450M-6TL4</t>
  </si>
  <si>
    <t>ESS 2 - JINKO SOLAR83</t>
  </si>
  <si>
    <t>272 - SG3K-D</t>
  </si>
  <si>
    <t>ESS 12 - SUNGROW15</t>
  </si>
  <si>
    <t>931 - JKM530M-7TL4-V</t>
  </si>
  <si>
    <t>ESS 2 - JINKO SOLAR82</t>
  </si>
  <si>
    <t>230 - SG33CX</t>
  </si>
  <si>
    <t>ESS 12 - SUNGROW14</t>
  </si>
  <si>
    <t>926 - JKM550M-72HL4-V</t>
  </si>
  <si>
    <t>ESS 2 - JINKO SOLAR81</t>
  </si>
  <si>
    <t>202 - SG125HV</t>
  </si>
  <si>
    <t>ESS 12 - SUNGROW13</t>
  </si>
  <si>
    <t>924 - JKM450N-7RL3-V</t>
  </si>
  <si>
    <t>ESS 2 - JINKO SOLAR80</t>
  </si>
  <si>
    <t>193 - SG50CX</t>
  </si>
  <si>
    <t>ESS 12 - SUNGROW12</t>
  </si>
  <si>
    <t>922 - JKM455M-60HL4-V</t>
  </si>
  <si>
    <t>ESS 2 - JINKO SOLAR79</t>
  </si>
  <si>
    <t>174 - SG12KTL-M</t>
  </si>
  <si>
    <t>ESS 12 - SUNGROW11</t>
  </si>
  <si>
    <t>920 - JKM450N-7RL3</t>
  </si>
  <si>
    <t>ESS 2 - JINKO SOLAR78</t>
  </si>
  <si>
    <t>167 - SG20KTL-M</t>
  </si>
  <si>
    <t>ESS 12 - SUNGROW10</t>
  </si>
  <si>
    <t>910 - JKM450M-6HL-V</t>
  </si>
  <si>
    <t>ESS 2 - JINKO SOLAR77</t>
  </si>
  <si>
    <t>144 - SG110CX</t>
  </si>
  <si>
    <t>ESS 12 - SUNGROW9</t>
  </si>
  <si>
    <t>907 - JKM445M-60HL4-V</t>
  </si>
  <si>
    <t>ESS 2 - JINKO SOLAR76</t>
  </si>
  <si>
    <t>106 - SG8K3-D</t>
  </si>
  <si>
    <t>ESS 12 - SUNGROW8</t>
  </si>
  <si>
    <t>894 - JKM460M-60HL4</t>
  </si>
  <si>
    <t>ESS 2 - JINKO SOLAR75</t>
  </si>
  <si>
    <t>104 - SG36KTL-M</t>
  </si>
  <si>
    <t>ESS 12 - SUNGROW7</t>
  </si>
  <si>
    <t>888 - JKM405M-72H-TV</t>
  </si>
  <si>
    <t>ESS 2 - JINKO SOLAR74</t>
  </si>
  <si>
    <t>69 - SG60KTL</t>
  </si>
  <si>
    <t>ESS 12 - SUNGROW6</t>
  </si>
  <si>
    <t>880 - JKM470M-7RL3</t>
  </si>
  <si>
    <t>ESS 2 - JINKO SOLAR73</t>
  </si>
  <si>
    <t>37 - SG6K-D</t>
  </si>
  <si>
    <t>ESS 12 - SUNGROW5</t>
  </si>
  <si>
    <t>876 - JKM470N-7RL3-V</t>
  </si>
  <si>
    <t>ESS 2 - JINKO SOLAR72</t>
  </si>
  <si>
    <t>36 - SG5K-D</t>
  </si>
  <si>
    <t>ESS 12 - SUNGROW4</t>
  </si>
  <si>
    <t>865 - JKM530M-72HL4</t>
  </si>
  <si>
    <t>ESS 2 - JINKO SOLAR71</t>
  </si>
  <si>
    <t>35 - SG4K-D</t>
  </si>
  <si>
    <t>ESS 12 - SUNGROW3</t>
  </si>
  <si>
    <t>853 - JKM460N-7RL3</t>
  </si>
  <si>
    <t>ESS 2 - JINKO SOLAR70</t>
  </si>
  <si>
    <t>34 - SG3K-S</t>
  </si>
  <si>
    <t>ESS 12 - SUNGROW2</t>
  </si>
  <si>
    <t>837 - JKM470N-7RL3</t>
  </si>
  <si>
    <t>ESS 2 - JINKO SOLAR69</t>
  </si>
  <si>
    <t>33 - SG2K-S</t>
  </si>
  <si>
    <t>ESS 12 - SUNGROW1</t>
  </si>
  <si>
    <t>835 - JKM530M-72HL4-V</t>
  </si>
  <si>
    <t>ESS 2 - JINKO SOLAR68</t>
  </si>
  <si>
    <t>1016 - SIW200G M030</t>
  </si>
  <si>
    <t>ESS 11 - WEG59</t>
  </si>
  <si>
    <t>813 - JKM470M-7RL3-V</t>
  </si>
  <si>
    <t>ESS 2 - JINKO SOLAR67</t>
  </si>
  <si>
    <t>1007 - SIW400G T012 W0</t>
  </si>
  <si>
    <t>ESS 11 - WEG58</t>
  </si>
  <si>
    <t>810 - JKM530M-72HL4-TV</t>
  </si>
  <si>
    <t>ESS 2 - JINKO SOLAR66</t>
  </si>
  <si>
    <t>1005 -  SIW200G M060 W0</t>
  </si>
  <si>
    <t>ESS 11 - WEG57</t>
  </si>
  <si>
    <t>800 - JKM530M-72HL4</t>
  </si>
  <si>
    <t>ESS 2 - JINKO SOLAR65</t>
  </si>
  <si>
    <t>993 - SIW400G T020 WO</t>
  </si>
  <si>
    <t>ESS 11 - WEG56</t>
  </si>
  <si>
    <t>796 - JKM430M-6TL4-V</t>
  </si>
  <si>
    <t>ESS 2 - JINKO SOLAR64</t>
  </si>
  <si>
    <t>899 - SIW400-ST075</t>
  </si>
  <si>
    <t>ESS 11 - WEG55</t>
  </si>
  <si>
    <t>790 - JKM545M-72HL4-V</t>
  </si>
  <si>
    <t>ESS 2 - JINKO SOLAR63</t>
  </si>
  <si>
    <t>882 - SIW500G T075 W0</t>
  </si>
  <si>
    <t>ESS 11 - WEG54</t>
  </si>
  <si>
    <t>788 - JKM540M-72HL4</t>
  </si>
  <si>
    <t>ESS 2 - JINKO SOLAR62</t>
  </si>
  <si>
    <t>862 - SIW300H - M020 L1</t>
  </si>
  <si>
    <t>ESS 11 - WEG53</t>
  </si>
  <si>
    <t>787 - JKM550M-72HL4-V</t>
  </si>
  <si>
    <t>ESS 2 - JINKO SOLAR61</t>
  </si>
  <si>
    <t>824 - SIW200G M105 W0</t>
  </si>
  <si>
    <t>ESS 11 - WEG52</t>
  </si>
  <si>
    <t>784 - JKM540M-72HL4-TV</t>
  </si>
  <si>
    <t>ESS 2 - JINKO SOLAR60</t>
  </si>
  <si>
    <t>802 - SIW500H-ST100</t>
  </si>
  <si>
    <t>ESS 11 - WEG51</t>
  </si>
  <si>
    <t>762 - JKM450M-6TL4</t>
  </si>
  <si>
    <t>ESS 2 - JINKO SOLAR59</t>
  </si>
  <si>
    <t>797 - SIW200G M050 W0</t>
  </si>
  <si>
    <t>ESS 11 - WEG50</t>
  </si>
  <si>
    <t xml:space="preserve">721 - JKM540M-7TL4-V </t>
  </si>
  <si>
    <t>ESS 2 - JINKO SOLAR58</t>
  </si>
  <si>
    <t>757 - SIW200G M080 W0</t>
  </si>
  <si>
    <t>ESS 11 - WEG49</t>
  </si>
  <si>
    <t>719 - JKM540M-72HL4-V</t>
  </si>
  <si>
    <t>ESS 2 - JINKO SOLAR57</t>
  </si>
  <si>
    <t>747 - SIW400G T025 W0</t>
  </si>
  <si>
    <t>ESS 11 - WEG48</t>
  </si>
  <si>
    <t>718 - KM540M-72HL4</t>
  </si>
  <si>
    <t>ESS 2 - JINKO SOLAR56</t>
  </si>
  <si>
    <t>725 - SIW200H-M085</t>
  </si>
  <si>
    <t>ESS 11 - WEG47</t>
  </si>
  <si>
    <t>713 - JKM545M-72HL4-TV</t>
  </si>
  <si>
    <t>ESS 2 - JINKO SOLAR55</t>
  </si>
  <si>
    <t>719 - SIW500H ST030 M3</t>
  </si>
  <si>
    <t>ESS 11 - WEG46</t>
  </si>
  <si>
    <t>704 - JAM540-72S30</t>
  </si>
  <si>
    <t>ESS 2 - JINKO SOLAR54</t>
  </si>
  <si>
    <t>714 - SIW200G M090 W0</t>
  </si>
  <si>
    <t>ESS 11 - WEG45</t>
  </si>
  <si>
    <t>695 - JKM465M-7RL3</t>
  </si>
  <si>
    <t>ESS 2 - JINKO SOLAR53</t>
  </si>
  <si>
    <t>678 - SIW200G M070 W0</t>
  </si>
  <si>
    <t>ESS 11 - WEG44</t>
  </si>
  <si>
    <t>693 - JKM460M-7RL3-TV</t>
  </si>
  <si>
    <t>ESS 2 - JINKO SOLAR52</t>
  </si>
  <si>
    <t>672 - SIW200 M030</t>
  </si>
  <si>
    <t>ESS 11 - WEG43</t>
  </si>
  <si>
    <t>665 - JKM460M-7RL3-V</t>
  </si>
  <si>
    <t>ESS 2 - JINKO SOLAR51</t>
  </si>
  <si>
    <t>655 - SIW500H-ST040 M3</t>
  </si>
  <si>
    <t>ESS 11 - WEG42</t>
  </si>
  <si>
    <t>651 - JKM395M-72H-V</t>
  </si>
  <si>
    <t>ESS 2 - JINKO SOLAR50</t>
  </si>
  <si>
    <t>653 - SIW500H ST036 M3</t>
  </si>
  <si>
    <t>ESS 11 - WEG41</t>
  </si>
  <si>
    <t>647 - JKM460M-7RL3-BDVP</t>
  </si>
  <si>
    <t>ESS 2 - JINKO SOLAR49</t>
  </si>
  <si>
    <t>625 - SIW200 M050</t>
  </si>
  <si>
    <t>ESS 11 - WEG40</t>
  </si>
  <si>
    <t>646 - JKM405M</t>
  </si>
  <si>
    <t>ESS 2 - JINKO SOLAR48</t>
  </si>
  <si>
    <t>619 - SIW200G M030 W0</t>
  </si>
  <si>
    <t>ESS 11 - WEG39</t>
  </si>
  <si>
    <t>640 - JKM530M-7TL4-V</t>
  </si>
  <si>
    <t>ESS 2 - JINKO SOLAR47</t>
  </si>
  <si>
    <t>615 - SIW200G M050 W0</t>
  </si>
  <si>
    <t>ESS 11 - WEG38</t>
  </si>
  <si>
    <t>639 - JKM530M-7TL4-BDVP</t>
  </si>
  <si>
    <t>ESS 2 - JINKO SOLAR46</t>
  </si>
  <si>
    <t>601 - SIW500H-ST015 M2</t>
  </si>
  <si>
    <t>ESS 11 - WEG37</t>
  </si>
  <si>
    <t>631 - JKM535M-72HL4-TV</t>
  </si>
  <si>
    <t>ESS 2 - JINKO SOLAR45</t>
  </si>
  <si>
    <t>599 - SIW200G M060 W0</t>
  </si>
  <si>
    <t>ESS 11 - WEG36</t>
  </si>
  <si>
    <t>614 - JKM450M-60HL4-V</t>
  </si>
  <si>
    <t>ESS 2 - JINKO SOLAR44</t>
  </si>
  <si>
    <t>597 - SIW300H M050 (SUN2000L-5KTL)</t>
  </si>
  <si>
    <t>ESS 11 - WEG35</t>
  </si>
  <si>
    <t>597 - JKM530M-72HL4-TV</t>
  </si>
  <si>
    <t>ESS 2 - JINKO SOLAR43</t>
  </si>
  <si>
    <t>581 - SIW500H ST020 M2</t>
  </si>
  <si>
    <t>ESS 11 - WEG34</t>
  </si>
  <si>
    <t>580 - JKM455M-7RL3</t>
  </si>
  <si>
    <t>ESS 2 - JINKO SOLAR42</t>
  </si>
  <si>
    <t>576 - SIW500H-ST012 M2</t>
  </si>
  <si>
    <t>ESS 11 - WEG33</t>
  </si>
  <si>
    <t>577 - JKM435M-6TL4</t>
  </si>
  <si>
    <t>ESS 2 - JINKO SOLAR41</t>
  </si>
  <si>
    <t xml:space="preserve">572 - SIW500H-ST020 M3	</t>
  </si>
  <si>
    <t>ESS 11 - WEG32</t>
  </si>
  <si>
    <t>566 - JKM405M-72H-V</t>
  </si>
  <si>
    <t>ESS 2 - JINKO SOLAR40</t>
  </si>
  <si>
    <t>570 - SIW200F M036</t>
  </si>
  <si>
    <t>ESS 11 - WEG31</t>
  </si>
  <si>
    <t>565 - JKM450M-60HL4-V</t>
  </si>
  <si>
    <t>ESS 2 - JINKO SOLAR39</t>
  </si>
  <si>
    <t>563 - SIW200F M030</t>
  </si>
  <si>
    <t>ESS 11 - WEG30</t>
  </si>
  <si>
    <t>522 - JKM450M-6TL4-V</t>
  </si>
  <si>
    <t>ESS 2 - JINKO SOLAR38</t>
  </si>
  <si>
    <t>549 - SIW200F M060</t>
  </si>
  <si>
    <t>ESS 11 - WEG29</t>
  </si>
  <si>
    <t>520 - JKM460M-60HL4-V</t>
  </si>
  <si>
    <t>ESS 2 - JINKO SOLAR37</t>
  </si>
  <si>
    <t>539 - SIW200F M046</t>
  </si>
  <si>
    <t>ESS 11 - WEG28</t>
  </si>
  <si>
    <t>519 - JKM525M-7TL4-BDVP</t>
  </si>
  <si>
    <t>ESS 2 - JINKO SOLAR36</t>
  </si>
  <si>
    <t>535 - SIW200F M050</t>
  </si>
  <si>
    <t>ESS 11 - WEG27</t>
  </si>
  <si>
    <t>502 - JKM-460M 7RL3-V</t>
  </si>
  <si>
    <t>ESS 2 - JINKO SOLAR35</t>
  </si>
  <si>
    <t>523 - SIW300H - M020 L1</t>
  </si>
  <si>
    <t>ESS 11 - WEG26</t>
  </si>
  <si>
    <t>494 - JKM525M-72HL4-TV</t>
  </si>
  <si>
    <t>ESS 2 - JINKO SOLAR34</t>
  </si>
  <si>
    <t>518 - SIW300H-M060 L1</t>
  </si>
  <si>
    <t>ESS 11 - WEG25</t>
  </si>
  <si>
    <t>487 - JKM450M-7RL3-V</t>
  </si>
  <si>
    <t>ESS 2 - JINKO SOLAR33</t>
  </si>
  <si>
    <t>504 - SIW500H SK020</t>
  </si>
  <si>
    <t>ESS 11 - WEG24</t>
  </si>
  <si>
    <t>481 - JKM530M-72HL4-V</t>
  </si>
  <si>
    <t>ESS 2 - JINKO SOLAR32</t>
  </si>
  <si>
    <t>481 - SIW400 ST075</t>
  </si>
  <si>
    <t>ESS 11 - WEG23</t>
  </si>
  <si>
    <t>455 - JKM450M-60HL4</t>
  </si>
  <si>
    <t>ESS 2 - JINKO SOLAR31</t>
  </si>
  <si>
    <t>469 - SIW300H M040 L1</t>
  </si>
  <si>
    <t>ESS 11 - WEG22</t>
  </si>
  <si>
    <t>444 - JKM435M-78H-V</t>
  </si>
  <si>
    <t>ESS 2 - JINKO SOLAR30</t>
  </si>
  <si>
    <t>430 - SIW300H M030 L1</t>
  </si>
  <si>
    <t>ESS 11 - WEG21</t>
  </si>
  <si>
    <t>440 - JKM370M-66HB</t>
  </si>
  <si>
    <t>ESS 2 - JINKO SOLAR29</t>
  </si>
  <si>
    <t>386 - SIW300H M060</t>
  </si>
  <si>
    <t>ESS 11 - WEG20</t>
  </si>
  <si>
    <t>438 - JKM440M-60HL4-V</t>
  </si>
  <si>
    <t>ESS 2 - JINKO SOLAR28</t>
  </si>
  <si>
    <t>370 - SIW300H M050 L1</t>
  </si>
  <si>
    <t>ESS 11 - WEG19</t>
  </si>
  <si>
    <t>435 - JKM535M-7TL4-V</t>
  </si>
  <si>
    <t>ESS 2 - JINKO SOLAR27</t>
  </si>
  <si>
    <t>361 - SIW200 M100</t>
  </si>
  <si>
    <t>ESS 11 - WEG18</t>
  </si>
  <si>
    <t>419 - JKSM3-DACA-440</t>
  </si>
  <si>
    <t>ESS 2 - JINKO SOLAR26</t>
  </si>
  <si>
    <t>300 - SIW200 M085</t>
  </si>
  <si>
    <t>ESS 11 - WEG17</t>
  </si>
  <si>
    <t>396 - JKM335M-60H-TV</t>
  </si>
  <si>
    <t>ESS 2 - JINKO SOLAR25</t>
  </si>
  <si>
    <t>253 - SIW500H-ST020</t>
  </si>
  <si>
    <t>ESS 11 - WEG16</t>
  </si>
  <si>
    <t>395 - JKM340M-60HB</t>
  </si>
  <si>
    <t>ESS 2 - JINKO SOLAR24</t>
  </si>
  <si>
    <t>239 - SIW500H-ST015</t>
  </si>
  <si>
    <t>ESS 11 - WEG15</t>
  </si>
  <si>
    <t>389 - JKM445M-6TL4-V</t>
  </si>
  <si>
    <t>ESS 2 - JINKO SOLAR23</t>
  </si>
  <si>
    <t>200 - SIW300H-M025</t>
  </si>
  <si>
    <t>ESS 11 - WEG14</t>
  </si>
  <si>
    <t>380 - JKM465M-7RL3</t>
  </si>
  <si>
    <t>ESS 2 - JINKO SOLAR22</t>
  </si>
  <si>
    <t>199 - SIW500H-ST012</t>
  </si>
  <si>
    <t>ESS 11 - WEG13</t>
  </si>
  <si>
    <t>379 - JKM535M-72HL4</t>
  </si>
  <si>
    <t>ESS 2 - JINKO SOLAR21</t>
  </si>
  <si>
    <t>169 - SIW500H-ST050</t>
  </si>
  <si>
    <t>ESS 11 - WEG12</t>
  </si>
  <si>
    <t>374 - JKM570M-7RL4-V</t>
  </si>
  <si>
    <t>ESS 2 - JINKO SOLAR20</t>
  </si>
  <si>
    <t>166 - SIW500H-ST060</t>
  </si>
  <si>
    <t>ESS 11 - WEG11</t>
  </si>
  <si>
    <t>365 - JKM435M-6TL4-V</t>
  </si>
  <si>
    <t>ESS 2 - JINKO SOLAR19</t>
  </si>
  <si>
    <t>142 - SIW500H-ST040</t>
  </si>
  <si>
    <t>ESS 11 - WEG10</t>
  </si>
  <si>
    <t>359 - JKM410M-72H-V</t>
  </si>
  <si>
    <t>ESS 2 - JINKO SOLAR18</t>
  </si>
  <si>
    <t>135 - SIW500H-ST030</t>
  </si>
  <si>
    <t>ESS 11 - WEG9</t>
  </si>
  <si>
    <t>351 - JKM525M-7TL4-V</t>
  </si>
  <si>
    <t>ESS 2 - JINKO SOLAR17</t>
  </si>
  <si>
    <t>123 - SIW300H-M030</t>
  </si>
  <si>
    <t>ESS 11 - WEG8</t>
  </si>
  <si>
    <t>350 - JKM440M-78H</t>
  </si>
  <si>
    <t>ESS 2 - JINKO SOLAR16</t>
  </si>
  <si>
    <t>111 - SIW500H-ST018</t>
  </si>
  <si>
    <t>ESS 11 - WEG7</t>
  </si>
  <si>
    <t>305 - JKM440M-6TL4-V</t>
  </si>
  <si>
    <t>ESS 2 - JINKO SOLAR15</t>
  </si>
  <si>
    <t>95 - SIW300H-M040</t>
  </si>
  <si>
    <t>ESS 11 - WEG6</t>
  </si>
  <si>
    <t>303 - JKM405M-72H-V</t>
  </si>
  <si>
    <t>ESS 2 - JINKO SOLAR14</t>
  </si>
  <si>
    <t>85 - SIW500H-ST036</t>
  </si>
  <si>
    <t>ESS 11 - WEG5</t>
  </si>
  <si>
    <t>201 - JKM385M-72H</t>
  </si>
  <si>
    <t>ESS 2 - JINKO SOLAR13</t>
  </si>
  <si>
    <t>83 - SIW500H-ST022</t>
  </si>
  <si>
    <t>ESS 11 - WEG4</t>
  </si>
  <si>
    <t>177 - JKM400M-72H-V</t>
  </si>
  <si>
    <t>ESS 2 - JINKO SOLAR12</t>
  </si>
  <si>
    <t>79 - SIW300H M020</t>
  </si>
  <si>
    <t>ESS 11 - WEG3</t>
  </si>
  <si>
    <t>137 - JKM335M-72H</t>
  </si>
  <si>
    <t>ESS 2 - JINKO SOLAR11</t>
  </si>
  <si>
    <t>77 - SIW300H M050</t>
  </si>
  <si>
    <t>ESS 11 - WEG2</t>
  </si>
  <si>
    <t>131 - JKM375M-72H</t>
  </si>
  <si>
    <t>ESS 2 - JINKO SOLAR10</t>
  </si>
  <si>
    <t>9 - SIW500H-ST013</t>
  </si>
  <si>
    <t>ESS 11 - WEG1</t>
  </si>
  <si>
    <t>109 - JKM390M-72-V</t>
  </si>
  <si>
    <t>ESS 2 - JINKO SOLAR9</t>
  </si>
  <si>
    <t>1047 - HUAWEI SUN2000-100KTL-H1</t>
  </si>
  <si>
    <t>ESS 10 - HUAWEI33</t>
  </si>
  <si>
    <t>102 - KM335PP-72-DV</t>
  </si>
  <si>
    <t>ESS 2 - JINKO SOLAR8</t>
  </si>
  <si>
    <t>1045 - SUN2000-215KTL-H0</t>
  </si>
  <si>
    <t>ESS 10 - HUAWEI32</t>
  </si>
  <si>
    <t>100 - JKM330M-72-V</t>
  </si>
  <si>
    <t>ESS 2 - JINKO SOLAR7</t>
  </si>
  <si>
    <t>1036 - SUN2000-250KTL-H1</t>
  </si>
  <si>
    <t>ESS 10 - HUAWEI31</t>
  </si>
  <si>
    <t>91 - JKM335PP-72H-V</t>
  </si>
  <si>
    <t>ESS 2 - JINKO SOLAR6</t>
  </si>
  <si>
    <t>887 - SUN2000-50KTL-M0</t>
  </si>
  <si>
    <t>ESS 10 - HUAWEI30</t>
  </si>
  <si>
    <t>79 - JKM320PP-72-V</t>
  </si>
  <si>
    <t>ESS 2 - JINKO SOLAR5</t>
  </si>
  <si>
    <t>858 - SUN2000-20KTL-M3</t>
  </si>
  <si>
    <t>ESS 10 - HUAWEI29</t>
  </si>
  <si>
    <t>78 - JKM265PP-60</t>
  </si>
  <si>
    <t>ESS 2 - JINKO SOLAR4</t>
  </si>
  <si>
    <t>855 - SUN2000-215KTL-H3</t>
  </si>
  <si>
    <t>ESS 10 - HUAWEI28</t>
  </si>
  <si>
    <t>9 - JKM340PP-72H</t>
  </si>
  <si>
    <t>ESS 2 - JINKO SOLAR3</t>
  </si>
  <si>
    <t>831 - SUN2000-5KTL-L1</t>
  </si>
  <si>
    <t>ESS 10 - HUAWEI27</t>
  </si>
  <si>
    <t>3 - JKM330PP-72V</t>
  </si>
  <si>
    <t>ESS 2 - JINKO SOLAR2</t>
  </si>
  <si>
    <t>788 - SUN2000-20KTL-M3</t>
  </si>
  <si>
    <t>ESS 10 - HUAWEI26</t>
  </si>
  <si>
    <t>2 - JKM325PP-72-V</t>
  </si>
  <si>
    <t>ESS 2 - JINKO SOLAR1</t>
  </si>
  <si>
    <t>700 - SUN2000-12KTL-M2</t>
  </si>
  <si>
    <t>ESS 10 - HUAWEI25</t>
  </si>
  <si>
    <t>1182 - CS6Y-565MB-AG</t>
  </si>
  <si>
    <t>ESS 1 - CANADIAN SOLAR BRASIL167</t>
  </si>
  <si>
    <t>669 - SUN2000L-5KTL-L1</t>
  </si>
  <si>
    <t>ESS 10 - HUAWEI24</t>
  </si>
  <si>
    <t>1170 - CS7L-580MB-AG</t>
  </si>
  <si>
    <t>ESS 1 - CANADIAN SOLAR BRASIL166</t>
  </si>
  <si>
    <t>617 - SUN2000L-4KTL-L1</t>
  </si>
  <si>
    <t>ESS 10 - HUAWEI23</t>
  </si>
  <si>
    <t>1169 - CS7N-670TB-AG</t>
  </si>
  <si>
    <t>ESS 1 - CANADIAN SOLAR BRASIL165</t>
  </si>
  <si>
    <t>585 - SUN2000-36KTL-M3</t>
  </si>
  <si>
    <t>ESS 10 - HUAWEI22</t>
  </si>
  <si>
    <t>1152 - CSU-325P</t>
  </si>
  <si>
    <t>ESS 1 - CANADIAN SOLAR BRASIL164</t>
  </si>
  <si>
    <t>573 - SUN2000-40KTL-M3</t>
  </si>
  <si>
    <t>ESS 10 - HUAWEI21</t>
  </si>
  <si>
    <t>1151 - HIKU6 MONO PERC – 550W</t>
  </si>
  <si>
    <t>ESS 1 - CANADIAN SOLAR BRASIL163</t>
  </si>
  <si>
    <t>536 - SUN2000-20KTL-M2</t>
  </si>
  <si>
    <t>ESS 10 - HUAWEI20</t>
  </si>
  <si>
    <t>1133 - CS7N-660MB-AG</t>
  </si>
  <si>
    <t>ESS 1 - CANADIAN SOLAR BRASIL162</t>
  </si>
  <si>
    <t>526 - SUN2000-3KTL-L1</t>
  </si>
  <si>
    <t>ESS 10 - HUAWEI19</t>
  </si>
  <si>
    <t>1128 - CS3W-450MS</t>
  </si>
  <si>
    <t>ESS 1 - CANADIAN SOLAR BRASIL161</t>
  </si>
  <si>
    <t>510 - SUN2000-30KTL-M3</t>
  </si>
  <si>
    <t>ESS 10 - HUAWEI18</t>
  </si>
  <si>
    <t>1110 - CS7N-665MS</t>
  </si>
  <si>
    <t>ESS 1 - CANADIAN SOLAR BRASIL160</t>
  </si>
  <si>
    <t>489 - SUN2000-6KTL-L1</t>
  </si>
  <si>
    <t>ESS 10 - HUAWEI17</t>
  </si>
  <si>
    <t>1100 - CS3W-450-M</t>
  </si>
  <si>
    <t>ESS 1 - CANADIAN SOLAR BRASIL159</t>
  </si>
  <si>
    <t>442 - SUN2000-12KTL-M0</t>
  </si>
  <si>
    <t>ESS 10 - HUAWEI16</t>
  </si>
  <si>
    <t>1095 - CS3W-450W</t>
  </si>
  <si>
    <t>ESS 1 - CANADIAN SOLAR BRASIL158</t>
  </si>
  <si>
    <t>306 - SUN2000-185KTL-H1</t>
  </si>
  <si>
    <t>ESS 10 - HUAWEI15</t>
  </si>
  <si>
    <t>1093 - CS3S-445MS</t>
  </si>
  <si>
    <t>ESS 1 - CANADIAN SOLAR BRASIL157</t>
  </si>
  <si>
    <t>305 - SUN2000-20KTL-MO</t>
  </si>
  <si>
    <t>ESS 10 - HUAWEI14</t>
  </si>
  <si>
    <t>1088 - CS6W-550MB-AG</t>
  </si>
  <si>
    <t>ESS 1 - CANADIAN SOLAR BRASIL156</t>
  </si>
  <si>
    <t>221 - SUN2000-15-KTL-M0</t>
  </si>
  <si>
    <t>ESS 10 - HUAWEI13</t>
  </si>
  <si>
    <t>1078 - CS6W-535MB-AG</t>
  </si>
  <si>
    <t>ESS 1 - CANADIAN SOLAR BRASIL155</t>
  </si>
  <si>
    <t>205 - SUN2000-36KTL 40KW</t>
  </si>
  <si>
    <t>ESS 10 - HUAWEI12</t>
  </si>
  <si>
    <t>1077 - CS3W-460MS</t>
  </si>
  <si>
    <t>ESS 1 - CANADIAN SOLAR BRASIL154</t>
  </si>
  <si>
    <t>198 - SUN2000-60KTL-M0</t>
  </si>
  <si>
    <t>ESS 10 - HUAWEI11</t>
  </si>
  <si>
    <t>1074 - CS6W-555MS</t>
  </si>
  <si>
    <t>ESS 1 - CANADIAN SOLAR BRASIL153</t>
  </si>
  <si>
    <t>187 - SUN2000-33KTL-A</t>
  </si>
  <si>
    <t>ESS 10 - HUAWEI10</t>
  </si>
  <si>
    <t>1073 - CS7N-665W</t>
  </si>
  <si>
    <t>ESS 1 - CANADIAN SOLAR BRASIL152</t>
  </si>
  <si>
    <t>141 - SUN2000-36-KTL</t>
  </si>
  <si>
    <t>ESS 10 - HUAWEI9</t>
  </si>
  <si>
    <t>1011 - CS7N-660MS</t>
  </si>
  <si>
    <t>ESS 1 - CANADIAN SOLAR BRASIL151</t>
  </si>
  <si>
    <t>137 - SUN2000-17KTL</t>
  </si>
  <si>
    <t>ESS 10 - HUAWEI8</t>
  </si>
  <si>
    <t>996 - CS3W-405PB-AG</t>
  </si>
  <si>
    <t>ESS 1 - CANADIAN SOLAR BRASIL150</t>
  </si>
  <si>
    <t>105 - SUN2000-100KTL-H1</t>
  </si>
  <si>
    <t>ESS 10 - HUAWEI7</t>
  </si>
  <si>
    <t>993 - CS7N-655MB-AG</t>
  </si>
  <si>
    <t>ESS 1 - CANADIAN SOLAR BRASIL149</t>
  </si>
  <si>
    <t>73 - SUN2000L-3KTL</t>
  </si>
  <si>
    <t>ESS 10 - HUAWEI6</t>
  </si>
  <si>
    <t>977 - CS3W-445P</t>
  </si>
  <si>
    <t>ESS 1 - CANADIAN SOLAR BRASIL148</t>
  </si>
  <si>
    <t>72 - SUN2000L-2KTL</t>
  </si>
  <si>
    <t>ESS 10 - HUAWEI5</t>
  </si>
  <si>
    <t>949 - CS6W-545MS</t>
  </si>
  <si>
    <t>ESS 1 - CANADIAN SOLAR BRASIL147</t>
  </si>
  <si>
    <t>71 - SUN2000L-5KTL</t>
  </si>
  <si>
    <t>ESS 10 - HUAWEI4</t>
  </si>
  <si>
    <t>937 - CS7N-640MB-AG</t>
  </si>
  <si>
    <t>ESS 1 - CANADIAN SOLAR BRASIL146</t>
  </si>
  <si>
    <t>70 - SUN2000L-4KTL</t>
  </si>
  <si>
    <t>ESS 10 - HUAWEI3</t>
  </si>
  <si>
    <t>932 - CS7N-650MB-AG</t>
  </si>
  <si>
    <t>ESS 1 - CANADIAN SOLAR BRASIL145</t>
  </si>
  <si>
    <t>68 - SUN2000-12KTL</t>
  </si>
  <si>
    <t>ESS 10 - HUAWEI2</t>
  </si>
  <si>
    <t>928 - CS6P – 260P</t>
  </si>
  <si>
    <t>ESS 1 - CANADIAN SOLAR BRASIL144</t>
  </si>
  <si>
    <t>6 - SUN2000-20KTL</t>
  </si>
  <si>
    <t>ESS 10 - HUAWEI1</t>
  </si>
  <si>
    <t>909 - CS6W-425MS</t>
  </si>
  <si>
    <t>ESS 1 - CANADIAN SOLAR BRASIL143</t>
  </si>
  <si>
    <t>946 - RENO-10K-HC /</t>
  </si>
  <si>
    <t>ESS 7 - RENOVIGI ENERGIA SOLAR27</t>
  </si>
  <si>
    <t>902 - CS3U-375P</t>
  </si>
  <si>
    <t>ESS 1 - CANADIAN SOLAR BRASIL142</t>
  </si>
  <si>
    <t>835 - RENO-20K-LV-NG-HC</t>
  </si>
  <si>
    <t>ESS 7 - RENOVIGI ENERGIA SOLAR26</t>
  </si>
  <si>
    <t>901 - CS6W-550MB-AG</t>
  </si>
  <si>
    <t>ESS 1 - CANADIAN SOLAR BRASIL141</t>
  </si>
  <si>
    <t>809 - RENO-4K-HC</t>
  </si>
  <si>
    <t>ESS 7 - RENOVIGI ENERGIA SOLAR25</t>
  </si>
  <si>
    <t>892 - CS6W-545MB-AG</t>
  </si>
  <si>
    <t>ESS 1 - CANADIAN SOLAR BRASIL140</t>
  </si>
  <si>
    <t>795 - RENO-5K-HC</t>
  </si>
  <si>
    <t>ESS 7 - RENOVIGI ENERGIA SOLAR24</t>
  </si>
  <si>
    <t>867 - CS3W-455MS</t>
  </si>
  <si>
    <t>ESS 1 - CANADIAN SOLAR BRASIL139</t>
  </si>
  <si>
    <t>758 - RENO-3K-HC</t>
  </si>
  <si>
    <t>ESS 7 - RENOVIGI ENERGIA SOLAR23</t>
  </si>
  <si>
    <t>861 - CS6W 550MS</t>
  </si>
  <si>
    <t>ESS 1 - CANADIAN SOLAR BRASIL138</t>
  </si>
  <si>
    <t>654 - RENO 7.7K</t>
  </si>
  <si>
    <t>ESS 7 - RENOVIGI ENERGIA SOLAR22</t>
  </si>
  <si>
    <t>859 - CS3W-545MS</t>
  </si>
  <si>
    <t>ESS 1 - CANADIAN SOLAR BRASIL137</t>
  </si>
  <si>
    <t>528 - RENO-75K-NG</t>
  </si>
  <si>
    <t>ESS 7 - RENOVIGI ENERGIA SOLAR21</t>
  </si>
  <si>
    <t>857 - CS6W-530MS</t>
  </si>
  <si>
    <t>ESS 1 - CANADIAN SOLAR BRASIL136</t>
  </si>
  <si>
    <t>423 - RENO-15K</t>
  </si>
  <si>
    <t>ESS 7 - RENOVIGI ENERGIA SOLAR20</t>
  </si>
  <si>
    <t>823 - CS3W-425P</t>
  </si>
  <si>
    <t>ESS 1 - CANADIAN SOLAR BRASIL135</t>
  </si>
  <si>
    <t>388 - RENO-30K-LV</t>
  </si>
  <si>
    <t>ESS 7 - RENOVIGI ENERGIA SOLAR19</t>
  </si>
  <si>
    <t>804 - CS3Y-450</t>
  </si>
  <si>
    <t>ESS 1 - CANADIAN SOLAR BRASIL134</t>
  </si>
  <si>
    <t>341 - RENO-125K-NG</t>
  </si>
  <si>
    <t>ESS 7 - RENOVIGI ENERGIA SOLAR18</t>
  </si>
  <si>
    <t>791 - CS6W-545MS</t>
  </si>
  <si>
    <t>ESS 1 - CANADIAN SOLAR BRASIL133</t>
  </si>
  <si>
    <t>322 - RENO-40K-NG</t>
  </si>
  <si>
    <t>ESS 7 - RENOVIGI ENERGIA SOLAR17</t>
  </si>
  <si>
    <t>768 - CS3W-420M</t>
  </si>
  <si>
    <t>ESS 1 - CANADIAN SOLAR BRASIL132</t>
  </si>
  <si>
    <t>ESS 7 - RENOVIGI ENERGIA SOLAR16</t>
  </si>
  <si>
    <t>764 - CS3W-425MS</t>
  </si>
  <si>
    <t>ESS 1 - CANADIAN SOLAR BRASIL131</t>
  </si>
  <si>
    <t>235 - RENO-30K-LV</t>
  </si>
  <si>
    <t>ESS 7 - RENOVIGI ENERGIA SOLAR15</t>
  </si>
  <si>
    <t>714 - CS3L-360P</t>
  </si>
  <si>
    <t>ESS 1 - CANADIAN SOLAR BRASIL130</t>
  </si>
  <si>
    <t>231 - RENO-8K</t>
  </si>
  <si>
    <t>ESS 7 - RENOVIGI ENERGIA SOLAR14</t>
  </si>
  <si>
    <t>687 - CS6W-535MS</t>
  </si>
  <si>
    <t>ESS 1 - CANADIAN SOLAR BRASIL129</t>
  </si>
  <si>
    <t>191 - RENO-3K PLUS</t>
  </si>
  <si>
    <t>ESS 7 - RENOVIGI ENERGIA SOLAR13</t>
  </si>
  <si>
    <t>682 - CS1U-420MS</t>
  </si>
  <si>
    <t>ESS 1 - CANADIAN SOLAR BRASIL128</t>
  </si>
  <si>
    <t>188 - RENO-8K</t>
  </si>
  <si>
    <t>ESS 7 - RENOVIGI ENERGIA SOLAR12</t>
  </si>
  <si>
    <t>681 - CS3W-400PB-AG</t>
  </si>
  <si>
    <t>ESS 1 - CANADIAN SOLAR BRASIL127</t>
  </si>
  <si>
    <t>183 - RENO560</t>
  </si>
  <si>
    <t>ESS 7 - RENOVIGI ENERGIA SOLAR11</t>
  </si>
  <si>
    <t>676 - CS6W-540MB-AG</t>
  </si>
  <si>
    <t>ESS 1 - CANADIAN SOLAR BRASIL126</t>
  </si>
  <si>
    <t>172 - RENO-60K</t>
  </si>
  <si>
    <t>ESS 7 - RENOVIGI ENERGIA SOLAR10</t>
  </si>
  <si>
    <t>642 - CS3W-445MS</t>
  </si>
  <si>
    <t>ESS 1 - CANADIAN SOLAR BRASIL125</t>
  </si>
  <si>
    <t>170 - RENO-4K-PLUS</t>
  </si>
  <si>
    <t>ESS 7 - RENOVIGI ENERGIA SOLAR9</t>
  </si>
  <si>
    <t>638 - CS3W-420MB-AG</t>
  </si>
  <si>
    <t>ESS 1 - CANADIAN SOLAR BRASIL124</t>
  </si>
  <si>
    <t>165 - RENO-20K-LV</t>
  </si>
  <si>
    <t>ESS 7 - RENOVIGI ENERGIA SOLAR8</t>
  </si>
  <si>
    <t>604 - CS3S - 450MS</t>
  </si>
  <si>
    <t>ESS 1 - CANADIAN SOLAR BRASIL123</t>
  </si>
  <si>
    <t>164 - RENO 10K</t>
  </si>
  <si>
    <t>ESS 7 - RENOVIGI ENERGIA SOLAR7</t>
  </si>
  <si>
    <t>601 - CS3W-440MB-AG</t>
  </si>
  <si>
    <t>ESS 1 - CANADIAN SOLAR BRASIL122</t>
  </si>
  <si>
    <t>150 - RENO 3000HD</t>
  </si>
  <si>
    <t>ESS 7 - RENOVIGI ENERGIA SOLAR6</t>
  </si>
  <si>
    <t>576 - CS3U-365P</t>
  </si>
  <si>
    <t>ESS 1 - CANADIAN SOLAR BRASIL121</t>
  </si>
  <si>
    <t>113 - RENO-5K PLUS</t>
  </si>
  <si>
    <t>ESS 7 - RENOVIGI ENERGIA SOLAR5</t>
  </si>
  <si>
    <t>575 - CS6W-540MS</t>
  </si>
  <si>
    <t>ESS 1 - CANADIAN SOLAR BRASIL120</t>
  </si>
  <si>
    <t>103 - RENO 30K LV</t>
  </si>
  <si>
    <t>ESS 7 - RENOVIGI ENERGIA SOLAR4</t>
  </si>
  <si>
    <t>557 - CS1H-345MS</t>
  </si>
  <si>
    <t>ESS 1 - CANADIAN SOLAR BRASIL119</t>
  </si>
  <si>
    <t>88 - RENO-5K-PLUS</t>
  </si>
  <si>
    <t>ESS 7 - RENOVIGI ENERGIA SOLAR3</t>
  </si>
  <si>
    <t>542 - CS7L-585MB-AG</t>
  </si>
  <si>
    <t>ESS 1 - CANADIAN SOLAR BRASIL118</t>
  </si>
  <si>
    <t>75 - RENO500</t>
  </si>
  <si>
    <t>ESS 7 - RENOVIGI ENERGIA SOLAR2</t>
  </si>
  <si>
    <t>531 - CS3W-435PB-AG</t>
  </si>
  <si>
    <t>ESS 1 - CANADIAN SOLAR BRASIL117</t>
  </si>
  <si>
    <t>4 - SF3KTN</t>
  </si>
  <si>
    <t>ESS 7 - RENOVIGI ENERGIA SOLAR1</t>
  </si>
  <si>
    <t>518 - CS6W-535MS</t>
  </si>
  <si>
    <t>ESS 1 - CANADIAN SOLAR BRASIL116</t>
  </si>
  <si>
    <t>994 - SYMO 10.0-3-M-OS</t>
  </si>
  <si>
    <t>517 - CS3W-450P</t>
  </si>
  <si>
    <t>ESS 1 - CANADIAN SOLAR BRASIL115</t>
  </si>
  <si>
    <t>920 - SYMO 15.0-2</t>
  </si>
  <si>
    <t>516 - CS3Y-490MS</t>
  </si>
  <si>
    <t>ESS 1 - CANADIAN SOLAR BRASIL114</t>
  </si>
  <si>
    <t>909 - SYMO BR 15.0-3</t>
  </si>
  <si>
    <t>ESS 5 - FRONIUS DO BRASIL COMÉRCIO, INDUSTRIA E SERVIÇO LTDA.22</t>
  </si>
  <si>
    <t>508 - CS3K-330MS</t>
  </si>
  <si>
    <t>ESS 1 - CANADIAN SOLAR BRASIL113</t>
  </si>
  <si>
    <t>786 - SYMO 15.0-3-M</t>
  </si>
  <si>
    <t>ESS 5 - FRONIUS DO BRASIL COMÉRCIO, INDUSTRIA E SERVIÇO LTDA.21</t>
  </si>
  <si>
    <t>503 - CS3L-370MS</t>
  </si>
  <si>
    <t>ESS 1 - CANADIAN SOLAR BRASIL112</t>
  </si>
  <si>
    <t>755 - SYMO 10.0-3-M</t>
  </si>
  <si>
    <t>ESS 5 - FRONIUS DO BRASIL COMÉRCIO, INDUSTRIA E SERVIÇO LTDA.20</t>
  </si>
  <si>
    <t>498 - CS3Y-485MS</t>
  </si>
  <si>
    <t>ESS 1 - CANADIAN SOLAR BRASIL111</t>
  </si>
  <si>
    <t>ESS 5 - FRONIUS DO BRASIL COMÉRCIO, INDUSTRIA E SERVIÇO LTDA.19</t>
  </si>
  <si>
    <t>497 - CS3W-440</t>
  </si>
  <si>
    <t>ESS 1 - CANADIAN SOLAR BRASIL110</t>
  </si>
  <si>
    <t>222 - PRIMO 15.0-1</t>
  </si>
  <si>
    <t>ESS 5 - FRONIUS DO BRASIL COMÉRCIO, INDUSTRIA E SERVIÇO LTDA.18</t>
  </si>
  <si>
    <t>492 - CS6W-535MS</t>
  </si>
  <si>
    <t>ESS 1 - CANADIAN SOLAR BRASIL109</t>
  </si>
  <si>
    <t>ESS 5 - FRONIUS DO BRASIL COMÉRCIO, INDUSTRIA E SERVIÇO LTDA.17</t>
  </si>
  <si>
    <t>479 - CS3L-330P</t>
  </si>
  <si>
    <t>ESS 1 - CANADIAN SOLAR BRASIL108</t>
  </si>
  <si>
    <t>189 - SYMO 17.5-3-M</t>
  </si>
  <si>
    <t>ESS 5 - FRONIUS DO BRASIL COMÉRCIO, INDUSTRIA E SERVIÇO LTDA.16</t>
  </si>
  <si>
    <t>473 - CS3U-360P</t>
  </si>
  <si>
    <t>ESS 1 - CANADIAN SOLAR BRASIL107</t>
  </si>
  <si>
    <t>173 - SYMO 15-3-M</t>
  </si>
  <si>
    <t>ESS 5 - FRONIUS DO BRASIL COMÉRCIO, INDUSTRIA E SERVIÇO LTDA.15</t>
  </si>
  <si>
    <t>467 - CS7L-585MB-AG</t>
  </si>
  <si>
    <t>ESS 1 - CANADIAN SOLAR BRASIL106</t>
  </si>
  <si>
    <t>155 - SYMO 12.5-3-M</t>
  </si>
  <si>
    <t>ESS 5 - FRONIUS DO BRASIL COMÉRCIO, INDUSTRIA E SERVIÇO LTDA.14</t>
  </si>
  <si>
    <t>447 - CS3U-380MB-AG</t>
  </si>
  <si>
    <t>ESS 1 - CANADIAN SOLAR BRASIL105</t>
  </si>
  <si>
    <t>147 - ECO 25.0-3-S</t>
  </si>
  <si>
    <t>ESS 5 - FRONIUS DO BRASIL COMÉRCIO, INDUSTRIA E SERVIÇO LTDA.13</t>
  </si>
  <si>
    <t>442 - CS3W-455MS</t>
  </si>
  <si>
    <t>ESS 1 - CANADIAN SOLAR BRASIL104</t>
  </si>
  <si>
    <t>146 - ECO 27.0-3-S</t>
  </si>
  <si>
    <t>ESS 5 - FRONIUS DO BRASIL COMÉRCIO, INDUSTRIA E SERVIÇO LTDA.12</t>
  </si>
  <si>
    <t>432 - CS1U-405MS</t>
  </si>
  <si>
    <t>ESS 1 - CANADIAN SOLAR BRASIL103</t>
  </si>
  <si>
    <t>110 - SYMO 20.0-3-M</t>
  </si>
  <si>
    <t>ESS 5 - FRONIUS DO BRASIL COMÉRCIO, INDUSTRIA E SERVIÇO LTDA.11</t>
  </si>
  <si>
    <t>427 - CS3U 365P</t>
  </si>
  <si>
    <t>ESS 1 - CANADIAN SOLAR BRASIL102</t>
  </si>
  <si>
    <t>108 - SYMO BRASIL 12.0-3 208/240</t>
  </si>
  <si>
    <t>ESS 5 - FRONIUS DO BRASIL COMÉRCIO, INDUSTRIA E SERVIÇO LTDA.10</t>
  </si>
  <si>
    <t>424 - CS3W-425MB-AG</t>
  </si>
  <si>
    <t>ESS 1 - CANADIAN SOLAR BRASIL101</t>
  </si>
  <si>
    <t>102 - ECO 27.0-3-S</t>
  </si>
  <si>
    <t>ESS 5 - FRONIUS DO BRASIL COMÉRCIO, INDUSTRIA E SERVIÇO LTDA.9</t>
  </si>
  <si>
    <t>400 - CS3L-335P</t>
  </si>
  <si>
    <t>ESS 1 - CANADIAN SOLAR BRASIL100</t>
  </si>
  <si>
    <t>101 - ECO 25.0-3-S</t>
  </si>
  <si>
    <t>ESS 5 - FRONIUS DO BRASIL COMÉRCIO, INDUSTRIA E SERVIÇO LTDA.8</t>
  </si>
  <si>
    <t>397 - CS3U-400MS</t>
  </si>
  <si>
    <t>ESS 1 - CANADIAN SOLAR BRASIL99</t>
  </si>
  <si>
    <t>12 - PRIMO 4.0-1</t>
  </si>
  <si>
    <t>ESS 5 - FRONIUS DO BRASIL COMÉRCIO, INDUSTRIA E SERVIÇO LTDA.7</t>
  </si>
  <si>
    <t>366 - CS1U-410MS</t>
  </si>
  <si>
    <t>ESS 1 - CANADIAN SOLAR BRASIL98</t>
  </si>
  <si>
    <t>11 - PRIMO 8.2-1</t>
  </si>
  <si>
    <t>ESS 5 - FRONIUS DO BRASIL COMÉRCIO, INDUSTRIA E SERVIÇO LTDA.6</t>
  </si>
  <si>
    <t>363 - CS3U-360PB-AG</t>
  </si>
  <si>
    <t>ESS 1 - CANADIAN SOLAR BRASIL97</t>
  </si>
  <si>
    <t>10 - PRIMO 3.0-1</t>
  </si>
  <si>
    <t>ESS 5 - FRONIUS DO BRASIL COMÉRCIO, INDUSTRIA E SERVIÇO LTDA.5</t>
  </si>
  <si>
    <t>358 - CS3U-370P-AG</t>
  </si>
  <si>
    <t>ESS 1 - CANADIAN SOLAR BRASIL96</t>
  </si>
  <si>
    <t>164 - JOLYWOOD</t>
  </si>
  <si>
    <t>ESS_MODULO96</t>
  </si>
  <si>
    <t>8 - SYMO BRASIL 15.0-3 208-240</t>
  </si>
  <si>
    <t>ESS 5 - FRONIUS DO BRASIL COMÉRCIO, INDUSTRIA E SERVIÇO LTDA.4</t>
  </si>
  <si>
    <t>355 - CS3W-435P</t>
  </si>
  <si>
    <t>ESS 1 - CANADIAN SOLAR BRASIL95</t>
  </si>
  <si>
    <t>163 - SENGI SOLAR</t>
  </si>
  <si>
    <t>ESS_MODULO95</t>
  </si>
  <si>
    <t>7 - SYMO BRASIL 10.0-3 208/240</t>
  </si>
  <si>
    <t>ESS 5 - FRONIUS DO BRASIL COMÉRCIO, INDUSTRIA E SERVIÇO LTDA.3</t>
  </si>
  <si>
    <t>354 - CS3W-450MS</t>
  </si>
  <si>
    <t>ESS 1 - CANADIAN SOLAR BRASIL94</t>
  </si>
  <si>
    <t>ESS_MODULO94</t>
  </si>
  <si>
    <t>5 - PRIMO 6.0-1</t>
  </si>
  <si>
    <t>ESS 5 - FRONIUS DO BRASIL COMÉRCIO, INDUSTRIA E SERVIÇO LTDA.2</t>
  </si>
  <si>
    <t>353 - CS1U-415MS</t>
  </si>
  <si>
    <t>ESS 1 - CANADIAN SOLAR BRASIL93</t>
  </si>
  <si>
    <t>160 - OUROLUX</t>
  </si>
  <si>
    <t>ESS_MODULO93</t>
  </si>
  <si>
    <t>3 - PRIMO 5.0-1</t>
  </si>
  <si>
    <t>ESS 5 - FRONIUS DO BRASIL COMÉRCIO, INDUSTRIA E SERVIÇO LTDA.1</t>
  </si>
  <si>
    <t>352 - CS1U-400MS</t>
  </si>
  <si>
    <t>ESS 1 - CANADIAN SOLAR BRASIL92</t>
  </si>
  <si>
    <t>ESS_MODULO92</t>
  </si>
  <si>
    <t>1038 - PHB15KF-DT</t>
  </si>
  <si>
    <t>ESS 3 - PHB42</t>
  </si>
  <si>
    <t>347 - CS3W-415PB-AG</t>
  </si>
  <si>
    <t>ESS 1 - CANADIAN SOLAR BRASIL91</t>
  </si>
  <si>
    <t>155 - HANERSUN</t>
  </si>
  <si>
    <t>ESS_MODULO91</t>
  </si>
  <si>
    <t>1000 - PHB6000D-NS</t>
  </si>
  <si>
    <t>ESS 3 - PHB41</t>
  </si>
  <si>
    <t>333 - CS3L-365MS</t>
  </si>
  <si>
    <t>ESS 1 - CANADIAN SOLAR BRASIL90</t>
  </si>
  <si>
    <t>154 - AKCOME</t>
  </si>
  <si>
    <t>ESS_MODULO90</t>
  </si>
  <si>
    <t>934 - PHB35KS-MT</t>
  </si>
  <si>
    <t>ESS 3 - PHB40</t>
  </si>
  <si>
    <t>332 - CS3W-445MB-AG</t>
  </si>
  <si>
    <t>ESS 1 - CANADIAN SOLAR BRASIL89</t>
  </si>
  <si>
    <t>153 - BOLD ENERGY</t>
  </si>
  <si>
    <t>ESS_MODULO89</t>
  </si>
  <si>
    <t>921 - PHB9000F-DT</t>
  </si>
  <si>
    <t>ESS 3 - PHB39</t>
  </si>
  <si>
    <t>322 - CS3W-390P</t>
  </si>
  <si>
    <t>ESS 1 - CANADIAN SOLAR BRASIL88</t>
  </si>
  <si>
    <t>ESS_MODULO88</t>
  </si>
  <si>
    <t>917 - PHB27K-MT</t>
  </si>
  <si>
    <t>ESS 3 - PHB38</t>
  </si>
  <si>
    <t>311 - CS3W-415P</t>
  </si>
  <si>
    <t>ESS 1 - CANADIAN SOLAR BRASIL87</t>
  </si>
  <si>
    <t>150 - HERSHEY</t>
  </si>
  <si>
    <t>ESS_MODULO87</t>
  </si>
  <si>
    <t>890 - PHB12KF-DT</t>
  </si>
  <si>
    <t>ESS 3 - PHB37</t>
  </si>
  <si>
    <t>306 - CS3L-340P</t>
  </si>
  <si>
    <t>ESS 1 - CANADIAN SOLAR BRASIL86</t>
  </si>
  <si>
    <t xml:space="preserve">149 - SHINE SOLAR </t>
  </si>
  <si>
    <t>ESS_MODULO86</t>
  </si>
  <si>
    <t>840 - 	PHB3000N-XS</t>
  </si>
  <si>
    <t>ESS 3 - PHB36</t>
  </si>
  <si>
    <t>301 - CS3K-310P</t>
  </si>
  <si>
    <t>ESS 1 - CANADIAN SOLAR BRASIL85</t>
  </si>
  <si>
    <t>147 - BLUE SOL</t>
  </si>
  <si>
    <t>ESS_MODULO85</t>
  </si>
  <si>
    <t>752 - PHB780-XS</t>
  </si>
  <si>
    <t>ESS 3 - PHB35</t>
  </si>
  <si>
    <t>300 - CS3U–365P-AG</t>
  </si>
  <si>
    <t>ESS 1 - CANADIAN SOLAR BRASIL84</t>
  </si>
  <si>
    <t>143 - NEXEN SOLAR</t>
  </si>
  <si>
    <t>ESS_MODULO84</t>
  </si>
  <si>
    <t>748 - PHB 2900D-NS</t>
  </si>
  <si>
    <t>ESS 3 - PHB34</t>
  </si>
  <si>
    <t>259 - CS3W-435P</t>
  </si>
  <si>
    <t>ESS 1 - CANADIAN SOLAR BRASIL83</t>
  </si>
  <si>
    <t>ESS_MODULO83</t>
  </si>
  <si>
    <t>718 - PHB3000N-XS</t>
  </si>
  <si>
    <t>ESS 3 - PHB33</t>
  </si>
  <si>
    <t>253 - CS3U-370P</t>
  </si>
  <si>
    <t>ESS 1 - CANADIAN SOLAR BRASIL82</t>
  </si>
  <si>
    <t>141 - MINASOL</t>
  </si>
  <si>
    <t>ESS_MODULO82</t>
  </si>
  <si>
    <t>717 - PHB5000T-DS</t>
  </si>
  <si>
    <t>ESS 3 - PHB32</t>
  </si>
  <si>
    <t>244 - CS3W-440MS</t>
  </si>
  <si>
    <t>ESS 1 - CANADIAN SOLAR BRASIL81</t>
  </si>
  <si>
    <t>ESS_MODULO81</t>
  </si>
  <si>
    <t>716 - PHB6000-MS</t>
  </si>
  <si>
    <t>ESS 3 - PHB31</t>
  </si>
  <si>
    <t>241 - CS3W-405P</t>
  </si>
  <si>
    <t>ESS 1 - CANADIAN SOLAR BRASIL80</t>
  </si>
  <si>
    <t>ESS_MODULO80</t>
  </si>
  <si>
    <t>707 - PHB1800N-XS</t>
  </si>
  <si>
    <t>ESS 3 - PHB30</t>
  </si>
  <si>
    <t>236 - CS3W-435MS</t>
  </si>
  <si>
    <t>ESS 1 - CANADIAN SOLAR BRASIL79</t>
  </si>
  <si>
    <t>136 - EINNOVA SOLARLINE</t>
  </si>
  <si>
    <t>ESS_MODULO79</t>
  </si>
  <si>
    <t>696 - PHB8500-MS</t>
  </si>
  <si>
    <t>ESS 3 - PHB29</t>
  </si>
  <si>
    <t>234 - CS6U-360P</t>
  </si>
  <si>
    <t>ESS 1 - CANADIAN SOLAR BRASIL78</t>
  </si>
  <si>
    <t>ESS_MODULO78</t>
  </si>
  <si>
    <t>688 - PHB13KT-DT</t>
  </si>
  <si>
    <t>ESS 3 - PHB28</t>
  </si>
  <si>
    <t>229 - CS3W-445MS</t>
  </si>
  <si>
    <t>ESS 1 - CANADIAN SOLAR BRASIL77</t>
  </si>
  <si>
    <t>133 - SOPRANO</t>
  </si>
  <si>
    <t>ESS_MODULO77</t>
  </si>
  <si>
    <t>680 - PHB60KS-MT</t>
  </si>
  <si>
    <t>ESS 3 - PHB27</t>
  </si>
  <si>
    <t>218 - CS6P-255P</t>
  </si>
  <si>
    <t>ESS 1 - CANADIAN SOLAR BRASIL76</t>
  </si>
  <si>
    <t>ESS_MODULO76</t>
  </si>
  <si>
    <t>650 - PHB3000N-XS</t>
  </si>
  <si>
    <t>ESS 3 - PHB26</t>
  </si>
  <si>
    <t>216 - CS3W-415P</t>
  </si>
  <si>
    <t>ESS 1 - CANADIAN SOLAR BRASIL75</t>
  </si>
  <si>
    <t>131 - VSUN</t>
  </si>
  <si>
    <t>ESS_MODULO75</t>
  </si>
  <si>
    <t>646 - PHB50K-MT</t>
  </si>
  <si>
    <t>ESS 3 - PHB25</t>
  </si>
  <si>
    <t>212 - CS3W-425P</t>
  </si>
  <si>
    <t>ESS 1 - CANADIAN SOLAR BRASIL74</t>
  </si>
  <si>
    <t>ESS_MODULO74</t>
  </si>
  <si>
    <t>609 - PHB5000T-DS</t>
  </si>
  <si>
    <t>ESS 3 - PHB24</t>
  </si>
  <si>
    <t>204 - CS6K-310MS</t>
  </si>
  <si>
    <t>ESS 1 - CANADIAN SOLAR BRASIL73</t>
  </si>
  <si>
    <t>ESS_MODULO73</t>
  </si>
  <si>
    <t>542 - PHB35KS-MT</t>
  </si>
  <si>
    <t>ESS 3 - PHB23</t>
  </si>
  <si>
    <t>192 - CS3W-420P</t>
  </si>
  <si>
    <t>ESS 1 - CANADIAN SOLAR BRASIL72</t>
  </si>
  <si>
    <t>126 - SHINEFAR SOLAR</t>
  </si>
  <si>
    <t>ESS_MODULO72</t>
  </si>
  <si>
    <t>529 - PHB1500-XS</t>
  </si>
  <si>
    <t>ESS 3 - PHB22</t>
  </si>
  <si>
    <t>191 - CS3K-330P</t>
  </si>
  <si>
    <t>ESS 1 - CANADIAN SOLAR BRASIL71</t>
  </si>
  <si>
    <t>125 - TSUN</t>
  </si>
  <si>
    <t>ESS_MODULO71</t>
  </si>
  <si>
    <t>511 - PHB21KT-DT</t>
  </si>
  <si>
    <t>ESS 3 - PHB21</t>
  </si>
  <si>
    <t>183 - CS3W-430P</t>
  </si>
  <si>
    <t>ESS 1 - CANADIAN SOLAR BRASIL70</t>
  </si>
  <si>
    <t>122 - ODEX SOLAR</t>
  </si>
  <si>
    <t>ESS_MODULO70</t>
  </si>
  <si>
    <t>503 - PHB20K-MT</t>
  </si>
  <si>
    <t>ESS 3 - PHB20</t>
  </si>
  <si>
    <t>165 - TBEA</t>
  </si>
  <si>
    <t>ESS_INVERSOR69</t>
  </si>
  <si>
    <t>167 - CS3U-390MS</t>
  </si>
  <si>
    <t>ESS 1 - CANADIAN SOLAR BRASIL69</t>
  </si>
  <si>
    <t>121 - SUNERISE</t>
  </si>
  <si>
    <t>ESS_MODULO69</t>
  </si>
  <si>
    <t>475 - PHB75K-MT</t>
  </si>
  <si>
    <t>ESS 3 - PHB19</t>
  </si>
  <si>
    <t>159 - SOLPLANET</t>
  </si>
  <si>
    <t>ESS_INVERSOR68</t>
  </si>
  <si>
    <t>165 - CS3U-365P</t>
  </si>
  <si>
    <t>ESS 1 - CANADIAN SOLAR BRASIL68</t>
  </si>
  <si>
    <t>118 - SOLUXTEC</t>
  </si>
  <si>
    <t>ESS_MODULO68</t>
  </si>
  <si>
    <t>418 - PHB6000D-NS</t>
  </si>
  <si>
    <t>ESS 3 - PHB18</t>
  </si>
  <si>
    <t>ESS_INVERSOR67</t>
  </si>
  <si>
    <t>155 - CS3U-385P-FG</t>
  </si>
  <si>
    <t>ESS 1 - CANADIAN SOLAR BRASIL67</t>
  </si>
  <si>
    <t>117 - SINE ENERGY</t>
  </si>
  <si>
    <t>ESS_MODULO67</t>
  </si>
  <si>
    <t>374 - PHB15K-MT</t>
  </si>
  <si>
    <t>ESS 3 - PHB17</t>
  </si>
  <si>
    <t>148 - INGECON</t>
  </si>
  <si>
    <t>ESS_INVERSOR66</t>
  </si>
  <si>
    <t>ESS 1 - CANADIAN SOLAR BRASIL66</t>
  </si>
  <si>
    <t>114 - KOMECO</t>
  </si>
  <si>
    <t>ESS_MODULO66</t>
  </si>
  <si>
    <t>337 - PHB12KN-DT</t>
  </si>
  <si>
    <t>ESS 3 - PHB16</t>
  </si>
  <si>
    <t>ESS_INVERSOR65</t>
  </si>
  <si>
    <t>133 - CS3U-380MS</t>
  </si>
  <si>
    <t>ESS 1 - CANADIAN SOLAR BRASIL65</t>
  </si>
  <si>
    <t>113 - JETION SOLAR</t>
  </si>
  <si>
    <t>ESS_MODULO65</t>
  </si>
  <si>
    <t>333 - PHB85K-MT</t>
  </si>
  <si>
    <t>ESS 3 - PHB15</t>
  </si>
  <si>
    <t>145 - SENERGY</t>
  </si>
  <si>
    <t>ESS_INVERSOR64</t>
  </si>
  <si>
    <t>107 - CS3W-400P</t>
  </si>
  <si>
    <t>ESS 1 - CANADIAN SOLAR BRASIL64</t>
  </si>
  <si>
    <t>112 - HT SAAE</t>
  </si>
  <si>
    <t>ESS_MODULO64</t>
  </si>
  <si>
    <t>301 - PHB8500-MS</t>
  </si>
  <si>
    <t>ESS 3 - PHB14</t>
  </si>
  <si>
    <t>144 - LEVEROS</t>
  </si>
  <si>
    <t>ESS_INVERSOR63</t>
  </si>
  <si>
    <t>98 - CS3W-395P</t>
  </si>
  <si>
    <t>ESS 1 - CANADIAN SOLAR BRASIL63</t>
  </si>
  <si>
    <t>110 - TEGULA SOLAR</t>
  </si>
  <si>
    <t>ESS_MODULO63</t>
  </si>
  <si>
    <t>264 - PHB36K-MT</t>
  </si>
  <si>
    <t>ESS 3 - PHB13</t>
  </si>
  <si>
    <t>139 - HOPEWIND</t>
  </si>
  <si>
    <t>ESS_INVERSOR62</t>
  </si>
  <si>
    <t>97 - CS3U-375MS</t>
  </si>
  <si>
    <t>ESS 1 - CANADIAN SOLAR BRASIL62</t>
  </si>
  <si>
    <t>108 - BEYONDSUN</t>
  </si>
  <si>
    <t>ESS_MODULO62</t>
  </si>
  <si>
    <t>134 - PHB35K-MT</t>
  </si>
  <si>
    <t>ESS 3 - PHB12</t>
  </si>
  <si>
    <t>ESS_INVERSOR61</t>
  </si>
  <si>
    <t>94 - CS3U 385MS</t>
  </si>
  <si>
    <t>ESS 1 - CANADIAN SOLAR BRASIL61</t>
  </si>
  <si>
    <t>107 - TRUNSUN SOLAR</t>
  </si>
  <si>
    <t>ESS_MODULO61</t>
  </si>
  <si>
    <t>109 - PHB60K-MT</t>
  </si>
  <si>
    <t>ESS 3 - PHB11</t>
  </si>
  <si>
    <t>134 - SOPRANO</t>
  </si>
  <si>
    <t>ESS_INVERSOR60</t>
  </si>
  <si>
    <t>93 - CS3W 405P</t>
  </si>
  <si>
    <t>ESS 1 - CANADIAN SOLAR BRASIL60</t>
  </si>
  <si>
    <t>105 - QSOLAR</t>
  </si>
  <si>
    <t>ESS_MODULO60</t>
  </si>
  <si>
    <t>65 - PHB5000D-NS</t>
  </si>
  <si>
    <t>ESS 3 - PHB10</t>
  </si>
  <si>
    <t>130 - BYD</t>
  </si>
  <si>
    <t>ESS_INVERSOR59</t>
  </si>
  <si>
    <t>75 - CS3U-370MS</t>
  </si>
  <si>
    <t>ESS 1 - CANADIAN SOLAR BRASIL59</t>
  </si>
  <si>
    <t>103 - VERTEX</t>
  </si>
  <si>
    <t>ESS_MODULO59</t>
  </si>
  <si>
    <t>64 - PHB3000-NS</t>
  </si>
  <si>
    <t>ESS 3 - PHB9</t>
  </si>
  <si>
    <t>128 - CHINT POWER</t>
  </si>
  <si>
    <t>ESS_INVERSOR58</t>
  </si>
  <si>
    <t>74 - CS3U-365MS</t>
  </si>
  <si>
    <t>ESS 1 - CANADIAN SOLAR BRASIL58</t>
  </si>
  <si>
    <t>101 - EXIOM SOLUTION</t>
  </si>
  <si>
    <t>ESS_MODULO58</t>
  </si>
  <si>
    <t>63 - PHB1500-NS</t>
  </si>
  <si>
    <t>ESS 3 - PHB8</t>
  </si>
  <si>
    <t>124 - SUNWAYS</t>
  </si>
  <si>
    <t>ESS_INVERSOR57</t>
  </si>
  <si>
    <t>73 - CS3U-360MS</t>
  </si>
  <si>
    <t>ESS 1 - CANADIAN SOLAR BRASIL57</t>
  </si>
  <si>
    <t>98 - BLUESUN SOLAR</t>
  </si>
  <si>
    <t>ESS_MODULO57</t>
  </si>
  <si>
    <t>62 - PHB14K-DT</t>
  </si>
  <si>
    <t>ESS 3 - PHB7</t>
  </si>
  <si>
    <t>123 - FOXESS</t>
  </si>
  <si>
    <t>ESS_INVERSOR56</t>
  </si>
  <si>
    <t>72 - CS3U-360P</t>
  </si>
  <si>
    <t>ESS 1 - CANADIAN SOLAR BRASIL56</t>
  </si>
  <si>
    <t>97 - RAYTECH</t>
  </si>
  <si>
    <t>ESS_MODULO56</t>
  </si>
  <si>
    <t>61 - PHB25K-DT</t>
  </si>
  <si>
    <t>ESS 3 - PHB6</t>
  </si>
  <si>
    <t>ESS_INVERSOR55</t>
  </si>
  <si>
    <t>71 - CS3U-355P</t>
  </si>
  <si>
    <t>ESS 1 - CANADIAN SOLAR BRASIL55</t>
  </si>
  <si>
    <t>95 - SUNEDISON</t>
  </si>
  <si>
    <t>ESS_MODULO55</t>
  </si>
  <si>
    <t>60 - PHB 20K-DT</t>
  </si>
  <si>
    <t>ESS 3 - PHB5</t>
  </si>
  <si>
    <t>ESS_INVERSOR54</t>
  </si>
  <si>
    <t>70 - CS3U-350P</t>
  </si>
  <si>
    <t>ESS 1 - CANADIAN SOLAR BRASIL54</t>
  </si>
  <si>
    <t>93 - LEAPTON SOLAR</t>
  </si>
  <si>
    <t>ESS_MODULO54</t>
  </si>
  <si>
    <t>59 - PHB4600-SS</t>
  </si>
  <si>
    <t>ESS 3 - PHB4</t>
  </si>
  <si>
    <t>116 - B&amp;B POWER</t>
  </si>
  <si>
    <t>ESS_INVERSOR53</t>
  </si>
  <si>
    <t>69 - CS3U-345P</t>
  </si>
  <si>
    <t>ESS 1 - CANADIAN SOLAR BRASIL53</t>
  </si>
  <si>
    <t>92 - SOLPAC</t>
  </si>
  <si>
    <t>ESS_MODULO53</t>
  </si>
  <si>
    <t>58 - PHB3000-SS</t>
  </si>
  <si>
    <t>ESS 3 - PHB3</t>
  </si>
  <si>
    <t>115 - HYPONTECH</t>
  </si>
  <si>
    <t>ESS_INVERSOR52</t>
  </si>
  <si>
    <t>68 - CS3U-340P</t>
  </si>
  <si>
    <t>ESS 1 - CANADIAN SOLAR BRASIL52</t>
  </si>
  <si>
    <t>91 - BST4</t>
  </si>
  <si>
    <t>ESS_MODULO52</t>
  </si>
  <si>
    <t>57 - PHB1500-SS</t>
  </si>
  <si>
    <t>ESS 3 - PHB2</t>
  </si>
  <si>
    <t>ESS_INVERSOR51</t>
  </si>
  <si>
    <t>67 - CS3U-335P</t>
  </si>
  <si>
    <t>ESS 1 - CANADIAN SOLAR BRASIL51</t>
  </si>
  <si>
    <t>89 - SCHUNTTEN</t>
  </si>
  <si>
    <t>ESS_MODULO51</t>
  </si>
  <si>
    <t>2 - PHB5000D-NS</t>
  </si>
  <si>
    <t>ESS 3 - PHB1</t>
  </si>
  <si>
    <t>111 - GEP</t>
  </si>
  <si>
    <t>ESS_INVERSOR50</t>
  </si>
  <si>
    <t>66 - CS3U-330P</t>
  </si>
  <si>
    <t>ESS 1 - CANADIAN SOLAR BRASIL50</t>
  </si>
  <si>
    <t>86 - SINOSOLA</t>
  </si>
  <si>
    <t>ESS_MODULO50</t>
  </si>
  <si>
    <t>1059 - CSI-7K-S22003-E</t>
  </si>
  <si>
    <t>ESS 1 - CANADIAN SOLAR BRASIL49</t>
  </si>
  <si>
    <t>109 - BEL ENERGY</t>
  </si>
  <si>
    <t>ESS_INVERSOR49</t>
  </si>
  <si>
    <t>65 - CS6K-305MS</t>
  </si>
  <si>
    <t>85 - TALESUN</t>
  </si>
  <si>
    <t>ESS_MODULO49</t>
  </si>
  <si>
    <t>1056 - CSI-30K-T220GL03-E</t>
  </si>
  <si>
    <t>ESS 1 - CANADIAN SOLAR BRASIL48</t>
  </si>
  <si>
    <t>106 - MOSO</t>
  </si>
  <si>
    <t>ESS_INVERSOR48</t>
  </si>
  <si>
    <t>64 - CS6K-300MS</t>
  </si>
  <si>
    <t>83 - SCHUTTEN</t>
  </si>
  <si>
    <t>ESS_MODULO48</t>
  </si>
  <si>
    <t>1044 - CSI-5K-S22003-E</t>
  </si>
  <si>
    <t>ESS 1 - CANADIAN SOLAR BRASIL47</t>
  </si>
  <si>
    <t>104 - ODEX</t>
  </si>
  <si>
    <t>ESS_INVERSOR47</t>
  </si>
  <si>
    <t>63 - CS6K-295MS</t>
  </si>
  <si>
    <t>81 - EMPALUX</t>
  </si>
  <si>
    <t>ESS_MODULO47</t>
  </si>
  <si>
    <t>1010 - CSI-7KS2203A-E</t>
  </si>
  <si>
    <t>ESS 1 - CANADIAN SOLAR BRASIL46</t>
  </si>
  <si>
    <t>102 - KEHUA TECH</t>
  </si>
  <si>
    <t>ESS_INVERSOR46</t>
  </si>
  <si>
    <t>62 - CS6K-290MS</t>
  </si>
  <si>
    <t>80 - RESUN</t>
  </si>
  <si>
    <t>ESS_MODULO46</t>
  </si>
  <si>
    <t>923 - CSI-50K-T400GL03-E</t>
  </si>
  <si>
    <t>ESS 1 - CANADIAN SOLAR BRASIL45</t>
  </si>
  <si>
    <t>ESS_INVERSOR45</t>
  </si>
  <si>
    <t>61 - CS3K-310MS</t>
  </si>
  <si>
    <t>78 - BEDIN SOLAR</t>
  </si>
  <si>
    <t>ESS_MODULO45</t>
  </si>
  <si>
    <t>908 - CSI-3.0KTL1P-GI-FL</t>
  </si>
  <si>
    <t>ESS 1 - CANADIAN SOLAR BRASIL44</t>
  </si>
  <si>
    <t>99 - AFORE</t>
  </si>
  <si>
    <t>ESS_INVERSOR44</t>
  </si>
  <si>
    <t>60 - CS3K-305MS</t>
  </si>
  <si>
    <t>77 - RENOVIGI</t>
  </si>
  <si>
    <t>ESS_MODULO44</t>
  </si>
  <si>
    <t>ESS 1 - CANADIAN SOLAR BRASIL43</t>
  </si>
  <si>
    <t>96 - LIVOLTEK</t>
  </si>
  <si>
    <t>ESS_INVERSOR43</t>
  </si>
  <si>
    <t>59 - CS3K-300MS</t>
  </si>
  <si>
    <t>76 - KRIPT</t>
  </si>
  <si>
    <t>ESS_MODULO43</t>
  </si>
  <si>
    <t>805 - CSI-9K-S22002-E</t>
  </si>
  <si>
    <t>ESS 1 - CANADIAN SOLAR BRASIL42</t>
  </si>
  <si>
    <t>94 - RENAC</t>
  </si>
  <si>
    <t>ESS_INVERSOR42</t>
  </si>
  <si>
    <t>58 - CS3K-305P</t>
  </si>
  <si>
    <t>75 - NÃO INFORMADO</t>
  </si>
  <si>
    <t>ESS_MODULO42</t>
  </si>
  <si>
    <t>713 - CSI-8K-S22002-ED</t>
  </si>
  <si>
    <t>ESS 1 - CANADIAN SOLAR BRASIL41</t>
  </si>
  <si>
    <t>90 - ECOSOLIS</t>
  </si>
  <si>
    <t>ESS_INVERSOR41</t>
  </si>
  <si>
    <t>57 - CS3K-300P</t>
  </si>
  <si>
    <t>74 - JETION SOLAR</t>
  </si>
  <si>
    <t>ESS_MODULO41</t>
  </si>
  <si>
    <t>595 - CSI-25K-T400GL02-E</t>
  </si>
  <si>
    <t>ESS 1 - CANADIAN SOLAR BRASIL40</t>
  </si>
  <si>
    <t>88 - ELSYS SOLAR</t>
  </si>
  <si>
    <t>ESS_INVERSOR40</t>
  </si>
  <si>
    <t>56 - CS3K-295P</t>
  </si>
  <si>
    <t>73 - ERA SOLAR</t>
  </si>
  <si>
    <t>ESS_MODULO40</t>
  </si>
  <si>
    <t>580 - CSI-7K-S22002-E</t>
  </si>
  <si>
    <t>ESS 1 - CANADIAN SOLAR BRASIL39</t>
  </si>
  <si>
    <t>87 - TSUN</t>
  </si>
  <si>
    <t>ESS_INVERSOR39</t>
  </si>
  <si>
    <t>55 - CS3K-290P</t>
  </si>
  <si>
    <t>71 - CSUN</t>
  </si>
  <si>
    <t>ESS_MODULO39</t>
  </si>
  <si>
    <t>558 - CSI-9K-S22002-ED</t>
  </si>
  <si>
    <t>ESS 1 - CANADIAN SOLAR BRASIL38</t>
  </si>
  <si>
    <t>84 - TALESOL</t>
  </si>
  <si>
    <t>ESS_INVERSOR38</t>
  </si>
  <si>
    <t>54 - CS3K-285P</t>
  </si>
  <si>
    <t>70 - OSDA</t>
  </si>
  <si>
    <t>ESS_MODULO38</t>
  </si>
  <si>
    <t>547 - CSI-30KTL-GI-L</t>
  </si>
  <si>
    <t>ESS 1 - CANADIAN SOLAR BRASIL37</t>
  </si>
  <si>
    <t>82 - EMPALUX</t>
  </si>
  <si>
    <t>ESS_INVERSOR37</t>
  </si>
  <si>
    <t>53 - CS3K-280P</t>
  </si>
  <si>
    <t>68 - BEL ENERGY</t>
  </si>
  <si>
    <t>ESS_MODULO37</t>
  </si>
  <si>
    <t>540 - CSI-3K-S22002-ED</t>
  </si>
  <si>
    <t>ESS 1 - CANADIAN SOLAR BRASIL36</t>
  </si>
  <si>
    <t>79 - INVT</t>
  </si>
  <si>
    <t>ESS_INVERSOR36</t>
  </si>
  <si>
    <t>52 - CS3K-275P</t>
  </si>
  <si>
    <t>67 - SUNTECH</t>
  </si>
  <si>
    <t>ESS_MODULO36</t>
  </si>
  <si>
    <t>533 - CSI-20K-T400GL01-E</t>
  </si>
  <si>
    <t>ESS 1 - CANADIAN SOLAR BRASIL35</t>
  </si>
  <si>
    <t>ESS_INVERSOR35</t>
  </si>
  <si>
    <t>51 - CS6X-340M</t>
  </si>
  <si>
    <t>66 - ZNSHINE SOLAR</t>
  </si>
  <si>
    <t>ESS_MODULO35</t>
  </si>
  <si>
    <t>519 - CSI-15K-T400GL01-E</t>
  </si>
  <si>
    <t>ESS 1 - CANADIAN SOLAR BRASIL34</t>
  </si>
  <si>
    <t>72 - BEDIN SOLAR</t>
  </si>
  <si>
    <t>ESS_INVERSOR34</t>
  </si>
  <si>
    <t>50 - CS6X-335M</t>
  </si>
  <si>
    <t>65 - LUXEN SOLAR</t>
  </si>
  <si>
    <t>ESS_MODULO34</t>
  </si>
  <si>
    <t>501 - CSI-5K-S22002-ED</t>
  </si>
  <si>
    <t>ESS 1 - CANADIAN SOLAR BRASIL33</t>
  </si>
  <si>
    <t>69 - INTISOL</t>
  </si>
  <si>
    <t>ESS_INVERSOR33</t>
  </si>
  <si>
    <t>49 - CS6X-330M</t>
  </si>
  <si>
    <t>64 - SOLAR PLUS</t>
  </si>
  <si>
    <t>ESS_MODULO33</t>
  </si>
  <si>
    <t>494 - CSI-75K-T400GL02-E</t>
  </si>
  <si>
    <t>ESS 1 - CANADIAN SOLAR BRASIL32</t>
  </si>
  <si>
    <t>63 - DEYE SUN</t>
  </si>
  <si>
    <t>ESS_INVERSOR32</t>
  </si>
  <si>
    <t>48 - CS6X-325M</t>
  </si>
  <si>
    <t>60 - AE SOLAR</t>
  </si>
  <si>
    <t>ESS_MODULO32</t>
  </si>
  <si>
    <t>485 - CSI-40K-T400GL02-E</t>
  </si>
  <si>
    <t>ESS 1 - CANADIAN SOLAR BRASIL31</t>
  </si>
  <si>
    <t>62 - SAJ</t>
  </si>
  <si>
    <t>ESS_INVERSOR31</t>
  </si>
  <si>
    <t>47 - CS6X-330P</t>
  </si>
  <si>
    <t>59 - BALFAR SOLAR</t>
  </si>
  <si>
    <t>ESS_MODULO31</t>
  </si>
  <si>
    <t>460 - CSI-40K-T500GL02-E</t>
  </si>
  <si>
    <t>ESS 1 - CANADIAN SOLAR BRASIL30</t>
  </si>
  <si>
    <t>61 - MAYLAR</t>
  </si>
  <si>
    <t>ESS_INVERSOR30</t>
  </si>
  <si>
    <t>46 - CS6X-325P</t>
  </si>
  <si>
    <t>58 - AEG</t>
  </si>
  <si>
    <t>ESS_MODULO30</t>
  </si>
  <si>
    <t>455 - CSI-9K-S22002-ED</t>
  </si>
  <si>
    <t>ESS 1 - CANADIAN SOLAR BRASIL29</t>
  </si>
  <si>
    <t>55 - KSTAR</t>
  </si>
  <si>
    <t>ESS_INVERSOR29</t>
  </si>
  <si>
    <t>45 - CS6X-320P</t>
  </si>
  <si>
    <t>57 - YINGLI SOLAR</t>
  </si>
  <si>
    <t>ESS_MODULO29</t>
  </si>
  <si>
    <t>447 - CSI-100K-T400GL02-ZA</t>
  </si>
  <si>
    <t>ESS 1 - CANADIAN SOLAR BRASIL28</t>
  </si>
  <si>
    <t>53 - JNG</t>
  </si>
  <si>
    <t>ESS_INVERSOR28</t>
  </si>
  <si>
    <t>44 - CS6X-315P</t>
  </si>
  <si>
    <t>56 - LONGI SOLAR</t>
  </si>
  <si>
    <t>ESS_MODULO28</t>
  </si>
  <si>
    <t>443 - CSI-5K-S22002-E</t>
  </si>
  <si>
    <t>ESS 1 - CANADIAN SOLAR BRASIL27</t>
  </si>
  <si>
    <t>51 - OMNIK</t>
  </si>
  <si>
    <t>ESS_INVERSOR27</t>
  </si>
  <si>
    <t>43 - CS6U-335P</t>
  </si>
  <si>
    <t>54 - PHONO SOLAR</t>
  </si>
  <si>
    <t>ESS_MODULO27</t>
  </si>
  <si>
    <t>438 - CSI-20KT400</t>
  </si>
  <si>
    <t>ESS 1 - CANADIAN SOLAR BRASIL26</t>
  </si>
  <si>
    <t>49 - ZATECH</t>
  </si>
  <si>
    <t>ESS_INVERSOR26</t>
  </si>
  <si>
    <t>42 - CS6U-325P</t>
  </si>
  <si>
    <t>ESS_MODULO26</t>
  </si>
  <si>
    <t>432 - CSI-7K-S22002-ED</t>
  </si>
  <si>
    <t>ESS 1 - CANADIAN SOLAR BRASIL25</t>
  </si>
  <si>
    <t>46 - SERRANA</t>
  </si>
  <si>
    <t>ESS_INVERSOR25</t>
  </si>
  <si>
    <t>41 - CS6U-320P</t>
  </si>
  <si>
    <t>52 - SUNOVA</t>
  </si>
  <si>
    <t>ESS_MODULO25</t>
  </si>
  <si>
    <t>431 - CSI-40K-400GL02-E</t>
  </si>
  <si>
    <t>ESS 1 - CANADIAN SOLAR BRASIL24</t>
  </si>
  <si>
    <t>43 - EAST</t>
  </si>
  <si>
    <t>ESS_INVERSOR24</t>
  </si>
  <si>
    <t>40 - CS6U-315P</t>
  </si>
  <si>
    <t>50 - PERLIGHT</t>
  </si>
  <si>
    <t>ESS_MODULO24</t>
  </si>
  <si>
    <t>422 - CSI-3K-S22002-E</t>
  </si>
  <si>
    <t>ESS 1 - CANADIAN SOLAR BRASIL23</t>
  </si>
  <si>
    <t>42 - INTELBRAS</t>
  </si>
  <si>
    <t>ESS_INVERSOR23</t>
  </si>
  <si>
    <t>39 - CS6U-345M</t>
  </si>
  <si>
    <t>48 - TALESUN</t>
  </si>
  <si>
    <t>ESS_MODULO23</t>
  </si>
  <si>
    <t>421 - CSI-5KTL1P-FL</t>
  </si>
  <si>
    <t>ESS 1 - CANADIAN SOLAR BRASIL22</t>
  </si>
  <si>
    <t>39 - NEP</t>
  </si>
  <si>
    <t>ESS_INVERSOR22</t>
  </si>
  <si>
    <t>38 - CS6U-335M</t>
  </si>
  <si>
    <t>47 - UP SOLAR</t>
  </si>
  <si>
    <t>ESS_MODULO22</t>
  </si>
  <si>
    <t>392 - CSI-3KTL1P-GI-FL</t>
  </si>
  <si>
    <t>ESS 1 - CANADIAN SOLAR BRASIL21</t>
  </si>
  <si>
    <t>36 - GOODWE</t>
  </si>
  <si>
    <t>ESS_INVERSOR21</t>
  </si>
  <si>
    <t>37 - CS6U-330M</t>
  </si>
  <si>
    <t>45 - KVA</t>
  </si>
  <si>
    <t>ESS_MODULO21</t>
  </si>
  <si>
    <t>379 - CSI-30K-T400GL02-E</t>
  </si>
  <si>
    <t>ESS 1 - CANADIAN SOLAR BRASIL20</t>
  </si>
  <si>
    <t>34 - SOLAR EDGE</t>
  </si>
  <si>
    <t>ESS_INVERSOR20</t>
  </si>
  <si>
    <t>36 - CS6U-325M</t>
  </si>
  <si>
    <t>44 - WE BRAZIL ENERGY</t>
  </si>
  <si>
    <t>ESS_MODULO20</t>
  </si>
  <si>
    <t>376 - CSI-5KTL1P-GI-FL</t>
  </si>
  <si>
    <t>ESS 1 - CANADIAN SOLAR BRASIL19</t>
  </si>
  <si>
    <t>31 - INGETEAM POWER TECHNOLOGY S.A. - ENERGY</t>
  </si>
  <si>
    <t>ESS_INVERSOR19</t>
  </si>
  <si>
    <t>35 - CS6P-275P</t>
  </si>
  <si>
    <t>ESS_MODULO19</t>
  </si>
  <si>
    <t>356 - CSI-9KTL1P-GI-FL</t>
  </si>
  <si>
    <t>ESS 1 - CANADIAN SOLAR BRASIL18</t>
  </si>
  <si>
    <t>29 - SOLIS</t>
  </si>
  <si>
    <t>ESS_INVERSOR18</t>
  </si>
  <si>
    <t>34 - CS6P-270P</t>
  </si>
  <si>
    <t>41 - OPUS SOLAR</t>
  </si>
  <si>
    <t>ESS_MODULO18</t>
  </si>
  <si>
    <t>329 - CSI-4KTL1P-GI-FL</t>
  </si>
  <si>
    <t>ESS 1 - CANADIAN SOLAR BRASIL17</t>
  </si>
  <si>
    <t>28 - HOYMILES</t>
  </si>
  <si>
    <t>ESS_INVERSOR17</t>
  </si>
  <si>
    <t>33 - CS6P-265P</t>
  </si>
  <si>
    <t>40 - GLOBO BRASIL</t>
  </si>
  <si>
    <t>ESS_MODULO17</t>
  </si>
  <si>
    <t>280 - CSI-125KTL-GI-E</t>
  </si>
  <si>
    <t>ESS 1 - CANADIAN SOLAR BRASIL16</t>
  </si>
  <si>
    <t>26 - SOFAR SOLAR</t>
  </si>
  <si>
    <t>ESS_INVERSOR16</t>
  </si>
  <si>
    <t>32 - CS6K-285M-FG</t>
  </si>
  <si>
    <t>38 - GCL</t>
  </si>
  <si>
    <t>ESS_MODULO16</t>
  </si>
  <si>
    <t>250 - CSI-2.5KTL1P-GI-FL</t>
  </si>
  <si>
    <t>ESS 1 - CANADIAN SOLAR BRASIL15</t>
  </si>
  <si>
    <t>25 - REFUSOL</t>
  </si>
  <si>
    <t>ESS_INVERSOR15</t>
  </si>
  <si>
    <t>31 - CS6K-265P-FG</t>
  </si>
  <si>
    <t>37 - AMERISOLAR</t>
  </si>
  <si>
    <t>ESS_MODULO15</t>
  </si>
  <si>
    <t>232 - CSI-20KTL-GI-LFL</t>
  </si>
  <si>
    <t>ESS 1 - CANADIAN SOLAR BRASIL14</t>
  </si>
  <si>
    <t>23 - SMA</t>
  </si>
  <si>
    <t>ESS_INVERSOR14</t>
  </si>
  <si>
    <t>30 - CS6K-260P</t>
  </si>
  <si>
    <t>35 - ULICA SOLAR</t>
  </si>
  <si>
    <t>ESS_MODULO14</t>
  </si>
  <si>
    <t>176 - CSI-10KTL1P-GI-FL</t>
  </si>
  <si>
    <t>ESS 1 - CANADIAN SOLAR BRASIL13</t>
  </si>
  <si>
    <t>21 - RENOVIGI</t>
  </si>
  <si>
    <t>ESS_INVERSOR13</t>
  </si>
  <si>
    <t>29 - CS6K-295P</t>
  </si>
  <si>
    <t>33 - RENESOLA</t>
  </si>
  <si>
    <t>ESS_MODULO13</t>
  </si>
  <si>
    <t>160 - CSI-15KTL-GI-LFL</t>
  </si>
  <si>
    <t>ESS 1 - CANADIAN SOLAR BRASIL12</t>
  </si>
  <si>
    <t>20 - ECOSOLYS</t>
  </si>
  <si>
    <t>ESS_INVERSOR12</t>
  </si>
  <si>
    <t>28 - CS6K-290P</t>
  </si>
  <si>
    <t>32 - TRINA SOLAR</t>
  </si>
  <si>
    <t>ESS_MODULO12</t>
  </si>
  <si>
    <t>151 - CSI-40KTL-GI-FL</t>
  </si>
  <si>
    <t>ESS 1 - CANADIAN SOLAR BRASIL11</t>
  </si>
  <si>
    <t>19 - GROWATT</t>
  </si>
  <si>
    <t>ESS_INVERSOR11</t>
  </si>
  <si>
    <t>27 - CS6K-285P</t>
  </si>
  <si>
    <t>30 - SUNERGY</t>
  </si>
  <si>
    <t>ESS_MODULO11</t>
  </si>
  <si>
    <t>145 - CSI-60KTL-GI-H</t>
  </si>
  <si>
    <t>ESS 1 - CANADIAN SOLAR BRASIL10</t>
  </si>
  <si>
    <t>18 - APSYSTEMS</t>
  </si>
  <si>
    <t>ESS_INVERSOR10</t>
  </si>
  <si>
    <t>26 - CS6K-280P</t>
  </si>
  <si>
    <t>27 - DAH SOLAR</t>
  </si>
  <si>
    <t>ESS_MODULO10</t>
  </si>
  <si>
    <t>122 - CSI-50KTL-GI</t>
  </si>
  <si>
    <t>ESS 1 - CANADIAN SOLAR BRASIL9</t>
  </si>
  <si>
    <t>17 - ELGIN</t>
  </si>
  <si>
    <t>ESS_INVERSOR9</t>
  </si>
  <si>
    <t>25 - CS6K-290M</t>
  </si>
  <si>
    <t>24 - BYD DO BRASIL</t>
  </si>
  <si>
    <t>ESS_MODULO9</t>
  </si>
  <si>
    <t>115 - CSI-8KTL1P-GI-FL</t>
  </si>
  <si>
    <t>ESS 1 - CANADIAN SOLAR BRASIL8</t>
  </si>
  <si>
    <t>13 - ABB LTDA</t>
  </si>
  <si>
    <t>ESS_INVERSOR8</t>
  </si>
  <si>
    <t>24 - CS6U-340M</t>
  </si>
  <si>
    <t>22 - JA SOLAR</t>
  </si>
  <si>
    <t>ESS_MODULO8</t>
  </si>
  <si>
    <t>112 - CSI-25KTL-GI-L</t>
  </si>
  <si>
    <t>ESS 1 - CANADIAN SOLAR BRASIL7</t>
  </si>
  <si>
    <t>12 - SUNGROW</t>
  </si>
  <si>
    <t>ESS_INVERSOR7</t>
  </si>
  <si>
    <t>23 - CS6K-275P</t>
  </si>
  <si>
    <t>ESS_MODULO7</t>
  </si>
  <si>
    <t>99 - CSI-7KTL1P-GI-FL</t>
  </si>
  <si>
    <t>ESS 1 - CANADIAN SOLAR BRASIL6</t>
  </si>
  <si>
    <t>11 - WEG</t>
  </si>
  <si>
    <t>ESS_INVERSOR6</t>
  </si>
  <si>
    <t>22 - CS6K-270P</t>
  </si>
  <si>
    <t>9 - ASTROENERGY</t>
  </si>
  <si>
    <t>ESS_MODULO6</t>
  </si>
  <si>
    <t>97 - CS1-9KTL1P-GI-FL</t>
  </si>
  <si>
    <t>ESS 1 - CANADIAN SOLAR BRASIL5</t>
  </si>
  <si>
    <t>10 - HUAWEI</t>
  </si>
  <si>
    <t>ESS_INVERSOR5</t>
  </si>
  <si>
    <t>21 - CS6K-280M</t>
  </si>
  <si>
    <t>8 - QCELLS</t>
  </si>
  <si>
    <t>ESS_MODULO5</t>
  </si>
  <si>
    <t>89 - CSI-30KTL-GI-FL</t>
  </si>
  <si>
    <t>ESS 1 - CANADIAN SOLAR BRASIL4</t>
  </si>
  <si>
    <t>7 - RENOVIGI ENERGIA SOLAR</t>
  </si>
  <si>
    <t>ESS_INVERSOR4</t>
  </si>
  <si>
    <t>20 - CS6K-275M</t>
  </si>
  <si>
    <t>6 - RISEN SOLAR</t>
  </si>
  <si>
    <t>ESS_MODULO4</t>
  </si>
  <si>
    <t>16 - CSI-3K-TL</t>
  </si>
  <si>
    <t>ESS 1 - CANADIAN SOLAR BRASIL3</t>
  </si>
  <si>
    <t>5 - FRONIUS DO BRASIL COMÉRCIO, INDUSTRIA E SERVIÇO LTDA.</t>
  </si>
  <si>
    <t>ESS_INVERSOR3</t>
  </si>
  <si>
    <t>19 - CS6K-270M</t>
  </si>
  <si>
    <t>4 - SERAPHIM</t>
  </si>
  <si>
    <t>ESS_MODULO3</t>
  </si>
  <si>
    <t>15 - CSI-1.5K-TL</t>
  </si>
  <si>
    <t>ESS 1 - CANADIAN SOLAR BRASIL2</t>
  </si>
  <si>
    <t>3 - PHB</t>
  </si>
  <si>
    <t>ESS_INVERSOR2</t>
  </si>
  <si>
    <t>10 - CS3U-355P</t>
  </si>
  <si>
    <t>2 - JINKO SOLAR</t>
  </si>
  <si>
    <t>ESS_MODULO2</t>
  </si>
  <si>
    <t>ESS 1 - CANADIAN SOLAR BRASIL1</t>
  </si>
  <si>
    <t>1 - CANADIAN SOLAR BRASIL</t>
  </si>
  <si>
    <t>ESS_INVERSOR1</t>
  </si>
  <si>
    <t>ESS_MODULO1</t>
  </si>
  <si>
    <t>1367 - SMT-6KW-S</t>
  </si>
  <si>
    <t>ERO 288 - SOLAR MAXX TECH2</t>
  </si>
  <si>
    <t>1371 - SMT-3KW-S</t>
  </si>
  <si>
    <t>ERO 288 - SOLAR MAXX TECH1</t>
  </si>
  <si>
    <t>1341 - INVT-110KW XG100</t>
  </si>
  <si>
    <t>ERO 285 - INVT1</t>
  </si>
  <si>
    <t>1325 - WDC - 10KTL-G2</t>
  </si>
  <si>
    <t>ERO 282 - WDC SOLAR1</t>
  </si>
  <si>
    <t>1323 - 3000TL–G3</t>
  </si>
  <si>
    <t>ERO 281 - SHENZEN2</t>
  </si>
  <si>
    <t>1355 - 7.5 KTLM – G3 - BR</t>
  </si>
  <si>
    <t>ERO 281 - SHENZEN1</t>
  </si>
  <si>
    <t>1312 - SPI25K-B X2</t>
  </si>
  <si>
    <t>1315 - SPI3000-B2</t>
  </si>
  <si>
    <t>1362 - SPI25K-B</t>
  </si>
  <si>
    <t>1298 - CSI-5KTL1P-GI-FL</t>
  </si>
  <si>
    <t>1292 - HOPESUN 5 KTL</t>
  </si>
  <si>
    <t>1299 - HOPESUN 6KTL</t>
  </si>
  <si>
    <t>1379 - HOPESUN8KTL</t>
  </si>
  <si>
    <t>1301 - NXN5K</t>
  </si>
  <si>
    <t>1273 - NXN6K5</t>
  </si>
  <si>
    <t>1353 - NXN3K</t>
  </si>
  <si>
    <t>1313 - NXN8K</t>
  </si>
  <si>
    <t>1211 - HNS10000TL</t>
  </si>
  <si>
    <t>ERO 272 - AFORE1</t>
  </si>
  <si>
    <t>1179 - G7000</t>
  </si>
  <si>
    <t>ERO 270 - FOXESS2</t>
  </si>
  <si>
    <t>1180 - F5000</t>
  </si>
  <si>
    <t>ERO 270 - FOXESS1</t>
  </si>
  <si>
    <t>1159 - IQ7AM</t>
  </si>
  <si>
    <t>ERO 266 - ENPHASE1</t>
  </si>
  <si>
    <t>1118 - GEP-35-L-10</t>
  </si>
  <si>
    <t>ERO 260 - GENERAL ELETRIC4</t>
  </si>
  <si>
    <t>1117 - GEP-15-L-10</t>
  </si>
  <si>
    <t>ERO 260 - GENERAL ELETRIC3</t>
  </si>
  <si>
    <t>1310 - GEP60-10</t>
  </si>
  <si>
    <t>ERO 260 - GENERAL ELETRIC2</t>
  </si>
  <si>
    <t>1120 - GEP-60-L-10</t>
  </si>
  <si>
    <t>ERO 260 - GENERAL ELETRIC1</t>
  </si>
  <si>
    <t>1155 - ASW9100-S</t>
  </si>
  <si>
    <t>ERO 258 - SOLPLANET9</t>
  </si>
  <si>
    <t>1164 - ASW7300-S</t>
  </si>
  <si>
    <t>ERO 258 - SOLPLANET8</t>
  </si>
  <si>
    <t>1105 - ASW5000-S (SÉRIE ASW S)</t>
  </si>
  <si>
    <t>ERO 258 - SOLPLANET7</t>
  </si>
  <si>
    <t>1151 - ASW-4000-S</t>
  </si>
  <si>
    <t>ERO 258 - SOLPLANET6</t>
  </si>
  <si>
    <t>1274 - ASW50K-LT-G2</t>
  </si>
  <si>
    <t>ERO 258 - SOLPLANET5</t>
  </si>
  <si>
    <t>1361 - ASW6000-S-G2</t>
  </si>
  <si>
    <t>ERO 258 - SOLPLANET4</t>
  </si>
  <si>
    <t>1369 - ASW8000-S</t>
  </si>
  <si>
    <t>ERO 258 - SOLPLANET3</t>
  </si>
  <si>
    <t>1330 - ASW 40K-LT-G3</t>
  </si>
  <si>
    <t>ERO 258 - SOLPLANET2</t>
  </si>
  <si>
    <t>1360 - ASW10000-S</t>
  </si>
  <si>
    <t>ERO 258 - SOLPLANET1</t>
  </si>
  <si>
    <t>1101 - SF3KTN</t>
  </si>
  <si>
    <t>ERO 256 - B&amp;BPOWER1</t>
  </si>
  <si>
    <t>1083 - SUN2000 G3-US-220</t>
  </si>
  <si>
    <t>ERO 253 - DEYE1</t>
  </si>
  <si>
    <t>1066 - BEL-8K-G</t>
  </si>
  <si>
    <t>ERO 249 - BELL ENERGY2</t>
  </si>
  <si>
    <t>1067 - BEL-4K-G</t>
  </si>
  <si>
    <t>ERO 249 - BELL ENERGY1</t>
  </si>
  <si>
    <t>1057 - TSOL-M1600</t>
  </si>
  <si>
    <t>ERO 248 - TSUN1</t>
  </si>
  <si>
    <t>1076 - SPI3000-B2</t>
  </si>
  <si>
    <t>ERO 247 - KEHUA TECH5</t>
  </si>
  <si>
    <t>1040 - SPI6000-B2</t>
  </si>
  <si>
    <t>ERO 247 - KEHUA TECH4</t>
  </si>
  <si>
    <t>1248 - SPI8000-X2</t>
  </si>
  <si>
    <t>ERO 247 - KEHUA TECH3</t>
  </si>
  <si>
    <t>1354 - SPI20K-BLV</t>
  </si>
  <si>
    <t>ERO 247 - KEHUA TECH2</t>
  </si>
  <si>
    <t xml:space="preserve">1351 - SPI9000-B X2 </t>
  </si>
  <si>
    <t>ERO 247 - KEHUA TECH1</t>
  </si>
  <si>
    <t>1022 - HOPESUN 8KTL</t>
  </si>
  <si>
    <t>ERO 245 - HOPE WIND2</t>
  </si>
  <si>
    <t>1239 - HOPESUN 6KTL</t>
  </si>
  <si>
    <t>ERO 245 - HOPE WIND1</t>
  </si>
  <si>
    <t>993 - 1K5-GSM1</t>
  </si>
  <si>
    <t>ERO 240 - NHS1</t>
  </si>
  <si>
    <t>1051 - BEL2000G3-US-220</t>
  </si>
  <si>
    <t>ERO 238 - BELENERGY19</t>
  </si>
  <si>
    <t>1039 - BEL-30K-G</t>
  </si>
  <si>
    <t>ERO 238 - BELENERGY18</t>
  </si>
  <si>
    <t>1056 - INVSBE-MO-220V-5KW</t>
  </si>
  <si>
    <t>ERO 238 - BELENERGY17</t>
  </si>
  <si>
    <t>1055 - BEL-4K-G</t>
  </si>
  <si>
    <t>ERO 238 - BELENERGY16</t>
  </si>
  <si>
    <t>1014 - INVSBE-TR-220V-15KW</t>
  </si>
  <si>
    <t>ERO 238 - BELENERGY15</t>
  </si>
  <si>
    <t>987 - INVDBE-TR-220V-25KW</t>
  </si>
  <si>
    <t>ERO 238 - BELENERGY14</t>
  </si>
  <si>
    <t>985 - INVDBE-MO-220V-10KW</t>
  </si>
  <si>
    <t>ERO 238 - BELENERGY13</t>
  </si>
  <si>
    <t>1013 - BEL-8K-G</t>
  </si>
  <si>
    <t>ERO 238 - BELENERGY12</t>
  </si>
  <si>
    <t>1005 - BEL-3K-G</t>
  </si>
  <si>
    <t>ERO 238 - BELENERGY11</t>
  </si>
  <si>
    <t>1068 - INSBE-MO-220-7,7KW-S</t>
  </si>
  <si>
    <t>ERO 238 - BELENERGY10</t>
  </si>
  <si>
    <t>1268 - MFVOS-MO-144-550W</t>
  </si>
  <si>
    <t>ERO 238 - BELENERGY9</t>
  </si>
  <si>
    <t>1254 - BEL-20K-G-LV</t>
  </si>
  <si>
    <t>ERO 238 - BELENERGY8</t>
  </si>
  <si>
    <t>1306 - BEL-15K-G-LV</t>
  </si>
  <si>
    <t>ERO 238 - BELENERGY7</t>
  </si>
  <si>
    <t>1269 - BEL-40K-G-LV</t>
  </si>
  <si>
    <t>ERO 238 - BELENERGY6</t>
  </si>
  <si>
    <t>1242 - INVSBE-TR-380-75KW-S</t>
  </si>
  <si>
    <t>ERO 238 - BELENERGY5</t>
  </si>
  <si>
    <t>1121 - BEL-30K-G-LV</t>
  </si>
  <si>
    <t>ERO 238 - BELENERGY4</t>
  </si>
  <si>
    <t>1111 - BEL-5K-G</t>
  </si>
  <si>
    <t>ERO 238 - BELENERGY3</t>
  </si>
  <si>
    <t>1163 - BEL-50K-G-LV</t>
  </si>
  <si>
    <t>ERO 238 - BELENERGY2</t>
  </si>
  <si>
    <t>1160 - BEL-10K-G</t>
  </si>
  <si>
    <t>ERO 238 - BELENERGY1</t>
  </si>
  <si>
    <t>967 - 3P50K-4M</t>
  </si>
  <si>
    <t>ERO 233 - BYD12</t>
  </si>
  <si>
    <t>970 - 1P8K-3M</t>
  </si>
  <si>
    <t>ERO 233 - BYD11</t>
  </si>
  <si>
    <t>991 - NITA 3P15K-LV</t>
  </si>
  <si>
    <t>ERO 233 - BYD10</t>
  </si>
  <si>
    <t>951 - 1P5K-2M</t>
  </si>
  <si>
    <t>ERO 233 - BYD9</t>
  </si>
  <si>
    <t>962 - 1P10K-3M</t>
  </si>
  <si>
    <t>ERO 233 - BYD8</t>
  </si>
  <si>
    <t>966 - 3P60K-4M</t>
  </si>
  <si>
    <t>ERO 233 - BYD7</t>
  </si>
  <si>
    <t>1275 - BYD-S-1P8K-3M</t>
  </si>
  <si>
    <t>ERO 233 - BYD6</t>
  </si>
  <si>
    <t>1276 - BYD-S-3P40K-4M</t>
  </si>
  <si>
    <t>ERO 233 - BYD5</t>
  </si>
  <si>
    <t>1316 - BYD-S-1P10K-3M</t>
  </si>
  <si>
    <t>ERO 233 - BYD4</t>
  </si>
  <si>
    <t>1093 - NITA 3P30K-LV</t>
  </si>
  <si>
    <t>ERO 233 - BYD3</t>
  </si>
  <si>
    <t>1229 - BYD-S-3P100K-10M</t>
  </si>
  <si>
    <t>ERO 233 - BYD2</t>
  </si>
  <si>
    <t>1260 - BYD-K-1P6K-2M</t>
  </si>
  <si>
    <t>ERO 233 - BYD1</t>
  </si>
  <si>
    <t>1058 - NAC8K-DS</t>
  </si>
  <si>
    <t>ERO 232 - RENAC15</t>
  </si>
  <si>
    <t>1095 - R1-3K3-SS</t>
  </si>
  <si>
    <t>ERO 232 - RENAC14</t>
  </si>
  <si>
    <t>1099 - NAC6K-DS</t>
  </si>
  <si>
    <t>ERO 232 - RENAC13</t>
  </si>
  <si>
    <t>1027 - NAC6K-DS</t>
  </si>
  <si>
    <t>ERO 232 - RENAC12</t>
  </si>
  <si>
    <t>942 - RENAC R3-15K-DT</t>
  </si>
  <si>
    <t>ERO 232 - RENAC11</t>
  </si>
  <si>
    <t>954 - NAC5K-DS</t>
  </si>
  <si>
    <t>ERO 232 - RENAC10</t>
  </si>
  <si>
    <t>973 - R1 10K5 DS</t>
  </si>
  <si>
    <t>ERO 232 - RENAC9</t>
  </si>
  <si>
    <t>1143 - R3-20K-G5</t>
  </si>
  <si>
    <t>ERO 232 - RENAC8</t>
  </si>
  <si>
    <t>1357 - R1-8K-DS</t>
  </si>
  <si>
    <t>ERO 232 - RENAC7</t>
  </si>
  <si>
    <t>1375 - NAC60K</t>
  </si>
  <si>
    <t>ERO 232 - RENAC6</t>
  </si>
  <si>
    <t>1376 - R1-10K5-DS</t>
  </si>
  <si>
    <t>ERO 232 - RENAC5</t>
  </si>
  <si>
    <t>1263 - R3-30K-G5</t>
  </si>
  <si>
    <t>ERO 232 - RENAC4</t>
  </si>
  <si>
    <t>1174 - R3-25K-G5</t>
  </si>
  <si>
    <t>ERO 232 - RENAC3</t>
  </si>
  <si>
    <t>1253 - R3-40K-G5</t>
  </si>
  <si>
    <t>ERO 232 - RENAC2</t>
  </si>
  <si>
    <t>1259 - NAC75K</t>
  </si>
  <si>
    <t>ERO 232 - RENAC1</t>
  </si>
  <si>
    <t>923 - NAC3K-SS</t>
  </si>
  <si>
    <t>ERO 231 - VERTYS4</t>
  </si>
  <si>
    <t>922 - NAC8K-DS</t>
  </si>
  <si>
    <t>ERO 231 - VERTYS3</t>
  </si>
  <si>
    <t>1220 - R1-10K5-DS</t>
  </si>
  <si>
    <t>ERO 231 - VERTYS2</t>
  </si>
  <si>
    <t>926 - NAC5K-DS</t>
  </si>
  <si>
    <t>ERO 231 - VERTYS1</t>
  </si>
  <si>
    <t>996 - GT1-3KS</t>
  </si>
  <si>
    <t>ERO 230 - LIVOLTEK6</t>
  </si>
  <si>
    <t>920 - GT1-6K-D</t>
  </si>
  <si>
    <t>ERO 230 - LIVOLTEK5</t>
  </si>
  <si>
    <t>913 - GT1-5K-D</t>
  </si>
  <si>
    <t>ERO 230 - LIVOLTEK4</t>
  </si>
  <si>
    <t>1090 - GT3-60K</t>
  </si>
  <si>
    <t>ERO 230 - LIVOLTEK3</t>
  </si>
  <si>
    <t>1070 - LIVOLTEK GT1-8K-D</t>
  </si>
  <si>
    <t>ERO 230 - LIVOLTEK2</t>
  </si>
  <si>
    <t>1006 - GT1-10K-D</t>
  </si>
  <si>
    <t>ERO 230 - LIVOLTEK1</t>
  </si>
  <si>
    <t>904 - TSOL-M1600</t>
  </si>
  <si>
    <t>ERO 229 - TSUN1</t>
  </si>
  <si>
    <t>887 - 5000 26Z (EA5KS1)</t>
  </si>
  <si>
    <t>ERO 228 - SERRANA1</t>
  </si>
  <si>
    <t>1091 - STP110-60 SUNNY CORE2 110KW</t>
  </si>
  <si>
    <t>867 - SUNNY BOY 6.0</t>
  </si>
  <si>
    <t>1342 - MAX125KTL3-X LV 125KW</t>
  </si>
  <si>
    <t>1097 - SHP 75-10</t>
  </si>
  <si>
    <t>896 - ESM-5000</t>
  </si>
  <si>
    <t>ERO 225 - ELSYS5</t>
  </si>
  <si>
    <t>865 - ESM-6500</t>
  </si>
  <si>
    <t>ERO 225 - ELSYS4</t>
  </si>
  <si>
    <t>948 - ESM 8000</t>
  </si>
  <si>
    <t>ERO 225 - ELSYS3</t>
  </si>
  <si>
    <t>1266 - EST 15KL</t>
  </si>
  <si>
    <t>ERO 225 - ELSYS2</t>
  </si>
  <si>
    <t>1007 - ESM-3000</t>
  </si>
  <si>
    <t>ERO 225 - ELSYS1</t>
  </si>
  <si>
    <t>846 - BS-8K-G</t>
  </si>
  <si>
    <t>ERO 222 - BEDIN SOLAR3</t>
  </si>
  <si>
    <t>847 - BS-3K-G</t>
  </si>
  <si>
    <t>ERO 222 - BEDIN SOLAR2</t>
  </si>
  <si>
    <t>1078 - BS-40K-G01</t>
  </si>
  <si>
    <t>ERO 222 - BEDIN SOLAR1</t>
  </si>
  <si>
    <t>1035 - KSG-12K</t>
  </si>
  <si>
    <t>ERO 219 - KSTAR7</t>
  </si>
  <si>
    <t>915 - KSG-5K-DM</t>
  </si>
  <si>
    <t>ERO 219 - KSTAR6</t>
  </si>
  <si>
    <t>842 - KSG 32LV</t>
  </si>
  <si>
    <t>ERO 219 - KSTAR5</t>
  </si>
  <si>
    <t>1127 - BLUE-G 6000D</t>
  </si>
  <si>
    <t>ERO 219 - KSTAR4</t>
  </si>
  <si>
    <t>1250 - KSG-3K-SM</t>
  </si>
  <si>
    <t>ERO 219 - KSTAR3</t>
  </si>
  <si>
    <t>1189 - BLUE-G 3000D</t>
  </si>
  <si>
    <t>ERO 219 - KSTAR2</t>
  </si>
  <si>
    <t>1161 - BLUE – G 5000D</t>
  </si>
  <si>
    <t>ERO 219 - KSTAR1</t>
  </si>
  <si>
    <t>817 - R5-6K-S2</t>
  </si>
  <si>
    <t>ERO 217 - TECHNICAL DATA3</t>
  </si>
  <si>
    <t>851 - R5-7K-S2</t>
  </si>
  <si>
    <t>ERO 217 - TECHNICAL DATA2</t>
  </si>
  <si>
    <t>1009 - SUNTRIO PLUS 60K</t>
  </si>
  <si>
    <t>ERO 217 - TECHNICAL DATA1</t>
  </si>
  <si>
    <t>805 - BDM-300X2</t>
  </si>
  <si>
    <t>ERO 215 - NEP1</t>
  </si>
  <si>
    <t>790 - MINI1P8K-4G</t>
  </si>
  <si>
    <t>ERO 211 - SOPRANO1</t>
  </si>
  <si>
    <t>1141 - SL360TU-36MD</t>
  </si>
  <si>
    <t>769 - TOURIGA 3000 26 Z (EA3KSI</t>
  </si>
  <si>
    <t>ERO 207 - ON GRID2</t>
  </si>
  <si>
    <t>947 - GUARÁ 1P5K-2M</t>
  </si>
  <si>
    <t>ERO 207 - ON GRID1</t>
  </si>
  <si>
    <t>752 - PEAK1-75</t>
  </si>
  <si>
    <t>ERO 203 - SUNNY HIGHPOWER1</t>
  </si>
  <si>
    <t>1205 - HPS-6500</t>
  </si>
  <si>
    <t>ERO 198 - HYPONTECH7</t>
  </si>
  <si>
    <t>1203 - HPS-5000</t>
  </si>
  <si>
    <t>ERO 198 - HYPONTECH6</t>
  </si>
  <si>
    <t>723 - HPS3000D</t>
  </si>
  <si>
    <t>ERO 198 - HYPONTECH5</t>
  </si>
  <si>
    <t>1206 - HPS-8000</t>
  </si>
  <si>
    <t>ERO 198 - HYPONTECH4</t>
  </si>
  <si>
    <t>1332 - HPT-25KL</t>
  </si>
  <si>
    <t>ERO 198 - HYPONTECH3</t>
  </si>
  <si>
    <t>1318 - HPK-1500</t>
  </si>
  <si>
    <t>ERO 198 - HYPONTECH2</t>
  </si>
  <si>
    <t>1208 - HPK-3000</t>
  </si>
  <si>
    <t>ERO 198 - HYPONTECH1</t>
  </si>
  <si>
    <t>914 - SIW500H ST020</t>
  </si>
  <si>
    <t>ERO 196 - WEG22</t>
  </si>
  <si>
    <t>905 - SIW200-M100</t>
  </si>
  <si>
    <t>ERO 196 - WEG21</t>
  </si>
  <si>
    <t>978 - SIW200F-M036</t>
  </si>
  <si>
    <t>ERO 196 - WEG20</t>
  </si>
  <si>
    <t>1065 - SIW200 M030</t>
  </si>
  <si>
    <t>ERO 196 - WEG19</t>
  </si>
  <si>
    <t>1045 - SIW200G M050 W0</t>
  </si>
  <si>
    <t>ERO 196 - WEG18</t>
  </si>
  <si>
    <t>879 - SIW400H-STO75 – 75KW</t>
  </si>
  <si>
    <t>ERO 196 - WEG17</t>
  </si>
  <si>
    <t>737 - SIW300H - M050</t>
  </si>
  <si>
    <t>ERO 196 - WEG16</t>
  </si>
  <si>
    <t>713 - SIW300H-M030</t>
  </si>
  <si>
    <t>ERO 196 - WEG15</t>
  </si>
  <si>
    <t>780 - SIW200-M085</t>
  </si>
  <si>
    <t>ERO 196 - WEG14</t>
  </si>
  <si>
    <t>862 - WE10K</t>
  </si>
  <si>
    <t>ERO 196 - WEG13</t>
  </si>
  <si>
    <t>784 - SIW 600 ST020-44</t>
  </si>
  <si>
    <t>ERO 196 - WEG12</t>
  </si>
  <si>
    <t>1198 - SIW200G M060 W0</t>
  </si>
  <si>
    <t>ERO 196 - WEG11</t>
  </si>
  <si>
    <t>1195 - SIW200 M050</t>
  </si>
  <si>
    <t>ERO 196 - WEG10</t>
  </si>
  <si>
    <t>1324 - SIW400G T015 W0</t>
  </si>
  <si>
    <t>ERO 196 - WEG9</t>
  </si>
  <si>
    <t>1377 - SIW500H-ST012-M2</t>
  </si>
  <si>
    <t>ERO 196 - WEG8</t>
  </si>
  <si>
    <t>1370 - SIW400G T012 W0</t>
  </si>
  <si>
    <t>ERO 196 - WEG7</t>
  </si>
  <si>
    <t>1194 - SIW200G M050 W0</t>
  </si>
  <si>
    <t>ERO 196 - WEG6</t>
  </si>
  <si>
    <t>1114 - SIW200G M070 W0</t>
  </si>
  <si>
    <t>ERO 196 - WEG5</t>
  </si>
  <si>
    <t>1108 - SIW200 M030</t>
  </si>
  <si>
    <t>ERO 196 - WEG4</t>
  </si>
  <si>
    <t>1116 - SIW500H-ST036-M3</t>
  </si>
  <si>
    <t>ERO 196 - WEG3</t>
  </si>
  <si>
    <t>1148 - SIW-200G M090</t>
  </si>
  <si>
    <t>ERO 196 - WEG2</t>
  </si>
  <si>
    <t>1147 - SIW200G M105 W0</t>
  </si>
  <si>
    <t>ERO 196 - WEG1</t>
  </si>
  <si>
    <t>788 - SONUNO PLUS 8K-M</t>
  </si>
  <si>
    <t>ERO 193 - JNG (SAJ)6</t>
  </si>
  <si>
    <t>734 - SUSUNO PLUS 6K</t>
  </si>
  <si>
    <t>ERO 193 - JNG (SAJ)5</t>
  </si>
  <si>
    <t>695 - JNG SUNTRIO PLUS 40K</t>
  </si>
  <si>
    <t>ERO 193 - JNG (SAJ)4</t>
  </si>
  <si>
    <t>958 - SUNTRIO PLUS 12K</t>
  </si>
  <si>
    <t>ERO 193 - JNG (SAJ)3</t>
  </si>
  <si>
    <t>868 - SUNTRIO PLUS – 25K</t>
  </si>
  <si>
    <t>ERO 193 - JNG (SAJ)2</t>
  </si>
  <si>
    <t>861 - SUNTRIO PLUS 60K</t>
  </si>
  <si>
    <t>ERO 193 - JNG (SAJ)1</t>
  </si>
  <si>
    <t>720 - SF5KTL</t>
  </si>
  <si>
    <t>691 - SF8KTL</t>
  </si>
  <si>
    <t>690 - SF8KTL</t>
  </si>
  <si>
    <t>726 - SF3KTL-S</t>
  </si>
  <si>
    <t>872 - MOSO 20K</t>
  </si>
  <si>
    <t>767 - ST40KTL-M</t>
  </si>
  <si>
    <t>766 - ST60KTL-M</t>
  </si>
  <si>
    <t>731 - ECO 25,0-3</t>
  </si>
  <si>
    <t>ERO 184 -  FRONIUS4</t>
  </si>
  <si>
    <t>651 - SYMO 10.0-3-M</t>
  </si>
  <si>
    <t>ERO 184 -  FRONIUS3</t>
  </si>
  <si>
    <t>1089 - SYMO BR 12.0-3</t>
  </si>
  <si>
    <t>ERO 184 -  FRONIUS2</t>
  </si>
  <si>
    <t>937 - PRIMO</t>
  </si>
  <si>
    <t>ERO 184 -  FRONIUS1</t>
  </si>
  <si>
    <t>643 - SE75K</t>
  </si>
  <si>
    <t>ERO 182 - SOLAREDGE1</t>
  </si>
  <si>
    <t>639 - EA7KSI</t>
  </si>
  <si>
    <t>ERO 181 - TOURIGA EAST1</t>
  </si>
  <si>
    <t>787 - RENO-8K</t>
  </si>
  <si>
    <t>ERO 178 - RENOVIGI3</t>
  </si>
  <si>
    <t>1081 - RENO-7.7K</t>
  </si>
  <si>
    <t>ERO 178 - RENOVIGI2</t>
  </si>
  <si>
    <t>1317 - RENO-10K-HC</t>
  </si>
  <si>
    <t>ERO 178 - RENOVIGI1</t>
  </si>
  <si>
    <t>802 - EA3KSI</t>
  </si>
  <si>
    <t>ERO 177 - EAST 4</t>
  </si>
  <si>
    <t xml:space="preserve">623 - TOURIGA 5000 26 Z (EA5KSI) </t>
  </si>
  <si>
    <t>ERO 177 - EAST 3</t>
  </si>
  <si>
    <t>807 - EA5KS</t>
  </si>
  <si>
    <t>ERO 177 - EAST 2</t>
  </si>
  <si>
    <t>803 - EA7KSI</t>
  </si>
  <si>
    <t>ERO 177 - EAST 1</t>
  </si>
  <si>
    <t>614 - REFUONE 7K-2T</t>
  </si>
  <si>
    <t>ERO 175 - REFUSOL3</t>
  </si>
  <si>
    <t>617 - 25K - 2T</t>
  </si>
  <si>
    <t>ERO 175 - REFUSOL2</t>
  </si>
  <si>
    <t>619 - 50K-3T</t>
  </si>
  <si>
    <t>ERO 175 - REFUSOL1</t>
  </si>
  <si>
    <t>612 - SG3K-D</t>
  </si>
  <si>
    <t>ERO 174 - SUNGROW2</t>
  </si>
  <si>
    <t>874 - SG8K3-D</t>
  </si>
  <si>
    <t>ERO 174 - SUNGROW1</t>
  </si>
  <si>
    <t>875 - SUN2000-36KTL</t>
  </si>
  <si>
    <t>ERO 173 - HUAWEI / WEG36</t>
  </si>
  <si>
    <t>876 - SUN2000-60KTL-M0</t>
  </si>
  <si>
    <t>ERO 173 - HUAWEI / WEG35</t>
  </si>
  <si>
    <t>858 - SIW200 M100</t>
  </si>
  <si>
    <t>ERO 173 - HUAWEI / WEG34</t>
  </si>
  <si>
    <t>863 - SIW500H-ST0100</t>
  </si>
  <si>
    <t>ERO 173 - HUAWEI / WEG33</t>
  </si>
  <si>
    <t>910 - SIW300H-M060 L1</t>
  </si>
  <si>
    <t>ERO 173 - HUAWEI / WEG32</t>
  </si>
  <si>
    <t>1031 - SUN2000-30KTL-M3</t>
  </si>
  <si>
    <t>ERO 173 - HUAWEI / WEG31</t>
  </si>
  <si>
    <t>1053 - SUN2000-30KTL-M3</t>
  </si>
  <si>
    <t>ERO 173 - HUAWEI / WEG30</t>
  </si>
  <si>
    <t>911 - SIW300H-M040 L1</t>
  </si>
  <si>
    <t>ERO 173 - HUAWEI / WEG29</t>
  </si>
  <si>
    <t>1015 - SUN 2000 – 15KTL-M2</t>
  </si>
  <si>
    <t>ERO 173 - HUAWEI / WEG28</t>
  </si>
  <si>
    <t>685 - SIW500H-ST030</t>
  </si>
  <si>
    <t>ERO 173 - HUAWEI / WEG27</t>
  </si>
  <si>
    <t>698 - WEG SIW300H M040 L1</t>
  </si>
  <si>
    <t>ERO 173 - HUAWEI / WEG26</t>
  </si>
  <si>
    <t xml:space="preserve">596 - SIW500H-ST060 </t>
  </si>
  <si>
    <t>ERO 173 - HUAWEI / WEG25</t>
  </si>
  <si>
    <t>673 - SIW300H M050 / SUN 2000 L - 5 KT</t>
  </si>
  <si>
    <t>ERO 173 - HUAWEI / WEG24</t>
  </si>
  <si>
    <t>762 - SUN2000-100KTL-H1</t>
  </si>
  <si>
    <t>ERO 173 - HUAWEI / WEG23</t>
  </si>
  <si>
    <t>843 - SUN2000-33KTL-A</t>
  </si>
  <si>
    <t>ERO 173 - HUAWEI / WEG22</t>
  </si>
  <si>
    <t>848 - SUN2000KLT - 40</t>
  </si>
  <si>
    <t>ERO 173 - HUAWEI / WEG21</t>
  </si>
  <si>
    <t>783 - SUN2000-20KTL</t>
  </si>
  <si>
    <t>ERO 173 - HUAWEI / WEG20</t>
  </si>
  <si>
    <t>801 - SUN 2000-12KTLMO</t>
  </si>
  <si>
    <t>ERO 173 - HUAWEI / WEG19</t>
  </si>
  <si>
    <t>1304 - SIW200 M030</t>
  </si>
  <si>
    <t>ERO 173 - HUAWEI / WEG18</t>
  </si>
  <si>
    <t>1308 - SIW200G M080 W0</t>
  </si>
  <si>
    <t>ERO 173 - HUAWEI / WEG17</t>
  </si>
  <si>
    <t>1297 - SIW500H ST012 M2/SUN2000-12KTL-MO</t>
  </si>
  <si>
    <t>ERO 173 - HUAWEI / WEG16</t>
  </si>
  <si>
    <t>1302 - SIW200G M070 W0</t>
  </si>
  <si>
    <t>ERO 173 - HUAWEI / WEG15</t>
  </si>
  <si>
    <t>1322 - SUN2000-75KTL-M1</t>
  </si>
  <si>
    <t>ERO 173 - HUAWEI / WEG14</t>
  </si>
  <si>
    <t>1346 - SUN2000-215KTL-HO</t>
  </si>
  <si>
    <t>ERO 173 - HUAWEI / WEG13</t>
  </si>
  <si>
    <t>1368 - SIW500H ST040 M3</t>
  </si>
  <si>
    <t>ERO 173 - HUAWEI / WEG12</t>
  </si>
  <si>
    <t>1331 - SIW200G M090 W0</t>
  </si>
  <si>
    <t>ERO 173 - HUAWEI / WEG11</t>
  </si>
  <si>
    <t>1345 - SUN2000-250KTL-H1</t>
  </si>
  <si>
    <t>ERO 173 - HUAWEI / WEG10</t>
  </si>
  <si>
    <t>1186 - SIW200G M060 W0</t>
  </si>
  <si>
    <t>ERO 173 - HUAWEI / WEG9</t>
  </si>
  <si>
    <t>1188 - SIW500H-ST030-M3(SUN2000-30KTL-M3)</t>
  </si>
  <si>
    <t>ERO 173 - HUAWEI / WEG8</t>
  </si>
  <si>
    <t>1183 - SUN2000-4KTL-L1</t>
  </si>
  <si>
    <t>ERO 173 - HUAWEI / WEG7</t>
  </si>
  <si>
    <t>1185 - SIW200G M060 W0</t>
  </si>
  <si>
    <t>ERO 173 - HUAWEI / WEG6</t>
  </si>
  <si>
    <t>1217 - SIW200 M050</t>
  </si>
  <si>
    <t>ERO 173 - HUAWEI / WEG5</t>
  </si>
  <si>
    <t>1278 - SIW200G M105 W0</t>
  </si>
  <si>
    <t>ERO 173 - HUAWEI / WEG4</t>
  </si>
  <si>
    <t>1291 - SIW500H SK020</t>
  </si>
  <si>
    <t>ERO 173 - HUAWEI / WEG3</t>
  </si>
  <si>
    <t>1228 - SIW200G-M050-W0</t>
  </si>
  <si>
    <t>ERO 173 - HUAWEI / WEG2</t>
  </si>
  <si>
    <t>1238 - SIW400G T025 W0</t>
  </si>
  <si>
    <t>ERO 173 - HUAWEI / WEG1</t>
  </si>
  <si>
    <t>595 - QS1-BR 1.2KW BIF 220V</t>
  </si>
  <si>
    <t>ERO 170 - AP SYSTEMS4</t>
  </si>
  <si>
    <t>591 - YC500A</t>
  </si>
  <si>
    <t>ERO 170 - AP SYSTEMS3</t>
  </si>
  <si>
    <t>1358 - YC600B 127V</t>
  </si>
  <si>
    <t>ERO 170 - AP SYSTEMS2</t>
  </si>
  <si>
    <t>1107 - DS3D</t>
  </si>
  <si>
    <t>ERO 170 - AP SYSTEMS1</t>
  </si>
  <si>
    <t>1024 - NAC30K-DT</t>
  </si>
  <si>
    <t>ERO 166 - EMPALUX12</t>
  </si>
  <si>
    <t>1046 - R1-10K5-DS</t>
  </si>
  <si>
    <t>ERO 166 - EMPALUX11</t>
  </si>
  <si>
    <t>1088 - SUN2000G3-US-220V</t>
  </si>
  <si>
    <t>ERO 166 - EMPALUX10</t>
  </si>
  <si>
    <t>1127 - BOLD550-144MH</t>
  </si>
  <si>
    <t>ERO 289 - BOLD ENERGY1</t>
  </si>
  <si>
    <t>575 - NAC3K-SS</t>
  </si>
  <si>
    <t>ERO 166 - EMPALUX9</t>
  </si>
  <si>
    <t>1116 - ESPHSC550</t>
  </si>
  <si>
    <t>ERO 287 - ERA SOLAR1</t>
  </si>
  <si>
    <t>724 - NAC8K-DS</t>
  </si>
  <si>
    <t>ERO 166 - EMPALUX8</t>
  </si>
  <si>
    <t>1115 - AE460HM6L-60</t>
  </si>
  <si>
    <t>ERO 286 - AE SOLAR1</t>
  </si>
  <si>
    <t>924 - NAC5K-DS</t>
  </si>
  <si>
    <t>ERO 166 - EMPALUX7</t>
  </si>
  <si>
    <t>1104 - SF-M18/144 - 550W</t>
  </si>
  <si>
    <t>ERO 284 - SGV SOLAR1</t>
  </si>
  <si>
    <t>1182 - SI10500</t>
  </si>
  <si>
    <t>ERO 166 - EMPALUX6</t>
  </si>
  <si>
    <t>1103 - 5G-545-72MTF</t>
  </si>
  <si>
    <t>ERO 283 - 5G ENERGIA1</t>
  </si>
  <si>
    <t>1296 - R5-8K-S2-15</t>
  </si>
  <si>
    <t>ERO 166 - EMPALUX5</t>
  </si>
  <si>
    <t>1090 - ESPHSC550</t>
  </si>
  <si>
    <t>ERO 280 - OUROLUX2</t>
  </si>
  <si>
    <t>1319 - R6-10K-S3</t>
  </si>
  <si>
    <t>ERO 166 - EMPALUX4</t>
  </si>
  <si>
    <t>1135 - HYM10/144H555W</t>
  </si>
  <si>
    <t>ERO 280 - OUROLUX1</t>
  </si>
  <si>
    <t>1145 - NACK20K-DT</t>
  </si>
  <si>
    <t>ERO 166 - EMPALUX3</t>
  </si>
  <si>
    <t>1076 - TW655MBCP- 132-D</t>
  </si>
  <si>
    <t>ERO 278 - TW SOLAR2</t>
  </si>
  <si>
    <t>1154 - NAC8K-DS</t>
  </si>
  <si>
    <t>ERO 166 - EMPALUX2</t>
  </si>
  <si>
    <t>1088 - TW670MBCP 132-D</t>
  </si>
  <si>
    <t>ERO 278 - TW SOLAR1</t>
  </si>
  <si>
    <t>1169 - NAC75K</t>
  </si>
  <si>
    <t>ERO 166 - EMPALUX1</t>
  </si>
  <si>
    <t>1061 - AU440-36V-MH</t>
  </si>
  <si>
    <t>ERO 275 - AUSTA1</t>
  </si>
  <si>
    <t>569 - QS1A-1500W</t>
  </si>
  <si>
    <t>ERO 164 - APSYSTEMS1</t>
  </si>
  <si>
    <t>1047 - SV1S72-540</t>
  </si>
  <si>
    <t>ERO 273 - SENGI2</t>
  </si>
  <si>
    <t>568 - GW15KLV-MT</t>
  </si>
  <si>
    <t>ERO 163 - GOODWE3</t>
  </si>
  <si>
    <t>1098 - SV1S72-550</t>
  </si>
  <si>
    <t>ERO 273 - SENGI1</t>
  </si>
  <si>
    <t>1037 - GW100K-HT</t>
  </si>
  <si>
    <t>ERO 163 - GOODWE2</t>
  </si>
  <si>
    <t>1037 - CP18-72H550W</t>
  </si>
  <si>
    <t>ERO 271 - HANERSUN2</t>
  </si>
  <si>
    <t>1038 - GW36K-MT</t>
  </si>
  <si>
    <t>ERO 163 - GOODWE1</t>
  </si>
  <si>
    <t>1101 - CP18-72H555W</t>
  </si>
  <si>
    <t>ERO 271 - HANERSUN1</t>
  </si>
  <si>
    <t>845 - CPS SCA5KTL-SM/EU</t>
  </si>
  <si>
    <t>ERO 162 - CHINT9</t>
  </si>
  <si>
    <t>1022 - WDC550-36V-MH</t>
  </si>
  <si>
    <t>ERO 269 - WDC SOLAR2</t>
  </si>
  <si>
    <t>1166 - CPS SCA10KTL-S(EU)</t>
  </si>
  <si>
    <t>ERO 162 - CHINT8</t>
  </si>
  <si>
    <t>1131 - WDC72T-555W</t>
  </si>
  <si>
    <t>ERO 269 - WDC SOLAR1</t>
  </si>
  <si>
    <t>567 - CPS SCA2.5KTL-S/EU</t>
  </si>
  <si>
    <t>ERO 162 - CHINT7</t>
  </si>
  <si>
    <t>1020 - MÓDULO FOTOVOLTAICO HELIUS HMF144M10 – 550W – MONO</t>
  </si>
  <si>
    <t>ERO 268 - HELIUS1</t>
  </si>
  <si>
    <t>763 - CHINT-6KW</t>
  </si>
  <si>
    <t>ERO 162 - CHINT6</t>
  </si>
  <si>
    <t>1003 - MS-545</t>
  </si>
  <si>
    <t>ERO 267 - MINASOL1</t>
  </si>
  <si>
    <t>1231 - SCA8KTL-SM/EU</t>
  </si>
  <si>
    <t>ERO 162 - CHINT5</t>
  </si>
  <si>
    <t>1045 - XP-550W-72MET</t>
  </si>
  <si>
    <t>ERO 265 - XPOWER4</t>
  </si>
  <si>
    <t>1289 - CPS SCA 7 KTL-SM/EU</t>
  </si>
  <si>
    <t>ERO 162 - CHINT4</t>
  </si>
  <si>
    <t>1038 - XP-550W-72MET</t>
  </si>
  <si>
    <t>ERO 265 - XPOWER3</t>
  </si>
  <si>
    <t>1300 - CPS SCA3KTL-S/EU</t>
  </si>
  <si>
    <t>ERO 162 - CHINT3</t>
  </si>
  <si>
    <t>1102 - XPOWER 540WP - 144CÉLULAS</t>
  </si>
  <si>
    <t>ERO 265 - XPOWER2</t>
  </si>
  <si>
    <t>1233 - CPS SCA110KTL</t>
  </si>
  <si>
    <t>ERO 162 - CHINT2</t>
  </si>
  <si>
    <t>1055 - XP-505W-66MDH</t>
  </si>
  <si>
    <t>ERO 265 - XPOWER1</t>
  </si>
  <si>
    <t>1262 - CPS SCA16KTL-T1/SA</t>
  </si>
  <si>
    <t>ERO 162 - CHINT1</t>
  </si>
  <si>
    <t>987 - XP-550W-72MET</t>
  </si>
  <si>
    <t>565 - RENO-20K-LV</t>
  </si>
  <si>
    <t>ERO 159 - RENO2</t>
  </si>
  <si>
    <t>988 - XP-550W-72MET</t>
  </si>
  <si>
    <t>1086 - RENO-5K-PLUS</t>
  </si>
  <si>
    <t>ERO 159 - RENO1</t>
  </si>
  <si>
    <t>979 - SN550-144M</t>
  </si>
  <si>
    <t>ERO 262 - SINE ENERGY2</t>
  </si>
  <si>
    <t>585 - 33K-2T 850P033.200</t>
  </si>
  <si>
    <t>ERO 158 - REFUSOL7</t>
  </si>
  <si>
    <t>1132 - SN555W-144M</t>
  </si>
  <si>
    <t>ERO 262 - SINE ENERGY1</t>
  </si>
  <si>
    <t>584 - 33K-2T 850P033.200</t>
  </si>
  <si>
    <t>ERO 158 - REFUSOL6</t>
  </si>
  <si>
    <t>970 - 5G-545-72MTF</t>
  </si>
  <si>
    <t>ERO 261 - 5G ENERGIA2</t>
  </si>
  <si>
    <t>560 - REFUONE 7K-2T</t>
  </si>
  <si>
    <t>ERO 158 - REFUSOL5</t>
  </si>
  <si>
    <t>1121 - 5G -555-72MDH</t>
  </si>
  <si>
    <t>ERO 261 - 5G ENERGIA1</t>
  </si>
  <si>
    <t>599 - 50K-3T</t>
  </si>
  <si>
    <t>ERO 158 - REFUSOL4</t>
  </si>
  <si>
    <t>1046 - HY-M10/144H 550W</t>
  </si>
  <si>
    <t>702 - REFUSOL 22K</t>
  </si>
  <si>
    <t>ERO 158 - REFUSOL3</t>
  </si>
  <si>
    <t>984 - HY-M10-144H</t>
  </si>
  <si>
    <t>678 - REFUSOL 40K/46K</t>
  </si>
  <si>
    <t>ERO 158 - REFUSOL2</t>
  </si>
  <si>
    <t>968 - HY-M10/120H - 460W</t>
  </si>
  <si>
    <t>659 - REFUONE 5K-2T</t>
  </si>
  <si>
    <t>ERO 158 - REFUSOL1</t>
  </si>
  <si>
    <t>1086 - HY-M10144H-555</t>
  </si>
  <si>
    <t>667 - CSI-30KTL-GI-FL</t>
  </si>
  <si>
    <t>ERO 157 - CANADIAN21</t>
  </si>
  <si>
    <t>1119 - HY-M10-156H-605</t>
  </si>
  <si>
    <t>666 - CSI-40KTL-GI-FL</t>
  </si>
  <si>
    <t>ERO 157 - CANADIAN20</t>
  </si>
  <si>
    <t>1095 - HY-M12_132 - 665W</t>
  </si>
  <si>
    <t>711 - CSI-8KTL1P-GI-FL</t>
  </si>
  <si>
    <t>ERO 157 - CANADIAN19</t>
  </si>
  <si>
    <t>1092 - M10/156H-600W</t>
  </si>
  <si>
    <t>813 - CSI-9KTL1P-GI-FL</t>
  </si>
  <si>
    <t>ERO 157 - CANADIAN18</t>
  </si>
  <si>
    <t>961 - SKT550M10</t>
  </si>
  <si>
    <t>ERO 257 - SUNKET1</t>
  </si>
  <si>
    <t xml:space="preserve">712 - CSI-3K-TL </t>
  </si>
  <si>
    <t>ERO 157 - CANADIAN17</t>
  </si>
  <si>
    <t>942 - STM-550/144-S3</t>
  </si>
  <si>
    <t>632 - CSI-7KTL1P-GI-FL</t>
  </si>
  <si>
    <t>ERO 157 - CANADIAN16</t>
  </si>
  <si>
    <t>1117 - STM-465/144-S2</t>
  </si>
  <si>
    <t>559 - CSI-7KTL1P-GI-FL</t>
  </si>
  <si>
    <t>ERO 157 - CANADIAN15</t>
  </si>
  <si>
    <t>938 - VSUN-550-144MH-545W</t>
  </si>
  <si>
    <t>ERO 254 - VSUN1</t>
  </si>
  <si>
    <t>635 - CSI-5KTL1P-GI-FL</t>
  </si>
  <si>
    <t>ERO 157 - CANADIAN14</t>
  </si>
  <si>
    <t>927 - PS330W72CP</t>
  </si>
  <si>
    <t>ERO 252 - ODEX2</t>
  </si>
  <si>
    <t>665 - CSI-40KTL-GI-FL</t>
  </si>
  <si>
    <t>ERO 157 - CANADIAN13</t>
  </si>
  <si>
    <t xml:space="preserve">1044 - POS460W120CM </t>
  </si>
  <si>
    <t>ERO 252 - ODEX1</t>
  </si>
  <si>
    <t>640 - CANADIAN CSI-50KTL-G</t>
  </si>
  <si>
    <t>ERO 157 - CANADIAN12</t>
  </si>
  <si>
    <t>923 - RS8I-545M</t>
  </si>
  <si>
    <t>ERO 251 - RESUN2</t>
  </si>
  <si>
    <t>870 - CSI-5K-S22002-ED</t>
  </si>
  <si>
    <t>ERO 157 - CANADIAN11</t>
  </si>
  <si>
    <t>1056 - RS8I-550M</t>
  </si>
  <si>
    <t>ERO 251 - RESUN1</t>
  </si>
  <si>
    <t>1235 - CSI-7K-S22002-ED</t>
  </si>
  <si>
    <t>ERO 157 - CANADIAN10</t>
  </si>
  <si>
    <t>918 - EX545M(B)-144(HC)(182*91BF)</t>
  </si>
  <si>
    <t>ERO 250 - EXION2</t>
  </si>
  <si>
    <t>1168 - CSI-9K-S22002-E.</t>
  </si>
  <si>
    <t>ERO 157 - CANADIAN9</t>
  </si>
  <si>
    <t>960 - EX450M(B)-144(HC)(166)(9BB)</t>
  </si>
  <si>
    <t>ERO 250 - EXION1</t>
  </si>
  <si>
    <t>1372 - CSI-255K-T800GL02-E</t>
  </si>
  <si>
    <t>ERO 157 - CANADIAN8</t>
  </si>
  <si>
    <t>865 - SAT450-144M</t>
  </si>
  <si>
    <t>ERO 246 - SINOSOLA1</t>
  </si>
  <si>
    <t>1378 - CSI-60K-T400GL03-E</t>
  </si>
  <si>
    <t>ERO 157 - CANADIAN7</t>
  </si>
  <si>
    <t>861 - BS545-36V-MH</t>
  </si>
  <si>
    <t>ERO 244 - BEDINSOLAR1</t>
  </si>
  <si>
    <t>1373 - CSI-250K-T800GL02-E</t>
  </si>
  <si>
    <t>ERO 157 - CANADIAN6</t>
  </si>
  <si>
    <t>993 - SF-M3/144 415W</t>
  </si>
  <si>
    <t>ERO 242 - SHINEFAR SOLAR4</t>
  </si>
  <si>
    <t>940 - CSI-125KTL-GI-E</t>
  </si>
  <si>
    <t>ERO 157 - CANADIAN5</t>
  </si>
  <si>
    <t>860 - SF-M3/144 - 400W</t>
  </si>
  <si>
    <t>ERO 242 - SHINEFAR SOLAR3</t>
  </si>
  <si>
    <t>936 - CSI-25KTL-GI-L</t>
  </si>
  <si>
    <t>ERO 157 - CANADIAN4</t>
  </si>
  <si>
    <t>1123 - SF-M18/144-555</t>
  </si>
  <si>
    <t>ERO 242 - SHINEFAR SOLAR2</t>
  </si>
  <si>
    <t>986 - CSI-20KTL-GI-LFL</t>
  </si>
  <si>
    <t>ERO 157 - CANADIAN3</t>
  </si>
  <si>
    <t>1043 - SF-M18/144-550</t>
  </si>
  <si>
    <t>ERO 242 - SHINEFAR SOLAR1</t>
  </si>
  <si>
    <t>1133 - CSI-75K-T400GL02-E</t>
  </si>
  <si>
    <t>ERO 157 - CANADIAN2</t>
  </si>
  <si>
    <t>944 - LP210*210-M-66-MH-665W</t>
  </si>
  <si>
    <t>ERO 241 - LEAPTON SOLAR6</t>
  </si>
  <si>
    <t>1074 - CSI-15K-T400GL1-E</t>
  </si>
  <si>
    <t>ERO 157 - CANADIAN1</t>
  </si>
  <si>
    <t>914 - LP182*182-M-60-MH-460W</t>
  </si>
  <si>
    <t>ERO 241 - LEAPTON SOLAR5</t>
  </si>
  <si>
    <t>555 - REFUONE 5K-2T</t>
  </si>
  <si>
    <t>ERO 155 - REFUSOL2</t>
  </si>
  <si>
    <t>854 - LP182-M-78-MH-590</t>
  </si>
  <si>
    <t>ERO 241 - LEAPTON SOLAR4</t>
  </si>
  <si>
    <t>828 - REFUONE 3.3K-1T</t>
  </si>
  <si>
    <t>ERO 155 - REFUSOL1</t>
  </si>
  <si>
    <t>1128 - LP182*M-72-MH-565</t>
  </si>
  <si>
    <t>ERO 241 - LEAPTON SOLAR3</t>
  </si>
  <si>
    <t>566 - SINUNO PLUS 5K-M</t>
  </si>
  <si>
    <t>ERO 154 - SAJ4</t>
  </si>
  <si>
    <t>1099 - LP182*182-M-72-MH 560W</t>
  </si>
  <si>
    <t>ERO 241 - LEAPTON SOLAR2</t>
  </si>
  <si>
    <t>553 - SUNUNO PLUS 6K</t>
  </si>
  <si>
    <t>ERO 154 - SAJ3</t>
  </si>
  <si>
    <t>1017 - LP182*182-M-72-MH-550W</t>
  </si>
  <si>
    <t>ERO 241 - LEAPTON SOLAR1</t>
  </si>
  <si>
    <t>1338 - R6-30K-T4-32-LV</t>
  </si>
  <si>
    <t>ERO 154 - SAJ2</t>
  </si>
  <si>
    <t>985 - NXN-460-120M</t>
  </si>
  <si>
    <t>ERO 239 - NEXEN5</t>
  </si>
  <si>
    <t>1204 - R5-8K-S2-15</t>
  </si>
  <si>
    <t>ERO 154 - SAJ1</t>
  </si>
  <si>
    <t>847 - NXN-545-144M</t>
  </si>
  <si>
    <t>ERO 239 - NEXEN4</t>
  </si>
  <si>
    <t>877 - DHM-72L9-440W</t>
  </si>
  <si>
    <t>ERO 153 - DAH SOLAR1</t>
  </si>
  <si>
    <t>998 - NXN-550-144M 550W</t>
  </si>
  <si>
    <t>ERO 239 - NEXEN3</t>
  </si>
  <si>
    <t>918 - ECOS3000</t>
  </si>
  <si>
    <t>ERO 152 - ECOSOLYS4</t>
  </si>
  <si>
    <t>1130 - NXN-575-144MT</t>
  </si>
  <si>
    <t>ERO 239 - NEXEN2</t>
  </si>
  <si>
    <t>552 - ON GRID 5K WIFI 5000W</t>
  </si>
  <si>
    <t>ERO 152 - ECOSOLYS3</t>
  </si>
  <si>
    <t>1027 - NXN-555-144M-</t>
  </si>
  <si>
    <t>ERO 239 - NEXEN1</t>
  </si>
  <si>
    <t>1109 - ECOSOLYS ES GT-08K</t>
  </si>
  <si>
    <t>ERO 152 - ECOSOLYS2</t>
  </si>
  <si>
    <t>831 - STP400S-A72 - 400W</t>
  </si>
  <si>
    <t>ERO 237 - SUNTECH2</t>
  </si>
  <si>
    <t>1072 - ECOS 2K PLUS</t>
  </si>
  <si>
    <t>ERO 152 - ECOSOLYS1</t>
  </si>
  <si>
    <t>974 - STP530S-C72/PMH+</t>
  </si>
  <si>
    <t>ERO 237 - SUNTECH1</t>
  </si>
  <si>
    <t>542 - OMNIKSOL 5K-TL2</t>
  </si>
  <si>
    <t>827 - BTS-410</t>
  </si>
  <si>
    <t>ERO 236 - BTS1</t>
  </si>
  <si>
    <t>654 - SONUNO PLUS 4K-M</t>
  </si>
  <si>
    <t>ERO 147 - JNG15</t>
  </si>
  <si>
    <t>835 - TS450M12-45H-450W</t>
  </si>
  <si>
    <t>ERO 235 - TSUN7</t>
  </si>
  <si>
    <t>746 - SUNTRIO PLUS 12K</t>
  </si>
  <si>
    <t>ERO 147 - JNG14</t>
  </si>
  <si>
    <t>830 - TP6L72M-440</t>
  </si>
  <si>
    <t>ERO 235 - TSUN6</t>
  </si>
  <si>
    <t>747 - SUNTRIO PLUS 15K</t>
  </si>
  <si>
    <t>ERO 147 - JNG13</t>
  </si>
  <si>
    <t>824 - TP6L72M-440</t>
  </si>
  <si>
    <t>ERO 235 - TSUN5</t>
  </si>
  <si>
    <t>648 - SONUNO PLUS 6K-M</t>
  </si>
  <si>
    <t>ERO 147 - JNG12</t>
  </si>
  <si>
    <t>853 - TP7F72M(H)-550</t>
  </si>
  <si>
    <t>ERO 235 - TSUN4</t>
  </si>
  <si>
    <t>539 - SUNUNO PLUS 5K M</t>
  </si>
  <si>
    <t>ERO 147 - JNG11</t>
  </si>
  <si>
    <t>1113 - TSM472H-N-570</t>
  </si>
  <si>
    <t>ERO 235 - TSUN3</t>
  </si>
  <si>
    <t>625 - R5-8K-S2</t>
  </si>
  <si>
    <t>ERO 147 - JNG10</t>
  </si>
  <si>
    <t>1060 - TS560S8B - 144</t>
  </si>
  <si>
    <t>ERO 235 - TSUN2</t>
  </si>
  <si>
    <t>646 - SUNTRIO PLUS 50K</t>
  </si>
  <si>
    <t>ERO 147 - JNG9</t>
  </si>
  <si>
    <t>872 - TP6H72M(H)E-400</t>
  </si>
  <si>
    <t>ERO 235 - TSUN1</t>
  </si>
  <si>
    <t>749 - SINUNO PLUS 3K-M</t>
  </si>
  <si>
    <t>ERO 147 - JNG8</t>
  </si>
  <si>
    <t>815 - QS545-144HM8</t>
  </si>
  <si>
    <t>1043 - TSOL-M1600 (1,5KW)</t>
  </si>
  <si>
    <t>ERO 147 - JNG7</t>
  </si>
  <si>
    <t>883 - SS-550-72MTF</t>
  </si>
  <si>
    <t>ERO 227 - SUNOVA SOLAR10</t>
  </si>
  <si>
    <t>1149 - JNG-33K</t>
  </si>
  <si>
    <t>ERO 147 - JNG6</t>
  </si>
  <si>
    <t>962 - 505W SS-505-66MTF</t>
  </si>
  <si>
    <t>ERO 227 - SUNOVA SOLAR9</t>
  </si>
  <si>
    <t>1150 - JNG-40K</t>
  </si>
  <si>
    <t>ERO 147 - JNG5</t>
  </si>
  <si>
    <t>882 - SUNOVA 545 SS-545WP</t>
  </si>
  <si>
    <t>ERO 227 - SUNOVA SOLAR8</t>
  </si>
  <si>
    <t>1036 - TSOL-M1600</t>
  </si>
  <si>
    <t>ERO 147 - JNG4</t>
  </si>
  <si>
    <t>741 - SS-340-72P</t>
  </si>
  <si>
    <t>ERO 227 - SUNOVA SOLAR7</t>
  </si>
  <si>
    <t>815 - R5-7K-S2</t>
  </si>
  <si>
    <t>ERO 147 - JNG3</t>
  </si>
  <si>
    <t>803 - SS-450-72MD</t>
  </si>
  <si>
    <t>ERO 227 - SUNOVA SOLAR6</t>
  </si>
  <si>
    <t>928 - R5-15K-T2</t>
  </si>
  <si>
    <t>ERO 147 - JNG2</t>
  </si>
  <si>
    <t>1049 - SS-460-60MDH - 460W</t>
  </si>
  <si>
    <t>ERO 227 - SUNOVA SOLAR5</t>
  </si>
  <si>
    <t>935 - R5-4K-G2</t>
  </si>
  <si>
    <t>ERO 147 - JNG1</t>
  </si>
  <si>
    <t>1122 - SS-670-66MDH-G12</t>
  </si>
  <si>
    <t>ERO 227 - SUNOVA SOLAR4</t>
  </si>
  <si>
    <t>554 -  PRIMO 8.2-1</t>
  </si>
  <si>
    <t>ERO 145 - FRONIUS8</t>
  </si>
  <si>
    <t>1039 - SS-555-72MDH</t>
  </si>
  <si>
    <t>ERO 227 - SUNOVA SOLAR3</t>
  </si>
  <si>
    <t>574 - SYMO BR 15.0-3</t>
  </si>
  <si>
    <t>ERO 145 - FRONIUS7</t>
  </si>
  <si>
    <t>981 - SS-440-72M</t>
  </si>
  <si>
    <t>ERO 227 - SUNOVA SOLAR2</t>
  </si>
  <si>
    <t>537 - ECO 27 KW</t>
  </si>
  <si>
    <t>ERO 145 - FRONIUS6</t>
  </si>
  <si>
    <t>1035 - SS-555-72MDH</t>
  </si>
  <si>
    <t>ERO 227 - SUNOVA SOLAR1</t>
  </si>
  <si>
    <t xml:space="preserve">551 - ECO 27.0-3-S </t>
  </si>
  <si>
    <t>ERO 145 - FRONIUS5</t>
  </si>
  <si>
    <t>813 - ESM-8000</t>
  </si>
  <si>
    <t>ERO 224 - ELSYS1</t>
  </si>
  <si>
    <t>1125 - SYMO 20.0-3</t>
  </si>
  <si>
    <t>ERO 145 - FRONIUS4</t>
  </si>
  <si>
    <t>715 - JY410M6-FS-9</t>
  </si>
  <si>
    <t>ERO 223 - JAYU SOLAR2</t>
  </si>
  <si>
    <t>1173 - ECO 25.0-3</t>
  </si>
  <si>
    <t>ERO 145 - FRONIUS3</t>
  </si>
  <si>
    <t>905 - JY340P6- FG-S</t>
  </si>
  <si>
    <t>ERO 223 - JAYU SOLAR1</t>
  </si>
  <si>
    <t>608 - PRIMO 5.0-1</t>
  </si>
  <si>
    <t>ERO 145 - FRONIUS2</t>
  </si>
  <si>
    <t>816 - ESPHSC450</t>
  </si>
  <si>
    <t>ERO 221 - ERA SOLAR7</t>
  </si>
  <si>
    <t>938 - PRIMO 6 KW</t>
  </si>
  <si>
    <t>ERO 145 - FRONIUS1</t>
  </si>
  <si>
    <t>794 - ESPMC335</t>
  </si>
  <si>
    <t>ERO 221 - ERA SOLAR6</t>
  </si>
  <si>
    <t>634 - MI-1500</t>
  </si>
  <si>
    <t>ERO 143 - HOYMILES9</t>
  </si>
  <si>
    <t>701 - ESPSC390</t>
  </si>
  <si>
    <t>ERO 221 - ERA SOLAR5</t>
  </si>
  <si>
    <t>662 - MI - 700</t>
  </si>
  <si>
    <t>ERO 143 - HOYMILES8</t>
  </si>
  <si>
    <t>874 - ESPHSC 540M</t>
  </si>
  <si>
    <t>ERO 221 - ERA SOLAR4</t>
  </si>
  <si>
    <t>530 - MI-1200</t>
  </si>
  <si>
    <t>ERO 143 - HOYMILES7</t>
  </si>
  <si>
    <t>1054 - ESPSC440</t>
  </si>
  <si>
    <t>ERO 221 - ERA SOLAR3</t>
  </si>
  <si>
    <t>531 - MI-1200</t>
  </si>
  <si>
    <t>ERO 143 - HOYMILES6</t>
  </si>
  <si>
    <t>1000 - ESPHSC550</t>
  </si>
  <si>
    <t>ERO 221 - ERA SOLAR2</t>
  </si>
  <si>
    <t>671 - HME1200-AU</t>
  </si>
  <si>
    <t>ERO 143 - HOYMILES5</t>
  </si>
  <si>
    <t>997 - ESPHSC450W</t>
  </si>
  <si>
    <t>ERO 221 - ERA SOLAR1</t>
  </si>
  <si>
    <t>1240 - HMS-2000B-4T</t>
  </si>
  <si>
    <t>ERO 143 - HOYMILES4</t>
  </si>
  <si>
    <t>699 - PHONO PS405M1-24/TH</t>
  </si>
  <si>
    <t>ERO 220 - PHONO3</t>
  </si>
  <si>
    <t>1261 - HM-1500</t>
  </si>
  <si>
    <t>ERO 143 - HOYMILES3</t>
  </si>
  <si>
    <t>737 - PHONO 400</t>
  </si>
  <si>
    <t>ERO 220 - PHONO2</t>
  </si>
  <si>
    <t>1044 - HMS-1800-4T</t>
  </si>
  <si>
    <t>ERO 143 - HOYMILES2</t>
  </si>
  <si>
    <t>774 - PHONO 450</t>
  </si>
  <si>
    <t>ERO 220 - PHONO1</t>
  </si>
  <si>
    <t>1096 - HMS-2000-4T</t>
  </si>
  <si>
    <t>ERO 143 - HOYMILES1</t>
  </si>
  <si>
    <t xml:space="preserve">677 - POLLY - LS - P72 - 330 </t>
  </si>
  <si>
    <t>ERO 218 - LUCKSOLAR1</t>
  </si>
  <si>
    <t>527 - DM 5.0-TL-PLUS 5KW</t>
  </si>
  <si>
    <t>756 - PS400M1H-24TH</t>
  </si>
  <si>
    <t>ERO 216 - PHONO SOLAR6</t>
  </si>
  <si>
    <t>1004 - R5-6K-S2</t>
  </si>
  <si>
    <t>ERO 140 - SAJ44</t>
  </si>
  <si>
    <t>682 - PS400P-24/T</t>
  </si>
  <si>
    <t>ERO 216 - PHONO SOLAR5</t>
  </si>
  <si>
    <t>1011 - R5-2K-S1</t>
  </si>
  <si>
    <t>ERO 140 - SAJ43</t>
  </si>
  <si>
    <t>663 - PS405M1H-24TH</t>
  </si>
  <si>
    <t>ERO 216 - PHONO SOLAR4</t>
  </si>
  <si>
    <t>994 - TSUN-TSOL-M1600</t>
  </si>
  <si>
    <t>ERO 140 - SAJ42</t>
  </si>
  <si>
    <t>1014 - PS550M6-24TH</t>
  </si>
  <si>
    <t>ERO 216 - PHONO SOLAR3</t>
  </si>
  <si>
    <t>969 - R5-2.5K-S1</t>
  </si>
  <si>
    <t>ERO 140 - SAJ41</t>
  </si>
  <si>
    <t>873 - PS535M6H-24/TH</t>
  </si>
  <si>
    <t>ERO 216 - PHONO SOLAR2</t>
  </si>
  <si>
    <t>976 - SUNTRIO PLUS 25K-LV</t>
  </si>
  <si>
    <t>ERO 140 - SAJ40</t>
  </si>
  <si>
    <t>761 - PS450M4-24/TH</t>
  </si>
  <si>
    <t>ERO 216 - PHONO SOLAR1</t>
  </si>
  <si>
    <t>1028 - SUNTRIO PLUS 40K</t>
  </si>
  <si>
    <t>ERO 140 - SAJ39</t>
  </si>
  <si>
    <t>661 - BST-6M-380W</t>
  </si>
  <si>
    <t>ERO 214 - BST41</t>
  </si>
  <si>
    <t>1100 - R5-12K-T2</t>
  </si>
  <si>
    <t>ERO 140 - SAJ38</t>
  </si>
  <si>
    <t>719 - ZNSHINE 425</t>
  </si>
  <si>
    <t>1123 - R5-17K-T2</t>
  </si>
  <si>
    <t>ERO 140 - SAJ37</t>
  </si>
  <si>
    <t>783 - ZXM6-NHLD144 -435/M</t>
  </si>
  <si>
    <t>1092 - SUNTRIO 50K.</t>
  </si>
  <si>
    <t>ERO 140 - SAJ36</t>
  </si>
  <si>
    <t>648 - ZX-P6-330/P</t>
  </si>
  <si>
    <t>1033 - R5-6K-S2</t>
  </si>
  <si>
    <t>ERO 140 - SAJ35</t>
  </si>
  <si>
    <t>659 - ZNSHINE 330W</t>
  </si>
  <si>
    <t>1075 - SAJ SUNTRIO PLUS 35K-LV</t>
  </si>
  <si>
    <t>ERO 140 - SAJ34</t>
  </si>
  <si>
    <t>890 - ZXM7-SPLD144-545WP</t>
  </si>
  <si>
    <t>735 - SUNTRIO PLUS 33K</t>
  </si>
  <si>
    <t>ERO 140 - SAJ33</t>
  </si>
  <si>
    <t>1084 - ZXM7-SHLD144-555</t>
  </si>
  <si>
    <t>738 - SUNTRIO PLUS 33K</t>
  </si>
  <si>
    <t>ERO 140 - SAJ32</t>
  </si>
  <si>
    <t>814 - ZXP6-72-330/P</t>
  </si>
  <si>
    <t>722 - SUNUNO PLUS 5K-M</t>
  </si>
  <si>
    <t>ERO 140 - SAJ31</t>
  </si>
  <si>
    <t>838 -  ZXM6-NHLD144 410W</t>
  </si>
  <si>
    <t>526 - SUNUNO PLUS 6K</t>
  </si>
  <si>
    <t>ERO 140 - SAJ30</t>
  </si>
  <si>
    <t>639 - OP340W72P</t>
  </si>
  <si>
    <t>ERO 212 - OPUS SOLAR1</t>
  </si>
  <si>
    <t>677 - SIMUNO PLUS 4K - M</t>
  </si>
  <si>
    <t>ERO 140 - SAJ29</t>
  </si>
  <si>
    <t>627 - JY335P6AA-5</t>
  </si>
  <si>
    <t>782 - R5-7K-S2 NEW</t>
  </si>
  <si>
    <t>ERO 140 - SAJ28</t>
  </si>
  <si>
    <t>753 - ZXM6-NH144-430/M</t>
  </si>
  <si>
    <t>ERO 209 - ZNSHINE11</t>
  </si>
  <si>
    <t>941 - R5-3K-S1</t>
  </si>
  <si>
    <t>ERO 140 - SAJ27</t>
  </si>
  <si>
    <t>764 - ZXP6 72-345/P</t>
  </si>
  <si>
    <t>ERO 209 - ZNSHINE10</t>
  </si>
  <si>
    <t>945 - R5-6K-S2</t>
  </si>
  <si>
    <t>ERO 140 - SAJ26</t>
  </si>
  <si>
    <t>734 - ZNSHINE 340</t>
  </si>
  <si>
    <t>ERO 209 - ZNSHINE9</t>
  </si>
  <si>
    <t>897 - R5-5K-S2</t>
  </si>
  <si>
    <t>ERO 140 - SAJ25</t>
  </si>
  <si>
    <t>626 - ZXP6-72</t>
  </si>
  <si>
    <t>ERO 209 - ZNSHINE8</t>
  </si>
  <si>
    <t>849 - SINUNO PLUS 6K-M</t>
  </si>
  <si>
    <t>ERO 140 - SAJ24</t>
  </si>
  <si>
    <t>690 - ZXM6-NHLD144-435</t>
  </si>
  <si>
    <t>ERO 209 - ZNSHINE7</t>
  </si>
  <si>
    <t>882 - R5-8K-S2</t>
  </si>
  <si>
    <t>ERO 140 - SAJ23</t>
  </si>
  <si>
    <t>768 - ZXM6-NHLD144-405/M</t>
  </si>
  <si>
    <t>ERO 209 - ZNSHINE6</t>
  </si>
  <si>
    <t>1256 - R5-5K-T2</t>
  </si>
  <si>
    <t>ERO 140 - SAJ22</t>
  </si>
  <si>
    <t>1053 - ZXM8-TPLDD132 SERIES- 665W</t>
  </si>
  <si>
    <t>ERO 209 - ZNSHINE5</t>
  </si>
  <si>
    <t>1258 - R5-4K-S2-15</t>
  </si>
  <si>
    <t>ERO 140 - SAJ21</t>
  </si>
  <si>
    <t>1073 - ZXM8-TP120-605/M</t>
  </si>
  <si>
    <t>ERO 209 - ZNSHINE4</t>
  </si>
  <si>
    <t>1249 - R6-30K-T3-32</t>
  </si>
  <si>
    <t>ERO 140 - SAJ20</t>
  </si>
  <si>
    <t>983 - ZXM6-NH156</t>
  </si>
  <si>
    <t>ERO 209 - ZNSHINE3</t>
  </si>
  <si>
    <t>1244 - R5-10K-T2</t>
  </si>
  <si>
    <t>ERO 140 - SAJ19</t>
  </si>
  <si>
    <t>858 - ZXM7-SPLD144-545M</t>
  </si>
  <si>
    <t>ERO 209 - ZNSHINE2</t>
  </si>
  <si>
    <t>1247 - R6-20K-T2-32</t>
  </si>
  <si>
    <t>ERO 140 - SAJ18</t>
  </si>
  <si>
    <t>973 - ZXP6 HLD144 - 335</t>
  </si>
  <si>
    <t>ERO 209 - ZNSHINE1</t>
  </si>
  <si>
    <t>1265 - R6-30K-T4-32-LV</t>
  </si>
  <si>
    <t>ERO 140 - SAJ17</t>
  </si>
  <si>
    <t>611 - Q.PEAK L-G5.0.G 355-370</t>
  </si>
  <si>
    <t>ERO 208 - Q CELLS2</t>
  </si>
  <si>
    <t>1320 - R6-40K-T4-32</t>
  </si>
  <si>
    <t>ERO 140 - SAJ16</t>
  </si>
  <si>
    <t>740 - QCELLS 425</t>
  </si>
  <si>
    <t>ERO 208 - Q CELLS1</t>
  </si>
  <si>
    <t>1340 - R6-20K-T3-32-LV</t>
  </si>
  <si>
    <t>ERO 140 - SAJ15</t>
  </si>
  <si>
    <t>607 - GS-530 HALF-CELL</t>
  </si>
  <si>
    <t>ERO 206 - SOLPAC2</t>
  </si>
  <si>
    <t>1294 - R6-30K-T4-32-LV</t>
  </si>
  <si>
    <t>ERO 140 - SAJ14</t>
  </si>
  <si>
    <t>697 - GS-530 HALF-CELL</t>
  </si>
  <si>
    <t>ERO 206 - SOLPAC1</t>
  </si>
  <si>
    <t>1283 - R6-50K-T4-32</t>
  </si>
  <si>
    <t>ERO 140 - SAJ13</t>
  </si>
  <si>
    <t>683 - SUNERGY SUN340-729</t>
  </si>
  <si>
    <t>ERO 204 - SUNENERGY9</t>
  </si>
  <si>
    <t>1293 - R6-20K-T3-32-LV</t>
  </si>
  <si>
    <t>ERO 140 - SAJ12</t>
  </si>
  <si>
    <t>707 - SUN 72P 330W</t>
  </si>
  <si>
    <t>ERO 204 - SUNENERGY8</t>
  </si>
  <si>
    <t>1172 - C6-75K-T6</t>
  </si>
  <si>
    <t>ERO 140 - SAJ11</t>
  </si>
  <si>
    <t>598 - SUN340-72P</t>
  </si>
  <si>
    <t>ERO 204 - SUNENERGY7</t>
  </si>
  <si>
    <t>1175 - R6-30K-T4-32-LV</t>
  </si>
  <si>
    <t>ERO 140 - SAJ10</t>
  </si>
  <si>
    <t>620 - SUN380-36M</t>
  </si>
  <si>
    <t>ERO 204 - SUNENERGY6</t>
  </si>
  <si>
    <t>1156 - R5-8K-S2</t>
  </si>
  <si>
    <t>ERO 140 - SAJ9</t>
  </si>
  <si>
    <t>829 - SUN 415 72M-HF</t>
  </si>
  <si>
    <t>ERO 204 - SUNENERGY5</t>
  </si>
  <si>
    <t>1126 - SUNTRIO PLUS 60K</t>
  </si>
  <si>
    <t>ERO 140 - SAJ8</t>
  </si>
  <si>
    <t>1030 - SUN72M-H8-550W</t>
  </si>
  <si>
    <t>ERO 204 - SUNENERGY4</t>
  </si>
  <si>
    <t>1138 - R5-15K-T</t>
  </si>
  <si>
    <t>ERO 140 - SAJ7</t>
  </si>
  <si>
    <t>1133 - SUN370-72M</t>
  </si>
  <si>
    <t>ERO 204 - SUNENERGY3</t>
  </si>
  <si>
    <t>1193 - C6125K</t>
  </si>
  <si>
    <t>ERO 140 - SAJ6</t>
  </si>
  <si>
    <t>917 - SUN 72M-H8 535</t>
  </si>
  <si>
    <t>ERO 204 - SUNENERGY2</t>
  </si>
  <si>
    <t>1227 - R5-4K-S2</t>
  </si>
  <si>
    <t>ERO 140 - SAJ5</t>
  </si>
  <si>
    <t>1029 - SUN72M-H8-550W</t>
  </si>
  <si>
    <t>ERO 204 - SUNENERGY1</t>
  </si>
  <si>
    <t>1232 - R5-8K-S2-15</t>
  </si>
  <si>
    <t>ERO 140 - SAJ4</t>
  </si>
  <si>
    <t>800 - MFVOS-PO-72-340</t>
  </si>
  <si>
    <t>ERO 202 - BELENERGY13</t>
  </si>
  <si>
    <t>1212 - R6-10K-S3</t>
  </si>
  <si>
    <t>ERO 140 - SAJ3</t>
  </si>
  <si>
    <t>819 - MFVZN-MO-144-545W</t>
  </si>
  <si>
    <t>ERO 202 - BELENERGY12</t>
  </si>
  <si>
    <t>1201 - R5-5K-S2-15</t>
  </si>
  <si>
    <t>ERO 140 - SAJ2</t>
  </si>
  <si>
    <t>836 - MFVZN-PO-144-345W</t>
  </si>
  <si>
    <t>ERO 202 - BELENERGY11</t>
  </si>
  <si>
    <t>1202 - R5-6K-S2-15</t>
  </si>
  <si>
    <t>ERO 140 - SAJ1</t>
  </si>
  <si>
    <t>592 - MFVOS-MO-144-400W</t>
  </si>
  <si>
    <t>ERO 202 - BELENERGY10</t>
  </si>
  <si>
    <t>878 - SUN2000G</t>
  </si>
  <si>
    <t>651 - MFVOS-MO-144-400W</t>
  </si>
  <si>
    <t>ERO 202 - BELENERGY9</t>
  </si>
  <si>
    <t>880 - SUN2000G</t>
  </si>
  <si>
    <t>709 - MFVOS-MO-144-410W</t>
  </si>
  <si>
    <t>ERO 202 - BELENERGY8</t>
  </si>
  <si>
    <t>820 - SUN-3K-G</t>
  </si>
  <si>
    <t>840 - MFVOS-MO-144-450W</t>
  </si>
  <si>
    <t>ERO 202 - BELENERGY7</t>
  </si>
  <si>
    <t>869 - HELTE 33000TL-G2</t>
  </si>
  <si>
    <t>946 - MFVLE-MO-132-665W</t>
  </si>
  <si>
    <t>ERO 202 - BELENERGY6</t>
  </si>
  <si>
    <t>891 - DEYE</t>
  </si>
  <si>
    <t>1024 - MFVHO-MO-156-600W</t>
  </si>
  <si>
    <t>ERO 202 - BELENERGY5</t>
  </si>
  <si>
    <t>944 - SUN-75K-G</t>
  </si>
  <si>
    <t>1052 - MFREN-MO-144-455W</t>
  </si>
  <si>
    <t>ERO 202 - BELENERGY4</t>
  </si>
  <si>
    <t>960 - SUN-5K-G</t>
  </si>
  <si>
    <t>888 - MFVOS-MO-120-460W</t>
  </si>
  <si>
    <t>ERO 202 - BELENERGY3</t>
  </si>
  <si>
    <t>921 - DEYE SUN 3,6</t>
  </si>
  <si>
    <t>922 - MFVSU-MO-144-535W</t>
  </si>
  <si>
    <t>ERO 202 - BELENERGY2</t>
  </si>
  <si>
    <t>930 - SUN-18K-G03</t>
  </si>
  <si>
    <t>936 - MFVRE-MO-144-550W</t>
  </si>
  <si>
    <t>ERO 202 - BELENERGY1</t>
  </si>
  <si>
    <t>751 - SUN-40K-G</t>
  </si>
  <si>
    <t>ERO 201 - TALESUN 3</t>
  </si>
  <si>
    <t>669 - SUN-8K-G</t>
  </si>
  <si>
    <t>787 - TP6H72M(H)E-400</t>
  </si>
  <si>
    <t>ERO 201 - TALESUN 2</t>
  </si>
  <si>
    <t>687 - SUN1300G2-US-240</t>
  </si>
  <si>
    <t>833 - TP7F72M(H) - 550W</t>
  </si>
  <si>
    <t>ERO 201 - TALESUN 1</t>
  </si>
  <si>
    <t>522 - SUN-5K-G / SUN-8K-G</t>
  </si>
  <si>
    <t>589 - 415 W</t>
  </si>
  <si>
    <t>ERO 200 - FV1</t>
  </si>
  <si>
    <t>549 - SUN30K-G-LV</t>
  </si>
  <si>
    <t>700 - RS6S340P</t>
  </si>
  <si>
    <t>ERO 199 - RESUN8</t>
  </si>
  <si>
    <t xml:space="preserve">692 - SUN1300G-US-220 </t>
  </si>
  <si>
    <t>851 - SUN1600G3-US-220</t>
  </si>
  <si>
    <t>ERO 199 - RESUN7</t>
  </si>
  <si>
    <t>744 - SUN-4K-G</t>
  </si>
  <si>
    <t>584 - RS6S340P</t>
  </si>
  <si>
    <t>ERO 199 - RESUN6</t>
  </si>
  <si>
    <t>750 - SUN1600G3-US-220</t>
  </si>
  <si>
    <t>684 - RS6I-M 410W</t>
  </si>
  <si>
    <t>ERO 199 - RESUN5</t>
  </si>
  <si>
    <t>693 - SUN600G2-US-240</t>
  </si>
  <si>
    <t>958 - RS8I-550M</t>
  </si>
  <si>
    <t>ERO 199 - RESUN4</t>
  </si>
  <si>
    <t>701 - SUN-15K-G02</t>
  </si>
  <si>
    <t>1125 - RS81-M HC; 560W</t>
  </si>
  <si>
    <t>ERO 199 - RESUN3</t>
  </si>
  <si>
    <t>972 - SUN-10K-G</t>
  </si>
  <si>
    <t>852 - RS6I400M</t>
  </si>
  <si>
    <t>ERO 199 - RESUN2</t>
  </si>
  <si>
    <t>1190 - SUN1000G3-US-220</t>
  </si>
  <si>
    <t>885 - RS8I-545M</t>
  </si>
  <si>
    <t>ERO 199 - RESUN1</t>
  </si>
  <si>
    <t>1215 - SUN-6K-G</t>
  </si>
  <si>
    <t>568 - KRPF340P5BB</t>
  </si>
  <si>
    <t>ERO 197 - KRIPT3</t>
  </si>
  <si>
    <t>1152 - SUN-25K-G02</t>
  </si>
  <si>
    <t>602 - KRPF440M9B</t>
  </si>
  <si>
    <t>ERO 197 - KRIPT2</t>
  </si>
  <si>
    <t>1153 - SUN-8K-G</t>
  </si>
  <si>
    <t>1082 - KRPF-550M</t>
  </si>
  <si>
    <t>ERO 197 - KRIPT1</t>
  </si>
  <si>
    <t>1267 - SUN-5K-SG04LP1-EU</t>
  </si>
  <si>
    <t>686 - AE395HM6-72</t>
  </si>
  <si>
    <t>1328 - SUN-45K-G-LV</t>
  </si>
  <si>
    <t>729 - AE SOLAR 400</t>
  </si>
  <si>
    <t>1352 - SUN-35K-G02-LV</t>
  </si>
  <si>
    <t>1326 - SUN-50K-G-LV</t>
  </si>
  <si>
    <t>665 - AE350M6-72</t>
  </si>
  <si>
    <t>1327 - SUN-40K-G-LV</t>
  </si>
  <si>
    <t>864 - AE410HM6L-72</t>
  </si>
  <si>
    <t>1140 - SUN800G3-EU-230</t>
  </si>
  <si>
    <t>955 - AE440HM6L-72</t>
  </si>
  <si>
    <t>1019 - SUN2000G3-US-220</t>
  </si>
  <si>
    <t>1034 - AE550HM6L-72</t>
  </si>
  <si>
    <t>1047 - SUN 20KG02-LV</t>
  </si>
  <si>
    <t>877 - AE505HM6L-66</t>
  </si>
  <si>
    <t>997 - SUN-50K-G</t>
  </si>
  <si>
    <t>889 - AE SOLAR E460HM6L-60</t>
  </si>
  <si>
    <t>609 - JY335P6-AA-5</t>
  </si>
  <si>
    <t>1082 - SUN2000 G3-US-220</t>
  </si>
  <si>
    <t>548 - JY330P6-AA-5</t>
  </si>
  <si>
    <t>1135 - SUN-15K-G02-LV</t>
  </si>
  <si>
    <t>635 - SL 330TU-36P</t>
  </si>
  <si>
    <t>1136 - SUN-12K-G02-LV</t>
  </si>
  <si>
    <t>695 - JY400M6-FS-9</t>
  </si>
  <si>
    <t>1085 - SUN-7.5K-G</t>
  </si>
  <si>
    <t>636 - SL 370TU</t>
  </si>
  <si>
    <t>1124 - SUN-60K-G</t>
  </si>
  <si>
    <t>559 - UL-395M-144</t>
  </si>
  <si>
    <t>686 - PVS-100-TL 100KW 6 MPPT</t>
  </si>
  <si>
    <t>778 - DM-4.0-TL-PLUS-SB</t>
  </si>
  <si>
    <t>789 - DHM72L9 440W</t>
  </si>
  <si>
    <t>521 - DM 5.0-TL- PLUS 5KW</t>
  </si>
  <si>
    <t>733 - SAJ 400W</t>
  </si>
  <si>
    <t>563 - DM 6.0-TL- PLUS 6KW</t>
  </si>
  <si>
    <t>866 - LNVT-505M</t>
  </si>
  <si>
    <t>ERO 190 - LUXEN7</t>
  </si>
  <si>
    <t>857 - UNO-DM-3.3-TL-PLUS</t>
  </si>
  <si>
    <t>545 - LNSF-390M</t>
  </si>
  <si>
    <t>ERO 190 - LUXEN6</t>
  </si>
  <si>
    <t>1084 - PVI-10.0- TLOUTDFS</t>
  </si>
  <si>
    <t>543 - LUXMAX-72CELL 390W 144 CEL. MONO</t>
  </si>
  <si>
    <t>ERO 190 - LUXEN5</t>
  </si>
  <si>
    <t>1234 - DM-4.6-TL-PLUS-SB</t>
  </si>
  <si>
    <t>910 - LNSU-410M</t>
  </si>
  <si>
    <t>ERO 190 - LUXEN4</t>
  </si>
  <si>
    <t>888 - UNO-DM-4.0-TL-PLUS</t>
  </si>
  <si>
    <t>1071 - LNVU-550M</t>
  </si>
  <si>
    <t>ERO 190 - LUXEN3</t>
  </si>
  <si>
    <t>893 - PVI-12,5-TL-OUTD-FS</t>
  </si>
  <si>
    <t>1026 - LNVT-505M</t>
  </si>
  <si>
    <t>ERO 190 - LUXEN2</t>
  </si>
  <si>
    <t>520 - MIC3000TL-X</t>
  </si>
  <si>
    <t>1010 - LNVH-595W</t>
  </si>
  <si>
    <t>ERO 190 - LUXEN1</t>
  </si>
  <si>
    <t>696 - YC600B</t>
  </si>
  <si>
    <t>ERO 131 - APSYSTEMS13</t>
  </si>
  <si>
    <t>555 - SS-450-72MD</t>
  </si>
  <si>
    <t>833 - YC-1000-3 220V</t>
  </si>
  <si>
    <t>ERO 131 - APSYSTEMS12</t>
  </si>
  <si>
    <t>533 - SUN 72M330</t>
  </si>
  <si>
    <t>860 - YC600-600W</t>
  </si>
  <si>
    <t>ERO 131 - APSYSTEMS11</t>
  </si>
  <si>
    <t>949 - 505W SS-505-66MTF</t>
  </si>
  <si>
    <t>516 - QS1A-1500 W</t>
  </si>
  <si>
    <t>ERO 131 - APSYSTEMS10</t>
  </si>
  <si>
    <t>777 - SUNOVA SOLAR</t>
  </si>
  <si>
    <t>518 - QS1</t>
  </si>
  <si>
    <t>ERO 131 - APSYSTEMS9</t>
  </si>
  <si>
    <t>731 - RENESOLAR 330</t>
  </si>
  <si>
    <t>ERO 188 - RENESOLA5</t>
  </si>
  <si>
    <t>519 - QS1 A-BR</t>
  </si>
  <si>
    <t>ERO 131 - APSYSTEMS8</t>
  </si>
  <si>
    <t>530 - JC 370S-24/ABW</t>
  </si>
  <si>
    <t>ERO 188 - RENESOLA4</t>
  </si>
  <si>
    <t>895 - QS1-BR-220</t>
  </si>
  <si>
    <t>ERO 131 - APSYSTEMS7</t>
  </si>
  <si>
    <t>1042 - RS3-455MB-E3</t>
  </si>
  <si>
    <t>ERO 188 - RENESOLA3</t>
  </si>
  <si>
    <t>1230 - DS3DL</t>
  </si>
  <si>
    <t>ERO 131 - APSYSTEMS6</t>
  </si>
  <si>
    <t>1114 - RS9-665MBG-E1</t>
  </si>
  <si>
    <t>ERO 188 - RENESOLA2</t>
  </si>
  <si>
    <t>1264 - DS3DL-1800</t>
  </si>
  <si>
    <t>ERO 131 - APSYSTEMS5</t>
  </si>
  <si>
    <t>1087 - RS6-570NG-E3</t>
  </si>
  <si>
    <t>ERO 188 - RENESOLA1</t>
  </si>
  <si>
    <t>1359 - YC600BR 127V</t>
  </si>
  <si>
    <t>ERO 131 - APSYSTEMS4</t>
  </si>
  <si>
    <t>606 -  BS72M-370W</t>
  </si>
  <si>
    <t>ERO 187 - BALFAR6</t>
  </si>
  <si>
    <t>1071 - DS3D - 2KW</t>
  </si>
  <si>
    <t>ERO 131 - APSYSTEMS3</t>
  </si>
  <si>
    <t>540 - BS72</t>
  </si>
  <si>
    <t>ERO 187 - BALFAR5</t>
  </si>
  <si>
    <t>1077 - YC500A</t>
  </si>
  <si>
    <t>ERO 131 - APSYSTEMS2</t>
  </si>
  <si>
    <t>526 - MONOCRISTALINO 380W</t>
  </si>
  <si>
    <t>ERO 187 - BALFAR4</t>
  </si>
  <si>
    <t>1191 - DS3D-L 1600W</t>
  </si>
  <si>
    <t>ERO 131 - APSYSTEMS1</t>
  </si>
  <si>
    <t>1083 - BS72M-545</t>
  </si>
  <si>
    <t>ERO 187 - BALFAR3</t>
  </si>
  <si>
    <t>515 - ENLGIN-SUN-7.5K</t>
  </si>
  <si>
    <t>884 - BS72M-400W</t>
  </si>
  <si>
    <t>ERO 187 - BALFAR2</t>
  </si>
  <si>
    <t>756 - SUN-8K-G</t>
  </si>
  <si>
    <t>662 - BS72P-330W</t>
  </si>
  <si>
    <t>ERO 187 - BALFAR1</t>
  </si>
  <si>
    <t>1176 - ELGIN-35K-G-LV</t>
  </si>
  <si>
    <t>525 - GB R370W</t>
  </si>
  <si>
    <t>ERO 186 - GLOBO BRASIL2</t>
  </si>
  <si>
    <t>638 - PRIMO 4.0-1</t>
  </si>
  <si>
    <t>730 - GBR380M 380W</t>
  </si>
  <si>
    <t>ERO 186 - GLOBO BRASIL1</t>
  </si>
  <si>
    <t>627 - SYMO 20</t>
  </si>
  <si>
    <t>520 - Q-PEAK L-G5</t>
  </si>
  <si>
    <t xml:space="preserve">650 - SYMO 20.0-3 </t>
  </si>
  <si>
    <t>516 - JKM390M-72-V</t>
  </si>
  <si>
    <t>ERO 180 - PHB SOLAR1</t>
  </si>
  <si>
    <t>641 - FRONIUS PRIMO 8.2</t>
  </si>
  <si>
    <t>909 - LR5-72HPH-445 M</t>
  </si>
  <si>
    <t>ERO 179 - LONGI6</t>
  </si>
  <si>
    <t>590 - SYMO BRASIL 15</t>
  </si>
  <si>
    <t>673 - LR6-720PH-385M</t>
  </si>
  <si>
    <t>ERO 179 - LONGI5</t>
  </si>
  <si>
    <t>538 - PRIMO 5 KW</t>
  </si>
  <si>
    <t>512 - LR4-72HDB 435M</t>
  </si>
  <si>
    <t>ERO 179 - LONGI4</t>
  </si>
  <si>
    <t>512 - FRONIUS SYMO 10.0-3-M</t>
  </si>
  <si>
    <t>1032 - LONGI - LR5-72HPH-550M</t>
  </si>
  <si>
    <t>ERO 179 - LONGI3</t>
  </si>
  <si>
    <t>545 - FRONIUS PRIMO 8.2-1</t>
  </si>
  <si>
    <t>995 - LR5-66HPH-500M</t>
  </si>
  <si>
    <t>ERO 179 - LONGI2</t>
  </si>
  <si>
    <t>544 - PRIMO 5.0-1</t>
  </si>
  <si>
    <t>964 - LR5-72HBD-540M</t>
  </si>
  <si>
    <t>ERO 179 - LONGI1</t>
  </si>
  <si>
    <t>656 - PRIMO 6 KW</t>
  </si>
  <si>
    <t>ERO 176 - TALESUN14</t>
  </si>
  <si>
    <t>1284 - ECO 25.0-3-S</t>
  </si>
  <si>
    <t>704 - AS-6P 330W</t>
  </si>
  <si>
    <t>ERO 176 - TALESUN13</t>
  </si>
  <si>
    <t>946 - ECO 27.0-3-S</t>
  </si>
  <si>
    <t>757 - TP6H72M(H)-405</t>
  </si>
  <si>
    <t>ERO 176 - TALESUN12</t>
  </si>
  <si>
    <t>1365 - SYMO 15.0-3 208/240</t>
  </si>
  <si>
    <t>658 - TP6H72M(H)-400W</t>
  </si>
  <si>
    <t>ERO 176 - TALESUN11</t>
  </si>
  <si>
    <t>1285 - TAURO ECO 50 3-D</t>
  </si>
  <si>
    <t>505 - TP6H72P-350W</t>
  </si>
  <si>
    <t>ERO 176 - TALESUN10</t>
  </si>
  <si>
    <t>866 - ECO 25.0-3</t>
  </si>
  <si>
    <t>517 - TP6H72M(H)-400W</t>
  </si>
  <si>
    <t>ERO 176 - TALESUN9</t>
  </si>
  <si>
    <t>728 - FRONIUS SYMO 20.0-3</t>
  </si>
  <si>
    <t>576 - TP6H72-340W</t>
  </si>
  <si>
    <t>ERO 176 - TALESUN8</t>
  </si>
  <si>
    <t>727 - FRONIUS SYMO BR 12.0-3</t>
  </si>
  <si>
    <t>1036 - TP672M-375W</t>
  </si>
  <si>
    <t>ERO 176 - TALESUN7</t>
  </si>
  <si>
    <t>832 - SYMO 12 KW</t>
  </si>
  <si>
    <t>1059 - TS560S8B-144</t>
  </si>
  <si>
    <t>ERO 176 - TALESUN6</t>
  </si>
  <si>
    <t>818 - PRIMO 3.0.1</t>
  </si>
  <si>
    <t>1062 - TS560S8B</t>
  </si>
  <si>
    <t>ERO 176 - TALESUN5</t>
  </si>
  <si>
    <t>511 - SUNGROW SG4-D</t>
  </si>
  <si>
    <t>ERO 124 - SUNFROW SG4K-D1</t>
  </si>
  <si>
    <t>939 - TP7F72M(H)-535</t>
  </si>
  <si>
    <t>ERO 176 - TALESUN4</t>
  </si>
  <si>
    <t>811 - 61000</t>
  </si>
  <si>
    <t>ERO 121 - GOODWE22</t>
  </si>
  <si>
    <t>759 - TP6H72M-410W</t>
  </si>
  <si>
    <t>ERO 176 - TALESUN3</t>
  </si>
  <si>
    <t>733 - GW3000-XS</t>
  </si>
  <si>
    <t>ERO 121 - GOODWE21</t>
  </si>
  <si>
    <t>762 - TP6F72M</t>
  </si>
  <si>
    <t>ERO 176 - TALESUN2</t>
  </si>
  <si>
    <t>812 - GW80K-MT</t>
  </si>
  <si>
    <t>ERO 121 - GOODWE20</t>
  </si>
  <si>
    <t>839 - TP7F72M(H)-550</t>
  </si>
  <si>
    <t>ERO 176 - TALESUN1</t>
  </si>
  <si>
    <t>830 - GW10K-MS</t>
  </si>
  <si>
    <t>ERO 121 - GOODWE19</t>
  </si>
  <si>
    <t>782 - CHSM6612P/HV 345W</t>
  </si>
  <si>
    <t>ERO 172 - ASTRONERGY10</t>
  </si>
  <si>
    <t>819 - GW12KT-DT</t>
  </si>
  <si>
    <t>ERO 121 - GOODWE18</t>
  </si>
  <si>
    <t>943 - CHSM72M-HC-450</t>
  </si>
  <si>
    <t>ERO 172 - ASTRONERGY9</t>
  </si>
  <si>
    <t>674 - GW8500-MS</t>
  </si>
  <si>
    <t>ERO 121 - GOODWE17</t>
  </si>
  <si>
    <t>728 - ASTROENERGY 415</t>
  </si>
  <si>
    <t>ERO 172 - ASTRONERGY8</t>
  </si>
  <si>
    <t>517 - GW5000D-NS</t>
  </si>
  <si>
    <t>ERO 121 - GOODWE16</t>
  </si>
  <si>
    <t>493 - CHSM6612P/HV</t>
  </si>
  <si>
    <t>ERO 172 - ASTRONERGY7</t>
  </si>
  <si>
    <t>508 - GW3000-XS</t>
  </si>
  <si>
    <t>ERO 121 - GOODWE15</t>
  </si>
  <si>
    <t>557 - CHSM72M-HC</t>
  </si>
  <si>
    <t>ERO 172 - ASTRONERGY6</t>
  </si>
  <si>
    <t>571 - GW12KLV-DT</t>
  </si>
  <si>
    <t>ERO 121 - GOODWE14</t>
  </si>
  <si>
    <t>1077 - CHSM6612N/HV-375</t>
  </si>
  <si>
    <t>ERO 172 - ASTRONERGY5</t>
  </si>
  <si>
    <t>588 - GW10K-MS</t>
  </si>
  <si>
    <t>ERO 121 - GOODWE13</t>
  </si>
  <si>
    <t>1078 - CHSM6612N/HV-375</t>
  </si>
  <si>
    <t>ERO 172 - ASTRONERGY4</t>
  </si>
  <si>
    <t>572 - WEG SIW200 M085</t>
  </si>
  <si>
    <t>ERO 121 - GOODWE12</t>
  </si>
  <si>
    <t>1023 - CHSM72M-HC-555</t>
  </si>
  <si>
    <t>ERO 172 - ASTRONERGY3</t>
  </si>
  <si>
    <t>1139 - GW75K-HT</t>
  </si>
  <si>
    <t>ERO 121 - GOODWE11</t>
  </si>
  <si>
    <t>959 - CHSM72M-HC-545</t>
  </si>
  <si>
    <t>ERO 172 - ASTRONERGY2</t>
  </si>
  <si>
    <t>1128 - GW15KLV-DT</t>
  </si>
  <si>
    <t>ERO 121 - GOODWE10</t>
  </si>
  <si>
    <t>977 - CHSM72M-HC SERIES (182)-540WP</t>
  </si>
  <si>
    <t>ERO 172 - ASTRONERGY1</t>
  </si>
  <si>
    <t>1343 - MODELO: GW7000-MS</t>
  </si>
  <si>
    <t>ERO 121 - GOODWE9</t>
  </si>
  <si>
    <t>1005 - SRP-540-BMA-HV</t>
  </si>
  <si>
    <t>ERO 171 - SERAPHIM4</t>
  </si>
  <si>
    <t>1363 - GW30K-MT</t>
  </si>
  <si>
    <t>ERO 121 - GOODWE8</t>
  </si>
  <si>
    <t>491 - SRP-330-6PA-HV</t>
  </si>
  <si>
    <t>ERO 171 - SERAPHIM3</t>
  </si>
  <si>
    <t>1347 - GOODWE GW36K-MT</t>
  </si>
  <si>
    <t>ERO 121 - GOODWE7</t>
  </si>
  <si>
    <t>1100 - SRP-545-BMA-HV</t>
  </si>
  <si>
    <t>ERO 171 - SERAPHIM2</t>
  </si>
  <si>
    <t>1122 - GW17K-DT</t>
  </si>
  <si>
    <t>ERO 121 - GOODWE6</t>
  </si>
  <si>
    <t>1050 - DHM-72X10 550W</t>
  </si>
  <si>
    <t>ERO 171 - SERAPHIM1</t>
  </si>
  <si>
    <t>1062 - GW50KN-MT</t>
  </si>
  <si>
    <t>ERO 121 - GOODWE5</t>
  </si>
  <si>
    <t>624 - GCL-P3/72H345</t>
  </si>
  <si>
    <t>ERO 169 - GCL7</t>
  </si>
  <si>
    <t>873 - GOODWE 20K</t>
  </si>
  <si>
    <t>ERO 121 - GOODWE4</t>
  </si>
  <si>
    <t>588 - GCL M3/72H400</t>
  </si>
  <si>
    <t>ERO 169 - GCL6</t>
  </si>
  <si>
    <t>1063 - GW60KBF-MT</t>
  </si>
  <si>
    <t>ERO 121 - GOODWE3</t>
  </si>
  <si>
    <t>489 - GCL 400W</t>
  </si>
  <si>
    <t>ERO 169 - GCL5</t>
  </si>
  <si>
    <t>1098 - GW100K-HT</t>
  </si>
  <si>
    <t>ERO 121 - GOODWE2</t>
  </si>
  <si>
    <t>628 - M3/72H-405</t>
  </si>
  <si>
    <t>ERO 169 - GCL4</t>
  </si>
  <si>
    <t>1069 - GW6KBD-NS</t>
  </si>
  <si>
    <t>ERO 121 - GOODWE1</t>
  </si>
  <si>
    <t>1089 - GLCM10/72H 545W</t>
  </si>
  <si>
    <t>ERO 169 - GCL3</t>
  </si>
  <si>
    <t>1167 - RENO-7,7K-PLUS-220V</t>
  </si>
  <si>
    <t>1074 - GCL-M10/72H550</t>
  </si>
  <si>
    <t>ERO 169 - GCL2</t>
  </si>
  <si>
    <t>523 - PHB 500-NS</t>
  </si>
  <si>
    <t>643 - GLC-M6/72H</t>
  </si>
  <si>
    <t>ERO 169 - GCL1</t>
  </si>
  <si>
    <t>509 - PHB1500-NS</t>
  </si>
  <si>
    <t>486 - JKM400M-72H-V</t>
  </si>
  <si>
    <t>ERO 168 - PERC HALF CELL1</t>
  </si>
  <si>
    <t>1178 - PHB5000T-DS</t>
  </si>
  <si>
    <t xml:space="preserve">669 - JAM72S09-390/PR </t>
  </si>
  <si>
    <t>ERO 167 - JA SOLAR5</t>
  </si>
  <si>
    <t>1210 - PHB6000D-NS</t>
  </si>
  <si>
    <t>485 - JAM78S10 435</t>
  </si>
  <si>
    <t>ERO 167 - JA SOLAR4</t>
  </si>
  <si>
    <t>1197 - PHB1500-XS</t>
  </si>
  <si>
    <t>702 - JAM72S20-450/MR</t>
  </si>
  <si>
    <t>ERO 167 - JA SOLAR3</t>
  </si>
  <si>
    <t>1181 - PHB15K-MT</t>
  </si>
  <si>
    <t>996 - JAM72S30-540-MR</t>
  </si>
  <si>
    <t>ERO 167 - JA SOLAR2</t>
  </si>
  <si>
    <t>609 - SE27.6K 380V</t>
  </si>
  <si>
    <t>711 - JA SOLAR JAM72S30-535/MR</t>
  </si>
  <si>
    <t>ERO 167 - JA SOLAR1</t>
  </si>
  <si>
    <t>593 - SE3.68K</t>
  </si>
  <si>
    <t>842 - LF500M8-78H</t>
  </si>
  <si>
    <t>ERO 165 - EMPALUX10</t>
  </si>
  <si>
    <t>506 - SE9200H</t>
  </si>
  <si>
    <t>867 - MF00605</t>
  </si>
  <si>
    <t>ERO 165 - EMPALUX9</t>
  </si>
  <si>
    <t>700 - SOLAR SOLAREDGE SE75K</t>
  </si>
  <si>
    <t>806 - LF350P6-72</t>
  </si>
  <si>
    <t>ERO 165 - EMPALUX8</t>
  </si>
  <si>
    <t>1142 - SE100K</t>
  </si>
  <si>
    <t>481 - MF00330</t>
  </si>
  <si>
    <t>ERO 165 - EMPALUX7</t>
  </si>
  <si>
    <t>770 - SE27.6K-15,2</t>
  </si>
  <si>
    <t>744 - MF00450</t>
  </si>
  <si>
    <t>ERO 165 - EMPALUX6</t>
  </si>
  <si>
    <t>765 - SE6000H</t>
  </si>
  <si>
    <t>971 - MF00690</t>
  </si>
  <si>
    <t>ERO 165 - EMPALUX5</t>
  </si>
  <si>
    <t xml:space="preserve">741 - REFUSOL 13K </t>
  </si>
  <si>
    <t>994 - MF00350</t>
  </si>
  <si>
    <t>ERO 165 - EMPALUX4</t>
  </si>
  <si>
    <t>718 - 801P005200 5 KW</t>
  </si>
  <si>
    <t>898 - LF605M12-60H</t>
  </si>
  <si>
    <t>ERO 165 - EMPALUX3</t>
  </si>
  <si>
    <t>804 - REFUSOL-22KW</t>
  </si>
  <si>
    <t>870 - MF00500</t>
  </si>
  <si>
    <t>ERO 165 - EMPALUX2</t>
  </si>
  <si>
    <t>760 -  REFUSOL 33K-2T</t>
  </si>
  <si>
    <t>871 - MF00500</t>
  </si>
  <si>
    <t>ERO 165 - EMPALUX1</t>
  </si>
  <si>
    <t>610 - 25K - 2T</t>
  </si>
  <si>
    <t>668 - AS-6M-HC-400</t>
  </si>
  <si>
    <t>ERO 161 - AMERISOLAR10</t>
  </si>
  <si>
    <t>505 - REFUONE 7K-2T</t>
  </si>
  <si>
    <t>749 - AMERISOLAR 370</t>
  </si>
  <si>
    <t>ERO 161 - AMERISOLAR9</t>
  </si>
  <si>
    <t>688 - 50K-3T</t>
  </si>
  <si>
    <t>656 - AS-6M PERC 365</t>
  </si>
  <si>
    <t>ERO 161 - AMERISOLAR8</t>
  </si>
  <si>
    <t>672 - 801P007200 7,5KW</t>
  </si>
  <si>
    <t>ERO 161 - AMERISOLAR7</t>
  </si>
  <si>
    <t>992 - 25K-2T 850P025.200-127/220V</t>
  </si>
  <si>
    <t>477 - AS-6P-340W</t>
  </si>
  <si>
    <t>ERO 161 - AMERISOLAR6</t>
  </si>
  <si>
    <t>974 - REFUONE 3K-2T</t>
  </si>
  <si>
    <t>1004 - AS-6M144-BT-450W</t>
  </si>
  <si>
    <t>ERO 161 - AMERISOLAR5</t>
  </si>
  <si>
    <t>1132 - REFUONE 1.6K</t>
  </si>
  <si>
    <t>1067 - AS-6M144-BT-455W</t>
  </si>
  <si>
    <t>ERO 161 - AMERISOLAR4</t>
  </si>
  <si>
    <t>1041 - REFUSOL 25K-2T</t>
  </si>
  <si>
    <t>911 - AS6M144-HC445W</t>
  </si>
  <si>
    <t>ERO 161 - AMERISOLAR3</t>
  </si>
  <si>
    <t>836 - REFUONE 33K-2T 17,1KW</t>
  </si>
  <si>
    <t>763 - AS-6P-340W</t>
  </si>
  <si>
    <t>ERO 161 - AMERISOLAR2</t>
  </si>
  <si>
    <t>824 - REFUSOL 40K 220V</t>
  </si>
  <si>
    <t>887 - AS-7M144-HC-545W</t>
  </si>
  <si>
    <t>ERO 161 - AMERISOLAR1</t>
  </si>
  <si>
    <t>963 - REFUONE 5K-2T</t>
  </si>
  <si>
    <t>670 - UL-400M-144</t>
  </si>
  <si>
    <t>ERO 160 - ULICA SOLAR12</t>
  </si>
  <si>
    <t>850 - REFUONE 3.3K-1T</t>
  </si>
  <si>
    <t>671 - UL-400M</t>
  </si>
  <si>
    <t>ERO 160 - ULICA SOLAR11</t>
  </si>
  <si>
    <t>504 - MIN50000TL-X</t>
  </si>
  <si>
    <t>706 - UL-330P-72</t>
  </si>
  <si>
    <t>ERO 160 - ULICA SOLAR10</t>
  </si>
  <si>
    <t>529 - MIN6000TL-X</t>
  </si>
  <si>
    <t>476 - UL-395M-144</t>
  </si>
  <si>
    <t>ERO 160 - ULICA SOLAR9</t>
  </si>
  <si>
    <t>603 - SB3.0-1AV-40</t>
  </si>
  <si>
    <t>534 - UL-380-72</t>
  </si>
  <si>
    <t>ERO 160 - ULICA SOLAR8</t>
  </si>
  <si>
    <t>655 - SUNNY HIGHPOWER 150-20</t>
  </si>
  <si>
    <t>587 - UL-330M-144</t>
  </si>
  <si>
    <t>ERO 160 - ULICA SOLAR7</t>
  </si>
  <si>
    <t>730 - SM-DE15M</t>
  </si>
  <si>
    <t>880 - UL-505M-132HV</t>
  </si>
  <si>
    <t>ERO 160 - ULICA SOLAR6</t>
  </si>
  <si>
    <t>602 - SB4.0-1AV-40</t>
  </si>
  <si>
    <t>894 - UL-550M-144HV</t>
  </si>
  <si>
    <t>ERO 160 - ULICA SOLAR5</t>
  </si>
  <si>
    <t>503 - SHP75-10 SUNNY 75W</t>
  </si>
  <si>
    <t>907 - UL-340P-72</t>
  </si>
  <si>
    <t>ERO 160 - ULICA SOLAR4</t>
  </si>
  <si>
    <t>579 - SB5.0-1AV-41</t>
  </si>
  <si>
    <t>ERO 160 - ULICA SOLAR3</t>
  </si>
  <si>
    <t>601 - SB3.0-1AV-40</t>
  </si>
  <si>
    <t>712 - UL-450M-144</t>
  </si>
  <si>
    <t>ERO 160 - ULICA SOLAR2</t>
  </si>
  <si>
    <t>908 - SB3.0-1AV-41</t>
  </si>
  <si>
    <t>773 - UL-440M-144</t>
  </si>
  <si>
    <t>ERO 160 - ULICA SOLAR1</t>
  </si>
  <si>
    <t>965 - STP110-60 SUNNY</t>
  </si>
  <si>
    <t>742 - LR4-72HPH-450M</t>
  </si>
  <si>
    <t>ERO 156 - LONGI17</t>
  </si>
  <si>
    <t>1094 - SB6.0-1AV-41 - 6KW</t>
  </si>
  <si>
    <t>645 - LR4-72HPH-435M</t>
  </si>
  <si>
    <t>ERO 156 - LONGI16</t>
  </si>
  <si>
    <t>853 - SMA STP 50-40</t>
  </si>
  <si>
    <t>780 - LR5-72HBD-530W</t>
  </si>
  <si>
    <t>ERO 156 - LONGI15</t>
  </si>
  <si>
    <t xml:space="preserve">776 - SMA 50KW </t>
  </si>
  <si>
    <t>747 - LR5-72HBD-530W</t>
  </si>
  <si>
    <t>ERO 156 - LONGI14</t>
  </si>
  <si>
    <t>841 - SMA SB6.0-1AV-4</t>
  </si>
  <si>
    <t>503 - LR4-72HPH-430M</t>
  </si>
  <si>
    <t>ERO 156 - LONGI13</t>
  </si>
  <si>
    <t>852 - STP25000TL-30</t>
  </si>
  <si>
    <t>472 - LR4-72HBD 435M</t>
  </si>
  <si>
    <t>ERO 156 - LONGI12</t>
  </si>
  <si>
    <t>502 - GW5000D-NS</t>
  </si>
  <si>
    <t>625 - LR4-72HPH 440M</t>
  </si>
  <si>
    <t>ERO 156 - LONGI11</t>
  </si>
  <si>
    <t>533 - ELGIN-SUN-8K-G</t>
  </si>
  <si>
    <t>513 - MONOCRISTALINO</t>
  </si>
  <si>
    <t>ERO 156 - LONGI10</t>
  </si>
  <si>
    <t>501 - ELGIN 340W</t>
  </si>
  <si>
    <t>801 - LR4-72HBD-450M</t>
  </si>
  <si>
    <t>ERO 156 - LONGI9</t>
  </si>
  <si>
    <t>500 - ELGIN SUN-8K-G</t>
  </si>
  <si>
    <t>1019 - 72HPH-535M</t>
  </si>
  <si>
    <t>ERO 156 - LONGI8</t>
  </si>
  <si>
    <t>541 - SUN-5K-G</t>
  </si>
  <si>
    <t>1011 - LR5-72HBD-540M</t>
  </si>
  <si>
    <t>ERO 156 - LONGI7</t>
  </si>
  <si>
    <t>633 - 75KW</t>
  </si>
  <si>
    <t>1096 - JKM565N-72HL4-V</t>
  </si>
  <si>
    <t>ERO 156 - LONGI6</t>
  </si>
  <si>
    <t>576 - ELGIN SUN-50K-G</t>
  </si>
  <si>
    <t>1048 - LR5-72HPH-550M</t>
  </si>
  <si>
    <t>ERO 156 - LONGI5</t>
  </si>
  <si>
    <t>543 - ELGIN-SUN-3K-G</t>
  </si>
  <si>
    <t>868 - LR5-66HPH-500M</t>
  </si>
  <si>
    <t>ERO 156 - LONGI4</t>
  </si>
  <si>
    <t>799 - ELGIN SUN-1,3K</t>
  </si>
  <si>
    <t>826 - LR4-72HP-445M</t>
  </si>
  <si>
    <t>ERO 156 - LONGI3</t>
  </si>
  <si>
    <t>777 - SUN-15K</t>
  </si>
  <si>
    <t>941 - LR5-72HPH-540M</t>
  </si>
  <si>
    <t>ERO 156 - LONGI2</t>
  </si>
  <si>
    <t>755 - ELGIN 5K</t>
  </si>
  <si>
    <t>876 - LR5-72HPH-545M</t>
  </si>
  <si>
    <t>ERO 156 - LONGI1</t>
  </si>
  <si>
    <t>854 - ELSYS ESM5000</t>
  </si>
  <si>
    <t>462 - YINGLI YL330P-35B</t>
  </si>
  <si>
    <t>ERO 151 - YINGLI3</t>
  </si>
  <si>
    <t>838 - ELGIN 600</t>
  </si>
  <si>
    <t>553 - YL320P - 35B</t>
  </si>
  <si>
    <t>ERO 151 - YINGLI2</t>
  </si>
  <si>
    <t>834 - SF5000TL</t>
  </si>
  <si>
    <t>978 - YL270P-29B</t>
  </si>
  <si>
    <t>ERO 151 - YINGLI1</t>
  </si>
  <si>
    <t>670 - SUN-7,5KTLM</t>
  </si>
  <si>
    <t>452 - EMSZ 345P DG</t>
  </si>
  <si>
    <t>ERO 149 - INTELBRAS1</t>
  </si>
  <si>
    <t>645 - SUN LV SUN-30 K- G02-LV</t>
  </si>
  <si>
    <t>603 - UL-330P-72</t>
  </si>
  <si>
    <t>ERO 146 - JNG13</t>
  </si>
  <si>
    <t xml:space="preserve">540 - SUN-5K-G </t>
  </si>
  <si>
    <t>693 - HCP78X9-400W</t>
  </si>
  <si>
    <t>ERO 146 - JNG12</t>
  </si>
  <si>
    <t>748 - SUN 3KG</t>
  </si>
  <si>
    <t>755 - UL-395M-144</t>
  </si>
  <si>
    <t>ERO 146 - JNG11</t>
  </si>
  <si>
    <t>719 - SUN-50K-G</t>
  </si>
  <si>
    <t>448 - UL 395M-144</t>
  </si>
  <si>
    <t>ERO 146 - JNG10</t>
  </si>
  <si>
    <t>699 - ELGIN 1300</t>
  </si>
  <si>
    <t>506 - UL 330P-72</t>
  </si>
  <si>
    <t>ERO 146 - JNG9</t>
  </si>
  <si>
    <t>1130 - SUN 60 – K - G</t>
  </si>
  <si>
    <t>524 - HCP78X9-400W</t>
  </si>
  <si>
    <t>ERO 146 - JNG8</t>
  </si>
  <si>
    <t>1104 - SUN-33K-G</t>
  </si>
  <si>
    <t>781 - JNG 440</t>
  </si>
  <si>
    <t>ERO 146 - JNG7</t>
  </si>
  <si>
    <t>1034 - SUN-30K-G/15KW(220V)</t>
  </si>
  <si>
    <t>991 - SS-550-72MDH</t>
  </si>
  <si>
    <t>ERO 146 - JNG6</t>
  </si>
  <si>
    <t>1243 - ELGIN-20K-G02-LV</t>
  </si>
  <si>
    <t xml:space="preserve">1051 -  JNG SS-500-72MDH </t>
  </si>
  <si>
    <t>ERO 146 - JNG5</t>
  </si>
  <si>
    <t>1241 - ELGIN-35K-G-LV / 220V</t>
  </si>
  <si>
    <t>1068 - SS-555-72MDH</t>
  </si>
  <si>
    <t>ERO 146 - JNG4</t>
  </si>
  <si>
    <t>1137 - ELGIN-45K-G-LV</t>
  </si>
  <si>
    <t>821 - DHM-72X10 - 540W</t>
  </si>
  <si>
    <t>ERO 146 - JNG3</t>
  </si>
  <si>
    <t>916 - SUN20K-G</t>
  </si>
  <si>
    <t>844 - DHM-72X10-545W</t>
  </si>
  <si>
    <t>ERO 146 - JNG2</t>
  </si>
  <si>
    <t>889 - ELGIN 30KW</t>
  </si>
  <si>
    <t>912 - UL-550M-144HV</t>
  </si>
  <si>
    <t>ERO 146 - JNG1</t>
  </si>
  <si>
    <t>855 - ELSYS ESM 6500</t>
  </si>
  <si>
    <t>549 - JY335P6AA-5</t>
  </si>
  <si>
    <t>ERO 142 - QXPV SOLAR7</t>
  </si>
  <si>
    <t>1032 - SUN-75K-G</t>
  </si>
  <si>
    <t>ERO 142 - QXPV SOLAR6</t>
  </si>
  <si>
    <t>1000 - ELGIN2000</t>
  </si>
  <si>
    <t>439 - SL330TU-36MD</t>
  </si>
  <si>
    <t>ERO 142 - QXPV SOLAR5</t>
  </si>
  <si>
    <t>981 - SUN-50K-G 220V</t>
  </si>
  <si>
    <t>579 - SL 370 TU-30P</t>
  </si>
  <si>
    <t>ERO 142 - QXPV SOLAR4</t>
  </si>
  <si>
    <t>534 - SOLIS 25K</t>
  </si>
  <si>
    <t>630 - CS3U-360P</t>
  </si>
  <si>
    <t>ERO 142 - QXPV SOLAR3</t>
  </si>
  <si>
    <t>524 - SOLIS-1P5K-4G</t>
  </si>
  <si>
    <t>629 - SS-330-72P</t>
  </si>
  <si>
    <t>ERO 142 - QXPV SOLAR2</t>
  </si>
  <si>
    <t>1335 - S5-GC37.5K</t>
  </si>
  <si>
    <t>ERO 142 - QXPV SOLAR1</t>
  </si>
  <si>
    <t>535 - SOLIS 25K</t>
  </si>
  <si>
    <t>735 - DHM-7210-530W</t>
  </si>
  <si>
    <t>ERO 139 - DAH SOLAR31</t>
  </si>
  <si>
    <t>740 - SOLIS-3P30K -LV</t>
  </si>
  <si>
    <t>679 - HCM72X9-400W</t>
  </si>
  <si>
    <t>ERO 139 - DAH SOLAR30</t>
  </si>
  <si>
    <t>768 - SOLIS-1P7K-4G</t>
  </si>
  <si>
    <t>642 - HCP72X9-360W</t>
  </si>
  <si>
    <t>ERO 139 - DAH SOLAR29</t>
  </si>
  <si>
    <t>715 - SOLIS-1F10K4</t>
  </si>
  <si>
    <t>745 - DHM-72L9-440W</t>
  </si>
  <si>
    <t>ERO 139 - DAH SOLAR28</t>
  </si>
  <si>
    <t>679 - SOLIS-MINI-3000-4G</t>
  </si>
  <si>
    <t>790 - HCM78X9-440W</t>
  </si>
  <si>
    <t>ERO 139 - DAH SOLAR27</t>
  </si>
  <si>
    <t>705 - 1P8K-4G</t>
  </si>
  <si>
    <t>778 - DHM-72L9/BF 450W</t>
  </si>
  <si>
    <t>ERO 139 - DAH SOLAR26</t>
  </si>
  <si>
    <t>829 - SOLIS-1P7K-4G</t>
  </si>
  <si>
    <t>748 - DHM-72L9-440W</t>
  </si>
  <si>
    <t>ERO 139 - DAH SOLAR25</t>
  </si>
  <si>
    <t>885 - SOLIS 1P6K-4G</t>
  </si>
  <si>
    <t>634 - HCP78X9-400W</t>
  </si>
  <si>
    <t>ERO 139 - DAH SOLAR24</t>
  </si>
  <si>
    <t>823 - SOLIS-1P7K-4G</t>
  </si>
  <si>
    <t>461 - HCP72X9 355W</t>
  </si>
  <si>
    <t>ERO 139 - DAH SOLAR23</t>
  </si>
  <si>
    <t>794 - SOLIS-3P20K-4G</t>
  </si>
  <si>
    <t>456 - HCM72X9-400W</t>
  </si>
  <si>
    <t>ERO 139 - DAH SOLAR22</t>
  </si>
  <si>
    <t>798 - SOLIS-1P9K-4G</t>
  </si>
  <si>
    <t>437 - PHP72-330W</t>
  </si>
  <si>
    <t>ERO 139 - DAH SOLAR21</t>
  </si>
  <si>
    <t>668 - SOLIS-3P30K-4G</t>
  </si>
  <si>
    <t>501 - DHP72-330W</t>
  </si>
  <si>
    <t>ERO 139 - DAH SOLAR20</t>
  </si>
  <si>
    <t>581 - SOLIS 15K-LV</t>
  </si>
  <si>
    <t>618 - HCP72X9370W</t>
  </si>
  <si>
    <t>ERO 139 - DAH SOLAR19</t>
  </si>
  <si>
    <t>600 - SOLIS 20KW</t>
  </si>
  <si>
    <t>605 - HCM72X9-405W</t>
  </si>
  <si>
    <t>ERO 139 - DAH SOLAR18</t>
  </si>
  <si>
    <t>580 - SOLIS 60K-4G</t>
  </si>
  <si>
    <t>554 - HCP72X9-365W</t>
  </si>
  <si>
    <t>ERO 139 - DAH SOLAR17</t>
  </si>
  <si>
    <t>498 - SOLIS-1P(7-10)K-4G</t>
  </si>
  <si>
    <t>805 - DHM 72X10 – 545W</t>
  </si>
  <si>
    <t>ERO 139 - DAH SOLAR16</t>
  </si>
  <si>
    <t xml:space="preserve">513 - SOLIS-1P5K-4G </t>
  </si>
  <si>
    <t>947 - HCM72X10 -500W</t>
  </si>
  <si>
    <t>ERO 139 - DAH SOLAR15</t>
  </si>
  <si>
    <t>649 - 1P4K-4G</t>
  </si>
  <si>
    <t>935 - DHP60-235W</t>
  </si>
  <si>
    <t>ERO 139 - DAH SOLAR14</t>
  </si>
  <si>
    <t>658 - MINI2000-4G</t>
  </si>
  <si>
    <t>934 - DHP60-260W</t>
  </si>
  <si>
    <t>ERO 139 - DAH SOLAR13</t>
  </si>
  <si>
    <t>630 - SOLIS-1P5K-4G</t>
  </si>
  <si>
    <t>967 - DHT-M60X10/FS 460W</t>
  </si>
  <si>
    <t>ERO 139 - DAH SOLAR12</t>
  </si>
  <si>
    <t>618 - 1P10K-4G</t>
  </si>
  <si>
    <t>1126 - DHM-72X10BF-550W</t>
  </si>
  <si>
    <t>ERO 139 - DAH SOLAR11</t>
  </si>
  <si>
    <t>622 - SOLIS-1P8K-4G</t>
  </si>
  <si>
    <t>1065 - DHM-72X10 555W</t>
  </si>
  <si>
    <t>ERO 139 - DAH SOLAR10</t>
  </si>
  <si>
    <t>1157 - SOLIS-75K-5G</t>
  </si>
  <si>
    <t>975 - ELG590-M78HLP</t>
  </si>
  <si>
    <t>ERO 139 - DAH SOLAR9</t>
  </si>
  <si>
    <t>1192 - SOLIS-15K-LV-5G</t>
  </si>
  <si>
    <t>925 - UL-505M-132HV</t>
  </si>
  <si>
    <t>ERO 139 - DAH SOLAR8</t>
  </si>
  <si>
    <t>1054 - SOLIS – 100KW</t>
  </si>
  <si>
    <t>820 - DHM-72L9/BF 450 W</t>
  </si>
  <si>
    <t>ERO 139 - DAH SOLAR7</t>
  </si>
  <si>
    <t>1018 - SOLIS-40K-5G</t>
  </si>
  <si>
    <t>809 - HCM72X9-400W</t>
  </si>
  <si>
    <t>ERO 139 - DAH SOLAR6</t>
  </si>
  <si>
    <t>1029 - SOLIS-125K-EHV-5G</t>
  </si>
  <si>
    <t>808 - DHM-72X10 - 540W</t>
  </si>
  <si>
    <t>ERO 139 - DAH SOLAR5</t>
  </si>
  <si>
    <t>1280 - S6-GR1P6K</t>
  </si>
  <si>
    <t>828 - HCM78X9-445W</t>
  </si>
  <si>
    <t>ERO 139 - DAH SOLAR4</t>
  </si>
  <si>
    <t>1290 - S5-GR1P-8K</t>
  </si>
  <si>
    <t>916 - DHM72X10-550W</t>
  </si>
  <si>
    <t>ERO 139 - DAH SOLAR3</t>
  </si>
  <si>
    <t>1279 - SOLIS-1P7K-5G</t>
  </si>
  <si>
    <t>901 - DHM-72X10 535W</t>
  </si>
  <si>
    <t>ERO 139 - DAH SOLAR2</t>
  </si>
  <si>
    <t>1200 - S6-GR1P5K</t>
  </si>
  <si>
    <t>832 - DHM72L9-445W</t>
  </si>
  <si>
    <t>ERO 139 - DAH SOLAR1</t>
  </si>
  <si>
    <t>1272 - S5-GC20K-LV</t>
  </si>
  <si>
    <t>450 - RSM144-6-410M</t>
  </si>
  <si>
    <t>ERO 138 - RISEN13</t>
  </si>
  <si>
    <t>1002 - SOLIS-1P7.7K-5G</t>
  </si>
  <si>
    <t>457 - RSM150-8-500M</t>
  </si>
  <si>
    <t>ERO 138 - RISEN12</t>
  </si>
  <si>
    <t>917 - SOLIS – 110KW</t>
  </si>
  <si>
    <t>459 - RSM72-6-335-P</t>
  </si>
  <si>
    <t>ERO 138 - RISEN11</t>
  </si>
  <si>
    <t>933 - SOLIS-40K</t>
  </si>
  <si>
    <t>436 - CANADIAN - CS3U- 360P</t>
  </si>
  <si>
    <t>ERO 138 - RISEN10</t>
  </si>
  <si>
    <t>912 - SOLIS-50K</t>
  </si>
  <si>
    <t>441 - RSM144-6-340P</t>
  </si>
  <si>
    <t>ERO 138 - RISEN9</t>
  </si>
  <si>
    <t>886 - SOLIS-1P7.7K-5G</t>
  </si>
  <si>
    <t>447 - RSM72-6-335P</t>
  </si>
  <si>
    <t>ERO 138 - RISEN8</t>
  </si>
  <si>
    <t>907 - SOLIS-1P9K-4G</t>
  </si>
  <si>
    <t>473 - RISEN RSM 405W</t>
  </si>
  <si>
    <t>ERO 138 - RISEN7</t>
  </si>
  <si>
    <t>955 - SOLIS 110KW</t>
  </si>
  <si>
    <t>990 - RSM-144-7-450M</t>
  </si>
  <si>
    <t>ERO 138 - RISEN6</t>
  </si>
  <si>
    <t>989 - MINI-3000-4G</t>
  </si>
  <si>
    <t>1021 - RSM120-8-590M</t>
  </si>
  <si>
    <t>ERO 138 - RISEN5</t>
  </si>
  <si>
    <t>953 - 75K-5G</t>
  </si>
  <si>
    <t>1108 - RSM132-8-690BHDG</t>
  </si>
  <si>
    <t>ERO 138 - RISEN4</t>
  </si>
  <si>
    <t>943 - SOLIS-MINI-3000-4G</t>
  </si>
  <si>
    <t>561 - RSM72-6-340P</t>
  </si>
  <si>
    <t>ERO 138 - RISEN3</t>
  </si>
  <si>
    <t>949 - SOLIS-20K-LV</t>
  </si>
  <si>
    <t>687 - RSM72-6-330P</t>
  </si>
  <si>
    <t>ERO 138 - RISEN2</t>
  </si>
  <si>
    <t>864 - WEG SIW500H ST015</t>
  </si>
  <si>
    <t>989 - RSM-144-7-445M</t>
  </si>
  <si>
    <t>ERO 138 - RISEN1</t>
  </si>
  <si>
    <t>929 - SIW400 – ST075</t>
  </si>
  <si>
    <t>480 - RSM150-8-480M-500M</t>
  </si>
  <si>
    <t>774 - SIW500H-ST030</t>
  </si>
  <si>
    <t>433 - ODA400W-39M</t>
  </si>
  <si>
    <t>789 - SIW200-M085</t>
  </si>
  <si>
    <t>590 - ODA-380W36M</t>
  </si>
  <si>
    <t>952 - SIW200 M100 (GW10K-MS)</t>
  </si>
  <si>
    <t>585 - ODA-340W-36P</t>
  </si>
  <si>
    <t>977 - SIW500H - ST100 HV</t>
  </si>
  <si>
    <t>449 - ODA-380W-36M</t>
  </si>
  <si>
    <t>979 - SIW500H - ST50  HV</t>
  </si>
  <si>
    <t>959 - SIW300H M060 L1</t>
  </si>
  <si>
    <t>660 - ODA-400W36M</t>
  </si>
  <si>
    <t>961 - SIW200F-M060</t>
  </si>
  <si>
    <t>600 - ODA-340W-72P</t>
  </si>
  <si>
    <t>546 - SIW200-M100</t>
  </si>
  <si>
    <t>428 - CS3W-425P</t>
  </si>
  <si>
    <t>ERO 132 - PVSOL PREMIUM1</t>
  </si>
  <si>
    <t>604 - SIW500H-ST020</t>
  </si>
  <si>
    <t>425 - ELGIN-SUN-7.5K</t>
  </si>
  <si>
    <t>499 - SIE300H-M050</t>
  </si>
  <si>
    <t>717 - JA SOLAR 455</t>
  </si>
  <si>
    <t>536 - SIW300H-M040-L1</t>
  </si>
  <si>
    <t>689 - JAM72S30-550/MR</t>
  </si>
  <si>
    <t>675 - JAM72S30-535/MR</t>
  </si>
  <si>
    <t>675 - SIW500H ST060</t>
  </si>
  <si>
    <t>818 - JAM72S10-400/PR</t>
  </si>
  <si>
    <t>742 - SUN2000-12KTL-MO</t>
  </si>
  <si>
    <t>769 - JAM72S09 395/PR</t>
  </si>
  <si>
    <t>606 - SIW200-M085</t>
  </si>
  <si>
    <t>738 - JA SOLAR 450</t>
  </si>
  <si>
    <t>663 - SIW500H-ST040</t>
  </si>
  <si>
    <t>523 -  JAM78S10 435</t>
  </si>
  <si>
    <t>1113 - ST020</t>
  </si>
  <si>
    <t>438 - JAM 72S01-390/PR/100V</t>
  </si>
  <si>
    <t>1119 - SIW200G M090 W0</t>
  </si>
  <si>
    <t>422 - JAM 72S01 390W</t>
  </si>
  <si>
    <t>1087 - SIW500H-ST100-M1</t>
  </si>
  <si>
    <t>674 - JAM72S30-535/MR</t>
  </si>
  <si>
    <t>1112 - SIW200G M070 W0</t>
  </si>
  <si>
    <t>623 - JAM72S09</t>
  </si>
  <si>
    <t>1144 - SIW200G M080 W0</t>
  </si>
  <si>
    <t>601 - JAM72S09-390/PR</t>
  </si>
  <si>
    <t>1214 - SIW500H ST015 M2</t>
  </si>
  <si>
    <t>1111 - JAP72S09-330/CS</t>
  </si>
  <si>
    <t>1356 - SIW500H ST015 M2</t>
  </si>
  <si>
    <t>1107 - JAM72S30-550/MR</t>
  </si>
  <si>
    <t>1158 - SIW200G M105 W0</t>
  </si>
  <si>
    <t>1080 - JKM335PP-72</t>
  </si>
  <si>
    <t>1213 - SIW500H ST060</t>
  </si>
  <si>
    <t>1124 - JAM72S30-550/MR</t>
  </si>
  <si>
    <t>988 - SIW200F-M050</t>
  </si>
  <si>
    <t>1118 - KM565N72HL4-V</t>
  </si>
  <si>
    <t>1003 - SIW200 M030</t>
  </si>
  <si>
    <t>1112 - JAM78S30-590/MR</t>
  </si>
  <si>
    <t>980 - SIW500H - ST022</t>
  </si>
  <si>
    <t>919 - JAM72S10-410/PR</t>
  </si>
  <si>
    <t>984 - SIW300H M040</t>
  </si>
  <si>
    <t>841 - JAM72S30-545/MR</t>
  </si>
  <si>
    <t>1010 - SIW500 ST200 HV</t>
  </si>
  <si>
    <t>825 - JAM72S30-540MR</t>
  </si>
  <si>
    <t>1023 - SIW300H M020 L1</t>
  </si>
  <si>
    <t>1016 - JAM72D30-540</t>
  </si>
  <si>
    <t>1061 - SIW500H ST036</t>
  </si>
  <si>
    <t>1013 - JAM72S30-550/MR</t>
  </si>
  <si>
    <t>1016 - SIW300H M050 L1</t>
  </si>
  <si>
    <t>951 - JAM72S30-550</t>
  </si>
  <si>
    <t>1021 - SIW200F M036</t>
  </si>
  <si>
    <t>440 - 335PHK-36</t>
  </si>
  <si>
    <t>771 - TL-X</t>
  </si>
  <si>
    <t>431 - 335PHK-36</t>
  </si>
  <si>
    <t>772 - MIN6000TL-X 6KW</t>
  </si>
  <si>
    <t>423 - PHK-36-SÉRIE-5BB</t>
  </si>
  <si>
    <t>494 - SUNGROW SG6K-D</t>
  </si>
  <si>
    <t>490 - 335WP</t>
  </si>
  <si>
    <t>732 - SG6K-D</t>
  </si>
  <si>
    <t>1110 - BYD540MLK-36</t>
  </si>
  <si>
    <t>1196 - SG3.0RS</t>
  </si>
  <si>
    <t>902 - BYD340PIK-36 340W</t>
  </si>
  <si>
    <t>806 - SG110CX</t>
  </si>
  <si>
    <t>511 - BYD390-M7K-36-5B</t>
  </si>
  <si>
    <t>814 - SG15KTL-M</t>
  </si>
  <si>
    <t>610 - RSM144-6-415M</t>
  </si>
  <si>
    <t>ERO 123 - RISEN42</t>
  </si>
  <si>
    <t>781 - SG40CX</t>
  </si>
  <si>
    <t>614 - RISEN 335KW</t>
  </si>
  <si>
    <t>ERO 123 - RISEN41</t>
  </si>
  <si>
    <t>793 - SG33CX 33KW</t>
  </si>
  <si>
    <t>608 - RSM156-6-440M</t>
  </si>
  <si>
    <t>ERO 123 - RISEN40</t>
  </si>
  <si>
    <t>884 - SG3K-D</t>
  </si>
  <si>
    <t>ERO 123 - RISEN39</t>
  </si>
  <si>
    <t>975 - SG5K-D</t>
  </si>
  <si>
    <t>578 -  RSM144-6-385M</t>
  </si>
  <si>
    <t>ERO 123 - RISEN38</t>
  </si>
  <si>
    <t>983 - SG33CX - 33KW</t>
  </si>
  <si>
    <t>676 - RSM156-6-450M</t>
  </si>
  <si>
    <t>ERO 123 - RISEN37</t>
  </si>
  <si>
    <t>957 - MIN10000TL-X</t>
  </si>
  <si>
    <t>694 - RISEN 400W</t>
  </si>
  <si>
    <t>ERO 123 - RISEN36</t>
  </si>
  <si>
    <t>964 - SG8K3-D</t>
  </si>
  <si>
    <t>672 - RSM72-6-340P</t>
  </si>
  <si>
    <t>ERO 123 - RISEN35</t>
  </si>
  <si>
    <t>710 - SG36KTL-M</t>
  </si>
  <si>
    <t>633 - CS3W-410P</t>
  </si>
  <si>
    <t>ERO 123 - RISEN34</t>
  </si>
  <si>
    <t>578 - 4 KW- 2MPPTC/STICK WIFI SG</t>
  </si>
  <si>
    <t>ERO 123 - RISEN33</t>
  </si>
  <si>
    <t>592 - SG60KTL</t>
  </si>
  <si>
    <t>564 - RSM72-6-330P</t>
  </si>
  <si>
    <t>ERO 123 - RISEN32</t>
  </si>
  <si>
    <t>547 - SG5K-D</t>
  </si>
  <si>
    <t>430 - RSM144-6-345P</t>
  </si>
  <si>
    <t>ERO 123 - RISEN31</t>
  </si>
  <si>
    <t>548 - SG8K3-D</t>
  </si>
  <si>
    <t>442 - RSM150-8-500M</t>
  </si>
  <si>
    <t>ERO 123 - RISEN30</t>
  </si>
  <si>
    <t>594 - SG20KTL-M</t>
  </si>
  <si>
    <t>427 - RSM144-6-345</t>
  </si>
  <si>
    <t>ERO 123 - RISEN29</t>
  </si>
  <si>
    <t>689 - SG2K-S</t>
  </si>
  <si>
    <t>ERO 123 - RISEN28</t>
  </si>
  <si>
    <t>707 - SG12KTL-M</t>
  </si>
  <si>
    <t>426 - RSM150-8-480M</t>
  </si>
  <si>
    <t>ERO 123 - RISEN27</t>
  </si>
  <si>
    <t>657 - SG125HV</t>
  </si>
  <si>
    <t>521 - RSM-72-6-335P</t>
  </si>
  <si>
    <t>ERO 123 - RISEN26</t>
  </si>
  <si>
    <t>684 - SG4K-D</t>
  </si>
  <si>
    <t>563 - RSM144-6-345P</t>
  </si>
  <si>
    <t>ERO 123 - RISEN25</t>
  </si>
  <si>
    <t>1236 - SG4.0RS</t>
  </si>
  <si>
    <t>507 - RSM72-6-340P</t>
  </si>
  <si>
    <t>ERO 123 - RISEN24</t>
  </si>
  <si>
    <t>1246 - SG4.0RS</t>
  </si>
  <si>
    <t>487 - RSM144-6-350P</t>
  </si>
  <si>
    <t>ERO 123 - RISEN23</t>
  </si>
  <si>
    <t>1199 - SG10RS</t>
  </si>
  <si>
    <t>495 - RSM144-6-405M</t>
  </si>
  <si>
    <t>ERO 123 - RISEN22</t>
  </si>
  <si>
    <t>1209 - SG10RS</t>
  </si>
  <si>
    <t>992 - RSM144-7-450M</t>
  </si>
  <si>
    <t>ERO 123 - RISEN21</t>
  </si>
  <si>
    <t>1281 - SG6.0RS</t>
  </si>
  <si>
    <t>1028 - RSM132-8-650BMDG</t>
  </si>
  <si>
    <t>ERO 123 - RISEN20</t>
  </si>
  <si>
    <t>1350 - SUN20000-215KTL-H0</t>
  </si>
  <si>
    <t>965 - RSM72-6-320P</t>
  </si>
  <si>
    <t>ERO 123 - RISEN19</t>
  </si>
  <si>
    <t>1364 - SG10KTL-M</t>
  </si>
  <si>
    <t>928 - RSM110-8-545M</t>
  </si>
  <si>
    <t>ERO 123 - RISEN18</t>
  </si>
  <si>
    <t>1333 - SG15RT</t>
  </si>
  <si>
    <t>945 - RSM144-6-405M</t>
  </si>
  <si>
    <t>ERO 123 - RISEN17</t>
  </si>
  <si>
    <t>1337 - SG75CX</t>
  </si>
  <si>
    <t>1094 - WDC72T-555WP</t>
  </si>
  <si>
    <t>ERO 123 - RISEN16</t>
  </si>
  <si>
    <t>1170 - SG5.0RS</t>
  </si>
  <si>
    <t>1109 - RSM132-8-690BHDG</t>
  </si>
  <si>
    <t>ERO 123 - RISEN15</t>
  </si>
  <si>
    <t>1026 - SG110CX</t>
  </si>
  <si>
    <t>1069 - RSM120-8-605M</t>
  </si>
  <si>
    <t>ERO 123 - RISEN14</t>
  </si>
  <si>
    <t>1030 - SG25CX- SA</t>
  </si>
  <si>
    <t>1064 - RSM110-8-550M</t>
  </si>
  <si>
    <t>ERO 123 - RISEN13</t>
  </si>
  <si>
    <t>1001 - SG125HV-600V</t>
  </si>
  <si>
    <t>1066 - RSM144-7-455M</t>
  </si>
  <si>
    <t>ERO 123 - RISEN12</t>
  </si>
  <si>
    <t>1017 - SG3K-D</t>
  </si>
  <si>
    <t>895 - RISEN MN 485W</t>
  </si>
  <si>
    <t>ERO 123 - RISEN11</t>
  </si>
  <si>
    <t>1042 - SUNGROW SG4K-D</t>
  </si>
  <si>
    <t>718 - RSM150-8-500M</t>
  </si>
  <si>
    <t>ERO 123 - RISEN10</t>
  </si>
  <si>
    <t>1131 - SG8.0RS</t>
  </si>
  <si>
    <t>739 -  RSM72-6-335P</t>
  </si>
  <si>
    <t>ERO 123 - RISEN9</t>
  </si>
  <si>
    <t>1146 - SG9.0RS</t>
  </si>
  <si>
    <t>716 - RSM-156-6-445</t>
  </si>
  <si>
    <t>ERO 123 - RISEN8</t>
  </si>
  <si>
    <t>1110 - SG75CX</t>
  </si>
  <si>
    <t>705 - RSM156-6-440M</t>
  </si>
  <si>
    <t>ERO 123 - RISEN7</t>
  </si>
  <si>
    <t>1129 - SG250HX</t>
  </si>
  <si>
    <t>710 - RSM156-6-440M</t>
  </si>
  <si>
    <t>ERO 123 - RISEN6</t>
  </si>
  <si>
    <t>629 - EGT 12046X</t>
  </si>
  <si>
    <t>859 - RSM120-8-590M</t>
  </si>
  <si>
    <t>ERO 123 - RISEN5</t>
  </si>
  <si>
    <t>637 - EGT 9000 PRO</t>
  </si>
  <si>
    <t>881 - RSM150-8-505M</t>
  </si>
  <si>
    <t>ERO 123 - RISEN4</t>
  </si>
  <si>
    <t>626 - EGT 10500 PRO</t>
  </si>
  <si>
    <t>799 - RMS150-8-480M-490M</t>
  </si>
  <si>
    <t>ERO 123 - RISEN3</t>
  </si>
  <si>
    <t>628 - EGT 6000 PRO</t>
  </si>
  <si>
    <t>770 - RSM156-6-450M</t>
  </si>
  <si>
    <t>ERO 123 - RISEN2</t>
  </si>
  <si>
    <t>759 - EGT 10500PRO</t>
  </si>
  <si>
    <t>786 - RSM144-7-445M</t>
  </si>
  <si>
    <t>ERO 123 - RISEN1</t>
  </si>
  <si>
    <t>761 - EGT 2000 LITE</t>
  </si>
  <si>
    <t>434 - JKM390PP-72H-V</t>
  </si>
  <si>
    <t>754 - EGT 8000 PRO</t>
  </si>
  <si>
    <t>420 - JKM335PP-72-V</t>
  </si>
  <si>
    <t>758 - EGT 22000 MAX 220V</t>
  </si>
  <si>
    <t>418 - JKM325PP-72-V</t>
  </si>
  <si>
    <t>624 - EGT 3600 PRO</t>
  </si>
  <si>
    <t>454 - JKM390M-72-V</t>
  </si>
  <si>
    <t>495 - EGT 4600 PRO 6440W</t>
  </si>
  <si>
    <t>1007 - JKM565N-72HL4-V</t>
  </si>
  <si>
    <t>496 - EGT 6000 PRO 8100W</t>
  </si>
  <si>
    <t>475 - JKM335M-72-V</t>
  </si>
  <si>
    <t>491 - EGT 12033X</t>
  </si>
  <si>
    <t>470 - 400W</t>
  </si>
  <si>
    <t>493 - EGT 12003X</t>
  </si>
  <si>
    <t>556 - Q.PLUS DUO L-G5.2</t>
  </si>
  <si>
    <t>615 - EGT 15000 MAX 220V</t>
  </si>
  <si>
    <t>494 - Q.PEAK L-G7.3.G 395</t>
  </si>
  <si>
    <t>616 - EGT 8000 PRO</t>
  </si>
  <si>
    <t>691 - Q CELLS 450</t>
  </si>
  <si>
    <t>550 - EGT 33000 MAX</t>
  </si>
  <si>
    <t>613 - Q.PEAK DUO L-G8 (MONO)</t>
  </si>
  <si>
    <t>587 - EGT 4000 MAX</t>
  </si>
  <si>
    <t>467 - Q.PEAK L-G7.3.G 400</t>
  </si>
  <si>
    <t>773 - EGT 60000 MAX</t>
  </si>
  <si>
    <t>415 - Q-PEAK DUO L-G7.3</t>
  </si>
  <si>
    <t>1184 - EGT 4600 PRO</t>
  </si>
  <si>
    <t>484 - Q.PEAK L-G5.0.G 375</t>
  </si>
  <si>
    <t>1221 - EGT 3000 LITE G2</t>
  </si>
  <si>
    <t>469 - Q.PEAK L-G5.0.G 400</t>
  </si>
  <si>
    <t>1106 - EGT 75000 MAX 380/220 V G2</t>
  </si>
  <si>
    <t>696 - Q.PEAK L-G6-425W</t>
  </si>
  <si>
    <t>1134 - EGT 1600 LITE</t>
  </si>
  <si>
    <t>892 - Q.PEAK DUO L-G6.3 - 430WP - MONO - 1500V</t>
  </si>
  <si>
    <t>1286 - EGT 125000 HMAX</t>
  </si>
  <si>
    <t>812 - QS545-144HM8</t>
  </si>
  <si>
    <t>1287 - EGT 20000 MAX 220/380</t>
  </si>
  <si>
    <t>1106 - Q.PEAK DUO XL-G9.3-460</t>
  </si>
  <si>
    <t xml:space="preserve">1222 - EGT 1600 MICRO </t>
  </si>
  <si>
    <t>1025 - Q.PEAK L-G5.0.G 365</t>
  </si>
  <si>
    <t xml:space="preserve">1237 - EGT 15000 MAX 220V G2 </t>
  </si>
  <si>
    <t>751 - Q CELLS</t>
  </si>
  <si>
    <t>1064 - EGT 10000 PRO G2</t>
  </si>
  <si>
    <t>727 - Q CELLS 395</t>
  </si>
  <si>
    <t>809 - EGT 40000 MAX</t>
  </si>
  <si>
    <t>785 - Q.PEAK DUO L-G8 430W</t>
  </si>
  <si>
    <t>810 - EGT 20000 MAX 220</t>
  </si>
  <si>
    <t>766 - MONO PERC 375</t>
  </si>
  <si>
    <t>785 - EGT 4600 PRO</t>
  </si>
  <si>
    <t>414 - TSM-DE15MII-400W</t>
  </si>
  <si>
    <t>786 - EGT 6000</t>
  </si>
  <si>
    <t>413 - RSM144-6-340P</t>
  </si>
  <si>
    <t>1012 - EGT 1200 MICRO</t>
  </si>
  <si>
    <t>571 - SUN-5K-G</t>
  </si>
  <si>
    <t>1020 - EGT 4600 PRO</t>
  </si>
  <si>
    <t>569 - ELGIN340W</t>
  </si>
  <si>
    <t>856 - EGT 3000</t>
  </si>
  <si>
    <t>542 - 330WP – 72P POLICRISTALINA</t>
  </si>
  <si>
    <t>892 - EGT 10500 PRO</t>
  </si>
  <si>
    <t>596 - ELGIN 320KW</t>
  </si>
  <si>
    <t>676 - PHB 6000-NS</t>
  </si>
  <si>
    <t>574 - SUN370-72M 370W</t>
  </si>
  <si>
    <t>683 - PHB14K-DT</t>
  </si>
  <si>
    <t>412 - ELGIN 340W</t>
  </si>
  <si>
    <t xml:space="preserve">644 - PHB 60K-MT </t>
  </si>
  <si>
    <t>411 - ELGIN 7.5KW</t>
  </si>
  <si>
    <t>653 - PHB75K-MT</t>
  </si>
  <si>
    <t>451 - ELGIN- 380W</t>
  </si>
  <si>
    <t>704 - PHB 85K-MT</t>
  </si>
  <si>
    <t>743 - PHB35K-MT</t>
  </si>
  <si>
    <t>692 - ELGIN-400W-36M</t>
  </si>
  <si>
    <t>753 - PHB 5000-NS</t>
  </si>
  <si>
    <t>933 - ELG550-M72HCH</t>
  </si>
  <si>
    <t>709 - PHB1500D-MS</t>
  </si>
  <si>
    <t>896 - ELG545-M72HLP 545W</t>
  </si>
  <si>
    <t>716 - PHB20K-MT</t>
  </si>
  <si>
    <t>1031 - ELG555-M72HAE</t>
  </si>
  <si>
    <t>621 - PHB25-DT</t>
  </si>
  <si>
    <t>969 - ELG590-M78HLP</t>
  </si>
  <si>
    <t>558 - PHB8500-MAS</t>
  </si>
  <si>
    <t>855 - ODA450-36-MH</t>
  </si>
  <si>
    <t>561 - PHB12KN-DT</t>
  </si>
  <si>
    <t>804 - ELGIN 410W</t>
  </si>
  <si>
    <t>490 - PHB8500-MS</t>
  </si>
  <si>
    <t>862 - ELGIN-450W</t>
  </si>
  <si>
    <t>514 - PHB5000D-NS</t>
  </si>
  <si>
    <t>856 - ELGIN2000</t>
  </si>
  <si>
    <t>564 - PHB3000D-NS</t>
  </si>
  <si>
    <t>408 - CS3U-365P</t>
  </si>
  <si>
    <t>607 - 15K-MT</t>
  </si>
  <si>
    <t>429 - CS3W-425P</t>
  </si>
  <si>
    <t>613 - PHB8500-MS</t>
  </si>
  <si>
    <t>466 - KUMAX EFFICIENY MODULE - 360 HIGH POLY</t>
  </si>
  <si>
    <t>577 - PHB 50K-MT</t>
  </si>
  <si>
    <t>478 - CS3U-330P</t>
  </si>
  <si>
    <t xml:space="preserve">586 - PHB 3000-NS </t>
  </si>
  <si>
    <t>409 - CS3U-365P</t>
  </si>
  <si>
    <t>779 -  PHB36K-MT</t>
  </si>
  <si>
    <t>410 - CS3W-400</t>
  </si>
  <si>
    <t>1216 - PHB3000N-XS</t>
  </si>
  <si>
    <t>417 - KUMAX CS3U - 360P</t>
  </si>
  <si>
    <t>1223 - PHB6000D-NS</t>
  </si>
  <si>
    <t>688 - CS3U-390</t>
  </si>
  <si>
    <t>1115 - PHB27K-MT</t>
  </si>
  <si>
    <t>732 -  CS3W-430P</t>
  </si>
  <si>
    <t>1165 - PHB20K-MT</t>
  </si>
  <si>
    <t>767 - CS3W 425MS</t>
  </si>
  <si>
    <t>1224 - PHB3000-NS</t>
  </si>
  <si>
    <t>1311 - 9KTLM-G3</t>
  </si>
  <si>
    <t>1314 - PHB12KF-DT</t>
  </si>
  <si>
    <t>570 - HIKU_CS3W-MS</t>
  </si>
  <si>
    <t>1225 - PHB5000T-DS</t>
  </si>
  <si>
    <t>646 - 144 CELLS 445W POLY 1500V</t>
  </si>
  <si>
    <t>1245 - PHB6000-MS</t>
  </si>
  <si>
    <t>647 - CS3W-420P</t>
  </si>
  <si>
    <t>1102 - 5000T-DS</t>
  </si>
  <si>
    <t>649 - CS3U-365P</t>
  </si>
  <si>
    <t>840 - PHB15K-DT</t>
  </si>
  <si>
    <t>644 - MONOCRITALINO</t>
  </si>
  <si>
    <t>871 - PHB 780</t>
  </si>
  <si>
    <t>617 - CS3W-415P</t>
  </si>
  <si>
    <t>800 - PHB-6500W</t>
  </si>
  <si>
    <t>622 - HIKU CS3W-405P</t>
  </si>
  <si>
    <t>835 - PHB36K-MT</t>
  </si>
  <si>
    <t>637 - CS3W-410W</t>
  </si>
  <si>
    <t>894 - PHB6000D-MS</t>
  </si>
  <si>
    <t>720 - CS3W-435P</t>
  </si>
  <si>
    <t>1060 - PHB 73K-HT</t>
  </si>
  <si>
    <t>721 - CANADIAN 350</t>
  </si>
  <si>
    <t>1073 - PHB 125K-HT</t>
  </si>
  <si>
    <t>723 - CANADIAN 450</t>
  </si>
  <si>
    <t>1050 - PHB13KT-DT</t>
  </si>
  <si>
    <t>713 - CS3W-445MS</t>
  </si>
  <si>
    <t>1059 - PHB4600-SS</t>
  </si>
  <si>
    <t>650 - CS3U340P</t>
  </si>
  <si>
    <t>664 - RENO-3K –PLUS</t>
  </si>
  <si>
    <t>667 - CS3U-360P</t>
  </si>
  <si>
    <t>620 - RENO 5K PLUS</t>
  </si>
  <si>
    <t>680 - CANADIAN 395W</t>
  </si>
  <si>
    <t>680 - RENO-20K-LV</t>
  </si>
  <si>
    <t>573 - CS3W-415P</t>
  </si>
  <si>
    <t>757 - RENO 4K PLUS</t>
  </si>
  <si>
    <t>514 - CS1U 410MS</t>
  </si>
  <si>
    <t>725 - RENO-5K-PLUS</t>
  </si>
  <si>
    <t>522 - CS3W-405P</t>
  </si>
  <si>
    <t>570 - RENO 560LV</t>
  </si>
  <si>
    <t>527 - CS6U-330P</t>
  </si>
  <si>
    <t>488 - RENO 10K</t>
  </si>
  <si>
    <t>504 - CS3W 430P</t>
  </si>
  <si>
    <t>573 - RENO-5K PLUS</t>
  </si>
  <si>
    <t>406 - CANADIAN SOLAR CS3W-395P 395P</t>
  </si>
  <si>
    <t>597 - RENO 30K-LV</t>
  </si>
  <si>
    <t>479 - CS3U-330P</t>
  </si>
  <si>
    <t>582 - RENO 8K</t>
  </si>
  <si>
    <t>488 - CS3W-435P</t>
  </si>
  <si>
    <t>796 - RENO-75K</t>
  </si>
  <si>
    <t>560 -  CS3U-355P</t>
  </si>
  <si>
    <t>1080 - RENO-7.7K</t>
  </si>
  <si>
    <t>565 - CS6U-325</t>
  </si>
  <si>
    <t>1079 - RENO-7.7K</t>
  </si>
  <si>
    <t>566 - CS3W-440MS</t>
  </si>
  <si>
    <t>1226 - RENO-10K-HC</t>
  </si>
  <si>
    <t>551 - CS3W-440MS</t>
  </si>
  <si>
    <t>1255 - RENO-5K-HC</t>
  </si>
  <si>
    <t>535 - CS3U-360P</t>
  </si>
  <si>
    <t>1252 - RENO-3K-HC</t>
  </si>
  <si>
    <t>536 - CS1U-410P</t>
  </si>
  <si>
    <t>859 - RENO 40K</t>
  </si>
  <si>
    <t>544 - CS6K-300MS</t>
  </si>
  <si>
    <t>826 - RENO-5K</t>
  </si>
  <si>
    <t>966 - CS6W-540MB-AG</t>
  </si>
  <si>
    <t>902 - RENO-75K-NG</t>
  </si>
  <si>
    <t>980 - CS6W-530MB-AG</t>
  </si>
  <si>
    <t>1048 - RENO-15K</t>
  </si>
  <si>
    <t>1001 - CS3Y-465MB-AG</t>
  </si>
  <si>
    <t>1025 - RENO-7.7K</t>
  </si>
  <si>
    <t>948 - MODULO FV CS3W-460W</t>
  </si>
  <si>
    <t>775 - GROWATT 20KTL3-X</t>
  </si>
  <si>
    <t>ERO 89 - GROWATT65</t>
  </si>
  <si>
    <t>924 - CS6U 325P</t>
  </si>
  <si>
    <t>764 - MAX-80KTL3-LV</t>
  </si>
  <si>
    <t>ERO 89 - GROWATT64</t>
  </si>
  <si>
    <t>926 - CANADIAN 345WP</t>
  </si>
  <si>
    <t>797 - MIC1500TL-X</t>
  </si>
  <si>
    <t>ERO 89 - GROWATT63</t>
  </si>
  <si>
    <t>937 - CS6W 545MS</t>
  </si>
  <si>
    <t xml:space="preserve">792 - 2000-S </t>
  </si>
  <si>
    <t>ERO 89 - GROWATT62</t>
  </si>
  <si>
    <t>1072 - CS6W-555MS</t>
  </si>
  <si>
    <t>706 - MIX20KTL3-X</t>
  </si>
  <si>
    <t>ERO 89 - GROWATT61</t>
  </si>
  <si>
    <t>1079 - JKM565N-72HL4-V</t>
  </si>
  <si>
    <t>697 - MAX 75LTL3-LV</t>
  </si>
  <si>
    <t>ERO 89 - GROWATT60</t>
  </si>
  <si>
    <t>1091 - CS7N-665MS</t>
  </si>
  <si>
    <t>729 - GW10K-MS</t>
  </si>
  <si>
    <t>ERO 89 - GROWATT59</t>
  </si>
  <si>
    <t>1058 - CS3U-385MS</t>
  </si>
  <si>
    <t>714 - 6000 MTL-S</t>
  </si>
  <si>
    <t>ERO 89 - GROWATT58</t>
  </si>
  <si>
    <t>1006 - HIKU6 MONO CS6W 550</t>
  </si>
  <si>
    <t>883 - PHB 8500-MS</t>
  </si>
  <si>
    <t>ERO 89 - GROWATT57</t>
  </si>
  <si>
    <t xml:space="preserve">1033 - CS6W-545MS </t>
  </si>
  <si>
    <t>881 - 8000MTL-S</t>
  </si>
  <si>
    <t>ERO 89 - GROWATT56</t>
  </si>
  <si>
    <t>1040 - CS7N-660MS</t>
  </si>
  <si>
    <t>899 - G-MAX75KTL3-LV</t>
  </si>
  <si>
    <t>ERO 89 - GROWATT55</t>
  </si>
  <si>
    <t>904 - CS1U-420</t>
  </si>
  <si>
    <t>898 - MAC 60KTL3-X</t>
  </si>
  <si>
    <t>ERO 89 - GROWATT54</t>
  </si>
  <si>
    <t>779 - CS3Y-490MS</t>
  </si>
  <si>
    <t>822 - MID15KTL3-X 15KW</t>
  </si>
  <si>
    <t>ERO 89 - GROWATT53</t>
  </si>
  <si>
    <t>784 - CS3W-450MS</t>
  </si>
  <si>
    <t>808 - MIC 2500TL-X</t>
  </si>
  <si>
    <t>ERO 89 - GROWATT52</t>
  </si>
  <si>
    <t>788 - CS6W-535MS</t>
  </si>
  <si>
    <t>844 - MIN10000TL-X</t>
  </si>
  <si>
    <t>ERO 89 - GROWATT51</t>
  </si>
  <si>
    <t>776 - CS3Y-485W</t>
  </si>
  <si>
    <t>839 - G-22.000TL3-SL</t>
  </si>
  <si>
    <t>ERO 89 - GROWATT50</t>
  </si>
  <si>
    <t>725 - CANADIAN 405</t>
  </si>
  <si>
    <t>562 - MIN8000TL-S</t>
  </si>
  <si>
    <t>ERO 89 - GROWATT49</t>
  </si>
  <si>
    <t>743 - CS3W-455MS</t>
  </si>
  <si>
    <t>507 - GROWTTA MID 25KTL3-X1</t>
  </si>
  <si>
    <t>ERO 89 - GROWATT48</t>
  </si>
  <si>
    <t>750 - CS6U-335P</t>
  </si>
  <si>
    <t>589 - 5KW</t>
  </si>
  <si>
    <t>ERO 89 - GROWATT47</t>
  </si>
  <si>
    <t>857 - CS7L-585MB-AG</t>
  </si>
  <si>
    <t>583 -  8000MTL-S 8KW</t>
  </si>
  <si>
    <t>ERO 89 - GROWATT46</t>
  </si>
  <si>
    <t>863 - CS3W-455MS</t>
  </si>
  <si>
    <t>489 - MIN5000TL-X</t>
  </si>
  <si>
    <t>ERO 89 - GROWATT45</t>
  </si>
  <si>
    <t>891 - CS6W-540MS</t>
  </si>
  <si>
    <t>487 - MIN – 6000TL-X</t>
  </si>
  <si>
    <t>ERO 89 - GROWATT44</t>
  </si>
  <si>
    <t>845 - MODULO FV CANADIAN CS3Y - HIKU 480W MONO PERC</t>
  </si>
  <si>
    <t>497 - GROWATT MIN -5000TL-X 7000W</t>
  </si>
  <si>
    <t>ERO 89 - GROWATT43</t>
  </si>
  <si>
    <t>797 - CS3Y-485MS</t>
  </si>
  <si>
    <t>492 - 8000MTL-S</t>
  </si>
  <si>
    <t>ERO 89 - GROWATT42</t>
  </si>
  <si>
    <t>802 - CS3U-350P</t>
  </si>
  <si>
    <t>661 -  40000TL3-NS</t>
  </si>
  <si>
    <t>ERO 89 - GROWATT41</t>
  </si>
  <si>
    <t>837 - CS3W-430P</t>
  </si>
  <si>
    <t>660 - 70KTL3-LV</t>
  </si>
  <si>
    <t>ERO 89 - GROWATT40</t>
  </si>
  <si>
    <t>581 - EMSZ 335P DG</t>
  </si>
  <si>
    <t>682 - MIC3000TL-S</t>
  </si>
  <si>
    <t>ERO 89 - GROWATT39</t>
  </si>
  <si>
    <t>580 - EGT 3600 PRO</t>
  </si>
  <si>
    <t>681 - MIC 2000 TL-X</t>
  </si>
  <si>
    <t>ERO 89 - GROWATT38</t>
  </si>
  <si>
    <t>597 - EMS 330P</t>
  </si>
  <si>
    <t>636 - 15KTL3-X</t>
  </si>
  <si>
    <t>ERO 89 - GROWATT37</t>
  </si>
  <si>
    <t>595 - EMSZ 430M HC</t>
  </si>
  <si>
    <t>611 - MIN 5000TL-X</t>
  </si>
  <si>
    <t>ERO 89 - GROWATT36</t>
  </si>
  <si>
    <t>652 - 5500MTL-S</t>
  </si>
  <si>
    <t>ERO 89 - GROWATT35</t>
  </si>
  <si>
    <t>419 - EMSZ 345P DG</t>
  </si>
  <si>
    <t>642 - MIX15KTL3-X</t>
  </si>
  <si>
    <t>ERO 89 - GROWATT34</t>
  </si>
  <si>
    <t>402 - EMS 330P</t>
  </si>
  <si>
    <t>900 - G-MAX75KTL3-LV</t>
  </si>
  <si>
    <t>ERO 89 - GROWATT33</t>
  </si>
  <si>
    <t>508 - EMSZ 345P DG</t>
  </si>
  <si>
    <t>1271 - MID25KTL3-X</t>
  </si>
  <si>
    <t>ERO 89 - GROWATT32</t>
  </si>
  <si>
    <t>499 - EMSZ 425 HC</t>
  </si>
  <si>
    <t>1270 - MID20KTL3-X</t>
  </si>
  <si>
    <t>ERO 89 - GROWATT31</t>
  </si>
  <si>
    <t>638 - EMSZ 335P DG</t>
  </si>
  <si>
    <t>1288 - MIC1000TL-X 1KW</t>
  </si>
  <si>
    <t>ERO 89 - GROWATT30</t>
  </si>
  <si>
    <t>1002 - EMSH 540BM HC</t>
  </si>
  <si>
    <t>1282 - MAX 25KTL3-XL</t>
  </si>
  <si>
    <t>ERO 89 - GROWATT29</t>
  </si>
  <si>
    <t>963 - EMSC 450BM HC</t>
  </si>
  <si>
    <t>1218 - MAC 25KTL3-XL</t>
  </si>
  <si>
    <t>ERO 89 - GROWATT28</t>
  </si>
  <si>
    <t>1120 - INTELBRAS EMSH 550 HC 550W</t>
  </si>
  <si>
    <t xml:space="preserve">1187 - MIN4200TL-X </t>
  </si>
  <si>
    <t>ERO 89 - GROWATT27</t>
  </si>
  <si>
    <t>1097 - EMST-545B SG</t>
  </si>
  <si>
    <t xml:space="preserve">1257 - MID 20KTL3-XL </t>
  </si>
  <si>
    <t>ERO 89 - GROWATT26</t>
  </si>
  <si>
    <t>921 - EMSB-535M HC</t>
  </si>
  <si>
    <t>1219 - MAX50KTL3-XL2</t>
  </si>
  <si>
    <t>ERO 89 - GROWATT25</t>
  </si>
  <si>
    <t>765 - EMSJ-445M HC 445 W</t>
  </si>
  <si>
    <t>1336 - MIN 7000TL-X</t>
  </si>
  <si>
    <t>ERO 89 - GROWATT24</t>
  </si>
  <si>
    <t>681 - EMSJ 340P DG</t>
  </si>
  <si>
    <t>1309 - MIC 3000TL-X</t>
  </si>
  <si>
    <t>ERO 89 - GROWATT23</t>
  </si>
  <si>
    <t>849 - EMSL 590M HC</t>
  </si>
  <si>
    <t>1344 - MID-33KTL3-X</t>
  </si>
  <si>
    <t>ERO 89 - GROWATT22</t>
  </si>
  <si>
    <t>817 - EMS 330P</t>
  </si>
  <si>
    <t>1339 - MAX100KTL3-X LV</t>
  </si>
  <si>
    <t>ERO 89 - GROWATT21</t>
  </si>
  <si>
    <t>593 - JKM340PP-72H-V</t>
  </si>
  <si>
    <t>1303 - MID 15KTL3-X</t>
  </si>
  <si>
    <t>ERO 89 - GROWATT20</t>
  </si>
  <si>
    <t>594 - JKM340PP-72V</t>
  </si>
  <si>
    <t>1295 - MAX 75KTL3-XL2</t>
  </si>
  <si>
    <t>ERO 89 - GROWATT19</t>
  </si>
  <si>
    <t>612 - JKM435M-6TL4-V</t>
  </si>
  <si>
    <t>1307 - MAX 60KTL3-XL2</t>
  </si>
  <si>
    <t>ERO 89 - GROWATT18</t>
  </si>
  <si>
    <t>562 - JKM400M-72-V</t>
  </si>
  <si>
    <t>1305 - MID 20KTL3-XL</t>
  </si>
  <si>
    <t>ERO 89 - GROWATT17</t>
  </si>
  <si>
    <t>577 - JKM440-6TL4-V</t>
  </si>
  <si>
    <t>931 - MIN8000TL-X</t>
  </si>
  <si>
    <t>ERO 89 - GROWATT16</t>
  </si>
  <si>
    <t>582 -  JKM335 W</t>
  </si>
  <si>
    <t>927 - MID25KTL3-X</t>
  </si>
  <si>
    <t>ERO 89 - GROWATT15</t>
  </si>
  <si>
    <t>615 - JMK400PP-72</t>
  </si>
  <si>
    <t>950 - MIN 3000TL-X</t>
  </si>
  <si>
    <t>ERO 89 - GROWATT14</t>
  </si>
  <si>
    <t>657 - JKM405M-72H-V</t>
  </si>
  <si>
    <t>939 - MAX 75KTL3 LV</t>
  </si>
  <si>
    <t>ERO 89 - GROWATT13</t>
  </si>
  <si>
    <t>666 - CS3U-360P</t>
  </si>
  <si>
    <t>903 - 4200MTL-S</t>
  </si>
  <si>
    <t>ERO 89 - GROWATT12</t>
  </si>
  <si>
    <t>685 - JKM465M-7RL3-V</t>
  </si>
  <si>
    <t>901 - MAC 60KTL3-X</t>
  </si>
  <si>
    <t>ERO 89 - GROWATT11</t>
  </si>
  <si>
    <t>619 - JKM330PP-72</t>
  </si>
  <si>
    <t>925 - MAC 50KTL3-X LV</t>
  </si>
  <si>
    <t>ERO 89 - GROWATT10</t>
  </si>
  <si>
    <t>640 - JKM440M-6TL4</t>
  </si>
  <si>
    <t>906 - 10500 MTLP-S</t>
  </si>
  <si>
    <t>ERO 89 - GROWATT9</t>
  </si>
  <si>
    <t>653 - JKM410M-72H-MBB-BDVP</t>
  </si>
  <si>
    <t>1052 - MIC 2500TL-X</t>
  </si>
  <si>
    <t>ERO 89 - GROWATT8</t>
  </si>
  <si>
    <t>453 - JKM400M-72H-V</t>
  </si>
  <si>
    <t>999 - 100KTL3-XLV</t>
  </si>
  <si>
    <t>ERO 89 - GROWATT7</t>
  </si>
  <si>
    <t>1177 - MIN8000TL-X(E)</t>
  </si>
  <si>
    <t>ERO 89 - GROWATT6</t>
  </si>
  <si>
    <t>1103 - MIN 9000 TL-X</t>
  </si>
  <si>
    <t>ERO 89 - GROWATT5</t>
  </si>
  <si>
    <t>400 - EAGLE HC 72M G2</t>
  </si>
  <si>
    <t>968 - MAC 36KTL3-XL</t>
  </si>
  <si>
    <t>ERO 89 - GROWATT4</t>
  </si>
  <si>
    <t>416 - JKM400M-72 – 400W</t>
  </si>
  <si>
    <t>956 - MAC30KLT3-XL</t>
  </si>
  <si>
    <t>ERO 89 - GROWATT3</t>
  </si>
  <si>
    <t>445 - JKM335 PP-72</t>
  </si>
  <si>
    <t>998 - MAX 125KTL3-XLV 220/380</t>
  </si>
  <si>
    <t>ERO 89 - GROWATT2</t>
  </si>
  <si>
    <t>497 - JKM335PP-72-V</t>
  </si>
  <si>
    <t>995 - MID 20KTL3-X1</t>
  </si>
  <si>
    <t>ERO 89 - GROWATT1</t>
  </si>
  <si>
    <t>539 - JKM335PP-72H-V</t>
  </si>
  <si>
    <t>791 - SOFAR 6KTLM-G2</t>
  </si>
  <si>
    <t>541 - JKM440M-78H</t>
  </si>
  <si>
    <t>795 - SOFAR 3300TL-G3</t>
  </si>
  <si>
    <t>550 - JKM335M-72-V</t>
  </si>
  <si>
    <t>717 - SOFAR 20000TL-G2</t>
  </si>
  <si>
    <t>502 - JKM400M-72HL-V</t>
  </si>
  <si>
    <t>721 - SOFAR 30000TL-G2</t>
  </si>
  <si>
    <t>510 - JKM340PP-72-V</t>
  </si>
  <si>
    <t>825 - 7.5 KTLM</t>
  </si>
  <si>
    <t>538 - LR4-72HBD-435M</t>
  </si>
  <si>
    <t>837 - SOFAR 75KTL</t>
  </si>
  <si>
    <t>954 - JKM535M-72HL4-TV</t>
  </si>
  <si>
    <t>890 - 25000TL-G2</t>
  </si>
  <si>
    <t>957 - JKM545M -72HL4-V</t>
  </si>
  <si>
    <t>827 - SOFAR 50000TL</t>
  </si>
  <si>
    <t>976 - JKM500M-72H-V</t>
  </si>
  <si>
    <t>831 - 5 KTLM-G2</t>
  </si>
  <si>
    <t>940 - JKM470M</t>
  </si>
  <si>
    <t>708 - SOFAR 1600TL-G3</t>
  </si>
  <si>
    <t>952 - JKM540M-72HL4-V</t>
  </si>
  <si>
    <t>525 - SOFAR 5KTLM-G2</t>
  </si>
  <si>
    <t>953 - JKM455M-60HL4-V</t>
  </si>
  <si>
    <t>528 - 3KTLM</t>
  </si>
  <si>
    <t>986 - JKM550M-72HL4-V</t>
  </si>
  <si>
    <t>486 - SOFAR 7.5KLT</t>
  </si>
  <si>
    <t>1063 - TSM-510DE18M (II)</t>
  </si>
  <si>
    <t>510 - SOFAR 4KTLM-G2</t>
  </si>
  <si>
    <t>1105 - JKM605N-78HL4</t>
  </si>
  <si>
    <t>532 - SOFAR 6KLM-G2</t>
  </si>
  <si>
    <t>598 - 3KTLM-G2</t>
  </si>
  <si>
    <t>1009 - JKM565N-72HL4-V</t>
  </si>
  <si>
    <t xml:space="preserve">647 - SOFAR 33000TLLV </t>
  </si>
  <si>
    <t>1018 - JKM460M-60HL4-V</t>
  </si>
  <si>
    <t>556 - SOFAR 60000TL</t>
  </si>
  <si>
    <t>1041 - JKM540M-72HL4-V</t>
  </si>
  <si>
    <t>557 - SOFAR 15000LT</t>
  </si>
  <si>
    <t>775 - JKM450M-60HL4</t>
  </si>
  <si>
    <t>1277 - 7.5KTLM-G3-BR</t>
  </si>
  <si>
    <t>791 - JKM525M-7TL4-BDVP</t>
  </si>
  <si>
    <t>1321 - SOFAR 15000TL-G2</t>
  </si>
  <si>
    <t>798 - JKM-460M-7RL3-V</t>
  </si>
  <si>
    <t>1207 - 6KTLM-G3</t>
  </si>
  <si>
    <t>698 - JKM465-7RL3</t>
  </si>
  <si>
    <t>1251 - 11000TL-LV</t>
  </si>
  <si>
    <t>752 - JKM530M-72HL4-V</t>
  </si>
  <si>
    <t>1329 - SOFAR 75KTL</t>
  </si>
  <si>
    <t>771 - JKM450M-60HL4-V</t>
  </si>
  <si>
    <t>1349 - 250KTL-HV</t>
  </si>
  <si>
    <t>846 - JKM530M-72HL4-TV</t>
  </si>
  <si>
    <t>1366 - 7.5 KTLM-G3-BR</t>
  </si>
  <si>
    <t>915 - JKM320PP-72</t>
  </si>
  <si>
    <t>1334 - 3KTLM-G2</t>
  </si>
  <si>
    <t>929 - JKM270PP-60 270W</t>
  </si>
  <si>
    <t>1348 - SOFAR100KTL</t>
  </si>
  <si>
    <t>931 - JKM480M-60HL4</t>
  </si>
  <si>
    <t>1171 - SOFAR 9KTLM-G3</t>
  </si>
  <si>
    <t>893 - JKM460M-60HL4-V 60M HC 460W</t>
  </si>
  <si>
    <t>932 - SOFAR 25000TL-G2</t>
  </si>
  <si>
    <t>900 - JKM540M-72HL4-V</t>
  </si>
  <si>
    <t>934 - 33000TL-G2</t>
  </si>
  <si>
    <t>906 - JKM525M-72HL4-TV 525 WP</t>
  </si>
  <si>
    <t>909 - 3300TL-G3</t>
  </si>
  <si>
    <t>558 - PHK-36-SÉRIE-5BB-335</t>
  </si>
  <si>
    <t>919 - 12000KTL-X</t>
  </si>
  <si>
    <t>547 - HALF CELL 335 PHK  36</t>
  </si>
  <si>
    <t>971 - SOFAR 100KTL</t>
  </si>
  <si>
    <t xml:space="preserve">518 - 335P6C-36 </t>
  </si>
  <si>
    <t>1049 - SOFAR 18000TL-LV</t>
  </si>
  <si>
    <t>631 - BYD 340PHK-36</t>
  </si>
  <si>
    <t>1162 - SOFAR 10.5 KTLM-G3;</t>
  </si>
  <si>
    <t>616 - BYD 400MIK-36</t>
  </si>
  <si>
    <t>982 - SOFAR 20000TL-G2</t>
  </si>
  <si>
    <t xml:space="preserve">583 - BYD 275 PHK - 30 </t>
  </si>
  <si>
    <t>990 - SOFAR 27500TL-LV</t>
  </si>
  <si>
    <t>404 - PHK-36-SÉRIE-5BB</t>
  </si>
  <si>
    <t>ERO 86 - DEYE1</t>
  </si>
  <si>
    <t>403 - 325PHK-36</t>
  </si>
  <si>
    <t>399 - 335PHK-36</t>
  </si>
  <si>
    <t>498 - BYD335-P6K-36-5B</t>
  </si>
  <si>
    <t>ERO 77 - INVT4</t>
  </si>
  <si>
    <t>444 - HCM72X9</t>
  </si>
  <si>
    <t>ERO 77 - INVT3</t>
  </si>
  <si>
    <t>1008 - BYD535MLK-36</t>
  </si>
  <si>
    <t>ERO 77 - INVT2</t>
  </si>
  <si>
    <t>999 - BYD455MGK-36 455W</t>
  </si>
  <si>
    <t>ERO 77 - INVT1</t>
  </si>
  <si>
    <t>982 - BYD540MLK-36</t>
  </si>
  <si>
    <t>ERO 76 - DELTA1</t>
  </si>
  <si>
    <t>1057 - BYD-355W-POLI-P6K-36-SÉRIE-5BB</t>
  </si>
  <si>
    <t>ERO 71 - EAST3</t>
  </si>
  <si>
    <t>1015 - 535 MLTK-36</t>
  </si>
  <si>
    <t>ERO 71 - EAST2</t>
  </si>
  <si>
    <t>1012 - BYD550MLK-36</t>
  </si>
  <si>
    <t>ERO 71 - EAST1</t>
  </si>
  <si>
    <t>848 - 330P6K-36</t>
  </si>
  <si>
    <t>ERO 70 - NINGBO GINLONG3</t>
  </si>
  <si>
    <t>760 - MIK-36-SERIES-5BB (400W)</t>
  </si>
  <si>
    <t>ERO 70 - NINGBO GINLONG2</t>
  </si>
  <si>
    <t>ERO 70 - NINGBO GINLONG1</t>
  </si>
  <si>
    <t>950 - BYD530MLK-36(530W)</t>
  </si>
  <si>
    <t>ERO 67 - INTELBRAS9</t>
  </si>
  <si>
    <t>932 - BYD450MGK-36</t>
  </si>
  <si>
    <t>ERO 67 - INTELBRAS8</t>
  </si>
  <si>
    <t>930 - 400MIK-36</t>
  </si>
  <si>
    <t>ERO 67 - INTELBRAS7</t>
  </si>
  <si>
    <t>492 - RENO-335P</t>
  </si>
  <si>
    <t>ERO 67 - INTELBRAS6</t>
  </si>
  <si>
    <t>397 - MÓDULO HALF CELL</t>
  </si>
  <si>
    <t>ERO 67 - INTELBRAS5</t>
  </si>
  <si>
    <t>972 - RENO-545W-MONO-HALLCELL</t>
  </si>
  <si>
    <t>ERO 67 - INTELBRAS4</t>
  </si>
  <si>
    <t>822 - ZXM6-NH144-430</t>
  </si>
  <si>
    <t>ERO 67 - INTELBRAS3</t>
  </si>
  <si>
    <t>599 - MONOCRYSTALLINE-405WP</t>
  </si>
  <si>
    <t>ERO 67 - INTELBRAS2</t>
  </si>
  <si>
    <t>604 - TSM-DEG15MC.20(II) 405W</t>
  </si>
  <si>
    <t>ERO 67 - INTELBRAS1</t>
  </si>
  <si>
    <t>532 - TSM-PE15H 345WP</t>
  </si>
  <si>
    <t>ERO 63 - VICTRON1</t>
  </si>
  <si>
    <t>500 - 144-CELL 345 MONOCRITALINO</t>
  </si>
  <si>
    <t>ERO 61 - MOSO1</t>
  </si>
  <si>
    <t>528 - TSM-DE15MII-405W</t>
  </si>
  <si>
    <t>ERO 55 - INGETEAM S.A4</t>
  </si>
  <si>
    <t>655 - TSM-DE15M 410W</t>
  </si>
  <si>
    <t>ERO 55 - INGETEAM S.A3</t>
  </si>
  <si>
    <t>736 - TRINA 455</t>
  </si>
  <si>
    <t>ERO 55 - INGETEAM S.A2</t>
  </si>
  <si>
    <t>754 - TSM-DE17M(II)</t>
  </si>
  <si>
    <t>ERO 55 - INGETEAM S.A1</t>
  </si>
  <si>
    <t>726 - TSM-DEG15HC 375W</t>
  </si>
  <si>
    <t>ERO 54 - CPS5</t>
  </si>
  <si>
    <t>714 - RSM156-6-445</t>
  </si>
  <si>
    <t>ERO 54 - CPS4</t>
  </si>
  <si>
    <t>724 - TRINA 450</t>
  </si>
  <si>
    <t>ERO 54 - CPS3</t>
  </si>
  <si>
    <t>407 - TSM - PE15H</t>
  </si>
  <si>
    <t>ERO 54 - CPS2</t>
  </si>
  <si>
    <t>424 - TSM-DEG15M(II)-410W</t>
  </si>
  <si>
    <t>ERO 54 - CPS1</t>
  </si>
  <si>
    <t>401 - TSM-DE15M-410</t>
  </si>
  <si>
    <t>ERO 53 - GOODWE21</t>
  </si>
  <si>
    <t>396 - TSM-DE15MII</t>
  </si>
  <si>
    <t>ERO 53 - GOODWE20</t>
  </si>
  <si>
    <t>398 - TSM-DE15M</t>
  </si>
  <si>
    <t>ERO 53 - GOODWE19</t>
  </si>
  <si>
    <t>435 - TSM-DEG15M(II)-410W</t>
  </si>
  <si>
    <t>ERO 53 - GOODWE18</t>
  </si>
  <si>
    <t>474 - DSM-DE15H(II)-405WP</t>
  </si>
  <si>
    <t>ERO 53 - GOODWE17</t>
  </si>
  <si>
    <t>496 - TSM-DE15H-405</t>
  </si>
  <si>
    <t>ERO 53 - GOODWE16</t>
  </si>
  <si>
    <t>471 - TSM- DE15MII 400</t>
  </si>
  <si>
    <t>ERO 53 - GOODWE15</t>
  </si>
  <si>
    <t>455 - MONOCRYSTALLINE</t>
  </si>
  <si>
    <t>ERO 53 - GOODWE14</t>
  </si>
  <si>
    <t>460 - TSM-PE15H- 350W</t>
  </si>
  <si>
    <t>ERO 53 - GOODWE13</t>
  </si>
  <si>
    <t>903 - TSM-DE08M(II)375WP</t>
  </si>
  <si>
    <t>ERO 53 - GOODWE12</t>
  </si>
  <si>
    <t>913 - TSM-DEG19C.20 545W</t>
  </si>
  <si>
    <t>ERO 53 - GOODWE11</t>
  </si>
  <si>
    <t>899 - TSM-400DE09</t>
  </si>
  <si>
    <t>ERO 53 - GOODWE10</t>
  </si>
  <si>
    <t>879 - TSM-DE17M(II)-450W</t>
  </si>
  <si>
    <t>ERO 53 - GOODWE9</t>
  </si>
  <si>
    <t>886 - TSM-540DEG19C.20</t>
  </si>
  <si>
    <t>ERO 53 - GOODWE8</t>
  </si>
  <si>
    <t>920 - TSM-510-DE18M(II)</t>
  </si>
  <si>
    <t>ERO 53 - GOODWE7</t>
  </si>
  <si>
    <t>1081 - TSM-DE17M(II)-435W</t>
  </si>
  <si>
    <t>ERO 53 - GOODWE6</t>
  </si>
  <si>
    <t xml:space="preserve">1129 - TSM-DE21-660W </t>
  </si>
  <si>
    <t>ERO 53 - GOODWE5</t>
  </si>
  <si>
    <t>1075 - TW655MBCP- 132-D</t>
  </si>
  <si>
    <t>ERO 53 - GOODWE4</t>
  </si>
  <si>
    <t>956 - TSM-510DE18M</t>
  </si>
  <si>
    <t>ERO 53 - GOODWE3</t>
  </si>
  <si>
    <t>1070 - TW655MBCP- 132-D</t>
  </si>
  <si>
    <t>ERO 53 - GOODWE2</t>
  </si>
  <si>
    <t>793 - TSM-DE15H(II) 390W</t>
  </si>
  <si>
    <t>ERO 53 - GOODWE1</t>
  </si>
  <si>
    <t>795 - TSM-DE17M(II)-455W</t>
  </si>
  <si>
    <t>ERO 52 - SERRANA SISTEMAS DE ENERGIA2</t>
  </si>
  <si>
    <t>792 - TSM-495-DE18M (II)</t>
  </si>
  <si>
    <t>203 - TOURIGA 5000 26 Z</t>
  </si>
  <si>
    <t>ERO 52 - SERRANA SISTEMAS DE ENERGIA1</t>
  </si>
  <si>
    <t>758 - TSM-DE08M(II)</t>
  </si>
  <si>
    <t>ERO 47 - SOLIS20</t>
  </si>
  <si>
    <t>772 - TSM 500W VERTEX</t>
  </si>
  <si>
    <t>ERO 47 - SOLIS19</t>
  </si>
  <si>
    <t>810 - VERTEX TSM-DE-18M(II)-480W</t>
  </si>
  <si>
    <t>ERO 47 - SOLIS18</t>
  </si>
  <si>
    <t>875 - TSM-510DE18M (II)</t>
  </si>
  <si>
    <t>ERO 47 - SOLIS17</t>
  </si>
  <si>
    <t>878 - TSM-375DE08M(II)</t>
  </si>
  <si>
    <t>ERO 47 - SOLIS16</t>
  </si>
  <si>
    <t>869 - TSM-370DE08M(II)</t>
  </si>
  <si>
    <t>ERO 47 - SOLIS15</t>
  </si>
  <si>
    <t>823 - TSM-PE15H 345W</t>
  </si>
  <si>
    <t>ERO 47 - SOLIS14</t>
  </si>
  <si>
    <t>834 - TSM-395DE09 - 395W</t>
  </si>
  <si>
    <t>ERO 47 - SOLIS13</t>
  </si>
  <si>
    <t>531 - TSM - DE15H(405W)</t>
  </si>
  <si>
    <t>ERO 47 - SOLIS12</t>
  </si>
  <si>
    <t>446 - TSM-DE15MII-400W</t>
  </si>
  <si>
    <t>ERO 47 - SOLIS11</t>
  </si>
  <si>
    <t>405 - TALLMAX TSM-DE15M 410W</t>
  </si>
  <si>
    <t>ERO 47 - SOLIS10</t>
  </si>
  <si>
    <t>586 - TSM-DE17M(II)450W</t>
  </si>
  <si>
    <t>ERO 47 - SOLIS9</t>
  </si>
  <si>
    <t>811 - TSM-DE17(II)-455W</t>
  </si>
  <si>
    <t>ERO 47 - SOLIS8</t>
  </si>
  <si>
    <t>654 - TRINASOLAR TSM-DE15MII-410W</t>
  </si>
  <si>
    <t>ERO 47 - SOLIS7</t>
  </si>
  <si>
    <t>632 - 144-CELL-345WP</t>
  </si>
  <si>
    <t>ERO 47 - SOLIS6</t>
  </si>
  <si>
    <t>552 - OSDA 330W POLY STAR</t>
  </si>
  <si>
    <t>ERO 47 - SOLIS5</t>
  </si>
  <si>
    <t>537 - 340W POLY SOLAR</t>
  </si>
  <si>
    <t>ERO 47 - SOLIS4</t>
  </si>
  <si>
    <t>572 - ODA-400W36M</t>
  </si>
  <si>
    <t>ERO 47 - SOLIS3</t>
  </si>
  <si>
    <t>703 - ODA330W-36-P</t>
  </si>
  <si>
    <t>ERO 47 - SOLIS2</t>
  </si>
  <si>
    <t>641 - ODA-380W36P</t>
  </si>
  <si>
    <t>ERO 47 - SOLIS1</t>
  </si>
  <si>
    <t>463 - ODA340W-36P</t>
  </si>
  <si>
    <t>395 - OSD-380W 36M</t>
  </si>
  <si>
    <t>464 - ODA340W-36P</t>
  </si>
  <si>
    <t>519 - ODA-410W36M</t>
  </si>
  <si>
    <t>465 - ODA340W-36P</t>
  </si>
  <si>
    <t>897 - ODA460-36-MH</t>
  </si>
  <si>
    <t>ERO 42 - ELGIN S.A.14</t>
  </si>
  <si>
    <t>850 - ODA545-36V-MH</t>
  </si>
  <si>
    <t>ERO 42 - ELGIN S.A.13</t>
  </si>
  <si>
    <t>908 - ODA550-36V-MH</t>
  </si>
  <si>
    <t>ERO 42 - ELGIN S.A.12</t>
  </si>
  <si>
    <t>1093 - ODA555-36V-MH</t>
  </si>
  <si>
    <t>ERO 42 - ELGIN S.A.11</t>
  </si>
  <si>
    <t>1085 - ODA575-36V-MH</t>
  </si>
  <si>
    <t>ERO 42 - ELGIN S.A.10</t>
  </si>
  <si>
    <t>746 - ODA340-36-P</t>
  </si>
  <si>
    <t>ERO 42 - ELGIN S.A.9</t>
  </si>
  <si>
    <t>722 - BAMBOZZI 3K</t>
  </si>
  <si>
    <t>ERO 42 - ELGIN S.A.8</t>
  </si>
  <si>
    <t>796 - ODA450-36-MH</t>
  </si>
  <si>
    <t>ERO 42 - ELGIN S.A.7</t>
  </si>
  <si>
    <t>843 - ODA-390W36M</t>
  </si>
  <si>
    <t>ERO 42 - ELGIN S.A.6</t>
  </si>
  <si>
    <t>807 - ODA-410W-36M</t>
  </si>
  <si>
    <t>ERO 42 - ELGIN S.A.5</t>
  </si>
  <si>
    <t>ERO 85 - SUNTECH2</t>
  </si>
  <si>
    <t>ERO 42 - ELGIN S.A.4</t>
  </si>
  <si>
    <t>ERO 85 - SUNTECH1</t>
  </si>
  <si>
    <t>ERO 42 - ELGIN S.A.3</t>
  </si>
  <si>
    <t>ERO 84 - LUCKSOLAR1</t>
  </si>
  <si>
    <t>ERO 42 - ELGIN S.A.2</t>
  </si>
  <si>
    <t>ERO 83 - OSDA1</t>
  </si>
  <si>
    <t>ERO 42 - ELGIN S.A.1</t>
  </si>
  <si>
    <t>ERO 82 - SINOSOLA1</t>
  </si>
  <si>
    <t>ERO 79 - SUNOVA SOLAR4</t>
  </si>
  <si>
    <t>ERO 79 - SUNOVA SOLAR3</t>
  </si>
  <si>
    <t>ERO 79 - SUNOVA SOLAR2</t>
  </si>
  <si>
    <t>ERO 79 - SUNOVA SOLAR1</t>
  </si>
  <si>
    <t>ERO 75 - VIGESTSOLAR1</t>
  </si>
  <si>
    <t>ERO 74 - PHOTO SOLAR1</t>
  </si>
  <si>
    <t>ERO 73 - RENESOLA2</t>
  </si>
  <si>
    <t>ERO 73 - RENESOLA1</t>
  </si>
  <si>
    <t>ERO 72 - UP SOLAR1</t>
  </si>
  <si>
    <t>ERO 68 - LONGI SOLAR4</t>
  </si>
  <si>
    <t>ERO 68 - LONGI SOLAR3</t>
  </si>
  <si>
    <t>ERO 68 - LONGI SOLAR2</t>
  </si>
  <si>
    <t>ERO 68 - LONGI SOLAR1</t>
  </si>
  <si>
    <t>ERO 66 - INTELBRAS2</t>
  </si>
  <si>
    <t>ERO 66 - INTELBRAS1</t>
  </si>
  <si>
    <t>ERO 65 - OPUS SOLAR1</t>
  </si>
  <si>
    <t>ERO 64 - OPEN RENEWABLES1</t>
  </si>
  <si>
    <t>ERO 59 - SINOLA2</t>
  </si>
  <si>
    <t>ERO 59 - SINOLA1</t>
  </si>
  <si>
    <t>ERO 33 - NHS SOLAR4</t>
  </si>
  <si>
    <t>ERO 58 - WEG2</t>
  </si>
  <si>
    <t>ERO 33 - NHS SOLAR3</t>
  </si>
  <si>
    <t>ERO 58 - WEG1</t>
  </si>
  <si>
    <t>ERO 33 - NHS SOLAR2</t>
  </si>
  <si>
    <t>ERO 57 - BLUESUN SOLAR1</t>
  </si>
  <si>
    <t>ERO 33 - NHS SOLAR1</t>
  </si>
  <si>
    <t>ERO 56 - PERLIGHT SOLAR2</t>
  </si>
  <si>
    <t>ERO 31 - CANCELADO1</t>
  </si>
  <si>
    <t>ERO 56 - PERLIGHT SOLAR1</t>
  </si>
  <si>
    <t>ERO 51 - KVA SISTEMAS DE ENERGIA2</t>
  </si>
  <si>
    <t>ERO 51 - KVA SISTEMAS DE ENERGIA1</t>
  </si>
  <si>
    <t>ERO 50 - ASTROHALO2</t>
  </si>
  <si>
    <t>ERO 50 - ASTROHALO1</t>
  </si>
  <si>
    <t>ERO 49 - ZNSHINE SOLAR6</t>
  </si>
  <si>
    <t>ERO 49 - ZNSHINE SOLAR5</t>
  </si>
  <si>
    <t>ERO 49 - ZNSHINE SOLAR4</t>
  </si>
  <si>
    <t>ERO 49 - ZNSHINE SOLAR3</t>
  </si>
  <si>
    <t>ERO 49 - ZNSHINE SOLAR2</t>
  </si>
  <si>
    <t>ERO 49 - ZNSHINE SOLAR1</t>
  </si>
  <si>
    <t>466 - SUNTRIO PLUS 17K</t>
  </si>
  <si>
    <t>474 - SUNUNO PLUS 6K-M</t>
  </si>
  <si>
    <t>ERO 45 - SUNERGY SOLAR6</t>
  </si>
  <si>
    <t>ERO 45 - SUNERGY SOLAR5</t>
  </si>
  <si>
    <t>ERO 45 - SUNERGY SOLAR4</t>
  </si>
  <si>
    <t>ERO 45 - SUNERGY SOLAR3</t>
  </si>
  <si>
    <t>ERO 45 - SUNERGY SOLAR2</t>
  </si>
  <si>
    <t>ERO 45 - SUNERGY SOLAR1</t>
  </si>
  <si>
    <t>ERO 43 - RENOVIGI4</t>
  </si>
  <si>
    <t>ERO 43 - RENOVIGI3</t>
  </si>
  <si>
    <t>ERO 43 - RENOVIGI2</t>
  </si>
  <si>
    <t>ERO 43 - RENOVIGI1</t>
  </si>
  <si>
    <t>ERO 39 - TRINA SOLAR37</t>
  </si>
  <si>
    <t>ERO 39 - TRINA SOLAR36</t>
  </si>
  <si>
    <t>ERO 39 - TRINA SOLAR35</t>
  </si>
  <si>
    <t>ERO 39 - TRINA SOLAR34</t>
  </si>
  <si>
    <t>ERO 39 - TRINA SOLAR33</t>
  </si>
  <si>
    <t>ERO 39 - TRINA SOLAR32</t>
  </si>
  <si>
    <t>ERO 39 - TRINA SOLAR31</t>
  </si>
  <si>
    <t>ERO 39 - TRINA SOLAR30</t>
  </si>
  <si>
    <t>ERO 39 - TRINA SOLAR29</t>
  </si>
  <si>
    <t>ERO 39 - TRINA SOLAR28</t>
  </si>
  <si>
    <t>ERO 39 - TRINA SOLAR27</t>
  </si>
  <si>
    <t>ERO 39 - TRINA SOLAR26</t>
  </si>
  <si>
    <t>ERO 39 - TRINA SOLAR25</t>
  </si>
  <si>
    <t>ERO 39 - TRINA SOLAR24</t>
  </si>
  <si>
    <t>ERO 39 - TRINA SOLAR23</t>
  </si>
  <si>
    <t>ERO 39 - TRINA SOLAR22</t>
  </si>
  <si>
    <t>ERO 39 - TRINA SOLAR21</t>
  </si>
  <si>
    <t>ERO 39 - TRINA SOLAR20</t>
  </si>
  <si>
    <t>ERO 39 - TRINA SOLAR19</t>
  </si>
  <si>
    <t>ERO 39 - TRINA SOLAR18</t>
  </si>
  <si>
    <t>ERO 39 - TRINA SOLAR17</t>
  </si>
  <si>
    <t>ERO 39 - TRINA SOLAR16</t>
  </si>
  <si>
    <t>ERO 39 - TRINA SOLAR15</t>
  </si>
  <si>
    <t>ERO 39 - TRINA SOLAR14</t>
  </si>
  <si>
    <t>ERO 39 - TRINA SOLAR13</t>
  </si>
  <si>
    <t>ERO 39 - TRINA SOLAR12</t>
  </si>
  <si>
    <t>ERO 39 - TRINA SOLAR11</t>
  </si>
  <si>
    <t>ERO 39 - TRINA SOLAR10</t>
  </si>
  <si>
    <t>ERO 39 - TRINA SOLAR9</t>
  </si>
  <si>
    <t>ERO 39 - TRINA SOLAR8</t>
  </si>
  <si>
    <t>289 - TSM-DD 14A(II) 345W</t>
  </si>
  <si>
    <t>ERO 39 - TRINA SOLAR7</t>
  </si>
  <si>
    <t>ERO 39 - TRINA SOLAR6</t>
  </si>
  <si>
    <t>ERO 39 - TRINA SOLAR5</t>
  </si>
  <si>
    <t>ERO 39 - TRINA SOLAR4</t>
  </si>
  <si>
    <t>ERO 39 - TRINA SOLAR3</t>
  </si>
  <si>
    <t>ERO 39 - TRINA SOLAR2</t>
  </si>
  <si>
    <t>ERO 39 - TRINA SOLAR1</t>
  </si>
  <si>
    <t>ERO 34 - BALFAR SOLAR2</t>
  </si>
  <si>
    <t>ERO 34 - BALFAR SOLAR1</t>
  </si>
  <si>
    <t>191 - ECOS 2K PLUS</t>
  </si>
  <si>
    <t>ERO 17 - ECOSOLYS13</t>
  </si>
  <si>
    <t>ERO 17 - ECOSOLYS12</t>
  </si>
  <si>
    <t>ERO 17 - ECOSOLYS11</t>
  </si>
  <si>
    <t>ERO 17 - ECOSOLYS10</t>
  </si>
  <si>
    <t>ERO 17 - ECOSOLYS9</t>
  </si>
  <si>
    <t>ERO 17 - ECOSOLYS8</t>
  </si>
  <si>
    <t>ERO 17 - ECOSOLYS7</t>
  </si>
  <si>
    <t>ERO 17 - ECOSOLYS6</t>
  </si>
  <si>
    <t>ERO 17 - ECOSOLYS5</t>
  </si>
  <si>
    <t>ERO 17 - ECOSOLYS4</t>
  </si>
  <si>
    <t>ERO 17 - ECOSOLYS3</t>
  </si>
  <si>
    <t>ERO 17 - ECOSOLYS2</t>
  </si>
  <si>
    <t>ERO 17 - ECOSOLYS1</t>
  </si>
  <si>
    <t>ERO 18 - QCELLS22</t>
  </si>
  <si>
    <t>ERO 18 - QCELLS21</t>
  </si>
  <si>
    <t>ERO 18 - QCELLS20</t>
  </si>
  <si>
    <t>ERO 18 - QCELLS19</t>
  </si>
  <si>
    <t>ERO 18 - QCELLS18</t>
  </si>
  <si>
    <t>ERO 18 - QCELLS17</t>
  </si>
  <si>
    <t>ERO 18 - QCELLS16</t>
  </si>
  <si>
    <t>ERO 18 - QCELLS15</t>
  </si>
  <si>
    <t>ERO 18 - QCELLS14</t>
  </si>
  <si>
    <t>ERO 18 - QCELLS13</t>
  </si>
  <si>
    <t>ERO 18 - QCELLS12</t>
  </si>
  <si>
    <t>ERO 18 - QCELLS11</t>
  </si>
  <si>
    <t>346 - Q.PEAK L-G5.0.G_x000D_ 375W</t>
  </si>
  <si>
    <t>ERO 18 - QCELLS10</t>
  </si>
  <si>
    <t>ERO 18 - QCELLS9</t>
  </si>
  <si>
    <t>ERO 18 - QCELLS8</t>
  </si>
  <si>
    <t>ERO 18 - QCELLS7</t>
  </si>
  <si>
    <t>ERO 18 - QCELLS6</t>
  </si>
  <si>
    <t>ERO 18 - QCELLS5</t>
  </si>
  <si>
    <t>ERO 18 - QCELLS4</t>
  </si>
  <si>
    <t>ERO 18 - QCELLS3</t>
  </si>
  <si>
    <t>ERO 18 - QCELLS2</t>
  </si>
  <si>
    <t>ERO 18 - QCELLS1</t>
  </si>
  <si>
    <t>289 - BOLD ENERGY</t>
  </si>
  <si>
    <t>ERO_MODULO152</t>
  </si>
  <si>
    <t>287 - ERA SOLAR</t>
  </si>
  <si>
    <t>ERO_MODULO151</t>
  </si>
  <si>
    <t>286 - AE SOLAR</t>
  </si>
  <si>
    <t>ERO_MODULO150</t>
  </si>
  <si>
    <t>284 - SGV SOLAR</t>
  </si>
  <si>
    <t>ERO_MODULO149</t>
  </si>
  <si>
    <t>283 - 5G ENERGIA</t>
  </si>
  <si>
    <t>ERO_MODULO148</t>
  </si>
  <si>
    <t>280 - OUROLUX</t>
  </si>
  <si>
    <t>ERO_MODULO147</t>
  </si>
  <si>
    <t>278 - TW SOLAR</t>
  </si>
  <si>
    <t>ERO_MODULO146</t>
  </si>
  <si>
    <t>275 - AUSTA</t>
  </si>
  <si>
    <t>ERO_MODULO145</t>
  </si>
  <si>
    <t>273 - SENGI</t>
  </si>
  <si>
    <t>ERO_MODULO144</t>
  </si>
  <si>
    <t>271 - HANERSUN</t>
  </si>
  <si>
    <t>ERO_MODULO143</t>
  </si>
  <si>
    <t>269 - WDC SOLAR</t>
  </si>
  <si>
    <t>ERO_MODULO142</t>
  </si>
  <si>
    <t>268 - HELIUS</t>
  </si>
  <si>
    <t>ERO_MODULO141</t>
  </si>
  <si>
    <t>267 - MINASOL</t>
  </si>
  <si>
    <t>ERO_MODULO140</t>
  </si>
  <si>
    <t>265 - XPOWER</t>
  </si>
  <si>
    <t>ERO_MODULO139</t>
  </si>
  <si>
    <t>ERO_MODULO138</t>
  </si>
  <si>
    <t>262 - SINE ENERGY</t>
  </si>
  <si>
    <t>ERO_MODULO137</t>
  </si>
  <si>
    <t>261 - 5G ENERGIA</t>
  </si>
  <si>
    <t>ERO_MODULO136</t>
  </si>
  <si>
    <t>ERO_MODULO135</t>
  </si>
  <si>
    <t>257 - SUNKET</t>
  </si>
  <si>
    <t>ERO_MODULO134</t>
  </si>
  <si>
    <t>288 - SOLAR MAXX TECH</t>
  </si>
  <si>
    <t>ERO_INVERSOR133</t>
  </si>
  <si>
    <t>ERO_MODULO133</t>
  </si>
  <si>
    <t>285 - INVT</t>
  </si>
  <si>
    <t>ERO_INVERSOR132</t>
  </si>
  <si>
    <t>254 - VSUN</t>
  </si>
  <si>
    <t>ERO_MODULO132</t>
  </si>
  <si>
    <t>282 - WDC SOLAR</t>
  </si>
  <si>
    <t>ERO_INVERSOR131</t>
  </si>
  <si>
    <t>252 - ODEX</t>
  </si>
  <si>
    <t>ERO_MODULO131</t>
  </si>
  <si>
    <t>281 - SHENZEN</t>
  </si>
  <si>
    <t>ERO_INVERSOR130</t>
  </si>
  <si>
    <t>251 - RESUN</t>
  </si>
  <si>
    <t>ERO_MODULO130</t>
  </si>
  <si>
    <t>ERO_INVERSOR129</t>
  </si>
  <si>
    <t>250 - EXION</t>
  </si>
  <si>
    <t>ERO_MODULO129</t>
  </si>
  <si>
    <t>ERO_INVERSOR128</t>
  </si>
  <si>
    <t>246 - SINOSOLA</t>
  </si>
  <si>
    <t>ERO_MODULO128</t>
  </si>
  <si>
    <t>ERO_INVERSOR127</t>
  </si>
  <si>
    <t>244 - BEDINSOLAR</t>
  </si>
  <si>
    <t>ERO_MODULO127</t>
  </si>
  <si>
    <t>ERO_INVERSOR126</t>
  </si>
  <si>
    <t>242 - SHINEFAR SOLAR</t>
  </si>
  <si>
    <t>ERO_MODULO126</t>
  </si>
  <si>
    <t>272 - AFORE</t>
  </si>
  <si>
    <t>ERO_INVERSOR125</t>
  </si>
  <si>
    <t>241 - LEAPTON SOLAR</t>
  </si>
  <si>
    <t>ERO_MODULO125</t>
  </si>
  <si>
    <t>270 - FOXESS</t>
  </si>
  <si>
    <t>ERO_INVERSOR124</t>
  </si>
  <si>
    <t>239 - NEXEN</t>
  </si>
  <si>
    <t>ERO_MODULO124</t>
  </si>
  <si>
    <t>266 - ENPHASE</t>
  </si>
  <si>
    <t>ERO_INVERSOR123</t>
  </si>
  <si>
    <t>237 - SUNTECH</t>
  </si>
  <si>
    <t>ERO_MODULO123</t>
  </si>
  <si>
    <t>260 - GENERAL ELETRIC</t>
  </si>
  <si>
    <t>ERO_INVERSOR122</t>
  </si>
  <si>
    <t>236 - BTS</t>
  </si>
  <si>
    <t>ERO_MODULO122</t>
  </si>
  <si>
    <t>258 - SOLPLANET</t>
  </si>
  <si>
    <t>ERO_INVERSOR121</t>
  </si>
  <si>
    <t>76 - JKM330PP</t>
  </si>
  <si>
    <t>235 - TSUN</t>
  </si>
  <si>
    <t>ERO_MODULO121</t>
  </si>
  <si>
    <t>256 - B&amp;BPOWER</t>
  </si>
  <si>
    <t>ERO_INVERSOR120</t>
  </si>
  <si>
    <t>ERO_MODULO120</t>
  </si>
  <si>
    <t>253 - DEYE</t>
  </si>
  <si>
    <t>ERO_INVERSOR119</t>
  </si>
  <si>
    <t>227 - SUNOVA SOLAR</t>
  </si>
  <si>
    <t>ERO_MODULO119</t>
  </si>
  <si>
    <t>249 - BELL ENERGY</t>
  </si>
  <si>
    <t>ERO_INVERSOR118</t>
  </si>
  <si>
    <t>224 - ELSYS</t>
  </si>
  <si>
    <t>ERO_MODULO118</t>
  </si>
  <si>
    <t>248 - TSUN</t>
  </si>
  <si>
    <t>ERO_INVERSOR117</t>
  </si>
  <si>
    <t>223 - JAYU SOLAR</t>
  </si>
  <si>
    <t>ERO_MODULO117</t>
  </si>
  <si>
    <t>247 - KEHUA TECH</t>
  </si>
  <si>
    <t>ERO_INVERSOR116</t>
  </si>
  <si>
    <t>221 - ERA SOLAR</t>
  </si>
  <si>
    <t>ERO_MODULO116</t>
  </si>
  <si>
    <t>245 - HOPE WIND</t>
  </si>
  <si>
    <t>ERO_INVERSOR115</t>
  </si>
  <si>
    <t>220 - PHONO</t>
  </si>
  <si>
    <t>ERO_MODULO115</t>
  </si>
  <si>
    <t>240 - NHS</t>
  </si>
  <si>
    <t>ERO_INVERSOR114</t>
  </si>
  <si>
    <t>218 - LUCKSOLAR</t>
  </si>
  <si>
    <t>ERO_MODULO114</t>
  </si>
  <si>
    <t>238 - BELENERGY</t>
  </si>
  <si>
    <t>ERO_INVERSOR113</t>
  </si>
  <si>
    <t>109 - JKM340PP</t>
  </si>
  <si>
    <t>216 - PHONO SOLAR</t>
  </si>
  <si>
    <t>ERO_MODULO113</t>
  </si>
  <si>
    <t>233 - BYD</t>
  </si>
  <si>
    <t>ERO_INVERSOR112</t>
  </si>
  <si>
    <t>214 - BST4</t>
  </si>
  <si>
    <t>ERO_MODULO112</t>
  </si>
  <si>
    <t>232 - RENAC</t>
  </si>
  <si>
    <t>ERO_INVERSOR111</t>
  </si>
  <si>
    <t>ERO_MODULO111</t>
  </si>
  <si>
    <t>231 - VERTYS</t>
  </si>
  <si>
    <t>ERO_INVERSOR110</t>
  </si>
  <si>
    <t>212 - OPUS SOLAR</t>
  </si>
  <si>
    <t>ERO_MODULO110</t>
  </si>
  <si>
    <t>230 - LIVOLTEK</t>
  </si>
  <si>
    <t>ERO_INVERSOR109</t>
  </si>
  <si>
    <t>ERO_MODULO109</t>
  </si>
  <si>
    <t>229 - TSUN</t>
  </si>
  <si>
    <t>ERO_INVERSOR108</t>
  </si>
  <si>
    <t>209 - ZNSHINE</t>
  </si>
  <si>
    <t>ERO_MODULO108</t>
  </si>
  <si>
    <t>228 - SERRANA</t>
  </si>
  <si>
    <t>ERO_INVERSOR107</t>
  </si>
  <si>
    <t>208 - Q CELLS</t>
  </si>
  <si>
    <t>ERO_MODULO107</t>
  </si>
  <si>
    <t>ERO_INVERSOR106</t>
  </si>
  <si>
    <t>206 - SOLPAC</t>
  </si>
  <si>
    <t>ERO_MODULO106</t>
  </si>
  <si>
    <t>225 - ELSYS</t>
  </si>
  <si>
    <t>ERO_INVERSOR105</t>
  </si>
  <si>
    <t>204 - SUNENERGY</t>
  </si>
  <si>
    <t>ERO_MODULO105</t>
  </si>
  <si>
    <t>222 - BEDIN SOLAR</t>
  </si>
  <si>
    <t>ERO_INVERSOR104</t>
  </si>
  <si>
    <t>202 - BELENERGY</t>
  </si>
  <si>
    <t>ERO_MODULO104</t>
  </si>
  <si>
    <t>8 - KSG-20</t>
  </si>
  <si>
    <t>219 - KSTAR</t>
  </si>
  <si>
    <t>ERO_INVERSOR103</t>
  </si>
  <si>
    <t xml:space="preserve">201 - TALESUN </t>
  </si>
  <si>
    <t>ERO_MODULO103</t>
  </si>
  <si>
    <t>217 - TECHNICAL DATA</t>
  </si>
  <si>
    <t>ERO_INVERSOR102</t>
  </si>
  <si>
    <t>200 - FV</t>
  </si>
  <si>
    <t>ERO_MODULO102</t>
  </si>
  <si>
    <t>215 - NEP</t>
  </si>
  <si>
    <t>ERO_INVERSOR101</t>
  </si>
  <si>
    <t>199 - RESUN</t>
  </si>
  <si>
    <t>ERO_MODULO101</t>
  </si>
  <si>
    <t>211 - SOPRANO</t>
  </si>
  <si>
    <t>ERO_INVERSOR100</t>
  </si>
  <si>
    <t>ERO 9 - BYD24</t>
  </si>
  <si>
    <t>197 - KRIPT</t>
  </si>
  <si>
    <t>ERO_MODULO100</t>
  </si>
  <si>
    <t>ERO_INVERSOR99</t>
  </si>
  <si>
    <t>ERO 9 - BYD23</t>
  </si>
  <si>
    <t>ERO_MODULO99</t>
  </si>
  <si>
    <t>207 - ON GRID</t>
  </si>
  <si>
    <t>ERO_INVERSOR98</t>
  </si>
  <si>
    <t>ERO 9 - BYD22</t>
  </si>
  <si>
    <t>ERO_MODULO98</t>
  </si>
  <si>
    <t>203 - SUNNY HIGHPOWER</t>
  </si>
  <si>
    <t>ERO_INVERSOR97</t>
  </si>
  <si>
    <t>ERO 9 - BYD21</t>
  </si>
  <si>
    <t>ERO_MODULO97</t>
  </si>
  <si>
    <t>198 - HYPONTECH</t>
  </si>
  <si>
    <t>ERO_INVERSOR96</t>
  </si>
  <si>
    <t>ERO 9 - BYD20</t>
  </si>
  <si>
    <t>190 - LUXEN</t>
  </si>
  <si>
    <t>ERO_MODULO96</t>
  </si>
  <si>
    <t>196 - WEG</t>
  </si>
  <si>
    <t>ERO_INVERSOR95</t>
  </si>
  <si>
    <t>ERO 9 - BYD19</t>
  </si>
  <si>
    <t>ERO_MODULO95</t>
  </si>
  <si>
    <t>193 - JNG (SAJ)</t>
  </si>
  <si>
    <t>ERO_INVERSOR94</t>
  </si>
  <si>
    <t>ERO 9 - BYD18</t>
  </si>
  <si>
    <t>188 - RENESOLA</t>
  </si>
  <si>
    <t>ERO_MODULO94</t>
  </si>
  <si>
    <t>ERO_INVERSOR93</t>
  </si>
  <si>
    <t>ERO 9 - BYD17</t>
  </si>
  <si>
    <t>187 - BALFAR</t>
  </si>
  <si>
    <t>ERO_MODULO93</t>
  </si>
  <si>
    <t>184 -  FRONIUS</t>
  </si>
  <si>
    <t>ERO_INVERSOR92</t>
  </si>
  <si>
    <t>ERO 9 - BYD16</t>
  </si>
  <si>
    <t>186 - GLOBO BRASIL</t>
  </si>
  <si>
    <t>ERO_MODULO92</t>
  </si>
  <si>
    <t>182 - SOLAREDGE</t>
  </si>
  <si>
    <t>ERO_INVERSOR91</t>
  </si>
  <si>
    <t>ERO 9 - BYD15</t>
  </si>
  <si>
    <t>ERO_MODULO91</t>
  </si>
  <si>
    <t>181 - TOURIGA EAST</t>
  </si>
  <si>
    <t>ERO_INVERSOR90</t>
  </si>
  <si>
    <t>ERO 9 - BYD14</t>
  </si>
  <si>
    <t>180 - PHB SOLAR</t>
  </si>
  <si>
    <t>ERO_MODULO90</t>
  </si>
  <si>
    <t>178 - RENOVIGI</t>
  </si>
  <si>
    <t>ERO_INVERSOR89</t>
  </si>
  <si>
    <t>ERO 9 - BYD13</t>
  </si>
  <si>
    <t>179 - LONGI</t>
  </si>
  <si>
    <t>ERO_MODULO89</t>
  </si>
  <si>
    <t xml:space="preserve">177 - EAST </t>
  </si>
  <si>
    <t>ERO_INVERSOR88</t>
  </si>
  <si>
    <t>ERO 9 - BYD12</t>
  </si>
  <si>
    <t>176 - TALESUN</t>
  </si>
  <si>
    <t>ERO_MODULO88</t>
  </si>
  <si>
    <t>175 - REFUSOL</t>
  </si>
  <si>
    <t>ERO_INVERSOR87</t>
  </si>
  <si>
    <t>ERO 9 - BYD11</t>
  </si>
  <si>
    <t>172 - ASTRONERGY</t>
  </si>
  <si>
    <t>ERO_MODULO87</t>
  </si>
  <si>
    <t>174 - SUNGROW</t>
  </si>
  <si>
    <t>ERO_INVERSOR86</t>
  </si>
  <si>
    <t>ERO 9 - BYD10</t>
  </si>
  <si>
    <t>171 - SERAPHIM</t>
  </si>
  <si>
    <t>ERO_MODULO86</t>
  </si>
  <si>
    <t>173 - HUAWEI / WEG</t>
  </si>
  <si>
    <t>ERO_INVERSOR85</t>
  </si>
  <si>
    <t>ERO 9 - BYD9</t>
  </si>
  <si>
    <t>169 - GCL</t>
  </si>
  <si>
    <t>ERO_MODULO85</t>
  </si>
  <si>
    <t>170 - AP SYSTEMS</t>
  </si>
  <si>
    <t>ERO_INVERSOR84</t>
  </si>
  <si>
    <t>ERO 9 - BYD8</t>
  </si>
  <si>
    <t>168 - PERC HALF CELL</t>
  </si>
  <si>
    <t>ERO_MODULO84</t>
  </si>
  <si>
    <t>166 - EMPALUX</t>
  </si>
  <si>
    <t>ERO_INVERSOR83</t>
  </si>
  <si>
    <t>ERO 9 - BYD7</t>
  </si>
  <si>
    <t>167 - JA SOLAR</t>
  </si>
  <si>
    <t>ERO_MODULO83</t>
  </si>
  <si>
    <t>2 - 5500MTL-S</t>
  </si>
  <si>
    <t>164 - APSYSTEMS</t>
  </si>
  <si>
    <t>ERO_INVERSOR82</t>
  </si>
  <si>
    <t>ERO 9 - BYD6</t>
  </si>
  <si>
    <t>165 - EMPALUX</t>
  </si>
  <si>
    <t>ERO_MODULO82</t>
  </si>
  <si>
    <t>163 - GOODWE</t>
  </si>
  <si>
    <t>ERO_INVERSOR81</t>
  </si>
  <si>
    <t>ERO 9 - BYD5</t>
  </si>
  <si>
    <t>161 - AMERISOLAR</t>
  </si>
  <si>
    <t>ERO_MODULO81</t>
  </si>
  <si>
    <t>162 - CHINT</t>
  </si>
  <si>
    <t>ERO_INVERSOR80</t>
  </si>
  <si>
    <t>ERO 9 - BYD4</t>
  </si>
  <si>
    <t>160 - ULICA SOLAR</t>
  </si>
  <si>
    <t>ERO_MODULO80</t>
  </si>
  <si>
    <t>159 - RENO</t>
  </si>
  <si>
    <t>ERO_INVERSOR79</t>
  </si>
  <si>
    <t>ERO 9 - BYD3</t>
  </si>
  <si>
    <t>156 - LONGI</t>
  </si>
  <si>
    <t>ERO_MODULO79</t>
  </si>
  <si>
    <t>158 - REFUSOL</t>
  </si>
  <si>
    <t>ERO_INVERSOR78</t>
  </si>
  <si>
    <t>ERO 9 - BYD2</t>
  </si>
  <si>
    <t>151 - YINGLI</t>
  </si>
  <si>
    <t>ERO_MODULO78</t>
  </si>
  <si>
    <t>157 - CANADIAN</t>
  </si>
  <si>
    <t>ERO_INVERSOR77</t>
  </si>
  <si>
    <t>ERO 9 - BYD1</t>
  </si>
  <si>
    <t>149 - INTELBRAS</t>
  </si>
  <si>
    <t>ERO_MODULO77</t>
  </si>
  <si>
    <t>155 - REFUSOL</t>
  </si>
  <si>
    <t>ERO_INVERSOR76</t>
  </si>
  <si>
    <t>146 - JNG</t>
  </si>
  <si>
    <t>ERO_MODULO76</t>
  </si>
  <si>
    <t>154 - SAJ</t>
  </si>
  <si>
    <t>ERO_INVERSOR75</t>
  </si>
  <si>
    <t>142 - QXPV SOLAR</t>
  </si>
  <si>
    <t>ERO_MODULO75</t>
  </si>
  <si>
    <t>153 - DAH SOLAR</t>
  </si>
  <si>
    <t>ERO_INVERSOR74</t>
  </si>
  <si>
    <t>139 - DAH SOLAR</t>
  </si>
  <si>
    <t>ERO_MODULO74</t>
  </si>
  <si>
    <t>152 - ECOSOLYS</t>
  </si>
  <si>
    <t>ERO_INVERSOR73</t>
  </si>
  <si>
    <t>138 - RISEN</t>
  </si>
  <si>
    <t>ERO_MODULO73</t>
  </si>
  <si>
    <t>ERO_INVERSOR72</t>
  </si>
  <si>
    <t>ERO_MODULO72</t>
  </si>
  <si>
    <t>147 - JNG</t>
  </si>
  <si>
    <t>ERO_INVERSOR71</t>
  </si>
  <si>
    <t>ERO_MODULO71</t>
  </si>
  <si>
    <t>145 - FRONIUS</t>
  </si>
  <si>
    <t>ERO_INVERSOR70</t>
  </si>
  <si>
    <t>132 - PVSOL PREMIUM</t>
  </si>
  <si>
    <t>ERO_MODULO70</t>
  </si>
  <si>
    <t>143 - HOYMILES</t>
  </si>
  <si>
    <t>ERO_INVERSOR69</t>
  </si>
  <si>
    <t>ERO_MODULO69</t>
  </si>
  <si>
    <t>ERO_INVERSOR68</t>
  </si>
  <si>
    <t>126 - JA SOLAR</t>
  </si>
  <si>
    <t>ERO_MODULO68</t>
  </si>
  <si>
    <t>140 - SAJ</t>
  </si>
  <si>
    <t>ERO_INVERSOR67</t>
  </si>
  <si>
    <t>ERO_MODULO67</t>
  </si>
  <si>
    <t>ERO_INVERSOR66</t>
  </si>
  <si>
    <t>123 - RISEN</t>
  </si>
  <si>
    <t>ERO_MODULO66</t>
  </si>
  <si>
    <t>ERO_INVERSOR65</t>
  </si>
  <si>
    <t>244 - P6/72</t>
  </si>
  <si>
    <t>ERO_MODULO65</t>
  </si>
  <si>
    <t>ERO_INVERSOR64</t>
  </si>
  <si>
    <t>ERO_MODULO64</t>
  </si>
  <si>
    <t>131 - APSYSTEMS</t>
  </si>
  <si>
    <t>ERO_INVERSOR63</t>
  </si>
  <si>
    <t>ERO_MODULO63</t>
  </si>
  <si>
    <t>ERO_INVERSOR62</t>
  </si>
  <si>
    <t>ERO_MODULO62</t>
  </si>
  <si>
    <t>ERO_INVERSOR61</t>
  </si>
  <si>
    <t>ERO_MODULO61</t>
  </si>
  <si>
    <t>124 - SUNFROW SG4K-D</t>
  </si>
  <si>
    <t>ERO_INVERSOR60</t>
  </si>
  <si>
    <t>ERO_MODULO60</t>
  </si>
  <si>
    <t>121 - GOODWE</t>
  </si>
  <si>
    <t>ERO_INVERSOR59</t>
  </si>
  <si>
    <t>ERO_MODULO59</t>
  </si>
  <si>
    <t>ERO_INVERSOR58</t>
  </si>
  <si>
    <t>126 - CSU-370P</t>
  </si>
  <si>
    <t>ERO_MODULO58</t>
  </si>
  <si>
    <t>ERO_INVERSOR57</t>
  </si>
  <si>
    <t>ERO_MODULO57</t>
  </si>
  <si>
    <t>ERO_INVERSOR56</t>
  </si>
  <si>
    <t>ERO_MODULO56</t>
  </si>
  <si>
    <t>ERO_INVERSOR55</t>
  </si>
  <si>
    <t>ERO_MODULO55</t>
  </si>
  <si>
    <t>ERO_INVERSOR54</t>
  </si>
  <si>
    <t>ERO_MODULO54</t>
  </si>
  <si>
    <t>ERO_INVERSOR53</t>
  </si>
  <si>
    <t>ERO_MODULO53</t>
  </si>
  <si>
    <t>ERO_INVERSOR52</t>
  </si>
  <si>
    <t>ERO_MODULO52</t>
  </si>
  <si>
    <t>ERO_INVERSOR51</t>
  </si>
  <si>
    <t>ERO_MODULO51</t>
  </si>
  <si>
    <t>ERO_INVERSOR50</t>
  </si>
  <si>
    <t>152 - CS3W-410P</t>
  </si>
  <si>
    <t>ERO_MODULO50</t>
  </si>
  <si>
    <t>ERO_INVERSOR49</t>
  </si>
  <si>
    <t>ERO_MODULO49</t>
  </si>
  <si>
    <t>ERO_INVERSOR48</t>
  </si>
  <si>
    <t>ERO_MODULO48</t>
  </si>
  <si>
    <t>ERO_INVERSOR47</t>
  </si>
  <si>
    <t>ERO_MODULO47</t>
  </si>
  <si>
    <t>ERO_INVERSOR46</t>
  </si>
  <si>
    <t>ERO_MODULO46</t>
  </si>
  <si>
    <t>ERO_INVERSOR45</t>
  </si>
  <si>
    <t>ERO_MODULO45</t>
  </si>
  <si>
    <t>ERO_INVERSOR44</t>
  </si>
  <si>
    <t>ERO_MODULO44</t>
  </si>
  <si>
    <t>ERO_INVERSOR43</t>
  </si>
  <si>
    <t>ERO_MODULO43</t>
  </si>
  <si>
    <t>ERO_INVERSOR42</t>
  </si>
  <si>
    <t>ERO_MODULO42</t>
  </si>
  <si>
    <t>89 - GROWATT</t>
  </si>
  <si>
    <t>ERO_INVERSOR41</t>
  </si>
  <si>
    <t>ERO_MODULO41</t>
  </si>
  <si>
    <t>ERO_INVERSOR40</t>
  </si>
  <si>
    <t>ERO_MODULO40</t>
  </si>
  <si>
    <t>ERO_INVERSOR39</t>
  </si>
  <si>
    <t>ERO_MODULO39</t>
  </si>
  <si>
    <t>ERO_INVERSOR38</t>
  </si>
  <si>
    <t>ERO_MODULO38</t>
  </si>
  <si>
    <t>ERO_INVERSOR37</t>
  </si>
  <si>
    <t>ERO_MODULO37</t>
  </si>
  <si>
    <t>ERO_INVERSOR36</t>
  </si>
  <si>
    <t>ERO_MODULO36</t>
  </si>
  <si>
    <t>ERO_INVERSOR35</t>
  </si>
  <si>
    <t>ERO_MODULO35</t>
  </si>
  <si>
    <t>ERO_INVERSOR34</t>
  </si>
  <si>
    <t>64 - OPEN RENEWABLES</t>
  </si>
  <si>
    <t>ERO_MODULO34</t>
  </si>
  <si>
    <t>ERO_INVERSOR33</t>
  </si>
  <si>
    <t>ERO_MODULO33</t>
  </si>
  <si>
    <t>ERO_INVERSOR32</t>
  </si>
  <si>
    <t>59 - SINOLA</t>
  </si>
  <si>
    <t>ERO_MODULO32</t>
  </si>
  <si>
    <t>ERO_INVERSOR31</t>
  </si>
  <si>
    <t>ERO_MODULO31</t>
  </si>
  <si>
    <t>ERO_INVERSOR30</t>
  </si>
  <si>
    <t>57 - BLUESUN SOLAR</t>
  </si>
  <si>
    <t>ERO_MODULO30</t>
  </si>
  <si>
    <t>ERO_INVERSOR29</t>
  </si>
  <si>
    <t>ERO_MODULO29</t>
  </si>
  <si>
    <t>ERO_INVERSOR28</t>
  </si>
  <si>
    <t>ERO_MODULO28</t>
  </si>
  <si>
    <t>ERO_INVERSOR27</t>
  </si>
  <si>
    <t>ERO_MODULO27</t>
  </si>
  <si>
    <t>ERO_INVERSOR26</t>
  </si>
  <si>
    <t>ERO_MODULO26</t>
  </si>
  <si>
    <t>ERO_INVERSOR25</t>
  </si>
  <si>
    <t>ERO_MODULO25</t>
  </si>
  <si>
    <t>ERO_INVERSOR24</t>
  </si>
  <si>
    <t>ERO_MODULO24</t>
  </si>
  <si>
    <t>ERO_INVERSOR23</t>
  </si>
  <si>
    <t>ERO_MODULO23</t>
  </si>
  <si>
    <t>ERO_INVERSOR22</t>
  </si>
  <si>
    <t>ERO_MODULO22</t>
  </si>
  <si>
    <t>ERO_INVERSOR21</t>
  </si>
  <si>
    <t>374 - CS3W-420</t>
  </si>
  <si>
    <t>ERO_MODULO21</t>
  </si>
  <si>
    <t>ERO_INVERSOR20</t>
  </si>
  <si>
    <t>ERO_MODULO20</t>
  </si>
  <si>
    <t>ERO_INVERSOR19</t>
  </si>
  <si>
    <t>ERO_MODULO19</t>
  </si>
  <si>
    <t>ERO_INVERSOR18</t>
  </si>
  <si>
    <t>ERO_MODULO18</t>
  </si>
  <si>
    <t>ERO_INVERSOR17</t>
  </si>
  <si>
    <t>ERO_MODULO17</t>
  </si>
  <si>
    <t>ERO_INVERSOR16</t>
  </si>
  <si>
    <t>ERO_MODULO16</t>
  </si>
  <si>
    <t>ERO_INVERSOR15</t>
  </si>
  <si>
    <t>ERO_MODULO15</t>
  </si>
  <si>
    <t>ERO_INVERSOR14</t>
  </si>
  <si>
    <t>ERO_MODULO14</t>
  </si>
  <si>
    <t>ERO_INVERSOR13</t>
  </si>
  <si>
    <t>ERO_MODULO13</t>
  </si>
  <si>
    <t>ERO_INVERSOR12</t>
  </si>
  <si>
    <t>ERO_MODULO12</t>
  </si>
  <si>
    <t>ERO_INVERSOR11</t>
  </si>
  <si>
    <t>ERO_MODULO11</t>
  </si>
  <si>
    <t>ERO_INVERSOR10</t>
  </si>
  <si>
    <t>ERO_MODULO10</t>
  </si>
  <si>
    <t>ERO_INVERSOR9</t>
  </si>
  <si>
    <t>ERO_MODULO9</t>
  </si>
  <si>
    <t>ERO_INVERSOR8</t>
  </si>
  <si>
    <t>ERO_MODULO8</t>
  </si>
  <si>
    <t>ERO_INVERSOR7</t>
  </si>
  <si>
    <t>ERO_MODULO7</t>
  </si>
  <si>
    <t>ERO_INVERSOR6</t>
  </si>
  <si>
    <t>ERO_MODULO6</t>
  </si>
  <si>
    <t>ERO_INVERSOR5</t>
  </si>
  <si>
    <t>ERO_MODULO5</t>
  </si>
  <si>
    <t>ERO_INVERSOR4</t>
  </si>
  <si>
    <t>ERO_MODULO4</t>
  </si>
  <si>
    <t>ERO_INVERSOR3</t>
  </si>
  <si>
    <t>ERO_MODULO3</t>
  </si>
  <si>
    <t>ERO_INVERSOR2</t>
  </si>
  <si>
    <t>ERO_MODULO2</t>
  </si>
  <si>
    <t>ERO_INVERSOR1</t>
  </si>
  <si>
    <t>ERO_MODULO1</t>
  </si>
  <si>
    <t>1092 - HD144P-545</t>
  </si>
  <si>
    <t>EPB 165 - SIRIUS1</t>
  </si>
  <si>
    <t>1089 - MSX 120</t>
  </si>
  <si>
    <t>1085 - NAO INFORMADO</t>
  </si>
  <si>
    <t>EPB 162 - NÃO INFORMADO1</t>
  </si>
  <si>
    <t>1071 - AS550S8-144</t>
  </si>
  <si>
    <t>EPB 161 - AMSOSOLAR1</t>
  </si>
  <si>
    <t>1057 - CHASER-M10/144P</t>
  </si>
  <si>
    <t>EPB 160 - HC-CHASER1</t>
  </si>
  <si>
    <t>1040 - UL-550M-144HV</t>
  </si>
  <si>
    <t>EPB 158 - ULICASOLAR1</t>
  </si>
  <si>
    <t>1102 - XP-540-72-MET</t>
  </si>
  <si>
    <t>EPB 156 - XPOWER3</t>
  </si>
  <si>
    <t>1032 - XP-590-78MET</t>
  </si>
  <si>
    <t>EPB 156 - XPOWER2</t>
  </si>
  <si>
    <t>1020 - XPOWER HALF-CELL 505W</t>
  </si>
  <si>
    <t>EPB 156 - XPOWER1</t>
  </si>
  <si>
    <t>991 - MEMC-245AMA-20</t>
  </si>
  <si>
    <t>EPB 152 - SUNEDISON1</t>
  </si>
  <si>
    <t>977 - SKT550M10</t>
  </si>
  <si>
    <t>EPB 151 - SUNKET1</t>
  </si>
  <si>
    <t>1019 - CP18-72H555W</t>
  </si>
  <si>
    <t>EPB 149 - HANERSUN2</t>
  </si>
  <si>
    <t>951 - CP18-72H550W</t>
  </si>
  <si>
    <t>EPB 149 - HANERSUN1</t>
  </si>
  <si>
    <t>974 - GBR320P</t>
  </si>
  <si>
    <t>EPB 148 - GLOBO BRASIL2</t>
  </si>
  <si>
    <t>948 - GBR320P</t>
  </si>
  <si>
    <t>EPB 148 - GLOBO BRASIL1</t>
  </si>
  <si>
    <t>931 - SN-550 144 CELL</t>
  </si>
  <si>
    <t>EPB 146 - SINE ENERGY1</t>
  </si>
  <si>
    <t>922 - SW 240 POLY</t>
  </si>
  <si>
    <t>EPB 143 - SUNMODULE1</t>
  </si>
  <si>
    <t>947 - RESUN MONO 545 RS8I-M</t>
  </si>
  <si>
    <t>EPB 142 - RESUM2</t>
  </si>
  <si>
    <t>909 - RS7I450-455M-BD</t>
  </si>
  <si>
    <t>EPB 142 - RESUM1</t>
  </si>
  <si>
    <t>898 - KM (P) 85</t>
  </si>
  <si>
    <t>EPB 140 - HONOR SOLAR5</t>
  </si>
  <si>
    <t>1051 - HY-M10/156H-600W</t>
  </si>
  <si>
    <t>EPB 140 - HONOR SOLAR4</t>
  </si>
  <si>
    <t>1044 - HY-M10/156H-600</t>
  </si>
  <si>
    <t>EPB 140 - HONOR SOLAR3</t>
  </si>
  <si>
    <t>978 - HY-M10/144H 550W</t>
  </si>
  <si>
    <t>EPB 140 - HONOR SOLAR2</t>
  </si>
  <si>
    <t>891 - HYM10/120H-460W</t>
  </si>
  <si>
    <t>EPB 140 - HONOR SOLAR1</t>
  </si>
  <si>
    <t>918 - ES144M540-N</t>
  </si>
  <si>
    <t>EPB 139 - ENERGYSUN2</t>
  </si>
  <si>
    <t>888 - ES144M535-N</t>
  </si>
  <si>
    <t>EPB 139 - ENERGYSUN1</t>
  </si>
  <si>
    <t>EPB 138 - WDC2</t>
  </si>
  <si>
    <t>866 - WDC550W-36V-MH</t>
  </si>
  <si>
    <t>EPB 138 - WDC1</t>
  </si>
  <si>
    <t>862 - SS-550-72MDH</t>
  </si>
  <si>
    <t>EPB 137 - JNG1</t>
  </si>
  <si>
    <t>852 - STM-465 144-S2</t>
  </si>
  <si>
    <t>EPB 135 - SCHUTTEN2</t>
  </si>
  <si>
    <t>814 - STM-550/144-S3</t>
  </si>
  <si>
    <t>EPB 135 - SCHUTTEN1</t>
  </si>
  <si>
    <t>802 - STM-550/144-S3 - 550</t>
  </si>
  <si>
    <t>EPB 134 - SOLAR SCHUTTEN1</t>
  </si>
  <si>
    <t>788 - JY340M6-DA-5</t>
  </si>
  <si>
    <t>EPB 133 - JAYU1</t>
  </si>
  <si>
    <t>1061 - HY-M10/144H-555W</t>
  </si>
  <si>
    <t>EPB 132 - HONOR4</t>
  </si>
  <si>
    <t>1052 - HY-M10/156H-600W</t>
  </si>
  <si>
    <t>EPB 132 - HONOR3</t>
  </si>
  <si>
    <t>789 - HY-M10/120H-460W</t>
  </si>
  <si>
    <t>EPB 132 - HONOR2</t>
  </si>
  <si>
    <t>783 - HY-M10/120H</t>
  </si>
  <si>
    <t>EPB 132 - HONOR1</t>
  </si>
  <si>
    <t>774 - HY-M10/120H- 460W</t>
  </si>
  <si>
    <t>EPB 131 - TAOISTIC1</t>
  </si>
  <si>
    <t>1103 - XP-540-72-MET</t>
  </si>
  <si>
    <t>EPB 130 - XPOWER3</t>
  </si>
  <si>
    <t>936 - XP450W72MET144</t>
  </si>
  <si>
    <t>EPB 130 - XPOWER2</t>
  </si>
  <si>
    <t>769 - XP550W-72MET</t>
  </si>
  <si>
    <t>EPB 130 - XPOWER1</t>
  </si>
  <si>
    <t>688 - KD 140SX-UFBS</t>
  </si>
  <si>
    <t>EPB 126 - KYOCERA1</t>
  </si>
  <si>
    <t>960 - VSUN545-144BMH-DG</t>
  </si>
  <si>
    <t>883 - SUN545-144BMH-DG</t>
  </si>
  <si>
    <t>857 - VSUN540-144MH</t>
  </si>
  <si>
    <t>677 - VSUN545-144MH</t>
  </si>
  <si>
    <t>650 - JETION 335W</t>
  </si>
  <si>
    <t>EPB 124 - JETION SOLAR1</t>
  </si>
  <si>
    <t>646 - QS545-144HM8-545W</t>
  </si>
  <si>
    <t>EPB 123 - QUALITY1</t>
  </si>
  <si>
    <t>1127 - TS560S8B-144</t>
  </si>
  <si>
    <t>EPB 122 - TSUN12</t>
  </si>
  <si>
    <t>1119 - TSM472H-N-570</t>
  </si>
  <si>
    <t>EPB 122 - TSUN11</t>
  </si>
  <si>
    <t>1035 - TP6L72M- 440W</t>
  </si>
  <si>
    <t>EPB 122 - TSUN10</t>
  </si>
  <si>
    <t>1033 - TF6L72M-460</t>
  </si>
  <si>
    <t>EPB 122 - TSUN9</t>
  </si>
  <si>
    <t>1024 - TP6L72M-450</t>
  </si>
  <si>
    <t>EPB 122 - TSUN8</t>
  </si>
  <si>
    <t>1009 - TS560S8B-144</t>
  </si>
  <si>
    <t>EPB 122 - TSUN7</t>
  </si>
  <si>
    <t>1001 - SN(550)144-M</t>
  </si>
  <si>
    <t>EPB 122 - TSUN6</t>
  </si>
  <si>
    <t>987 - TSM460H-H</t>
  </si>
  <si>
    <t>EPB 122 - TSUN5</t>
  </si>
  <si>
    <t>975 - BS72M-545W</t>
  </si>
  <si>
    <t>EPB 122 - TSUN4</t>
  </si>
  <si>
    <t>912 - TSM472H-550</t>
  </si>
  <si>
    <t>EPB 122 - TSUN3</t>
  </si>
  <si>
    <t>EPB 122 - TSUN2</t>
  </si>
  <si>
    <t>644 - TP7F72M(H)-550</t>
  </si>
  <si>
    <t>EPB 122 - TSUN1</t>
  </si>
  <si>
    <t>740 - QS545-144HM8-545W</t>
  </si>
  <si>
    <t>EPB 116 - QSOLAR2</t>
  </si>
  <si>
    <t>606 - QS545-144HM8</t>
  </si>
  <si>
    <t>EPB 116 - QSOLAR1</t>
  </si>
  <si>
    <t>1080 - LP182*182-M-72-MH-560W</t>
  </si>
  <si>
    <t>EPB 115 - LEAPTON SOLAR21</t>
  </si>
  <si>
    <t>1073 - LP158*158-M-72-H/MH-555</t>
  </si>
  <si>
    <t>EPB 115 - LEAPTON SOLAR20</t>
  </si>
  <si>
    <t>1045 - LP182*182-M-78-MH - 560</t>
  </si>
  <si>
    <t>EPB 115 - LEAPTON SOLAR19</t>
  </si>
  <si>
    <t>1042 - LP182-M-72-MH-560W</t>
  </si>
  <si>
    <t>EPB 115 - LEAPTON SOLAR18</t>
  </si>
  <si>
    <t>989 - MONO HALF-CELL 665W</t>
  </si>
  <si>
    <t>EPB 115 - LEAPTON SOLAR17</t>
  </si>
  <si>
    <t>957 - LP182*182-M-72-MH 550W</t>
  </si>
  <si>
    <t>EPB 115 - LEAPTON SOLAR16</t>
  </si>
  <si>
    <t>944 -  LP182*182-M-72-MH-540WP</t>
  </si>
  <si>
    <t>EPB 115 - LEAPTON SOLAR15</t>
  </si>
  <si>
    <t>928 - LP182*550-M-72-MH</t>
  </si>
  <si>
    <t>EPB 115 - LEAPTON SOLAR14</t>
  </si>
  <si>
    <t>901 - LP182M-78-MH-545W</t>
  </si>
  <si>
    <t>EPB 115 - LEAPTON SOLAR13</t>
  </si>
  <si>
    <t>825 - LP210*210-M-60-MH - 590W</t>
  </si>
  <si>
    <t>EPB 115 - LEAPTON SOLAR12</t>
  </si>
  <si>
    <t>786 - LP182*182-M-60-MB 460W</t>
  </si>
  <si>
    <t>EPB 115 - LEAPTON SOLAR11</t>
  </si>
  <si>
    <t>767 - P166*166-M-72-MH-460W</t>
  </si>
  <si>
    <t>EPB 115 - LEAPTON SOLAR10</t>
  </si>
  <si>
    <t>759 - LP182*182-M-78-MH</t>
  </si>
  <si>
    <t>EPB 115 - LEAPTON SOLAR9</t>
  </si>
  <si>
    <t>738 - LP210*210-M-66-MH 665W</t>
  </si>
  <si>
    <t>EPB 115 - LEAPTON SOLAR8</t>
  </si>
  <si>
    <t>731 - LP182*182-M-60-MH-590W</t>
  </si>
  <si>
    <t>EPB 115 - LEAPTON SOLAR7</t>
  </si>
  <si>
    <t>730 - LP182*-M-60-MB 460W</t>
  </si>
  <si>
    <t>EPB 115 - LEAPTON SOLAR6</t>
  </si>
  <si>
    <t>723 - LP182-M-60-MH</t>
  </si>
  <si>
    <t>EPB 115 - LEAPTON SOLAR5</t>
  </si>
  <si>
    <t>719 - RATED POWER 580-605W</t>
  </si>
  <si>
    <t>EPB 115 - LEAPTON SOLAR4</t>
  </si>
  <si>
    <t>643 - LP182*182-M-60-MH 460W</t>
  </si>
  <si>
    <t>EPB 115 - LEAPTON SOLAR3</t>
  </si>
  <si>
    <t xml:space="preserve">570 - LP166*166-M-72-MH-450W </t>
  </si>
  <si>
    <t>EPB 115 - LEAPTON SOLAR2</t>
  </si>
  <si>
    <t>558 - LP182*182-M-78-MH-590W</t>
  </si>
  <si>
    <t>EPB 115 - LEAPTON SOLAR1</t>
  </si>
  <si>
    <t>1072 - SF-M18/144555</t>
  </si>
  <si>
    <t>933 - SF-M3-144 415W</t>
  </si>
  <si>
    <t>926 - SF-M18/144550</t>
  </si>
  <si>
    <t>920 - SFM3/144400</t>
  </si>
  <si>
    <t>1041 - GW 155-4.5KWP(4.6/4.7/4.8)</t>
  </si>
  <si>
    <t>EPB 168 - GOLDWIND1</t>
  </si>
  <si>
    <t>847 - SF-M15/144415</t>
  </si>
  <si>
    <t>991 - NAO INFORMADO</t>
  </si>
  <si>
    <t>EPB 163 - NÃO INFORMADO1</t>
  </si>
  <si>
    <t>818 - SF-M18/1444415</t>
  </si>
  <si>
    <t>924 - TRIO-50.0-TL-OUTD</t>
  </si>
  <si>
    <t>EPB 159 - ABB_LTDA1</t>
  </si>
  <si>
    <t>914 - HPS-6500D</t>
  </si>
  <si>
    <t>EPB 157 - LEVEROS1</t>
  </si>
  <si>
    <t>673 - SF-M16/144465</t>
  </si>
  <si>
    <t>898 - NXN3K</t>
  </si>
  <si>
    <t>EPB 155 - NEXEN1</t>
  </si>
  <si>
    <t>548 - SF – M3/144 400W</t>
  </si>
  <si>
    <t>1009 - BYD-S-3P30K-3M</t>
  </si>
  <si>
    <t>EPB 154 - BYD9</t>
  </si>
  <si>
    <t>683 - TSBHM-535W</t>
  </si>
  <si>
    <t>EPB 112 - BEYONDSUN2</t>
  </si>
  <si>
    <t>1001 - BYD-K-3P75K-9M</t>
  </si>
  <si>
    <t>EPB 154 - BYD8</t>
  </si>
  <si>
    <t>547 - TSP335-72H</t>
  </si>
  <si>
    <t>EPB 112 - BEYONDSUN1</t>
  </si>
  <si>
    <t>986 - BYD-S-3P40K-4M</t>
  </si>
  <si>
    <t>EPB 154 - BYD7</t>
  </si>
  <si>
    <t>1021 - NXN-555-144M</t>
  </si>
  <si>
    <t>EPB 111 - NEXEN5</t>
  </si>
  <si>
    <t>972 - BYD-S-3P60K-6M</t>
  </si>
  <si>
    <t>EPB 154 - BYD6</t>
  </si>
  <si>
    <t>894 - NXN-460-120M</t>
  </si>
  <si>
    <t>EPB 111 - NEXEN4</t>
  </si>
  <si>
    <t>902 - BYD-K-1P8K-2M</t>
  </si>
  <si>
    <t>EPB 154 - BYD5</t>
  </si>
  <si>
    <t>885 - NXN-550-144M</t>
  </si>
  <si>
    <t>EPB 111 - NEXEN3</t>
  </si>
  <si>
    <t>900 - BYD-S-1P10K-2M</t>
  </si>
  <si>
    <t>EPB 154 - BYD4</t>
  </si>
  <si>
    <t>839 - MONOCRISTALINO 550W</t>
  </si>
  <si>
    <t>EPB 111 - NEXEN2</t>
  </si>
  <si>
    <t>893 - BYD-S-1P5K-2M</t>
  </si>
  <si>
    <t>EPB 154 - BYD3</t>
  </si>
  <si>
    <t>540 - NXN 545-144M</t>
  </si>
  <si>
    <t>EPB 111 - NEXEN1</t>
  </si>
  <si>
    <t>892 - BYD-S-1P3K-1M</t>
  </si>
  <si>
    <t>EPB 154 - BYD2</t>
  </si>
  <si>
    <t>507 - LS-P72-330</t>
  </si>
  <si>
    <t>EPB 110 - LUCKSOLAR1</t>
  </si>
  <si>
    <t xml:space="preserve">883 - BYD-K-1P6K-2M </t>
  </si>
  <si>
    <t>EPB 154 - BYD1</t>
  </si>
  <si>
    <t>457 - TWIN PLUS 405</t>
  </si>
  <si>
    <t>1016 - WDC-8KTL-G2</t>
  </si>
  <si>
    <t>EPB 153 - WDC SOLAR3</t>
  </si>
  <si>
    <t>981 - HMF144M10 - 550W</t>
  </si>
  <si>
    <t>EPB 105 - HELIUS3</t>
  </si>
  <si>
    <t xml:space="preserve">1008 - WDC-10KTL-G2 </t>
  </si>
  <si>
    <t>EPB 153 - WDC SOLAR2</t>
  </si>
  <si>
    <t>660 - HMF72P-335A</t>
  </si>
  <si>
    <t>EPB 105 - HELIUS2</t>
  </si>
  <si>
    <t>877 - WDC-3KTL-G2</t>
  </si>
  <si>
    <t>EPB 153 - WDC SOLAR1</t>
  </si>
  <si>
    <t>427 - HMF72P-410A</t>
  </si>
  <si>
    <t>EPB 105 - HELIUS1</t>
  </si>
  <si>
    <t>1012 - HOPESUN 75KTL</t>
  </si>
  <si>
    <t>EPB 150 - HOPEWIND4</t>
  </si>
  <si>
    <t>746 - HT66-18X 505W</t>
  </si>
  <si>
    <t>933 - HOPESUN 15KTL</t>
  </si>
  <si>
    <t>EPB 150 - HOPEWIND3</t>
  </si>
  <si>
    <t>464 - HT72-156P(V) 335W</t>
  </si>
  <si>
    <t>850 - HOPESUN 6KTL</t>
  </si>
  <si>
    <t>EPB 150 - HOPEWIND2</t>
  </si>
  <si>
    <t>386 - HT72-156P(V)</t>
  </si>
  <si>
    <t>829 - HOPESUN 8KTL</t>
  </si>
  <si>
    <t>EPB 150 - HOPEWIND1</t>
  </si>
  <si>
    <t>904 - POS550W144CM</t>
  </si>
  <si>
    <t>EPB 102 - ODEX2</t>
  </si>
  <si>
    <t>800 - IQ7AM</t>
  </si>
  <si>
    <t>EPB 145 - ENPHASE1</t>
  </si>
  <si>
    <t>360 - PS330W72CP</t>
  </si>
  <si>
    <t>EPB 102 - ODEX1</t>
  </si>
  <si>
    <t>920 - SE 75K</t>
  </si>
  <si>
    <t>EPB 144 - SOLAREDGE2</t>
  </si>
  <si>
    <t>430 - GCL MONO HC 405W</t>
  </si>
  <si>
    <t>799 - SE 33,3K</t>
  </si>
  <si>
    <t>EPB 144 - SOLAREDGE1</t>
  </si>
  <si>
    <t>352 - GCL-M2/72-405</t>
  </si>
  <si>
    <t>1011 - ASW8000-S</t>
  </si>
  <si>
    <t>EPB 129 - SOLPLANET16</t>
  </si>
  <si>
    <t>531 - MS440</t>
  </si>
  <si>
    <t>EPB 100 - MINASOL2</t>
  </si>
  <si>
    <t>982 - ASW3000-S-G2</t>
  </si>
  <si>
    <t>EPB 129 - SOLPLANET15</t>
  </si>
  <si>
    <t>339 - MS375</t>
  </si>
  <si>
    <t>EPB 100 - MINASOL1</t>
  </si>
  <si>
    <t>954 - ASW6000-S-G2</t>
  </si>
  <si>
    <t>EPB 129 - SOLPLANET14</t>
  </si>
  <si>
    <t>429 - SRP-400-BMA</t>
  </si>
  <si>
    <t>EPB 97 - SERAPHIM SOLAR2</t>
  </si>
  <si>
    <t>952 - ASW 40K-LT-G3.</t>
  </si>
  <si>
    <t>EPB 129 - SOLPLANET13</t>
  </si>
  <si>
    <t>307 - SRP-330-6PA-HV</t>
  </si>
  <si>
    <t>EPB 97 - SERAPHIM SOLAR1</t>
  </si>
  <si>
    <t>946 - ASW10000-S</t>
  </si>
  <si>
    <t>EPB 129 - SOLPLANET12</t>
  </si>
  <si>
    <t>1046 - MFVRE-MO-144-550W</t>
  </si>
  <si>
    <t>EPB 96 - BELENERGY28</t>
  </si>
  <si>
    <t>944 - ASW4000-SG2</t>
  </si>
  <si>
    <t>EPB 129 - SOLPLANET11</t>
  </si>
  <si>
    <t>1036 - MFV HO-144-550W</t>
  </si>
  <si>
    <t>EPB 96 - BELENERGY27</t>
  </si>
  <si>
    <t>882 - ASW5000-S-G2</t>
  </si>
  <si>
    <t>EPB 129 - SOLPLANET10</t>
  </si>
  <si>
    <t>1015 - MFREN-MO-144-455W</t>
  </si>
  <si>
    <t>EPB 96 - BELENERGY26</t>
  </si>
  <si>
    <t>874 - ASW50K-LT-G2</t>
  </si>
  <si>
    <t>EPB 129 - SOLPLANET9</t>
  </si>
  <si>
    <t>1011 - MFVZN-MO-120-460W</t>
  </si>
  <si>
    <t>EPB 96 - BELENERGY25</t>
  </si>
  <si>
    <t>827 - ASW25K-LT-G2PRO</t>
  </si>
  <si>
    <t>EPB 129 - SOLPLANET8</t>
  </si>
  <si>
    <t>1006 - MFHON-MO-132-665W</t>
  </si>
  <si>
    <t>EPB 96 - BELENERGY24</t>
  </si>
  <si>
    <t>794 - ASW20K-LT-G2PRO</t>
  </si>
  <si>
    <t>EPB 129 - SOLPLANET7</t>
  </si>
  <si>
    <t>999 - MFVHO-MO-120-460W</t>
  </si>
  <si>
    <t>EPB 96 - BELENERGY23</t>
  </si>
  <si>
    <t>787 - ASW30K-LT-G3</t>
  </si>
  <si>
    <t>EPB 129 - SOLPLANET6</t>
  </si>
  <si>
    <t>982 - MFREN-MO-144-455W</t>
  </si>
  <si>
    <t>EPB 96 - BELENERGY22</t>
  </si>
  <si>
    <t>777 - ASW9100-S</t>
  </si>
  <si>
    <t>EPB 129 - SOLPLANET5</t>
  </si>
  <si>
    <t>980 - MFVHO-MO-156-600W</t>
  </si>
  <si>
    <t>EPB 96 - BELENERGY21</t>
  </si>
  <si>
    <t xml:space="preserve">776 - ASW7300-S </t>
  </si>
  <si>
    <t>EPB 129 - SOLPLANET4</t>
  </si>
  <si>
    <t>972 - MFVHO-PO-156-460W</t>
  </si>
  <si>
    <t>EPB 96 - BELENERGY20</t>
  </si>
  <si>
    <t>761 - ASW15K-LT-G2-PRO</t>
  </si>
  <si>
    <t>EPB 129 - SOLPLANET3</t>
  </si>
  <si>
    <t>969 - MFVOS-PO-72-330W</t>
  </si>
  <si>
    <t>EPB 96 - BELENERGY19</t>
  </si>
  <si>
    <t>679 - ASW4000-S</t>
  </si>
  <si>
    <t>EPB 129 - SOLPLANET2</t>
  </si>
  <si>
    <t>938 - MFVOS-MO-144-550W</t>
  </si>
  <si>
    <t>EPB 96 - BELENERGY18</t>
  </si>
  <si>
    <t>665 - ASW5000-S</t>
  </si>
  <si>
    <t>EPB 129 - SOLPLANET1</t>
  </si>
  <si>
    <t>843 - MFVRE-MO-144-550W</t>
  </si>
  <si>
    <t>EPB 96 - BELENERGY17</t>
  </si>
  <si>
    <t>652 - TSOL-M1600</t>
  </si>
  <si>
    <t>EPB 128 - TSUN1</t>
  </si>
  <si>
    <t>835 - MFVLU-MO-144-550W</t>
  </si>
  <si>
    <t>EPB 96 - BELENERGY16</t>
  </si>
  <si>
    <t>644 - X1-8.0-T-D</t>
  </si>
  <si>
    <t>EPB 127 - SOLAX1</t>
  </si>
  <si>
    <t>826 - MFVLE-MO-132-665W</t>
  </si>
  <si>
    <t>EPB 96 - BELENERGY15</t>
  </si>
  <si>
    <t>1003 - INVSBE-MO-220V-4KW</t>
  </si>
  <si>
    <t>EPB 121 - BELENERGY25</t>
  </si>
  <si>
    <t>803 - MFVHO-MO-144-550W</t>
  </si>
  <si>
    <t>EPB 96 - BELENERGY14</t>
  </si>
  <si>
    <t>1002 - BEL-50K-G</t>
  </si>
  <si>
    <t>EPB 121 - BELENERGY24</t>
  </si>
  <si>
    <t>765 - MFVSU-MO-144-535W</t>
  </si>
  <si>
    <t>EPB 96 - BELENERGY13</t>
  </si>
  <si>
    <t>969 - BEL-33K-G</t>
  </si>
  <si>
    <t>EPB 121 - BELENERGY23</t>
  </si>
  <si>
    <t>747 - MFVOS-MO-144-545W</t>
  </si>
  <si>
    <t>EPB 96 - BELENERGY12</t>
  </si>
  <si>
    <t>942 - INVSBE-TR-380-75KW-S</t>
  </si>
  <si>
    <t>EPB 121 - BELENERGY22</t>
  </si>
  <si>
    <t>EPB 96 - BELENERGY11</t>
  </si>
  <si>
    <t>937 - INSBE-MO-220-7.7KW-S</t>
  </si>
  <si>
    <t>EPB 121 - BELENERGY21</t>
  </si>
  <si>
    <t>639 - MFVZN-PO-144-345W</t>
  </si>
  <si>
    <t>EPB 96 - BELENERGY10</t>
  </si>
  <si>
    <t>894 - BEL-18K-G</t>
  </si>
  <si>
    <t>EPB 121 - BELENERGY20</t>
  </si>
  <si>
    <t>637 - MFVZN-MO-144 - 530W</t>
  </si>
  <si>
    <t>EPB 96 - BELENERGY9</t>
  </si>
  <si>
    <t>886 - BEL 8K SG01LP1 US</t>
  </si>
  <si>
    <t>EPB 121 - BELENERGY19</t>
  </si>
  <si>
    <t>592 - MFVAM-PO-72-340W</t>
  </si>
  <si>
    <t>EPB 96 - BELENERGY8</t>
  </si>
  <si>
    <t>884 - TR-380-30KW-S</t>
  </si>
  <si>
    <t>EPB 121 - BELENERGY18</t>
  </si>
  <si>
    <t>589 - MFVOS-PO-72-340W</t>
  </si>
  <si>
    <t>EPB 96 - BELENERGY7</t>
  </si>
  <si>
    <t>864 - BEL-3K-G</t>
  </si>
  <si>
    <t>EPB 121 - BELENERGY17</t>
  </si>
  <si>
    <t>583 - MFVZN-MO-144-545W</t>
  </si>
  <si>
    <t>EPB 96 - BELENERGY6</t>
  </si>
  <si>
    <t>861 - BEL-40K-G</t>
  </si>
  <si>
    <t>EPB 121 - BELENERGY16</t>
  </si>
  <si>
    <t>378 - MFVOS-MO-156-465W</t>
  </si>
  <si>
    <t>EPB 96 - BELENERGY5</t>
  </si>
  <si>
    <t>853 - 857 - BEL-25K-G-LV</t>
  </si>
  <si>
    <t>EPB 121 - BELENERGY15</t>
  </si>
  <si>
    <t>370 - MFVOS-MO-144-410W</t>
  </si>
  <si>
    <t>EPB 96 - BELENERGY4</t>
  </si>
  <si>
    <t>824 - INVSBE-MO-220V-10KW</t>
  </si>
  <si>
    <t>EPB 121 - BELENERGY14</t>
  </si>
  <si>
    <t>358 - MFVJI-PO-40-144-340W</t>
  </si>
  <si>
    <t>EPB 96 - BELENERGY3</t>
  </si>
  <si>
    <t>796 - SUN-12K-G03</t>
  </si>
  <si>
    <t>EPB 121 - BELENERGY13</t>
  </si>
  <si>
    <t>332 - MFVOS-PO-72-340W</t>
  </si>
  <si>
    <t>EPB 96 - BELENERGY2</t>
  </si>
  <si>
    <t>783 - 
BEL-25K-G</t>
  </si>
  <si>
    <t>EPB 121 - BELENERGY12</t>
  </si>
  <si>
    <t>303 - MFVOS-MO-144-400W</t>
  </si>
  <si>
    <t>EPB 96 - BELENERGY1</t>
  </si>
  <si>
    <t>759 - BEL - 15K - G</t>
  </si>
  <si>
    <t>EPB 121 - BELENERGY11</t>
  </si>
  <si>
    <t>EPB 95 - TALLMAX2</t>
  </si>
  <si>
    <t>745 - BEL-35K-G-LV</t>
  </si>
  <si>
    <t>EPB 121 - BELENERGY10</t>
  </si>
  <si>
    <t>EPB 95 - TALLMAX1</t>
  </si>
  <si>
    <t>739 - BEL-20K-G</t>
  </si>
  <si>
    <t>EPB 121 - BELENERGY9</t>
  </si>
  <si>
    <t>983 - LF465M8-72H</t>
  </si>
  <si>
    <t>EPB 94 - EMPALUX8</t>
  </si>
  <si>
    <t>717 - BEL-8K-G</t>
  </si>
  <si>
    <t>EPB 121 - BELENERGY8</t>
  </si>
  <si>
    <t>942 - MF00605 - 605W</t>
  </si>
  <si>
    <t>EPB 94 - EMPALUX7</t>
  </si>
  <si>
    <t>676 - BEL - 12K - G</t>
  </si>
  <si>
    <t>EPB 121 - BELENERGY7</t>
  </si>
  <si>
    <t>879 -  MF 00690</t>
  </si>
  <si>
    <t>EPB 94 - EMPALUX6</t>
  </si>
  <si>
    <t>620 - BEL-4K-G</t>
  </si>
  <si>
    <t>EPB 121 - BELENERGY6</t>
  </si>
  <si>
    <t>811 - LF605M12-60H</t>
  </si>
  <si>
    <t>EPB 94 - EMPALUX5</t>
  </si>
  <si>
    <t>608 - BEL-5K-G</t>
  </si>
  <si>
    <t>EPB 121 - BELENERGY5</t>
  </si>
  <si>
    <t>785 - LF605M12-60H</t>
  </si>
  <si>
    <t>EPB 94 - EMPALUX4</t>
  </si>
  <si>
    <t>599 - BEL-3K-G</t>
  </si>
  <si>
    <t>EPB 121 - BELENERGY4</t>
  </si>
  <si>
    <t>782 - LF350P6-72</t>
  </si>
  <si>
    <t>EPB 94 - EMPALUX3</t>
  </si>
  <si>
    <t>592 - BEL-25K-G</t>
  </si>
  <si>
    <t>EPB 121 - BELENERGY3</t>
  </si>
  <si>
    <t>318 - YH450W-36MH</t>
  </si>
  <si>
    <t>EPB 94 - EMPALUX2</t>
  </si>
  <si>
    <t>589 - BEL-10K-G</t>
  </si>
  <si>
    <t>EPB 121 - BELENERGY2</t>
  </si>
  <si>
    <t>297 - ODA330W-36-P</t>
  </si>
  <si>
    <t>EPB 94 - EMPALUX1</t>
  </si>
  <si>
    <t>588 - BEL2000G3-US-220</t>
  </si>
  <si>
    <t>EPB 121 - BELENERGY1</t>
  </si>
  <si>
    <t>1108 - DHM 72X10 - 555W</t>
  </si>
  <si>
    <t>EPB 93 - DAH SOLAR20</t>
  </si>
  <si>
    <t>1044 - HPS-5000</t>
  </si>
  <si>
    <t>EPB 120 - HYPONTECH8</t>
  </si>
  <si>
    <t>1100 - DHM - 72X10/BF 550W</t>
  </si>
  <si>
    <t>EPB 93 - DAH SOLAR19</t>
  </si>
  <si>
    <t>809 - HPT-15K</t>
  </si>
  <si>
    <t>EPB 120 - HYPONTECH7</t>
  </si>
  <si>
    <t>1081 - DHM-72X10-530W</t>
  </si>
  <si>
    <t>EPB 93 - DAH SOLAR18</t>
  </si>
  <si>
    <t>762 - HPT-25K</t>
  </si>
  <si>
    <t>EPB 120 - HYPONTECH6</t>
  </si>
  <si>
    <t>1034 - DHM-72X10/BF 555W</t>
  </si>
  <si>
    <t>EPB 93 - DAH SOLAR17</t>
  </si>
  <si>
    <t>723 - HPS-20000</t>
  </si>
  <si>
    <t>EPB 120 - HYPONTECH5</t>
  </si>
  <si>
    <t>876 - DHM72L9-450/BF</t>
  </si>
  <si>
    <t>EPB 93 - DAH SOLAR16</t>
  </si>
  <si>
    <t>655 - HPS-8000</t>
  </si>
  <si>
    <t>EPB 120 - HYPONTECH4</t>
  </si>
  <si>
    <t>864 - DHT-M60X10 460W</t>
  </si>
  <si>
    <t>EPB 93 - DAH SOLAR15</t>
  </si>
  <si>
    <t>616 - HPS-6500</t>
  </si>
  <si>
    <t>EPB 120 - HYPONTECH3</t>
  </si>
  <si>
    <t>824 - HCM78X9 - 440W</t>
  </si>
  <si>
    <t>EPB 93 - DAH SOLAR14</t>
  </si>
  <si>
    <t>596 - HPT - 15000</t>
  </si>
  <si>
    <t>EPB 120 - HYPONTECH2</t>
  </si>
  <si>
    <t>806 - DHM-72X10-550W</t>
  </si>
  <si>
    <t>EPB 93 - DAH SOLAR13</t>
  </si>
  <si>
    <t>587 - HPK-3000</t>
  </si>
  <si>
    <t>EPB 120 - HYPONTECH1</t>
  </si>
  <si>
    <t>787 - DHM-72L9-450W</t>
  </si>
  <si>
    <t>EPB 93 - DAH SOLAR12</t>
  </si>
  <si>
    <t>EPB 119 - SENERGY1</t>
  </si>
  <si>
    <t>750 - DHM72L9</t>
  </si>
  <si>
    <t>EPB 93 - DAH SOLAR11</t>
  </si>
  <si>
    <t>580 - BS-5K-G</t>
  </si>
  <si>
    <t>EPB 118 - BEDIN SOLAR1</t>
  </si>
  <si>
    <t>672 - HCM60X9-340W</t>
  </si>
  <si>
    <t>EPB 93 - DAH SOLAR10</t>
  </si>
  <si>
    <t>880 - GEP - 20-36K</t>
  </si>
  <si>
    <t>EPB 117 - GE5</t>
  </si>
  <si>
    <t>576 - DHM-72X10 - 545</t>
  </si>
  <si>
    <t>EPB 93 - DAH SOLAR9</t>
  </si>
  <si>
    <t>879 - GEP20-60K</t>
  </si>
  <si>
    <t>EPB 117 - GE4</t>
  </si>
  <si>
    <t>565 - DHP72-320</t>
  </si>
  <si>
    <t>EPB 93 - DAH SOLAR8</t>
  </si>
  <si>
    <t>597 - GEP5.0-1-10</t>
  </si>
  <si>
    <t>EPB 117 - GE3</t>
  </si>
  <si>
    <t>515 - DHM-72L9/BF 440W</t>
  </si>
  <si>
    <t>EPB 93 - DAH SOLAR7</t>
  </si>
  <si>
    <t>591 - GEP9.0-1-10</t>
  </si>
  <si>
    <t>EPB 117 - GE2</t>
  </si>
  <si>
    <t>497 - DHM-72X10-540W</t>
  </si>
  <si>
    <t>EPB 93 - DAH SOLAR6</t>
  </si>
  <si>
    <t>579 - GEP7.0-1-10</t>
  </si>
  <si>
    <t>EPB 117 - GE1</t>
  </si>
  <si>
    <t>467 - HCM72X9 450W</t>
  </si>
  <si>
    <t>EPB 93 - DAH SOLAR5</t>
  </si>
  <si>
    <t>983 - GT1-2K2S1</t>
  </si>
  <si>
    <t>EPB 109 - LIVOLTEK11</t>
  </si>
  <si>
    <t>446 - HCP72X9-360W</t>
  </si>
  <si>
    <t>EPB 93 - DAH SOLAR4</t>
  </si>
  <si>
    <t>973 - GT1-3K3S1</t>
  </si>
  <si>
    <t>EPB 109 - LIVOLTEK10</t>
  </si>
  <si>
    <t>305 - HCM78X9-445W</t>
  </si>
  <si>
    <t>EPB 93 - DAH SOLAR3</t>
  </si>
  <si>
    <t>818 - GT1-6KD1</t>
  </si>
  <si>
    <t>EPB 109 - LIVOLTEK9</t>
  </si>
  <si>
    <t>296 - HCP78X9-400W</t>
  </si>
  <si>
    <t>EPB 93 - DAH SOLAR2</t>
  </si>
  <si>
    <t>782 - GT1-6K-DS</t>
  </si>
  <si>
    <t>EPB 109 - LIVOLTEK8</t>
  </si>
  <si>
    <t>293 - DHP72-330W</t>
  </si>
  <si>
    <t>EPB 93 - DAH SOLAR1</t>
  </si>
  <si>
    <t>742 - GT1-3K-SS</t>
  </si>
  <si>
    <t>EPB 109 - LIVOLTEK7</t>
  </si>
  <si>
    <t>EPB 91 - RESUN8</t>
  </si>
  <si>
    <t>577 - GT1-8K-D</t>
  </si>
  <si>
    <t>EPB 109 - LIVOLTEK6</t>
  </si>
  <si>
    <t>1120 - RS8I555M - F30</t>
  </si>
  <si>
    <t>EPB 91 - RESUN7</t>
  </si>
  <si>
    <t>564 - GT1-10K-D</t>
  </si>
  <si>
    <t>EPB 109 - LIVOLTEK5</t>
  </si>
  <si>
    <t>1079 - RS8I560M</t>
  </si>
  <si>
    <t>EPB 91 - RESUN6</t>
  </si>
  <si>
    <t>550 - GT3-25K-D</t>
  </si>
  <si>
    <t>EPB 109 - LIVOLTEK4</t>
  </si>
  <si>
    <t>1023 - RS6E-P - 155W</t>
  </si>
  <si>
    <t>EPB 91 - RESUN5</t>
  </si>
  <si>
    <t>525 - GT1-5K-D</t>
  </si>
  <si>
    <t>EPB 109 - LIVOLTEK3</t>
  </si>
  <si>
    <t>1022 - RSM-100M</t>
  </si>
  <si>
    <t>EPB 91 - RESUN4</t>
  </si>
  <si>
    <t>516 - GT1 - 6K-D</t>
  </si>
  <si>
    <t>EPB 109 - LIVOLTEK2</t>
  </si>
  <si>
    <t>612 - RS8I-545M</t>
  </si>
  <si>
    <t>EPB 91 - RESUN3</t>
  </si>
  <si>
    <t>507 - GT1-3K-S</t>
  </si>
  <si>
    <t>EPB 109 - LIVOLTEK1</t>
  </si>
  <si>
    <t>585 - RS6C280P</t>
  </si>
  <si>
    <t>EPB 91 - RESUN2</t>
  </si>
  <si>
    <t>524 - ST10KTL</t>
  </si>
  <si>
    <t>EPB 108 - MOSO2</t>
  </si>
  <si>
    <t>284 - RS6S340P</t>
  </si>
  <si>
    <t>EPB 91 - RESUN1</t>
  </si>
  <si>
    <t>500 - SF3KTL-S</t>
  </si>
  <si>
    <t>EPB 108 - MOSO1</t>
  </si>
  <si>
    <t>271 - OP 340W - 72P</t>
  </si>
  <si>
    <t>EPB 88 - OPUS SOLAR1</t>
  </si>
  <si>
    <t>553 - EST-15K</t>
  </si>
  <si>
    <t>EPB 106 - ELSYS3</t>
  </si>
  <si>
    <t>260 - SM672-340</t>
  </si>
  <si>
    <t>EPB 87 - SIMAX1</t>
  </si>
  <si>
    <t>475 - ESM-6500</t>
  </si>
  <si>
    <t>EPB 106 - ELSYS2</t>
  </si>
  <si>
    <t>1014 - KOFV FR 550 MP-HC</t>
  </si>
  <si>
    <t>EPB 86 - KOMECO3</t>
  </si>
  <si>
    <t>474 - ESM-5000</t>
  </si>
  <si>
    <t>EPB 106 - ELSYS1</t>
  </si>
  <si>
    <t>1003 - KOFV FR 445 MP-CH</t>
  </si>
  <si>
    <t>EPB 86 - KOMECO2</t>
  </si>
  <si>
    <t>932 - T25</t>
  </si>
  <si>
    <t>EPB 104 - FOXESS9</t>
  </si>
  <si>
    <t>258 - KOFV FR 340 - AR</t>
  </si>
  <si>
    <t>EPB 86 - KOMECO1</t>
  </si>
  <si>
    <t>709 - T12</t>
  </si>
  <si>
    <t>EPB 104 - FOXESS8</t>
  </si>
  <si>
    <t>910 - SIRIUS-HD144P-545</t>
  </si>
  <si>
    <t>EPB 84 - SIRIUS13</t>
  </si>
  <si>
    <t>658 - F3600</t>
  </si>
  <si>
    <t>EPB 104 - FOXESS7</t>
  </si>
  <si>
    <t>838 - SIRIUS-HD144N-450</t>
  </si>
  <si>
    <t>EPB 84 - SIRIUS12</t>
  </si>
  <si>
    <t>EPB 104 - FOXESS6</t>
  </si>
  <si>
    <t>EPB 84 - SIRIUS11</t>
  </si>
  <si>
    <t>612 - T20</t>
  </si>
  <si>
    <t>EPB 104 - FOXESS5</t>
  </si>
  <si>
    <t>721 - 144 SHINGLED</t>
  </si>
  <si>
    <t>EPB 84 - SIRIUS10</t>
  </si>
  <si>
    <t>488 - F5000</t>
  </si>
  <si>
    <t>EPB 104 - FOXESS4</t>
  </si>
  <si>
    <t>EPB 84 - SIRIUS9</t>
  </si>
  <si>
    <t>482 - F-15</t>
  </si>
  <si>
    <t>EPB 104 - FOXESS3</t>
  </si>
  <si>
    <t>666 - SIRIUS335-72PH-BB</t>
  </si>
  <si>
    <t>EPB 84 - SIRIUS8</t>
  </si>
  <si>
    <t>468 - S3000</t>
  </si>
  <si>
    <t>EPB 104 - FOXESS2</t>
  </si>
  <si>
    <t>645 - SIRIUS-NHLD144-425/M</t>
  </si>
  <si>
    <t>EPB 84 - SIRIUS7</t>
  </si>
  <si>
    <t>461 - F6000</t>
  </si>
  <si>
    <t>EPB 104 - FOXESS1</t>
  </si>
  <si>
    <t>622 - SIRIUS-PM5-78SA 460W</t>
  </si>
  <si>
    <t>EPB 84 - SIRIUS6</t>
  </si>
  <si>
    <t>970 - SPI-100K</t>
  </si>
  <si>
    <t>EPB 99 - KEHUA TECH15</t>
  </si>
  <si>
    <t>617 - PM5-78SA</t>
  </si>
  <si>
    <t>EPB 84 - SIRIUS5</t>
  </si>
  <si>
    <t>967 - SPI50K-B</t>
  </si>
  <si>
    <t>EPB 99 - KEHUA TECH14</t>
  </si>
  <si>
    <t>479 - GRAFENO 405W - 144</t>
  </si>
  <si>
    <t>EPB 84 - SIRIUS4</t>
  </si>
  <si>
    <t>919 - SPI30K-B X2</t>
  </si>
  <si>
    <t>EPB 99 - KEHUA TECH13</t>
  </si>
  <si>
    <t>400 - SIRIUS425-144MH-BB</t>
  </si>
  <si>
    <t>EPB 84 - SIRIUS3</t>
  </si>
  <si>
    <t>904 - SPI9000-B X2</t>
  </si>
  <si>
    <t>EPB 99 - KEHUA TECH12</t>
  </si>
  <si>
    <t>350 - NHLD144-400M</t>
  </si>
  <si>
    <t>EPB 84 - SIRIUS2</t>
  </si>
  <si>
    <t>878 - SPI25K-B X2</t>
  </si>
  <si>
    <t>EPB 99 - KEHUA TECH11</t>
  </si>
  <si>
    <t>237 - SIRIUS - LD72 - 375M</t>
  </si>
  <si>
    <t>EPB 84 - SIRIUS1</t>
  </si>
  <si>
    <t>870 - SPI8000-B X2</t>
  </si>
  <si>
    <t>EPB 99 - KEHUA TECH10</t>
  </si>
  <si>
    <t>1128 - ESPHSC555M</t>
  </si>
  <si>
    <t>EPB 82 - ERA SOLAR18</t>
  </si>
  <si>
    <t>866 - SPI-20K</t>
  </si>
  <si>
    <t>EPB 99 - KEHUA TECH9</t>
  </si>
  <si>
    <t>1076 - TSM472H-550</t>
  </si>
  <si>
    <t>EPB 82 - ERA SOLAR17</t>
  </si>
  <si>
    <t>851 - SPI8000-B X2</t>
  </si>
  <si>
    <t>EPB 99 - KEHUA TECH8</t>
  </si>
  <si>
    <t>965 - ESPHSC-460W</t>
  </si>
  <si>
    <t>EPB 82 - ERA SOLAR16</t>
  </si>
  <si>
    <t>767 - SPI25K-B</t>
  </si>
  <si>
    <t>EPB 99 - KEHUA TECH7</t>
  </si>
  <si>
    <t>950 - ESPHSC550</t>
  </si>
  <si>
    <t>EPB 82 - ERA SOLAR15</t>
  </si>
  <si>
    <t>671 - SPI12K-B</t>
  </si>
  <si>
    <t>EPB 99 - KEHUA TECH6</t>
  </si>
  <si>
    <t>902 - ESPHSC - 450M</t>
  </si>
  <si>
    <t>EPB 82 - ERA SOLAR14</t>
  </si>
  <si>
    <t>566 - SPI60K-B</t>
  </si>
  <si>
    <t>EPB 99 - KEHUA TECH5</t>
  </si>
  <si>
    <t>851 - ERA-72HC- 540W</t>
  </si>
  <si>
    <t>EPB 82 - ERA SOLAR13</t>
  </si>
  <si>
    <t>565 - SPI15K-B</t>
  </si>
  <si>
    <t>EPB 99 - KEHUA TECH4</t>
  </si>
  <si>
    <t>773 - ESPSC 340W</t>
  </si>
  <si>
    <t>EPB 82 - ERA SOLAR12</t>
  </si>
  <si>
    <t>464 - SPI3000-B2</t>
  </si>
  <si>
    <t>EPB 99 - KEHUA TECH3</t>
  </si>
  <si>
    <t>751 - ESPHSC450BI</t>
  </si>
  <si>
    <t>EPB 82 - ERA SOLAR11</t>
  </si>
  <si>
    <t>440 - SP120K-B</t>
  </si>
  <si>
    <t>EPB 99 - KEHUA TECH2</t>
  </si>
  <si>
    <t>745 - ESPSC540</t>
  </si>
  <si>
    <t>EPB 82 - ERA SOLAR10</t>
  </si>
  <si>
    <t>409 - SPI6000-B2</t>
  </si>
  <si>
    <t>EPB 99 - KEHUA TECH1</t>
  </si>
  <si>
    <t>728 - ESPHSC390</t>
  </si>
  <si>
    <t>EPB 82 - ERA SOLAR9</t>
  </si>
  <si>
    <t>1031 - NAC60K</t>
  </si>
  <si>
    <t>EPB 98 - RENAC30</t>
  </si>
  <si>
    <t>706 - ESPHC 440</t>
  </si>
  <si>
    <t>EPB 82 - ERA SOLAR8</t>
  </si>
  <si>
    <t>985 - NAC70K-DT</t>
  </si>
  <si>
    <t>EPB 98 - RENAC29</t>
  </si>
  <si>
    <t>659 - ESPHSC540</t>
  </si>
  <si>
    <t>EPB 82 - ERA SOLAR7</t>
  </si>
  <si>
    <t>921 - R3-30K-G5</t>
  </si>
  <si>
    <t>EPB 98 - RENAC28</t>
  </si>
  <si>
    <t>634 - ESPSC400M</t>
  </si>
  <si>
    <t>EPB 82 - ERA SOLAR6</t>
  </si>
  <si>
    <t>885 - R3-40K-G5</t>
  </si>
  <si>
    <t>EPB 98 - RENAC27</t>
  </si>
  <si>
    <t>596 - ESPSHC-450</t>
  </si>
  <si>
    <t>EPB 82 - ERA SOLAR5</t>
  </si>
  <si>
    <t>881 - R1-10K-DS</t>
  </si>
  <si>
    <t>EPB 98 - RENAC26</t>
  </si>
  <si>
    <t>487 - ESPHSC440</t>
  </si>
  <si>
    <t>EPB 82 - ERA SOLAR4</t>
  </si>
  <si>
    <t>815 - R1-10K5-DS</t>
  </si>
  <si>
    <t>EPB 98 - RENAC25</t>
  </si>
  <si>
    <t>398 - ESPSC390</t>
  </si>
  <si>
    <t>EPB 82 - ERA SOLAR3</t>
  </si>
  <si>
    <t>808 - NAC3K3-SS</t>
  </si>
  <si>
    <t>EPB 98 - RENAC24</t>
  </si>
  <si>
    <t>345 - ESPSC370</t>
  </si>
  <si>
    <t>EPB 82 - ERA SOLAR2</t>
  </si>
  <si>
    <t>797 - NAC80K</t>
  </si>
  <si>
    <t>EPB 98 - RENAC23</t>
  </si>
  <si>
    <t>227 - ESPSC370</t>
  </si>
  <si>
    <t>EPB 82 - ERA SOLAR1</t>
  </si>
  <si>
    <t>785 - NAC75K</t>
  </si>
  <si>
    <t>EPB 98 - RENAC22</t>
  </si>
  <si>
    <t>1050 - AE550HM6L-72</t>
  </si>
  <si>
    <t>EPB 81 - AE SOLAR8</t>
  </si>
  <si>
    <t>754 - NAC33K-DT</t>
  </si>
  <si>
    <t>EPB 98 - RENAC21</t>
  </si>
  <si>
    <t>711 - AE460HM6L-60 460W</t>
  </si>
  <si>
    <t>EPB 81 - AE SOLAR7</t>
  </si>
  <si>
    <t>743 - R3-20K-G5</t>
  </si>
  <si>
    <t>EPB 98 - RENAC20</t>
  </si>
  <si>
    <t>598 - AE410HM6L-72</t>
  </si>
  <si>
    <t>EPB 81 - AE SOLAR6</t>
  </si>
  <si>
    <t>729 - R3-25K-G5</t>
  </si>
  <si>
    <t>EPB 98 - RENAC19</t>
  </si>
  <si>
    <t>472 - AE400HM6-72</t>
  </si>
  <si>
    <t>EPB 81 - AE SOLAR5</t>
  </si>
  <si>
    <t>702 - NAC60K-DT</t>
  </si>
  <si>
    <t>EPB 98 - RENAC18</t>
  </si>
  <si>
    <t>355 - AE330P6</t>
  </si>
  <si>
    <t>EPB 81 - AE SOLAR4</t>
  </si>
  <si>
    <t>688 - NAC15K-DT</t>
  </si>
  <si>
    <t>EPB 98 - RENAC17</t>
  </si>
  <si>
    <t>250 - AE370M6-72</t>
  </si>
  <si>
    <t>EPB 81 - AE SOLAR3</t>
  </si>
  <si>
    <t>651 - R1-3K3-SS</t>
  </si>
  <si>
    <t>EPB 98 - RENAC16</t>
  </si>
  <si>
    <t>246 - AE370M6-72</t>
  </si>
  <si>
    <t>EPB 81 - AE SOLAR2</t>
  </si>
  <si>
    <t>625 - R1-8K-DS</t>
  </si>
  <si>
    <t>EPB 98 - RENAC15</t>
  </si>
  <si>
    <t>225 - AE350M6-72</t>
  </si>
  <si>
    <t>EPB 81 - AE SOLAR1</t>
  </si>
  <si>
    <t>619 - RENAC NAC 30K-DT 30KW</t>
  </si>
  <si>
    <t>EPB 98 - RENAC14</t>
  </si>
  <si>
    <t>1075 - RENO-550-HM8</t>
  </si>
  <si>
    <t>EPB 80 - RENOVIGI8</t>
  </si>
  <si>
    <t>613 - NAC6K-DS</t>
  </si>
  <si>
    <t>EPB 98 - RENAC13</t>
  </si>
  <si>
    <t>1005 - CHSM72M-HC-555</t>
  </si>
  <si>
    <t>EPB 80 - RENOVIGI7</t>
  </si>
  <si>
    <t>EPB 98 - RENAC12</t>
  </si>
  <si>
    <t>815 - RENO-545-HCM8</t>
  </si>
  <si>
    <t>EPB 80 - RENOVIGI6</t>
  </si>
  <si>
    <t>575 - NAC20K-DT</t>
  </si>
  <si>
    <t>EPB 98 - RENAC11</t>
  </si>
  <si>
    <t>580 - RENO-340HP</t>
  </si>
  <si>
    <t>EPB 80 - RENOVIGI5</t>
  </si>
  <si>
    <t>571 - R3-15K-DT 15KW</t>
  </si>
  <si>
    <t>EPB 98 - RENAC10</t>
  </si>
  <si>
    <t>490 - ZXM6-NH144-430M</t>
  </si>
  <si>
    <t>EPB 80 - RENOVIGI4</t>
  </si>
  <si>
    <t>567 - NAC12K-DT</t>
  </si>
  <si>
    <t>EPB 98 - RENAC9</t>
  </si>
  <si>
    <t>455 - JAM72S30- 540</t>
  </si>
  <si>
    <t>EPB 80 - RENOVIGI3</t>
  </si>
  <si>
    <t>559 - NAC25K-DT</t>
  </si>
  <si>
    <t>EPB 98 - RENAC8</t>
  </si>
  <si>
    <t>443 - RSM156-6-440M</t>
  </si>
  <si>
    <t>EPB 80 - RENOVIGI2</t>
  </si>
  <si>
    <t>542 - NAC50K</t>
  </si>
  <si>
    <t>EPB 98 - RENAC7</t>
  </si>
  <si>
    <t>223 - RENO-335P</t>
  </si>
  <si>
    <t>EPB 80 - RENOVIGI1</t>
  </si>
  <si>
    <t>528 - NAC20K-LV</t>
  </si>
  <si>
    <t>EPB 98 - RENAC6</t>
  </si>
  <si>
    <t>1012 - ODA575-36V-MH</t>
  </si>
  <si>
    <t>EPB 79 - OSDA16</t>
  </si>
  <si>
    <t>518 - R3-12K-DT</t>
  </si>
  <si>
    <t>EPB 98 - RENAC5</t>
  </si>
  <si>
    <t>932 - ODA465-36V-MH</t>
  </si>
  <si>
    <t>EPB 79 - OSDA15</t>
  </si>
  <si>
    <t>503 - NACK70K</t>
  </si>
  <si>
    <t>EPB 98 - RENAC4</t>
  </si>
  <si>
    <t>704 - ODA550-36V-MH</t>
  </si>
  <si>
    <t>EPB 79 - OSDA14</t>
  </si>
  <si>
    <t>439 - NAC3K-SS</t>
  </si>
  <si>
    <t>EPB 98 - RENAC3</t>
  </si>
  <si>
    <t>678 - ODA460-36-MH</t>
  </si>
  <si>
    <t>EPB 79 - OSDA13</t>
  </si>
  <si>
    <t>411 - NAC5K-DS</t>
  </si>
  <si>
    <t>EPB 98 - RENAC2</t>
  </si>
  <si>
    <t>670 - ODA-460-30V-MH</t>
  </si>
  <si>
    <t>EPB 79 - OSDA12</t>
  </si>
  <si>
    <t>407 - NAC8K-DS</t>
  </si>
  <si>
    <t>EPB 98 - RENAC1</t>
  </si>
  <si>
    <t>638 - ODA550-36Z-MH</t>
  </si>
  <si>
    <t>EPB 79 - OSDA11</t>
  </si>
  <si>
    <t>999 - SPI15K-B</t>
  </si>
  <si>
    <t>EPB 90 - SIRIUS3</t>
  </si>
  <si>
    <t>554 - ODA-400W36M</t>
  </si>
  <si>
    <t>EPB 79 - OSDA10</t>
  </si>
  <si>
    <t>977 - SPI25K-B</t>
  </si>
  <si>
    <t>EPB 90 - SIRIUS2</t>
  </si>
  <si>
    <t>537 - OSDA450-36-MH</t>
  </si>
  <si>
    <t>EPB 79 - OSDA9</t>
  </si>
  <si>
    <t>664 - SUN 1600G</t>
  </si>
  <si>
    <t>EPB 90 - SIRIUS1</t>
  </si>
  <si>
    <t>460 - ODA410W39M</t>
  </si>
  <si>
    <t>EPB 79 - OSDA8</t>
  </si>
  <si>
    <t>806 - SI02000</t>
  </si>
  <si>
    <t>EPB 89 - EMPALUX10</t>
  </si>
  <si>
    <t>440 - ODA410-36-MH</t>
  </si>
  <si>
    <t>EPB 79 - OSDA7</t>
  </si>
  <si>
    <t>752 - NAC70K</t>
  </si>
  <si>
    <t>EPB 89 - EMPALUX9</t>
  </si>
  <si>
    <t>422 - ODA-380W-36M</t>
  </si>
  <si>
    <t>EPB 79 - OSDA6</t>
  </si>
  <si>
    <t>746 - R1-10K5-DS</t>
  </si>
  <si>
    <t>EPB 89 - EMPALUX8</t>
  </si>
  <si>
    <t>361 - ODA400-36-MH</t>
  </si>
  <si>
    <t>EPB 79 - OSDA5</t>
  </si>
  <si>
    <t>721 - NAC8K-DS</t>
  </si>
  <si>
    <t>EPB 89 - EMPALUX7</t>
  </si>
  <si>
    <t>328 - ODA340W-36P</t>
  </si>
  <si>
    <t>EPB 79 - OSDA4</t>
  </si>
  <si>
    <t>703 - SUN2000G3-US-220</t>
  </si>
  <si>
    <t>EPB 89 - EMPALUX6</t>
  </si>
  <si>
    <t>326 - ODA330-36-P</t>
  </si>
  <si>
    <t>EPB 79 - OSDA3</t>
  </si>
  <si>
    <t>450 - NAC20K-DT</t>
  </si>
  <si>
    <t>EPB 89 - EMPALUX5</t>
  </si>
  <si>
    <t>306 - ODA330-36-P</t>
  </si>
  <si>
    <t>EPB 79 - OSDA2</t>
  </si>
  <si>
    <t>418 - NAC3K-SS</t>
  </si>
  <si>
    <t>EPB 89 - EMPALUX4</t>
  </si>
  <si>
    <t>218 - ODA380-30-M</t>
  </si>
  <si>
    <t>EPB 79 - OSDA1</t>
  </si>
  <si>
    <t>404 - NAC8K-DS</t>
  </si>
  <si>
    <t>EPB 89 - EMPALUX3</t>
  </si>
  <si>
    <t>830 - AE440HM6L-72-440W</t>
  </si>
  <si>
    <t>EPB 78 - AE SOLAR10</t>
  </si>
  <si>
    <t>391 - NAC15K-DT</t>
  </si>
  <si>
    <t>EPB 89 - EMPALUX2</t>
  </si>
  <si>
    <t>676 - HM6L-60-460W</t>
  </si>
  <si>
    <t>EPB 78 - AE SOLAR9</t>
  </si>
  <si>
    <t>375 - NAC5K-DS</t>
  </si>
  <si>
    <t>EPB 89 - EMPALUX1</t>
  </si>
  <si>
    <t>675 - HM6L-66-505W</t>
  </si>
  <si>
    <t>EPB 78 - AE SOLAR8</t>
  </si>
  <si>
    <t>358 - KOFV IN 1.3KW</t>
  </si>
  <si>
    <t>EPB 85 - KOMECO2</t>
  </si>
  <si>
    <t>640 - AE460HM6L-60</t>
  </si>
  <si>
    <t>EPB 78 - AE SOLAR7</t>
  </si>
  <si>
    <t>357 - KOFV IN 5KW - AR</t>
  </si>
  <si>
    <t>EPB 85 - KOMECO1</t>
  </si>
  <si>
    <t>541 - AE410HM6L-72</t>
  </si>
  <si>
    <t>EPB 78 - AE SOLAR6</t>
  </si>
  <si>
    <t>499 - EA33KTLSI</t>
  </si>
  <si>
    <t>EPB 83 - EAST4</t>
  </si>
  <si>
    <t>527 - AE400HM6-72</t>
  </si>
  <si>
    <t>EPB 78 - AE SOLAR5</t>
  </si>
  <si>
    <t>382 - EA7KSI</t>
  </si>
  <si>
    <t>EPB 83 - EAST3</t>
  </si>
  <si>
    <t>EPB 78 - AE SOLAR4</t>
  </si>
  <si>
    <t>363 - EA3KSI</t>
  </si>
  <si>
    <t>EPB 83 - EAST2</t>
  </si>
  <si>
    <t>315 - AE330P6</t>
  </si>
  <si>
    <t>EPB 78 - AE SOLAR3</t>
  </si>
  <si>
    <t>330 - EA5KSI</t>
  </si>
  <si>
    <t>EPB 83 - EAST1</t>
  </si>
  <si>
    <t>261 - AE370M6-72</t>
  </si>
  <si>
    <t>EPB 78 - AE SOLAR2</t>
  </si>
  <si>
    <t>839 - ELGIN-3K-G</t>
  </si>
  <si>
    <t>EPB 75 - ELGIN11</t>
  </si>
  <si>
    <t>217 - AE350M6-72</t>
  </si>
  <si>
    <t>EPB 78 - AE SOLAR1</t>
  </si>
  <si>
    <t>780 - SUN-75K-G</t>
  </si>
  <si>
    <t>EPB 75 - ELGIN10</t>
  </si>
  <si>
    <t>1132 - LR5-72HPH-555M</t>
  </si>
  <si>
    <t>EPB 77 - LONGI SOLAR20</t>
  </si>
  <si>
    <t>706 - ELGIN 15KW</t>
  </si>
  <si>
    <t>EPB 75 - ELGIN9</t>
  </si>
  <si>
    <t>1124 - LR5-72HBD550M</t>
  </si>
  <si>
    <t>EPB 77 - LONGI SOLAR19</t>
  </si>
  <si>
    <t>691 - ELGIN2000</t>
  </si>
  <si>
    <t>EPB 75 - ELGIN8</t>
  </si>
  <si>
    <t>1096 - LR4-72HBD-430M</t>
  </si>
  <si>
    <t>EPB 77 - LONGI SOLAR18</t>
  </si>
  <si>
    <t>669 - SUN-50K-G</t>
  </si>
  <si>
    <t>EPB 75 - ELGIN7</t>
  </si>
  <si>
    <t>1087 - LR5-72HPH-550M</t>
  </si>
  <si>
    <t>EPB 77 - LONGI SOLAR17</t>
  </si>
  <si>
    <t>467 - SUN-8K-G</t>
  </si>
  <si>
    <t>EPB 75 - ELGIN6</t>
  </si>
  <si>
    <t>1059 - LR5-66HPH-505M</t>
  </si>
  <si>
    <t>EPB 77 - LONGI SOLAR16</t>
  </si>
  <si>
    <t>460 - SUN-5K-G</t>
  </si>
  <si>
    <t>EPB 75 - ELGIN5</t>
  </si>
  <si>
    <t>919 - LR5-72HPH-550M</t>
  </si>
  <si>
    <t>EPB 77 - LONGI SOLAR15</t>
  </si>
  <si>
    <t>393 - ELGIN 600</t>
  </si>
  <si>
    <t>EPB 75 - ELGIN4</t>
  </si>
  <si>
    <t>810 - LR5-66HPH-500M</t>
  </si>
  <si>
    <t>EPB 77 - LONGI SOLAR14</t>
  </si>
  <si>
    <t>352 - SUN-3K-G</t>
  </si>
  <si>
    <t>EPB 75 - ELGIN3</t>
  </si>
  <si>
    <t>753 - LR5-72HPH-540M</t>
  </si>
  <si>
    <t>EPB 77 - LONGI SOLAR13</t>
  </si>
  <si>
    <t>321 - ELGIN 7,5KW</t>
  </si>
  <si>
    <t>EPB 75 - ELGIN2</t>
  </si>
  <si>
    <t>679 - LR5-72HPH545M</t>
  </si>
  <si>
    <t>EPB 77 - LONGI SOLAR12</t>
  </si>
  <si>
    <t>312 - ELGIN1300</t>
  </si>
  <si>
    <t>EPB 75 - ELGIN1</t>
  </si>
  <si>
    <t>674 - LR5-72HBD-540M</t>
  </si>
  <si>
    <t>EPB 77 - LONGI SOLAR11</t>
  </si>
  <si>
    <t>1027 - SUN - 70K - G</t>
  </si>
  <si>
    <t>EPB 64 - DEYE45</t>
  </si>
  <si>
    <t>665 - LR5-72HBD-545M</t>
  </si>
  <si>
    <t>EPB 77 - LONGI SOLAR10</t>
  </si>
  <si>
    <t>1024 - SUN1000G3-US-220</t>
  </si>
  <si>
    <t>EPB 64 - DEYE44</t>
  </si>
  <si>
    <t>652 - LR5-72HPH-540W</t>
  </si>
  <si>
    <t>EPB 77 - LONGI SOLAR9</t>
  </si>
  <si>
    <t>1021 - SUN-18K-G04</t>
  </si>
  <si>
    <t>EPB 64 - DEYE43</t>
  </si>
  <si>
    <t>641 - LR5-66HBD 500M</t>
  </si>
  <si>
    <t>EPB 77 - LONGI SOLAR8</t>
  </si>
  <si>
    <t>1010 - SUN-100K-G03</t>
  </si>
  <si>
    <t>EPB 64 - DEYE42</t>
  </si>
  <si>
    <t>586 - LR4-72HBD-445M</t>
  </si>
  <si>
    <t>EPB 77 - LONGI SOLAR7</t>
  </si>
  <si>
    <t>990 - SUN-40K-G03</t>
  </si>
  <si>
    <t>EPB 64 - DEYE41</t>
  </si>
  <si>
    <t>501 - LR4-72HBD-450M</t>
  </si>
  <si>
    <t>EPB 77 - LONGI SOLAR6</t>
  </si>
  <si>
    <t>987 - SUN - 75K - G05</t>
  </si>
  <si>
    <t>EPB 64 - DEYE40</t>
  </si>
  <si>
    <t>401 - LR4-72HPH450M</t>
  </si>
  <si>
    <t>EPB 77 - LONGI SOLAR5</t>
  </si>
  <si>
    <t>938 - SUN-20K-G02</t>
  </si>
  <si>
    <t>EPB 64 - DEYE39</t>
  </si>
  <si>
    <t>353 - LRS-72HBD-530M</t>
  </si>
  <si>
    <t>EPB 77 - LONGI SOLAR4</t>
  </si>
  <si>
    <t>837 - SUN-35K-G03</t>
  </si>
  <si>
    <t>EPB 64 - DEYE38</t>
  </si>
  <si>
    <t>335 - LR4-72HPH-435M</t>
  </si>
  <si>
    <t>EPB 77 - LONGI SOLAR3</t>
  </si>
  <si>
    <t>817 - SUN25KG02</t>
  </si>
  <si>
    <t>EPB 64 - DEYE37</t>
  </si>
  <si>
    <t>290 - LR4-72HPH-440M</t>
  </si>
  <si>
    <t>EPB 77 - LONGI SOLAR2</t>
  </si>
  <si>
    <t>778 - SUN-12K-G</t>
  </si>
  <si>
    <t>EPB 64 - DEYE36</t>
  </si>
  <si>
    <t>213 - LR6-720PH-400M</t>
  </si>
  <si>
    <t>EPB 77 - LONGI SOLAR1</t>
  </si>
  <si>
    <t>765 - SUN-18K-G02</t>
  </si>
  <si>
    <t>EPB 64 - DEYE35</t>
  </si>
  <si>
    <t>1047 - ELG555-M72HAE</t>
  </si>
  <si>
    <t>EPB 76 - ELGIN10</t>
  </si>
  <si>
    <t>737 - SUN1300G-US-220</t>
  </si>
  <si>
    <t>EPB 64 - DEYE34</t>
  </si>
  <si>
    <t>860 - ELG590-M78HLP</t>
  </si>
  <si>
    <t>EPB 76 - ELGIN9</t>
  </si>
  <si>
    <t>707 - SUN-30K-G</t>
  </si>
  <si>
    <t>EPB 64 - DEYE33</t>
  </si>
  <si>
    <t>812 - ELG550-M72HCH</t>
  </si>
  <si>
    <t>EPB 76 - ELGIN8</t>
  </si>
  <si>
    <t>641 - SUN800G3-US-220</t>
  </si>
  <si>
    <t>EPB 64 - DEYE32</t>
  </si>
  <si>
    <t>768 - ELG 545W- M72HLP</t>
  </si>
  <si>
    <t>EPB 76 - ELGIN7</t>
  </si>
  <si>
    <t>594 - SUN2000G3-US220</t>
  </si>
  <si>
    <t>EPB 64 - DEYE31</t>
  </si>
  <si>
    <t>662 - ODA450-36-MH</t>
  </si>
  <si>
    <t>EPB 76 - ELGIN6</t>
  </si>
  <si>
    <t>578 - SUN-6K-G</t>
  </si>
  <si>
    <t>EPB 64 - DEYE30</t>
  </si>
  <si>
    <t>635 - ELGIN-450W</t>
  </si>
  <si>
    <t>EPB 76 - ELGIN5</t>
  </si>
  <si>
    <t>576 - SUN800G3-US-200</t>
  </si>
  <si>
    <t>EPB 64 - DEYE29</t>
  </si>
  <si>
    <t>439 - ELGIN 400</t>
  </si>
  <si>
    <t>EPB 76 - ELGIN4</t>
  </si>
  <si>
    <t>547 - SUN2000G</t>
  </si>
  <si>
    <t>EPB 64 - DEYE28</t>
  </si>
  <si>
    <t>438 - ELGIN 340W</t>
  </si>
  <si>
    <t>EPB 76 - ELGIN3</t>
  </si>
  <si>
    <t>533 - SUN-3.6K-SG03LP1-EU</t>
  </si>
  <si>
    <t>EPB 64 - DEYE27</t>
  </si>
  <si>
    <t>302 - ODA-400W36M</t>
  </si>
  <si>
    <t>EPB 76 - ELGIN2</t>
  </si>
  <si>
    <t>514 - SUN-40K-G</t>
  </si>
  <si>
    <t>EPB 64 - DEYE26</t>
  </si>
  <si>
    <t>210 - 380 W</t>
  </si>
  <si>
    <t>EPB 76 - ELGIN1</t>
  </si>
  <si>
    <t>513 - SUN1600G3-US-220</t>
  </si>
  <si>
    <t>EPB 64 - DEYE25</t>
  </si>
  <si>
    <t>513 - SL330TU-36P</t>
  </si>
  <si>
    <t>EPB 74 - SOPRANO3</t>
  </si>
  <si>
    <t>510 - SUN-10K-G</t>
  </si>
  <si>
    <t>EPB 64 - DEYE24</t>
  </si>
  <si>
    <t>208 - POLI 330W XQV</t>
  </si>
  <si>
    <t>EPB 74 - SOPRANO2</t>
  </si>
  <si>
    <t>465 - SUN-15K-G02</t>
  </si>
  <si>
    <t>EPB 64 - DEYE23</t>
  </si>
  <si>
    <t>207 - SL370TU-36MD</t>
  </si>
  <si>
    <t>EPB 74 - SOPRANO1</t>
  </si>
  <si>
    <t>453 - SUN 1600G</t>
  </si>
  <si>
    <t>EPB 64 - DEYE22</t>
  </si>
  <si>
    <t>206 - GBR330P</t>
  </si>
  <si>
    <t>EPB 73 - GLOBO1</t>
  </si>
  <si>
    <t>441 - SUN-18K-G03</t>
  </si>
  <si>
    <t>EPB 64 - DEYE21</t>
  </si>
  <si>
    <t>690 - UL-550M-144HV</t>
  </si>
  <si>
    <t>EPB 72 - ULICA11</t>
  </si>
  <si>
    <t>426 - SUN-12K-G02</t>
  </si>
  <si>
    <t>EPB 64 - DEYE20</t>
  </si>
  <si>
    <t>629 - UL-505M-132HV</t>
  </si>
  <si>
    <t>EPB 72 - ULICA10</t>
  </si>
  <si>
    <t>412 - SUN-15K-G03</t>
  </si>
  <si>
    <t>EPB 64 - DEYE19</t>
  </si>
  <si>
    <t>627 - UL-505M-132HV</t>
  </si>
  <si>
    <t>EPB 72 - ULICA9</t>
  </si>
  <si>
    <t>394 - SUN-4K-G</t>
  </si>
  <si>
    <t>EPB 64 - DEYE18</t>
  </si>
  <si>
    <t>458 - UL-340P-144</t>
  </si>
  <si>
    <t>EPB 72 - ULICA8</t>
  </si>
  <si>
    <t>378 - SUN-15K-G03</t>
  </si>
  <si>
    <t>EPB 64 - DEYE17</t>
  </si>
  <si>
    <t>410 - UL-440M-144HV</t>
  </si>
  <si>
    <t>EPB 72 - ULICA7</t>
  </si>
  <si>
    <t>376 - SUN 1300G2</t>
  </si>
  <si>
    <t>EPB 64 - DEYE16</t>
  </si>
  <si>
    <t>399 - UL-410M-144</t>
  </si>
  <si>
    <t>EPB 72 - ULICA6</t>
  </si>
  <si>
    <t>370 - SUN-7.5K-G</t>
  </si>
  <si>
    <t>EPB 64 - DEYE15</t>
  </si>
  <si>
    <t xml:space="preserve">369 - UL-72HPH </t>
  </si>
  <si>
    <t>EPB 72 - ULICA5</t>
  </si>
  <si>
    <t>354 - SUN600G2-US-220</t>
  </si>
  <si>
    <t>EPB 64 - DEYE14</t>
  </si>
  <si>
    <t>368 - UL-450-M 144</t>
  </si>
  <si>
    <t>EPB 72 - ULICA4</t>
  </si>
  <si>
    <t>353 - SUN1300G</t>
  </si>
  <si>
    <t>EPB 64 - DEYE13</t>
  </si>
  <si>
    <t>344 - UL-450M-144</t>
  </si>
  <si>
    <t>EPB 72 - ULICA3</t>
  </si>
  <si>
    <t>334 - SUN-20K-G</t>
  </si>
  <si>
    <t>EPB 64 - DEYE12</t>
  </si>
  <si>
    <t>251 - UL-415M-144</t>
  </si>
  <si>
    <t>EPB 72 - ULICA2</t>
  </si>
  <si>
    <t>333 - SUN1300G2 - US - 340</t>
  </si>
  <si>
    <t>EPB 64 - DEYE11</t>
  </si>
  <si>
    <t>205 - UL-340P-72</t>
  </si>
  <si>
    <t>EPB 72 - ULICA1</t>
  </si>
  <si>
    <t>322 - SUN-8K-G</t>
  </si>
  <si>
    <t>EPB 64 - DEYE10</t>
  </si>
  <si>
    <t>388 - UL-410M-144</t>
  </si>
  <si>
    <t>EPB 71 - BEDIN SOLAR2</t>
  </si>
  <si>
    <t>309 - SUN-80-K-G</t>
  </si>
  <si>
    <t>EPB 64 - DEYE9</t>
  </si>
  <si>
    <t>202 - ESPSC370 (IN 1300/2020)</t>
  </si>
  <si>
    <t>EPB 71 - BEDIN SOLAR1</t>
  </si>
  <si>
    <t>302 - SUN-50-K-G</t>
  </si>
  <si>
    <t>EPB 64 - DEYE8</t>
  </si>
  <si>
    <t>1116 - ZXM7-SPLD144</t>
  </si>
  <si>
    <t>EPB 70 - ZNSHINE SOLAR40</t>
  </si>
  <si>
    <t>298 - SUN33K-G</t>
  </si>
  <si>
    <t>EPB 64 - DEYE7</t>
  </si>
  <si>
    <t>1104 - ZN555M-PAINEL ZNSHINE 555W</t>
  </si>
  <si>
    <t>EPB 70 - ZNSHINE SOLAR39</t>
  </si>
  <si>
    <t>297 - SUN75K-G</t>
  </si>
  <si>
    <t>EPB 64 - DEYE6</t>
  </si>
  <si>
    <t>1064 - ZXM7-SPLD144 550W</t>
  </si>
  <si>
    <t>EPB 70 - ZNSHINE SOLAR38</t>
  </si>
  <si>
    <t>285 - SUN-60-K-G</t>
  </si>
  <si>
    <t>EPB 64 - DEYE5</t>
  </si>
  <si>
    <t>997 - ZXM7 SHILD 144 - 555WP</t>
  </si>
  <si>
    <t>EPB 70 - ZNSHINE SOLAR37</t>
  </si>
  <si>
    <t>260 - SUN-25K-G</t>
  </si>
  <si>
    <t>EPB 64 - DEYE4</t>
  </si>
  <si>
    <t>992 - ZXM8-TP120 - 605/M</t>
  </si>
  <si>
    <t>EPB 70 - ZNSHINE SOLAR36</t>
  </si>
  <si>
    <t>251 - SUN-12K-G03</t>
  </si>
  <si>
    <t>EPB 64 - DEYE3</t>
  </si>
  <si>
    <t>971 - ZXM8-TP120</t>
  </si>
  <si>
    <t>EPB 70 - ZNSHINE SOLAR35</t>
  </si>
  <si>
    <t>250 - SUN-5K-G</t>
  </si>
  <si>
    <t>EPB 64 - DEYE2</t>
  </si>
  <si>
    <t>887 - ZXP6-HLD144 - 330W</t>
  </si>
  <si>
    <t>EPB 70 - ZNSHINE SOLAR34</t>
  </si>
  <si>
    <t>247 - SUN-3K-G</t>
  </si>
  <si>
    <t>EPB 64 - DEYE1</t>
  </si>
  <si>
    <t>886 - ZXM6-NHLDD144-440/M</t>
  </si>
  <si>
    <t>EPB 70 - ZNSHINE SOLAR33</t>
  </si>
  <si>
    <t>1030 - GW250K-HT</t>
  </si>
  <si>
    <t>EPB 60 - GOODWE24</t>
  </si>
  <si>
    <t>832 - ZXM6-NH144-440/M</t>
  </si>
  <si>
    <t>EPB 70 - ZNSHINE SOLAR32</t>
  </si>
  <si>
    <t>945 - GW110K-HT</t>
  </si>
  <si>
    <t>EPB 60 - GOODWE23</t>
  </si>
  <si>
    <t>831 - ZXM6-NH144-440/M</t>
  </si>
  <si>
    <t>EPB 70 - ZNSHINE SOLAR31</t>
  </si>
  <si>
    <t>795 - GW - 5000T-DS</t>
  </si>
  <si>
    <t>EPB 60 - GOODWE22</t>
  </si>
  <si>
    <t>799 - ZXM7-SHLDD144 - 530</t>
  </si>
  <si>
    <t>EPB 70 - ZNSHINE SOLAR30</t>
  </si>
  <si>
    <t>774 - GW3KB-XS</t>
  </si>
  <si>
    <t>EPB 60 - GOODWE21</t>
  </si>
  <si>
    <t>796 - ZXM7-SPLD144-545/M</t>
  </si>
  <si>
    <t>EPB 70 - ZNSHINE SOLAR29</t>
  </si>
  <si>
    <t>756 - GW3000N-XS/</t>
  </si>
  <si>
    <t>EPB 60 - GOODWE20</t>
  </si>
  <si>
    <t>778 - ZXM6-NHLDD144 - 440W</t>
  </si>
  <si>
    <t>EPB 70 - ZNSHINE SOLAR28</t>
  </si>
  <si>
    <t>750 - GW36K-MT</t>
  </si>
  <si>
    <t>EPB 60 - GOODWE19</t>
  </si>
  <si>
    <t>707 - ZXM6-NH144-166</t>
  </si>
  <si>
    <t>EPB 70 - ZNSHINE SOLAR27</t>
  </si>
  <si>
    <t>726 - GW8K-DT</t>
  </si>
  <si>
    <t>EPB 60 - GOODWE18</t>
  </si>
  <si>
    <t>EPB 70 - ZNSHINE SOLAR26</t>
  </si>
  <si>
    <t>683 - GW25K-DT</t>
  </si>
  <si>
    <t>EPB 60 - GOODWE17</t>
  </si>
  <si>
    <t>691 - ZXM7- SPLDD144-530/M</t>
  </si>
  <si>
    <t>EPB 70 - ZNSHINE SOLAR25</t>
  </si>
  <si>
    <t>670 - GW30K-MT</t>
  </si>
  <si>
    <t>EPB 60 - GOODWE16</t>
  </si>
  <si>
    <t>651 - SHLDD144 SERIES- 530 W</t>
  </si>
  <si>
    <t>EPB 70 - ZNSHINE SOLAR24</t>
  </si>
  <si>
    <t>668 - GW12KT-DT</t>
  </si>
  <si>
    <t>EPB 60 - GOODWE15</t>
  </si>
  <si>
    <t>632 - ZXM7-SPLD144-545</t>
  </si>
  <si>
    <t>EPB 70 - ZNSHINE SOLAR23</t>
  </si>
  <si>
    <t>631 - GW3KB-XS</t>
  </si>
  <si>
    <t>EPB 60 - GOODWE14</t>
  </si>
  <si>
    <t>615 - ZXP6-LD72 345W</t>
  </si>
  <si>
    <t>EPB 70 - ZNSHINE SOLAR22</t>
  </si>
  <si>
    <t>593 - GW6KBD-NS</t>
  </si>
  <si>
    <t>EPB 60 - GOODWE13</t>
  </si>
  <si>
    <t>590 - ZXM6-NHLD144-440W</t>
  </si>
  <si>
    <t>EPB 70 - ZNSHINE SOLAR21</t>
  </si>
  <si>
    <t>581 - GW5KBD-NS</t>
  </si>
  <si>
    <t>EPB 60 - GOODWE12</t>
  </si>
  <si>
    <t>EPB 70 - ZNSHINE SOLAR20</t>
  </si>
  <si>
    <t>415 - GW3000-XS</t>
  </si>
  <si>
    <t>EPB 60 - GOODWE11</t>
  </si>
  <si>
    <t>577 - ZXM6-NHLD144 420/M</t>
  </si>
  <si>
    <t>EPB 70 - ZNSHINE SOLAR19</t>
  </si>
  <si>
    <t>384 -  GW25K-MT</t>
  </si>
  <si>
    <t>EPB 60 - GOODWE10</t>
  </si>
  <si>
    <t>562 - ZXP6-H144-340/P</t>
  </si>
  <si>
    <t>EPB 70 - ZNSHINE SOLAR18</t>
  </si>
  <si>
    <t>377 - GW20KN-DT</t>
  </si>
  <si>
    <t>EPB 60 - GOODWE9</t>
  </si>
  <si>
    <t>543 - ZXM6-NHLD144 - 415W</t>
  </si>
  <si>
    <t>EPB 70 - ZNSHINE SOLAR17</t>
  </si>
  <si>
    <t>362 - GW10K-MS</t>
  </si>
  <si>
    <t>EPB 60 - GOODWE8</t>
  </si>
  <si>
    <t>542 - ZXM6-NHLD144</t>
  </si>
  <si>
    <t>EPB 70 - ZNSHINE SOLAR16</t>
  </si>
  <si>
    <t>349 - GW60KN-MT</t>
  </si>
  <si>
    <t>EPB 60 - GOODWE7</t>
  </si>
  <si>
    <t>522 - ZXM6-NH144-400/M</t>
  </si>
  <si>
    <t>EPB 70 - ZNSHINE SOLAR15</t>
  </si>
  <si>
    <t>341 - GW75K-MT</t>
  </si>
  <si>
    <t>EPB 60 - GOODWE6</t>
  </si>
  <si>
    <t>516 - ZXM6-NHLD144-445/M</t>
  </si>
  <si>
    <t>EPB 70 - ZNSHINE SOLAR14</t>
  </si>
  <si>
    <t>305 - GW8500-MS</t>
  </si>
  <si>
    <t>EPB 60 - GOODWE5</t>
  </si>
  <si>
    <t>503 - ZXP6-H144-335/P</t>
  </si>
  <si>
    <t>EPB 70 - ZNSHINE SOLAR13</t>
  </si>
  <si>
    <t>301 - GW50K-MT</t>
  </si>
  <si>
    <t>EPB 60 - GOODWE4</t>
  </si>
  <si>
    <t>500 - ZXP6-TLD72-340/P</t>
  </si>
  <si>
    <t>EPB 70 - ZNSHINE SOLAR12</t>
  </si>
  <si>
    <t>252 - GW15KN-DT</t>
  </si>
  <si>
    <t>EPB 60 - GOODWE3</t>
  </si>
  <si>
    <t>478 - ZXM6-NHLDD144-450/M</t>
  </si>
  <si>
    <t>EPB 70 - ZNSHINE SOLAR11</t>
  </si>
  <si>
    <t>212 - GW12KN - DT</t>
  </si>
  <si>
    <t>EPB 60 - GOODWE2</t>
  </si>
  <si>
    <t>447 - ZXM6-NH144 - 430</t>
  </si>
  <si>
    <t>EPB 70 - ZNSHINE SOLAR10</t>
  </si>
  <si>
    <t>209 - GW 5000D - NS</t>
  </si>
  <si>
    <t>EPB 60 - GOODWE1</t>
  </si>
  <si>
    <t>445 - ZXP6-72-340/P</t>
  </si>
  <si>
    <t>EPB 70 - ZNSHINE SOLAR9</t>
  </si>
  <si>
    <t>968 - SIW200G M070 WO</t>
  </si>
  <si>
    <t>EPB 58 - WEG25</t>
  </si>
  <si>
    <t>434 - ZXM6-NH144-425/M</t>
  </si>
  <si>
    <t>EPB 70 - ZNSHINE SOLAR8</t>
  </si>
  <si>
    <t>940 -  SIW 400G T012 W0</t>
  </si>
  <si>
    <t>EPB 58 - WEG24</t>
  </si>
  <si>
    <t>428 - ZXM6-NH144-405/M</t>
  </si>
  <si>
    <t>EPB 70 - ZNSHINE SOLAR7</t>
  </si>
  <si>
    <t>EPB 58 - WEG23</t>
  </si>
  <si>
    <t>413 - ZXP6-H144-335</t>
  </si>
  <si>
    <t>EPB 70 - ZNSHINE SOLAR6</t>
  </si>
  <si>
    <t>917 -  SIW500H ST100</t>
  </si>
  <si>
    <t>EPB 58 - WEG22</t>
  </si>
  <si>
    <t>411 - NHLD144-425/M</t>
  </si>
  <si>
    <t>EPB 70 - ZNSHINE SOLAR5</t>
  </si>
  <si>
    <t>913 - SIW200 - M100</t>
  </si>
  <si>
    <t>EPB 58 - WEG21</t>
  </si>
  <si>
    <t>387 - ZXP6-LD72-330/P</t>
  </si>
  <si>
    <t>EPB 70 - ZNSHINE SOLAR4</t>
  </si>
  <si>
    <t>832 - SIW500G-ST075-W0</t>
  </si>
  <si>
    <t>EPB 58 - WEG20</t>
  </si>
  <si>
    <t>377 - ZXP6-LD72-335/P</t>
  </si>
  <si>
    <t>EPB 70 - ZNSHINE SOLAR3</t>
  </si>
  <si>
    <t>816 - SIW200G M030 W0</t>
  </si>
  <si>
    <t>EPB 58 - WEG19</t>
  </si>
  <si>
    <t>204 - ZXP6-LD72-330/P</t>
  </si>
  <si>
    <t>EPB 70 - ZNSHINE SOLAR2</t>
  </si>
  <si>
    <t>788 - SIW300H M040 L1</t>
  </si>
  <si>
    <t>EPB 58 - WEG18</t>
  </si>
  <si>
    <t>198 - ZXP6-LD72-350/P</t>
  </si>
  <si>
    <t>EPB 70 - ZNSHINE SOLAR1</t>
  </si>
  <si>
    <t>734 - SIW400-ST075</t>
  </si>
  <si>
    <t>EPB 58 - WEG17</t>
  </si>
  <si>
    <t>190 - UP¿M335P</t>
  </si>
  <si>
    <t>EPB 68 - UPSOLAR2</t>
  </si>
  <si>
    <t>705 - SIW500H-ST020 M2</t>
  </si>
  <si>
    <t>EPB 58 - WEG16</t>
  </si>
  <si>
    <t>188 - UP-M285P</t>
  </si>
  <si>
    <t>EPB 68 - UPSOLAR1</t>
  </si>
  <si>
    <t>EPB 58 - WEG15</t>
  </si>
  <si>
    <t>211 - TSM-DE15H-405W</t>
  </si>
  <si>
    <t>EPB 67 - SPLITMAX2</t>
  </si>
  <si>
    <t>692 - SIW200G - M050 - W0</t>
  </si>
  <si>
    <t>EPB 58 - WEG14</t>
  </si>
  <si>
    <t>183 - TSM-PE15H-SILVER-345</t>
  </si>
  <si>
    <t>EPB 67 - SPLITMAX1</t>
  </si>
  <si>
    <t>EPB 58 - WEG13</t>
  </si>
  <si>
    <t>1129 - LNET - 670M</t>
  </si>
  <si>
    <t>EPB 66 - LUXEN SOLAR6</t>
  </si>
  <si>
    <t>628 - SIW3000H M030 L1</t>
  </si>
  <si>
    <t>EPB 58 - WEG12</t>
  </si>
  <si>
    <t>1082 - LVNU-550M</t>
  </si>
  <si>
    <t>EPB 66 - LUXEN SOLAR5</t>
  </si>
  <si>
    <t>574 - SIW300H - M060 L1</t>
  </si>
  <si>
    <t>EPB 58 - WEG11</t>
  </si>
  <si>
    <t>945 - LNVH-595M</t>
  </si>
  <si>
    <t>EPB 66 - LUXEN SOLAR4</t>
  </si>
  <si>
    <t>532 - SDESCRIÇÃOSIW500H - ST060</t>
  </si>
  <si>
    <t>EPB 58 - WEG10</t>
  </si>
  <si>
    <t>474 - LNSU-410M</t>
  </si>
  <si>
    <t>EPB 66 - LUXEN SOLAR3</t>
  </si>
  <si>
    <t>427 - SIW200 - M085</t>
  </si>
  <si>
    <t>EPB 58 - WEG9</t>
  </si>
  <si>
    <t>238 - LNSF-390M</t>
  </si>
  <si>
    <t>EPB 66 - LUXEN SOLAR2</t>
  </si>
  <si>
    <t>290 - WEG300H - M030</t>
  </si>
  <si>
    <t>EPB 58 - WEG8</t>
  </si>
  <si>
    <t>182 - LNSF-330P</t>
  </si>
  <si>
    <t>EPB 66 - LUXEN SOLAR1</t>
  </si>
  <si>
    <t>284 - SIW-500H ST012</t>
  </si>
  <si>
    <t>EPB 58 - WEG7</t>
  </si>
  <si>
    <t>979 - RS3-455MB-E3</t>
  </si>
  <si>
    <t>EPB 65 - RENESOLA3</t>
  </si>
  <si>
    <t>276 - SIW500H ST013</t>
  </si>
  <si>
    <t>EPB 58 - WEG6</t>
  </si>
  <si>
    <t>193 - JC370S-24/ABW</t>
  </si>
  <si>
    <t>EPB 65 - RENESOLA2</t>
  </si>
  <si>
    <t>274 - SIW500H-ST015</t>
  </si>
  <si>
    <t>EPB 58 - WEG5</t>
  </si>
  <si>
    <t>178 - JC330M24/ABW</t>
  </si>
  <si>
    <t>EPB 65 - RENESOLA1</t>
  </si>
  <si>
    <t>273 - SIW500H-ST030</t>
  </si>
  <si>
    <t>EPB 58 - WEG4</t>
  </si>
  <si>
    <t>391 - QXPV-320</t>
  </si>
  <si>
    <t>EPB 63 - QXPV2</t>
  </si>
  <si>
    <t>202 - SIW300H-M040</t>
  </si>
  <si>
    <t>EPB 58 - WEG3</t>
  </si>
  <si>
    <t>154 - SL330TU-36P</t>
  </si>
  <si>
    <t>EPB 63 - QXPV1</t>
  </si>
  <si>
    <t>EPB 58 - WEG2</t>
  </si>
  <si>
    <t>717 - TP7F72M(H)-550</t>
  </si>
  <si>
    <t>EPB 61 - TELESUN10</t>
  </si>
  <si>
    <t>198 - SIW300H - M050</t>
  </si>
  <si>
    <t>EPB 58 - WEG1</t>
  </si>
  <si>
    <t>695 - TP7F72M-535</t>
  </si>
  <si>
    <t>EPB 61 - TELESUN9</t>
  </si>
  <si>
    <t>307 - OMNIKSOL-3K-TL2</t>
  </si>
  <si>
    <t>EPB 56 - OMNIK2</t>
  </si>
  <si>
    <t>611 - TS450M12-45H-450</t>
  </si>
  <si>
    <t>EPB 61 - TELESUN8</t>
  </si>
  <si>
    <t>197 - 5K-TL2</t>
  </si>
  <si>
    <t>EPB 56 - OMNIK1</t>
  </si>
  <si>
    <t>579 - TP6L72M(H)-440</t>
  </si>
  <si>
    <t>EPB 61 - TELESUN7</t>
  </si>
  <si>
    <t>196 - ST 12000 TL</t>
  </si>
  <si>
    <t>EPB 55 - SHENZHEN1</t>
  </si>
  <si>
    <t>491 - TP6H72M(H) 405W</t>
  </si>
  <si>
    <t>EPB 61 - TELESUN6</t>
  </si>
  <si>
    <t>184 - INGECONSUN 3 TL M</t>
  </si>
  <si>
    <t>EPB 48 - INGETEAM1</t>
  </si>
  <si>
    <t>456 - TP672M-375</t>
  </si>
  <si>
    <t>EPB 61 - TELESUN5</t>
  </si>
  <si>
    <t>1038 - EGT 33000 MAX G2</t>
  </si>
  <si>
    <t>EPB 47 - INTELBRAS40</t>
  </si>
  <si>
    <t>313 - TP6H722P-350</t>
  </si>
  <si>
    <t>EPB 61 - TELESUN4</t>
  </si>
  <si>
    <t>899 - EGT 2000 LITE G2</t>
  </si>
  <si>
    <t>EPB 47 - INTELBRAS39</t>
  </si>
  <si>
    <t>283 - TP6H72M(H)-400W</t>
  </si>
  <si>
    <t>EPB 61 - TELESUN3</t>
  </si>
  <si>
    <t>896 - EGT 75000 MAX G2</t>
  </si>
  <si>
    <t>EPB 47 - INTELBRAS38</t>
  </si>
  <si>
    <t>279 - TP6H72-340</t>
  </si>
  <si>
    <t>EPB 61 - TELESUN2</t>
  </si>
  <si>
    <t xml:space="preserve">872 - EGT 1600 MICRO </t>
  </si>
  <si>
    <t>EPB 47 - INTELBRAS37</t>
  </si>
  <si>
    <t>143 - TP672P-330</t>
  </si>
  <si>
    <t>EPB 61 - TELESUN1</t>
  </si>
  <si>
    <t>849 - EGT 15000 MAX G2</t>
  </si>
  <si>
    <t>EPB 47 - INTELBRAS36</t>
  </si>
  <si>
    <t>1097 - GCL-M10/72H 545W</t>
  </si>
  <si>
    <t>EPB 59 - BALFAR8</t>
  </si>
  <si>
    <t>769 - EGT 33000 MAX G2</t>
  </si>
  <si>
    <t>EPB 47 - INTELBRAS35</t>
  </si>
  <si>
    <t>1088 - BS144M-545W</t>
  </si>
  <si>
    <t>EPB 59 - BALFAR7</t>
  </si>
  <si>
    <t>760 - EGT 8000 PRO -G2</t>
  </si>
  <si>
    <t>EPB 47 - INTELBRAS34</t>
  </si>
  <si>
    <t>1010 - BS72P-335W</t>
  </si>
  <si>
    <t>EPB 59 - BALFAR6</t>
  </si>
  <si>
    <t>722 - EGT 40000 MAX G2</t>
  </si>
  <si>
    <t>EPB 47 - INTELBRAS33</t>
  </si>
  <si>
    <t>671 - BS72M-545W</t>
  </si>
  <si>
    <t>EPB 59 - BALFAR5</t>
  </si>
  <si>
    <t>716 - EGT 12000 MAX G2</t>
  </si>
  <si>
    <t>EPB 47 - INTELBRAS32</t>
  </si>
  <si>
    <t>553 - BS72M-400W</t>
  </si>
  <si>
    <t>EPB 59 - BALFAR4</t>
  </si>
  <si>
    <t>680 - EGT 10000 MAX</t>
  </si>
  <si>
    <t>EPB 47 - INTELBRAS31</t>
  </si>
  <si>
    <t>488 - BS72M - 380W</t>
  </si>
  <si>
    <t>EPB 59 - BALFAR3</t>
  </si>
  <si>
    <t>674 - EGT 60000 MAX</t>
  </si>
  <si>
    <t>EPB 47 - INTELBRAS30</t>
  </si>
  <si>
    <t>147 - BS72M370</t>
  </si>
  <si>
    <t>EPB 59 - BALFAR2</t>
  </si>
  <si>
    <t>EPB 47 - INTELBRAS29</t>
  </si>
  <si>
    <t>128 - BS72P-330W</t>
  </si>
  <si>
    <t>EPB 59 - BALFAR1</t>
  </si>
  <si>
    <t>645 - EGT 10000 PRO G2</t>
  </si>
  <si>
    <t>EPB 47 - INTELBRAS28</t>
  </si>
  <si>
    <t>1017 - SS-460-60MDH</t>
  </si>
  <si>
    <t>EPB 57 - SUNOVA20</t>
  </si>
  <si>
    <t>639 - EGT 600</t>
  </si>
  <si>
    <t>EPB 47 - INTELBRAS27</t>
  </si>
  <si>
    <t>993 - SS-555-72MDH</t>
  </si>
  <si>
    <t>EPB 57 - SUNOVA19</t>
  </si>
  <si>
    <t>570 - EGT 30000 MAX</t>
  </si>
  <si>
    <t>EPB 47 - INTELBRAS26</t>
  </si>
  <si>
    <t>990 - SS-450-72MD</t>
  </si>
  <si>
    <t>EPB 57 - SUNOVA18</t>
  </si>
  <si>
    <t>517 - EGT 20000 MAX</t>
  </si>
  <si>
    <t>EPB 47 - INTELBRAS25</t>
  </si>
  <si>
    <t>914 - SS-BG550-72MDH</t>
  </si>
  <si>
    <t>EPB 57 - SUNOVA17</t>
  </si>
  <si>
    <t>505 - EGT1200 MICRO</t>
  </si>
  <si>
    <t>EPB 47 - INTELBRAS24</t>
  </si>
  <si>
    <t xml:space="preserve">861 - SS-505-66MDH </t>
  </si>
  <si>
    <t>EPB 57 - SUNOVA16</t>
  </si>
  <si>
    <t>487 - EGT 25000 MAX</t>
  </si>
  <si>
    <t>EPB 47 - INTELBRAS23</t>
  </si>
  <si>
    <t>764 - SS-505-66MTF</t>
  </si>
  <si>
    <t>EPB 57 - SUNOVA15</t>
  </si>
  <si>
    <t>449 - EGT 2000 LITE</t>
  </si>
  <si>
    <t>EPB 47 - INTELBRAS22</t>
  </si>
  <si>
    <t>726 - SS-550-72MDH</t>
  </si>
  <si>
    <t>EPB 57 - SUNOVA14</t>
  </si>
  <si>
    <t>448 -  EGT 10500 PRO</t>
  </si>
  <si>
    <t>EPB 47 - INTELBRAS21</t>
  </si>
  <si>
    <t>633 - SS-545-72MTF</t>
  </si>
  <si>
    <t>EPB 57 - SUNOVA13</t>
  </si>
  <si>
    <t>432 - EGT-3000 LITE</t>
  </si>
  <si>
    <t>EPB 47 - INTELBRAS20</t>
  </si>
  <si>
    <t>621 - SS-450-72MTF</t>
  </si>
  <si>
    <t>EPB 57 - SUNOVA12</t>
  </si>
  <si>
    <t>405 - EGT-3600 PRO</t>
  </si>
  <si>
    <t>EPB 47 - INTELBRAS19</t>
  </si>
  <si>
    <t>620 - SS-550-72MDH</t>
  </si>
  <si>
    <t>EPB 57 - SUNOVA11</t>
  </si>
  <si>
    <t>381 - EGT 1600 LITE</t>
  </si>
  <si>
    <t>EPB 47 - INTELBRAS18</t>
  </si>
  <si>
    <t>567 - SS-410-72PD</t>
  </si>
  <si>
    <t>EPB 57 - SUNOVA10</t>
  </si>
  <si>
    <t>359 - EGT 9000 PRO</t>
  </si>
  <si>
    <t>EPB 47 - INTELBRAS17</t>
  </si>
  <si>
    <t>551 - SS-450-72MDH</t>
  </si>
  <si>
    <t>EPB 57 - SUNOVA9</t>
  </si>
  <si>
    <t>356 - EGT15000MAX</t>
  </si>
  <si>
    <t>EPB 47 - INTELBRAS16</t>
  </si>
  <si>
    <t>526 - SS-550-72MTF</t>
  </si>
  <si>
    <t>EPB 57 - SUNOVA8</t>
  </si>
  <si>
    <t>345 - EGT 13000 MAX</t>
  </si>
  <si>
    <t>EPB 47 - INTELBRAS15</t>
  </si>
  <si>
    <t>518 - SS-420-72PD</t>
  </si>
  <si>
    <t>EPB 57 - SUNOVA7</t>
  </si>
  <si>
    <t>339 - EGT 50000 MAX</t>
  </si>
  <si>
    <t>EPB 47 - INTELBRAS14</t>
  </si>
  <si>
    <t>390 - SS-440-72M</t>
  </si>
  <si>
    <t>EPB 57 - SUNOVA6</t>
  </si>
  <si>
    <t>318 - EGT 4600 PRO</t>
  </si>
  <si>
    <t>EPB 47 - INTELBRAS13</t>
  </si>
  <si>
    <t>363 - SS-405-72MD</t>
  </si>
  <si>
    <t>EPB 57 - SUNOVA5</t>
  </si>
  <si>
    <t>300 - EGT 3000 LITE</t>
  </si>
  <si>
    <t>EPB 47 - INTELBRAS12</t>
  </si>
  <si>
    <t>331 - SS-410-72MD</t>
  </si>
  <si>
    <t>EPB 57 - SUNOVA4</t>
  </si>
  <si>
    <t>291 - EGT 10500 PRO</t>
  </si>
  <si>
    <t>EPB 47 - INTELBRAS11</t>
  </si>
  <si>
    <t>219 - SS-340-72P</t>
  </si>
  <si>
    <t>EPB 57 - SUNOVA3</t>
  </si>
  <si>
    <t>282 - EGT 3600 PRO</t>
  </si>
  <si>
    <t>EPB 47 - INTELBRAS10</t>
  </si>
  <si>
    <t>179 - SS-330-72P</t>
  </si>
  <si>
    <t>EPB 57 - SUNOVA2</t>
  </si>
  <si>
    <t>263 - EGT-2500 PRO</t>
  </si>
  <si>
    <t>EPB 47 - INTELBRAS9</t>
  </si>
  <si>
    <t>127 - SS-370-72M</t>
  </si>
  <si>
    <t>EPB 57 - SUNOVA1</t>
  </si>
  <si>
    <t>258 - EGT 6000 PRO</t>
  </si>
  <si>
    <t>EPB 47 - INTELBRAS8</t>
  </si>
  <si>
    <t>122 - KRPF3605B</t>
  </si>
  <si>
    <t>EPB 54 - KRIPT1</t>
  </si>
  <si>
    <t>249 - EGT 2000 LITE</t>
  </si>
  <si>
    <t>EPB 47 - INTELBRAS7</t>
  </si>
  <si>
    <t>1062 - SS-555-72MDH</t>
  </si>
  <si>
    <t>EPB 53 - SUNERGY12</t>
  </si>
  <si>
    <t>EPB 47 - INTELBRAS6</t>
  </si>
  <si>
    <t>946 - SUN550-72M-H8</t>
  </si>
  <si>
    <t>EPB 53 - SUNERGY11</t>
  </si>
  <si>
    <t>241 - EGT-3212X</t>
  </si>
  <si>
    <t>EPB 47 - INTELBRAS5</t>
  </si>
  <si>
    <t>833 - SUN72M-H8-550W</t>
  </si>
  <si>
    <t>EPB 53 - SUNERGY10</t>
  </si>
  <si>
    <t>180 - EGT-3215X</t>
  </si>
  <si>
    <t>EPB 47 - INTELBRAS4</t>
  </si>
  <si>
    <t>791 - SUN450-72M-H6</t>
  </si>
  <si>
    <t>EPB 53 - SUNERGY9</t>
  </si>
  <si>
    <t>177 - EGT 12033X</t>
  </si>
  <si>
    <t>EPB 47 - INTELBRAS3</t>
  </si>
  <si>
    <t>755 - SUN535-72M-H8</t>
  </si>
  <si>
    <t>EPB 53 - SUNERGY8</t>
  </si>
  <si>
    <t>176 - EGT-3213X</t>
  </si>
  <si>
    <t>EPB 47 - INTELBRAS2</t>
  </si>
  <si>
    <t>722 - SUN 72M-H8 535W</t>
  </si>
  <si>
    <t>EPB 53 - SUNERGY7</t>
  </si>
  <si>
    <t>159 - EGT 12046X</t>
  </si>
  <si>
    <t>EPB 47 - INTELBRAS1</t>
  </si>
  <si>
    <t>664 - SUN 78M-HFD 440W</t>
  </si>
  <si>
    <t>EPB 53 - SUNERGY6</t>
  </si>
  <si>
    <t>867 - HMS-2000B-4T</t>
  </si>
  <si>
    <t>EPB 45 - HOYMILES12</t>
  </si>
  <si>
    <t>359 - SUN415-72M-HF</t>
  </si>
  <si>
    <t>EPB 53 - SUNERGY5</t>
  </si>
  <si>
    <t>811 - HM-1800</t>
  </si>
  <si>
    <t>EPB 45 - HOYMILES11</t>
  </si>
  <si>
    <t>280 - SUN340-72P</t>
  </si>
  <si>
    <t>EPB 53 - SUNERGY4</t>
  </si>
  <si>
    <t>758 - HT 1800</t>
  </si>
  <si>
    <t>EPB 45 - HOYMILES10</t>
  </si>
  <si>
    <t>252 - ODA-380W36M</t>
  </si>
  <si>
    <t>EPB 53 - SUNERGY3</t>
  </si>
  <si>
    <t>751 - HMS-2000-4T</t>
  </si>
  <si>
    <t>EPB 45 - HOYMILES9</t>
  </si>
  <si>
    <t>135 - SUN370-72M</t>
  </si>
  <si>
    <t>EPB 53 - SUNERGY2</t>
  </si>
  <si>
    <t>711 - MHS-2000-4T</t>
  </si>
  <si>
    <t>EPB 45 - HOYMILES8</t>
  </si>
  <si>
    <t>118 - SUN330-72P</t>
  </si>
  <si>
    <t>EPB 53 - SUNERGY1</t>
  </si>
  <si>
    <t xml:space="preserve">614 -  HMS-1800-4T </t>
  </si>
  <si>
    <t>EPB 45 - HOYMILES7</t>
  </si>
  <si>
    <t>967 - PS550M6H-24TH</t>
  </si>
  <si>
    <t>537 - HM-1500</t>
  </si>
  <si>
    <t>EPB 45 - HOYMILES6</t>
  </si>
  <si>
    <t>784 - BM4-9B-G</t>
  </si>
  <si>
    <t>506 - HME-1500T</t>
  </si>
  <si>
    <t>EPB 45 - HOYMILES5</t>
  </si>
  <si>
    <t>775 - PS535M6H-24TH</t>
  </si>
  <si>
    <t>338 - MI-700</t>
  </si>
  <si>
    <t>EPB 45 - HOYMILES4</t>
  </si>
  <si>
    <t>741 - PS450M1-24/TH</t>
  </si>
  <si>
    <t>304 - MI-1500</t>
  </si>
  <si>
    <t>EPB 45 - HOYMILES3</t>
  </si>
  <si>
    <t>709 - PS450M5GFH-24/TH</t>
  </si>
  <si>
    <t>183 - MI-500</t>
  </si>
  <si>
    <t>EPB 45 - HOYMILES2</t>
  </si>
  <si>
    <t>663 - PS535M6-24/TH</t>
  </si>
  <si>
    <t>153 - MI-1200</t>
  </si>
  <si>
    <t>EPB 45 - HOYMILES1</t>
  </si>
  <si>
    <t>618 - PS450M4-24/TH</t>
  </si>
  <si>
    <t>137 - MAYSUN1200W</t>
  </si>
  <si>
    <t>EPB 44 - MAYLAR1</t>
  </si>
  <si>
    <t>470 - PS450M4H-24/TH</t>
  </si>
  <si>
    <t>1045 - S5-GR3P-15K</t>
  </si>
  <si>
    <t>EPB 43 - SOLIS68</t>
  </si>
  <si>
    <t>419 - PS360M1-24/TH</t>
  </si>
  <si>
    <t>1032 - SOLIS-125K-EHV-5G</t>
  </si>
  <si>
    <t>EPB 43 - SOLIS67</t>
  </si>
  <si>
    <t>418 - PS405M1-24/TH</t>
  </si>
  <si>
    <t>1022 - SOLIS-30K-5G</t>
  </si>
  <si>
    <t>EPB 43 - SOLIS66</t>
  </si>
  <si>
    <t>372 - PS400M1H-24/TH</t>
  </si>
  <si>
    <t>1007 - S5-GR1P7K</t>
  </si>
  <si>
    <t>EPB 43 - SOLIS65</t>
  </si>
  <si>
    <t>362 - PS405M1-24/TH</t>
  </si>
  <si>
    <t>996 - SOLIS-60K-HV</t>
  </si>
  <si>
    <t>EPB 43 - SOLIS64</t>
  </si>
  <si>
    <t>152 - PS385MH-24/TH</t>
  </si>
  <si>
    <t>978 - S5-GC25K</t>
  </si>
  <si>
    <t>EPB 43 - SOLIS63</t>
  </si>
  <si>
    <t>117 - PS380MH-24/TH</t>
  </si>
  <si>
    <t>953 - S5-GC30K</t>
  </si>
  <si>
    <t>EPB 43 - SOLIS62</t>
  </si>
  <si>
    <t>727 - STP350-A72/VFH</t>
  </si>
  <si>
    <t>EPB 51 - SUNTECH5</t>
  </si>
  <si>
    <t>930 - S5-GR1P10K</t>
  </si>
  <si>
    <t>EPB 43 - SOLIS61</t>
  </si>
  <si>
    <t>452 - STP375S-24VFH</t>
  </si>
  <si>
    <t>EPB 51 - SUNTECH4</t>
  </si>
  <si>
    <t>929 - SOLIS-20K-LV</t>
  </si>
  <si>
    <t>EPB 43 - SOLIS60</t>
  </si>
  <si>
    <t>235 - STP385S - 72VFH</t>
  </si>
  <si>
    <t>EPB 51 - SUNTECH3</t>
  </si>
  <si>
    <t>928 - S5-GR3P20K</t>
  </si>
  <si>
    <t>EPB 43 - SOLIS59</t>
  </si>
  <si>
    <t>203 - STP380S-72VFH</t>
  </si>
  <si>
    <t>EPB 51 - SUNTECH2</t>
  </si>
  <si>
    <t>916 - SOLIS-25-K-5G</t>
  </si>
  <si>
    <t>EPB 43 - SOLIS58</t>
  </si>
  <si>
    <t>114 - STP330-24/VFW</t>
  </si>
  <si>
    <t>EPB 51 - SUNTECH1</t>
  </si>
  <si>
    <t>908 - S5-GC30K</t>
  </si>
  <si>
    <t>EPB 43 - SOLIS57</t>
  </si>
  <si>
    <t>348 - YL335P-35B</t>
  </si>
  <si>
    <t>EPB 50 - YINGLI3</t>
  </si>
  <si>
    <t>897 - SOLIS-110K-5G</t>
  </si>
  <si>
    <t>EPB 43 - SOLIS56</t>
  </si>
  <si>
    <t>181 - YL255P-29B</t>
  </si>
  <si>
    <t>EPB 50 - YINGLI2</t>
  </si>
  <si>
    <t>895 - S5-GR1P9K</t>
  </si>
  <si>
    <t>EPB 43 - SOLIS55</t>
  </si>
  <si>
    <t>113 - YL330P-35B</t>
  </si>
  <si>
    <t>EPB 50 - YINGLI1</t>
  </si>
  <si>
    <t>890 - SOLIS-255K-EHV-5G-PLUS</t>
  </si>
  <si>
    <t>EPB 43 - SOLIS54</t>
  </si>
  <si>
    <t>112 - 325 P-72</t>
  </si>
  <si>
    <t>EPB 49 - CORAL1</t>
  </si>
  <si>
    <t>860 - S5-GC40K</t>
  </si>
  <si>
    <t>EPB 43 - SOLIS53</t>
  </si>
  <si>
    <t>1126 - EMSH-550 HC</t>
  </si>
  <si>
    <t>812 - SOLIS-3P30K-5G</t>
  </si>
  <si>
    <t>EPB 43 - SOLIS52</t>
  </si>
  <si>
    <t>1125 - EMSB 455 HC,</t>
  </si>
  <si>
    <t>772 - S6-GR1P4K</t>
  </si>
  <si>
    <t>EPB 43 - SOLIS51</t>
  </si>
  <si>
    <t>1122 - EMSB-555 HC</t>
  </si>
  <si>
    <t>770 - S5-GR3P15K</t>
  </si>
  <si>
    <t>EPB 43 - SOLIS50</t>
  </si>
  <si>
    <t>1117 -  EMST 335P MC 144C 335W</t>
  </si>
  <si>
    <t>764 - SOLIS S5-GR3P20K</t>
  </si>
  <si>
    <t>EPB 43 - SOLIS49</t>
  </si>
  <si>
    <t>1013 - EMSC 450HC</t>
  </si>
  <si>
    <t>748 - 1P3K-4G</t>
  </si>
  <si>
    <t>EPB 43 - SOLIS48</t>
  </si>
  <si>
    <t>927 - EMST-335M HC</t>
  </si>
  <si>
    <t>747 - SOLIS-1P5K-4G</t>
  </si>
  <si>
    <t>EPB 43 - SOLIS47</t>
  </si>
  <si>
    <t>923 - ESPMC-545W</t>
  </si>
  <si>
    <t>741 - SOLIS-3P10K-4G</t>
  </si>
  <si>
    <t>EPB 43 - SOLIS46</t>
  </si>
  <si>
    <t>907 - EMSC 450BM HC</t>
  </si>
  <si>
    <t>727 - 1P2.5K-4G</t>
  </si>
  <si>
    <t>EPB 43 - SOLIS45</t>
  </si>
  <si>
    <t>906 - EMSH 540BM HC</t>
  </si>
  <si>
    <t>EPB 43 - SOLIS44</t>
  </si>
  <si>
    <t>763 - EMST 335P HC</t>
  </si>
  <si>
    <t>712 - SOLIS-40K-HV-5G</t>
  </si>
  <si>
    <t>EPB 43 - SOLIS43</t>
  </si>
  <si>
    <t>720 - EMSB-535M HC</t>
  </si>
  <si>
    <t>684 - S6-GR1P3K-M</t>
  </si>
  <si>
    <t>EPB 43 - SOLIS42</t>
  </si>
  <si>
    <t>686 - EMST 340P HC</t>
  </si>
  <si>
    <t>681 - S6-GR1P6K</t>
  </si>
  <si>
    <t>EPB 43 - SOLIS41</t>
  </si>
  <si>
    <t>610 - EMSC 330P</t>
  </si>
  <si>
    <t>666 - SOLIS-75K-5G</t>
  </si>
  <si>
    <t>EPB 43 - SOLIS40</t>
  </si>
  <si>
    <t>568 - EMSL-590M HC</t>
  </si>
  <si>
    <t>640 - SOLIS S6-GR1P5K</t>
  </si>
  <si>
    <t>EPB 43 - SOLIS39</t>
  </si>
  <si>
    <t>566 - EMSH 335P</t>
  </si>
  <si>
    <t>638 - SOLIS-15K-4G</t>
  </si>
  <si>
    <t>EPB 43 - SOLIS38</t>
  </si>
  <si>
    <t>539 - EMSC-415M HC</t>
  </si>
  <si>
    <t>634 - 1P7.7K-5G</t>
  </si>
  <si>
    <t>EPB 43 - SOLIS37</t>
  </si>
  <si>
    <t>436 - EMSJ-445M HC</t>
  </si>
  <si>
    <t>632 - SOLIS- 1P8K-4G</t>
  </si>
  <si>
    <t>EPB 43 - SOLIS36</t>
  </si>
  <si>
    <t>425 - EMSJ 340P</t>
  </si>
  <si>
    <t>617 - S6-GR1P5K</t>
  </si>
  <si>
    <t>EPB 43 - SOLIS35</t>
  </si>
  <si>
    <t>406 - EMSJ 340P</t>
  </si>
  <si>
    <t>EPB 43 - SOLIS34</t>
  </si>
  <si>
    <t>354 - EMSZ 430M HC</t>
  </si>
  <si>
    <t>603 - SOLIS-3P12K-4G</t>
  </si>
  <si>
    <t>EPB 43 - SOLIS33</t>
  </si>
  <si>
    <t>330 - EMSZ 335P DG</t>
  </si>
  <si>
    <t>602 - SOLIS-1P9K-4G</t>
  </si>
  <si>
    <t>EPB 43 - SOLIS32</t>
  </si>
  <si>
    <t>229 - STP-380S-24;VFH</t>
  </si>
  <si>
    <t>555 - SOLIS-1P7K-5G</t>
  </si>
  <si>
    <t>EPB 43 - SOLIS31</t>
  </si>
  <si>
    <t>215 - EMSZ-345P DG</t>
  </si>
  <si>
    <t>526 - SOLIS-MINI-2000-4G</t>
  </si>
  <si>
    <t>EPB 43 - SOLIS30</t>
  </si>
  <si>
    <t>99 - EMS 330P</t>
  </si>
  <si>
    <t>511 - SOLIS 1P10K-4G</t>
  </si>
  <si>
    <t>EPB 43 - SOLIS29</t>
  </si>
  <si>
    <t>96 - LN240(30)P-3-240</t>
  </si>
  <si>
    <t>EPB 46 - SHANDONG LINUO PHOTOVOLTAIC1</t>
  </si>
  <si>
    <t>502 - SOLIS-3P15K-4G</t>
  </si>
  <si>
    <t>EPB 43 - SOLIS28</t>
  </si>
  <si>
    <t>133 - LN240(30)P-3-240</t>
  </si>
  <si>
    <t>493 - SOLIS 3K 4G</t>
  </si>
  <si>
    <t>EPB 43 - SOLIS27</t>
  </si>
  <si>
    <t xml:space="preserve">74 -  PV 240 WP </t>
  </si>
  <si>
    <t>484 - SOLIS 100K-5G</t>
  </si>
  <si>
    <t>EPB 43 - SOLIS26</t>
  </si>
  <si>
    <t>882 - TSM 510 DE18M(II)</t>
  </si>
  <si>
    <t>EPB 41 - TRINA5</t>
  </si>
  <si>
    <t>479 - SOLIS-1P6K-4G</t>
  </si>
  <si>
    <t>EPB 43 - SOLIS25</t>
  </si>
  <si>
    <t>505 - TSM-375DE08M(II)</t>
  </si>
  <si>
    <t>EPB 41 - TRINA4</t>
  </si>
  <si>
    <t>476 - 3P15K-4G</t>
  </si>
  <si>
    <t>EPB 43 - SOLIS24</t>
  </si>
  <si>
    <t>174 - TRINA PERC HALF 400WP</t>
  </si>
  <si>
    <t>EPB 41 - TRINA3</t>
  </si>
  <si>
    <t>471 - 1P7K-4G 7KW</t>
  </si>
  <si>
    <t>EPB 43 - SOLIS23</t>
  </si>
  <si>
    <t>105 - TSM-330PE14A</t>
  </si>
  <si>
    <t>EPB 41 - TRINA2</t>
  </si>
  <si>
    <t>463 - SOLIS-1P7.7K-5G</t>
  </si>
  <si>
    <t>EPB 43 - SOLIS22</t>
  </si>
  <si>
    <t>102 - TSM-325PD14</t>
  </si>
  <si>
    <t>EPB 41 - TRINA1</t>
  </si>
  <si>
    <t>444 - SOLIS-50K</t>
  </si>
  <si>
    <t>EPB 43 - SOLIS21</t>
  </si>
  <si>
    <t>71 - CORAL 325 P-72</t>
  </si>
  <si>
    <t>EPB 40 - PERLIGHT1</t>
  </si>
  <si>
    <t>436 - SOLIS-1P5K-4G-5KW</t>
  </si>
  <si>
    <t>EPB 43 - SOLIS20</t>
  </si>
  <si>
    <t>1049 - RS6-550M-E3</t>
  </si>
  <si>
    <t>EPB 39 - RENESOLA7</t>
  </si>
  <si>
    <t>435 - 1P9K - 4G</t>
  </si>
  <si>
    <t>EPB 43 - SOLIS19</t>
  </si>
  <si>
    <t>976 - RS3-455MB-E3</t>
  </si>
  <si>
    <t>EPB 39 - RENESOLA6</t>
  </si>
  <si>
    <t>429 - 3P12K-4G</t>
  </si>
  <si>
    <t>EPB 43 - SOLIS18</t>
  </si>
  <si>
    <t>963 - RS3-455MB-E3</t>
  </si>
  <si>
    <t>EPB 39 - RENESOLA5</t>
  </si>
  <si>
    <t>422 - SOLIS -1P8K-4G</t>
  </si>
  <si>
    <t>EPB 43 - SOLIS17</t>
  </si>
  <si>
    <t>351 - JC370S-24-ABW</t>
  </si>
  <si>
    <t>EPB 39 - RENESOLA4</t>
  </si>
  <si>
    <t>421 - SOLIS-60K-4G</t>
  </si>
  <si>
    <t>EPB 43 - SOLIS16</t>
  </si>
  <si>
    <t>132 - VIRTIUS II (5BB) - 330W</t>
  </si>
  <si>
    <t>EPB 39 - RENESOLA3</t>
  </si>
  <si>
    <t>413 - 3P15K-4G - 15KW</t>
  </si>
  <si>
    <t>EPB 43 - SOLIS15</t>
  </si>
  <si>
    <t>116 - JC 330M-24/ABW</t>
  </si>
  <si>
    <t>EPB 39 - RENESOLA2</t>
  </si>
  <si>
    <t>398 - SOLIS 1P7K-4G</t>
  </si>
  <si>
    <t>EPB 43 - SOLIS14</t>
  </si>
  <si>
    <t>64 - JC240M-24/BB</t>
  </si>
  <si>
    <t>EPB 39 - RENESOLA1</t>
  </si>
  <si>
    <t>385 - SOLIS-30K-5G</t>
  </si>
  <si>
    <t>EPB 43 - SOLIS13</t>
  </si>
  <si>
    <t>57 - CORAL 325 P-72</t>
  </si>
  <si>
    <t>EPB 36 - KVA1</t>
  </si>
  <si>
    <t>380 - 1P7K-4G</t>
  </si>
  <si>
    <t>EPB 43 - SOLIS12</t>
  </si>
  <si>
    <t>911 - AC-530MH/144V</t>
  </si>
  <si>
    <t>EPB 35 - AXITEC3</t>
  </si>
  <si>
    <t>374 - SOLIS-75K-5G</t>
  </si>
  <si>
    <t>EPB 43 - SOLIS11</t>
  </si>
  <si>
    <t>754 - AC-400MH/108V</t>
  </si>
  <si>
    <t>EPB 35 - AXITEC2</t>
  </si>
  <si>
    <t>355 - 1P8K-4G</t>
  </si>
  <si>
    <t>EPB 43 - SOLIS10</t>
  </si>
  <si>
    <t>53 - AC-270P/156-60S</t>
  </si>
  <si>
    <t>EPB 35 - AXITEC1</t>
  </si>
  <si>
    <t>310 - SOLIS-3P20K-4G</t>
  </si>
  <si>
    <t>EPB 43 - SOLIS9</t>
  </si>
  <si>
    <t>959 - MH-665W</t>
  </si>
  <si>
    <t>EPB 31 - SOLARIS2</t>
  </si>
  <si>
    <t>296 - SOLIS 15K-LV</t>
  </si>
  <si>
    <t>EPB 43 - SOLIS8</t>
  </si>
  <si>
    <t>44 - S250P</t>
  </si>
  <si>
    <t>EPB 31 - SOLARIS1</t>
  </si>
  <si>
    <t>279 - SOLIS-MINI-3.000-4G</t>
  </si>
  <si>
    <t>EPB 43 - SOLIS7</t>
  </si>
  <si>
    <t>961 - AS-6M-HCB400W</t>
  </si>
  <si>
    <t>EPB 30 - AMERISOLAR15</t>
  </si>
  <si>
    <t>272 - 1P10K-4G</t>
  </si>
  <si>
    <t>EPB 43 - SOLIS6</t>
  </si>
  <si>
    <t>869 - AS-7M144-HC-550</t>
  </si>
  <si>
    <t>EPB 30 - AMERISOLAR14</t>
  </si>
  <si>
    <t>225 - SOLIS-MINI-3000-4G</t>
  </si>
  <si>
    <t>EPB 43 - SOLIS5</t>
  </si>
  <si>
    <t>795 - AS-6M144-BT-450W</t>
  </si>
  <si>
    <t>EPB 30 - AMERISOLAR13</t>
  </si>
  <si>
    <t>219 - SOLIS - RENO 10K</t>
  </si>
  <si>
    <t>EPB 43 - SOLIS4</t>
  </si>
  <si>
    <t>701 - AS-6M 340W</t>
  </si>
  <si>
    <t>EPB 30 - AMERISOLAR12</t>
  </si>
  <si>
    <t>191 - SOLIS-25K</t>
  </si>
  <si>
    <t>EPB 43 - SOLIS3</t>
  </si>
  <si>
    <t>685 - AS-7M144-HC 545W</t>
  </si>
  <si>
    <t>EPB 30 - AMERISOLAR11</t>
  </si>
  <si>
    <t>143 - SOLIS-1P4K-4G</t>
  </si>
  <si>
    <t>EPB 43 - SOLIS2</t>
  </si>
  <si>
    <t>681 - AS-6M-HC-380W</t>
  </si>
  <si>
    <t>EPB 30 - AMERISOLAR10</t>
  </si>
  <si>
    <t>134 - 1P5K-4G</t>
  </si>
  <si>
    <t>EPB 43 - SOLIS1</t>
  </si>
  <si>
    <t>653 - AS-6M-HC 410W</t>
  </si>
  <si>
    <t>EPB 30 - AMERISOLAR9</t>
  </si>
  <si>
    <t>1037 - CPS SCA  50 KTL-T/EU</t>
  </si>
  <si>
    <t>EPB 38 - CHINT POWER13</t>
  </si>
  <si>
    <t>573 - AS-6P30-340W</t>
  </si>
  <si>
    <t>EPB 30 - AMERISOLAR8</t>
  </si>
  <si>
    <t>848 - CPS SCA10KTL-SM/EU</t>
  </si>
  <si>
    <t>EPB 38 - CHINT POWER12</t>
  </si>
  <si>
    <t>532 - AS-6M144-HC-445W</t>
  </si>
  <si>
    <t>EPB 30 - AMERISOLAR7</t>
  </si>
  <si>
    <t>784 - CPS SCA5KTL-SM/EU</t>
  </si>
  <si>
    <t>EPB 38 - CHINT POWER11</t>
  </si>
  <si>
    <t>321 - AS-6M 380W</t>
  </si>
  <si>
    <t>EPB 30 - AMERISOLAR6</t>
  </si>
  <si>
    <t>561 - CPS SCA 15KTL-T/EU</t>
  </si>
  <si>
    <t>EPB 38 - CHINT POWER10</t>
  </si>
  <si>
    <t>267 - AS-6M-HC-400W</t>
  </si>
  <si>
    <t>EPB 30 - AMERISOLAR5</t>
  </si>
  <si>
    <t>364 - CPS SCA12KTL-T</t>
  </si>
  <si>
    <t>EPB 38 - CHINT POWER9</t>
  </si>
  <si>
    <t>162 - AS-6M-360W</t>
  </si>
  <si>
    <t>EPB 30 - AMERISOLAR4</t>
  </si>
  <si>
    <t>289 - CPS SCA12KTL-T/EU</t>
  </si>
  <si>
    <t>EPB 38 - CHINT POWER8</t>
  </si>
  <si>
    <t>121 - AS-6M-375W</t>
  </si>
  <si>
    <t>EPB 30 - AMERISOLAR3</t>
  </si>
  <si>
    <t>288 - CPS SCA10KTL-T/EU</t>
  </si>
  <si>
    <t>EPB 38 - CHINT POWER7</t>
  </si>
  <si>
    <t>109 - AS-6P-320W</t>
  </si>
  <si>
    <t>EPB 30 - AMERISOLAR2</t>
  </si>
  <si>
    <t>182 - CPS SCA3,6KTL-S</t>
  </si>
  <si>
    <t>EPB 38 - CHINT POWER6</t>
  </si>
  <si>
    <t>42 - AS-6P-340W</t>
  </si>
  <si>
    <t>EPB 30 - AMERISOLAR1</t>
  </si>
  <si>
    <t>155 - CPS SCA6KTL-SM</t>
  </si>
  <si>
    <t>EPB 38 - CHINT POWER5</t>
  </si>
  <si>
    <t>998 - 751-Q.PEAK DUO L-G8 430W</t>
  </si>
  <si>
    <t>EPB 26 - Q CELLS10</t>
  </si>
  <si>
    <t>136 - CPS SCA22KTL-T</t>
  </si>
  <si>
    <t>EPB 38 - CHINT POWER4</t>
  </si>
  <si>
    <t>952 - Q.PEAK DUO-G7 330</t>
  </si>
  <si>
    <t>EPB 26 - Q CELLS9</t>
  </si>
  <si>
    <t>127 - CPS SCA12KTL-T</t>
  </si>
  <si>
    <t>EPB 38 - CHINT POWER3</t>
  </si>
  <si>
    <t>392 - Q.PEAK DUO L-G6.3 425W</t>
  </si>
  <si>
    <t>EPB 26 - Q CELLS8</t>
  </si>
  <si>
    <t>122 - CPS SCA12KTL-T</t>
  </si>
  <si>
    <t>EPB 38 - CHINT POWER2</t>
  </si>
  <si>
    <t>333 - Q.PEAK DUO L-G8 425</t>
  </si>
  <si>
    <t>EPB 26 - Q CELLS7</t>
  </si>
  <si>
    <t>99 - CPS SCA20KTL-DO</t>
  </si>
  <si>
    <t>EPB 38 - CHINT POWER1</t>
  </si>
  <si>
    <t>199 - QCELLS L-G5.0.G 375W</t>
  </si>
  <si>
    <t>EPB 26 - Q CELLS6</t>
  </si>
  <si>
    <t>325 - TOURIGA 7000 26 Z(EA7KSI)</t>
  </si>
  <si>
    <t>EPB 37 - SERRANA5</t>
  </si>
  <si>
    <t>196 - Q.PEAK L-G5.0.G 355-370</t>
  </si>
  <si>
    <t>EPB 26 - Q CELLS5</t>
  </si>
  <si>
    <t>270 - 7000 26 Z</t>
  </si>
  <si>
    <t>EPB 37 - SERRANA4</t>
  </si>
  <si>
    <t>192 - Q.PEAK L-G5.0.G 400</t>
  </si>
  <si>
    <t>EPB 26 - Q CELLS4</t>
  </si>
  <si>
    <t>116 -  TOURIGA 5000 26 Z</t>
  </si>
  <si>
    <t>EPB 37 - SERRANA3</t>
  </si>
  <si>
    <t xml:space="preserve">75 - POWER L-G5 335 </t>
  </si>
  <si>
    <t>EPB 26 - Q CELLS3</t>
  </si>
  <si>
    <t xml:space="preserve">115 - TOURIGA 3000 26 Z </t>
  </si>
  <si>
    <t>EPB 37 - SERRANA2</t>
  </si>
  <si>
    <t>55 - Q.PEAK L-G5.0.G 365</t>
  </si>
  <si>
    <t>EPB 26 - Q CELLS2</t>
  </si>
  <si>
    <t>89 - CABERNET 33000 27L</t>
  </si>
  <si>
    <t>EPB 37 - SERRANA1</t>
  </si>
  <si>
    <t>38 -  Q.POWER L-G 330</t>
  </si>
  <si>
    <t>EPB 26 - Q CELLS1</t>
  </si>
  <si>
    <t>1028 - SOFAR 4KTLM-G2</t>
  </si>
  <si>
    <t>EPB 34 - SOFAR51</t>
  </si>
  <si>
    <t>1121 - DHM-72X10/FS/BF-555</t>
  </si>
  <si>
    <t>EPB 25 - DAH SOLAR58</t>
  </si>
  <si>
    <t>1025 - SOFAR 30KTLX-G3</t>
  </si>
  <si>
    <t>EPB 34 - SOFAR50</t>
  </si>
  <si>
    <t>1107 - DHM - 72X10 - 555W</t>
  </si>
  <si>
    <t>EPB 25 - DAH SOLAR57</t>
  </si>
  <si>
    <t>998 - 15KTLX-G3</t>
  </si>
  <si>
    <t>EPB 34 - SOFAR49</t>
  </si>
  <si>
    <t>1025 - DHM-72X10/FS 555W</t>
  </si>
  <si>
    <t>EPB 25 - DAH SOLAR56</t>
  </si>
  <si>
    <t>959 - 12KTL-X</t>
  </si>
  <si>
    <t>EPB 34 - SOFAR48</t>
  </si>
  <si>
    <t>1018 - DHM-72X10-555W</t>
  </si>
  <si>
    <t>EPB 25 - DAH SOLAR55</t>
  </si>
  <si>
    <t>957 - SOFAR 7,5KTLM-G3</t>
  </si>
  <si>
    <t>EPB 34 - SOFAR47</t>
  </si>
  <si>
    <t>1002 - DHP72-310W</t>
  </si>
  <si>
    <t>EPB 25 - DAH SOLAR54</t>
  </si>
  <si>
    <t>955 - SOFAR 9KTLM-G2</t>
  </si>
  <si>
    <t>EPB 34 - SOFAR46</t>
  </si>
  <si>
    <t>956 - DHT M72 430W</t>
  </si>
  <si>
    <t>EPB 25 - DAH SOLAR53</t>
  </si>
  <si>
    <t>950 - SOFAR 11000TL-LV</t>
  </si>
  <si>
    <t>EPB 34 - SOFAR45</t>
  </si>
  <si>
    <t>940 - DHM72L9 - 530W</t>
  </si>
  <si>
    <t>EPB 25 - DAH SOLAR52</t>
  </si>
  <si>
    <t>943 - 30KTLX-G3</t>
  </si>
  <si>
    <t>EPB 34 - SOFAR44</t>
  </si>
  <si>
    <t>939 - DHM-72X10/FS - 550W</t>
  </si>
  <si>
    <t>EPB 25 - DAH SOLAR51</t>
  </si>
  <si>
    <t>911 - SOFAR 20KTLX-G3</t>
  </si>
  <si>
    <t>EPB 34 - SOFAR43</t>
  </si>
  <si>
    <t>897 - DHM-72L9-460W</t>
  </si>
  <si>
    <t>EPB 25 - DAH SOLAR50</t>
  </si>
  <si>
    <t>862 - SOFAR 25KTLX-G3</t>
  </si>
  <si>
    <t>EPB 34 - SOFAR42</t>
  </si>
  <si>
    <t>890 - HCM78X9-450W</t>
  </si>
  <si>
    <t>EPB 25 - DAH SOLAR49</t>
  </si>
  <si>
    <t>823 - SOFAR 9KTLM-G3</t>
  </si>
  <si>
    <t>EPB 34 - SOFAR41</t>
  </si>
  <si>
    <t>884 - DHT-M60X10-450W</t>
  </si>
  <si>
    <t>EPB 25 - DAH SOLAR48</t>
  </si>
  <si>
    <t>803 - SOFAR 10.5KTLM-G3</t>
  </si>
  <si>
    <t>EPB 34 - SOFAR40</t>
  </si>
  <si>
    <t>875 - DHM72L9-450/BF</t>
  </si>
  <si>
    <t>EPB 25 - DAH SOLAR47</t>
  </si>
  <si>
    <t>738 - SOFAR 6KTLM-G3</t>
  </si>
  <si>
    <t>EPB 34 - SOFAR39</t>
  </si>
  <si>
    <t>853 - DHM-72L9-460W</t>
  </si>
  <si>
    <t>EPB 25 - DAH SOLAR46</t>
  </si>
  <si>
    <t>724 - SOFAR 3KTLM-G3</t>
  </si>
  <si>
    <t>EPB 34 - SOFAR38</t>
  </si>
  <si>
    <t>842 - DHT-430W</t>
  </si>
  <si>
    <t>EPB 25 - DAH SOLAR45</t>
  </si>
  <si>
    <t>693 - SOFAR 5KTLM-G3</t>
  </si>
  <si>
    <t>EPB 34 - SOFAR37</t>
  </si>
  <si>
    <t>841 - DHT-M72X10</t>
  </si>
  <si>
    <t>EPB 25 - DAH SOLAR44</t>
  </si>
  <si>
    <t>689 - 4KTLM-G3</t>
  </si>
  <si>
    <t>EPB 34 - SOFAR36</t>
  </si>
  <si>
    <t>829 - DHM-72L9/BF 450W</t>
  </si>
  <si>
    <t>EPB 25 - DAH SOLAR43</t>
  </si>
  <si>
    <t>673 - 6KTLM-G3</t>
  </si>
  <si>
    <t>EPB 34 - SOFAR35</t>
  </si>
  <si>
    <t>816 - DHT-M60X10-460W</t>
  </si>
  <si>
    <t>EPB 25 - DAH SOLAR42</t>
  </si>
  <si>
    <t>660 - SOFAR 5KTLM-G2</t>
  </si>
  <si>
    <t>EPB 34 - SOFAR34</t>
  </si>
  <si>
    <t>805 - DHM-72X10-550W</t>
  </si>
  <si>
    <t>EPB 25 - DAH SOLAR41</t>
  </si>
  <si>
    <t>630 - SOFAR 6KTLM-G2</t>
  </si>
  <si>
    <t>EPB 34 - SOFAR33</t>
  </si>
  <si>
    <t>804 - DHM-72X10-550W</t>
  </si>
  <si>
    <t>EPB 25 - DAH SOLAR40</t>
  </si>
  <si>
    <t>618 - SOFAR 75KTL</t>
  </si>
  <si>
    <t>EPB 34 - SOFAR32</t>
  </si>
  <si>
    <t>779 - DHM-72X10-550</t>
  </si>
  <si>
    <t>EPB 25 - DAH SOLAR39</t>
  </si>
  <si>
    <t>584 - 15000TL-G2</t>
  </si>
  <si>
    <t>EPB 34 - SOFAR31</t>
  </si>
  <si>
    <t>761 - DHM-72X10 460W</t>
  </si>
  <si>
    <t>EPB 25 - DAH SOLAR38</t>
  </si>
  <si>
    <t>556 - SOFAR 3KTLM-G2</t>
  </si>
  <si>
    <t>EPB 34 - SOFAR30</t>
  </si>
  <si>
    <t>708 - DHT-M60X10-460W</t>
  </si>
  <si>
    <t>EPB 25 - DAH SOLAR37</t>
  </si>
  <si>
    <t>549 - 12000TL-G2</t>
  </si>
  <si>
    <t>EPB 34 - SOFAR29</t>
  </si>
  <si>
    <t>703 - DHM-72L9/BF- 460W</t>
  </si>
  <si>
    <t>EPB 25 - DAH SOLAR36</t>
  </si>
  <si>
    <t xml:space="preserve">548 - 17000TL-G2 </t>
  </si>
  <si>
    <t>EPB 34 - SOFAR28</t>
  </si>
  <si>
    <t>702 - FSM-60X10- 460W</t>
  </si>
  <si>
    <t>EPB 25 - DAH SOLAR35</t>
  </si>
  <si>
    <t>523 - SOFAR 5,0KTLM G2</t>
  </si>
  <si>
    <t>EPB 34 - SOFAR27</t>
  </si>
  <si>
    <t>697 - DHM-72X10 BF-550W</t>
  </si>
  <si>
    <t>EPB 25 - DAH SOLAR34</t>
  </si>
  <si>
    <t>515 - 100KTL</t>
  </si>
  <si>
    <t>EPB 34 - SOFAR26</t>
  </si>
  <si>
    <t>649 - DHM-66X10-500W</t>
  </si>
  <si>
    <t>EPB 25 - DAH SOLAR33</t>
  </si>
  <si>
    <t>458 - 3300TL-G3</t>
  </si>
  <si>
    <t>EPB 34 - SOFAR25</t>
  </si>
  <si>
    <t>631 - HCP78X9-405W</t>
  </si>
  <si>
    <t>EPB 25 - DAH SOLAR32</t>
  </si>
  <si>
    <t>431 - 7.5KTLM</t>
  </si>
  <si>
    <t>EPB 34 - SOFAR24</t>
  </si>
  <si>
    <t>628 - DHM-72X10/BF-530W</t>
  </si>
  <si>
    <t>EPB 25 - DAH SOLAR31</t>
  </si>
  <si>
    <t>410 - 1600-TL-G3</t>
  </si>
  <si>
    <t>EPB 34 - SOFAR23</t>
  </si>
  <si>
    <t>619 - HCM72X9 - 410W</t>
  </si>
  <si>
    <t>EPB 25 - DAH SOLAR30</t>
  </si>
  <si>
    <t>389 - 6KTLM-G2</t>
  </si>
  <si>
    <t>EPB 34 - SOFAR22</t>
  </si>
  <si>
    <t>587 - DHT-M72X10/LC 545W</t>
  </si>
  <si>
    <t>EPB 25 - DAH SOLAR29</t>
  </si>
  <si>
    <t>361 - SOFAR 3300TL-G3</t>
  </si>
  <si>
    <t>EPB 34 - SOFAR21</t>
  </si>
  <si>
    <t>571 - DHM-60X10 440W</t>
  </si>
  <si>
    <t>EPB 25 - DAH SOLAR28</t>
  </si>
  <si>
    <t>336 - 3300TL-G3</t>
  </si>
  <si>
    <t>EPB 34 - SOFAR20</t>
  </si>
  <si>
    <t>564 - DHM-72L9-440</t>
  </si>
  <si>
    <t>EPB 25 - DAH SOLAR27</t>
  </si>
  <si>
    <t>331 - SOFAR 13500TL-LV</t>
  </si>
  <si>
    <t>EPB 34 - SOFAR19</t>
  </si>
  <si>
    <t>560 - DHM-72X10-545W</t>
  </si>
  <si>
    <t>EPB 25 - DAH SOLAR26</t>
  </si>
  <si>
    <t>327 - SOFAR 6KTLM-GE</t>
  </si>
  <si>
    <t>EPB 34 - SOFAR18</t>
  </si>
  <si>
    <t>544 - DHM72L9-445W</t>
  </si>
  <si>
    <t>EPB 25 - DAH SOLAR25</t>
  </si>
  <si>
    <t>326 - SOFAR 1600-TL-G3</t>
  </si>
  <si>
    <t>EPB 34 - SOFAR17</t>
  </si>
  <si>
    <t>534 - DHM-72X10-545W</t>
  </si>
  <si>
    <t>EPB 25 - DAH SOLAR24</t>
  </si>
  <si>
    <t>320 - 4KTLM-G3</t>
  </si>
  <si>
    <t>EPB 34 - SOFAR16</t>
  </si>
  <si>
    <t>530 - DHM-72L9/BF-450W</t>
  </si>
  <si>
    <t>EPB 25 - DAH SOLAR23</t>
  </si>
  <si>
    <t>256 - 3KTLM-G2</t>
  </si>
  <si>
    <t>EPB 34 - SOFAR15</t>
  </si>
  <si>
    <t>506 - HCM78X9-440W</t>
  </si>
  <si>
    <t>EPB 25 - DAH SOLAR22</t>
  </si>
  <si>
    <t>255 - 11KTL-X</t>
  </si>
  <si>
    <t>EPB 34 - SOFAR14</t>
  </si>
  <si>
    <t>498 - DHM-72L9\BF-450W</t>
  </si>
  <si>
    <t>EPB 25 - DAH SOLAR21</t>
  </si>
  <si>
    <t>246 - 30000TL-G2</t>
  </si>
  <si>
    <t>EPB 34 - SOFAR13</t>
  </si>
  <si>
    <t>493 - DHM-72X10 540W</t>
  </si>
  <si>
    <t>EPB 25 - DAH SOLAR20</t>
  </si>
  <si>
    <t>205 - 5KTLM-G2</t>
  </si>
  <si>
    <t>EPB 34 - SOFAR12</t>
  </si>
  <si>
    <t>468 - DHM72L9-450W</t>
  </si>
  <si>
    <t>EPB 25 - DAH SOLAR19</t>
  </si>
  <si>
    <t>204 - 33000TL-G2</t>
  </si>
  <si>
    <t>EPB 34 - SOFAR11</t>
  </si>
  <si>
    <t>466 - DHM-72L9/BF 440W</t>
  </si>
  <si>
    <t>EPB 25 - DAH SOLAR18</t>
  </si>
  <si>
    <t>170 - 50000TL</t>
  </si>
  <si>
    <t>EPB 34 - SOFAR10</t>
  </si>
  <si>
    <t>421 - HCM78X9440</t>
  </si>
  <si>
    <t>EPB 25 - DAH SOLAR17</t>
  </si>
  <si>
    <t>165 - 20000TL-G2</t>
  </si>
  <si>
    <t>EPB 34 - SOFAR9</t>
  </si>
  <si>
    <t>403 - DAH POLI HALF CELL 360W</t>
  </si>
  <si>
    <t>EPB 25 - DAH SOLAR16</t>
  </si>
  <si>
    <t>147 - SOFAR 7.5KTLM</t>
  </si>
  <si>
    <t>EPB 34 - SOFAR8</t>
  </si>
  <si>
    <t>376 - HCM78X9-445</t>
  </si>
  <si>
    <t>EPB 25 - DAH SOLAR15</t>
  </si>
  <si>
    <t>138 - 25000TL - G2</t>
  </si>
  <si>
    <t>EPB 34 - SOFAR7</t>
  </si>
  <si>
    <t>356 - HCP72X9-360W</t>
  </si>
  <si>
    <t>EPB 25 - DAH SOLAR14</t>
  </si>
  <si>
    <t>121 - 30000TL</t>
  </si>
  <si>
    <t>EPB 34 - SOFAR6</t>
  </si>
  <si>
    <t>311 - HCM72X9 400W</t>
  </si>
  <si>
    <t>EPB 25 - DAH SOLAR13</t>
  </si>
  <si>
    <t>117 - 15000TL</t>
  </si>
  <si>
    <t>EPB 34 - SOFAR5</t>
  </si>
  <si>
    <t>308 - HCM72X9-405W</t>
  </si>
  <si>
    <t>EPB 25 - DAH SOLAR12</t>
  </si>
  <si>
    <t>112 - SOFAR 12KTL-X</t>
  </si>
  <si>
    <t>EPB 34 - SOFAR4</t>
  </si>
  <si>
    <t>273 - DHM72X 380</t>
  </si>
  <si>
    <t>EPB 25 - DAH SOLAR11</t>
  </si>
  <si>
    <t xml:space="preserve">111 - SOFAR 60000TL </t>
  </si>
  <si>
    <t>EPB 34 - SOFAR3</t>
  </si>
  <si>
    <t>272 - HCP72X9-370W</t>
  </si>
  <si>
    <t>EPB 25 - DAH SOLAR10</t>
  </si>
  <si>
    <t>86 - SF 5KTLM</t>
  </si>
  <si>
    <t>EPB 34 - SOFAR2</t>
  </si>
  <si>
    <t>269 - HCP78X9-400W</t>
  </si>
  <si>
    <t>EPB 25 - DAH SOLAR9</t>
  </si>
  <si>
    <t>82 - 3000TL</t>
  </si>
  <si>
    <t>EPB 34 - SOFAR1</t>
  </si>
  <si>
    <t>265 - DHP72X-335W</t>
  </si>
  <si>
    <t>EPB 25 - DAH SOLAR8</t>
  </si>
  <si>
    <t>264 - BDM-300X2-EU-D</t>
  </si>
  <si>
    <t>EPB 33 - NEP2</t>
  </si>
  <si>
    <t>242 - DHP72-325W</t>
  </si>
  <si>
    <t>EPB 25 - DAH SOLAR7</t>
  </si>
  <si>
    <t>78 -  BDM-300X2EU-D-600</t>
  </si>
  <si>
    <t>EPB 33 - NEP1</t>
  </si>
  <si>
    <t>231 - HCM72X9-405W</t>
  </si>
  <si>
    <t>EPB 25 - DAH SOLAR6</t>
  </si>
  <si>
    <t>607 - SB6.0-1AV-41 SUNNY BOY 6.0</t>
  </si>
  <si>
    <t>EPB 32 - SMA21</t>
  </si>
  <si>
    <t>194 - HCP72X9-355W</t>
  </si>
  <si>
    <t>EPB 25 - DAH SOLAR5</t>
  </si>
  <si>
    <t>512 - STP 25000TL-30</t>
  </si>
  <si>
    <t>EPB 32 - SMA20</t>
  </si>
  <si>
    <t>104 - DHM72-360W</t>
  </si>
  <si>
    <t>EPB 25 - DAH SOLAR4</t>
  </si>
  <si>
    <t>466 - SB5.0-1AV-41 5000W</t>
  </si>
  <si>
    <t>EPB 32 - SMA19</t>
  </si>
  <si>
    <t>73 - DHP72-320</t>
  </si>
  <si>
    <t>EPB 25 - DAH SOLAR3</t>
  </si>
  <si>
    <t>451 - SB6.0-1AV-41</t>
  </si>
  <si>
    <t>EPB 32 - SMA18</t>
  </si>
  <si>
    <t xml:space="preserve">41 - DHP60-270 </t>
  </si>
  <si>
    <t>EPB 25 - DAH SOLAR2</t>
  </si>
  <si>
    <t>396 - SB5.0-1AV-40</t>
  </si>
  <si>
    <t>EPB 32 - SMA17</t>
  </si>
  <si>
    <t>36 - DHP72-330</t>
  </si>
  <si>
    <t>EPB 25 - DAH SOLAR1</t>
  </si>
  <si>
    <t>275 - SMA SB5.0-1AV-4 SUNNY BOY 6KW MONOFASICO 220V 2MPPT MONITORAMENTO</t>
  </si>
  <si>
    <t>EPB 32 - SMA16</t>
  </si>
  <si>
    <t>1065 - CHSM72M-HC-535W</t>
  </si>
  <si>
    <t>EPB 23 - ASTRONERGY24</t>
  </si>
  <si>
    <t>271 - SMA SB3.0-1AV-4 SUNNY BOY 6KW MONOFASICO 220V 2MPPT MONITORAMENTO</t>
  </si>
  <si>
    <t>EPB 32 - SMA15</t>
  </si>
  <si>
    <t>1038 - CHSM72M(DG)/F-BH-535</t>
  </si>
  <si>
    <t>EPB 23 - ASTRONERGY23</t>
  </si>
  <si>
    <t>259 - SPT 50</t>
  </si>
  <si>
    <t>EPB 32 - SMA14</t>
  </si>
  <si>
    <t>1029 - CHSM72M-HC 550</t>
  </si>
  <si>
    <t>EPB 23 - ASTRONERGY22</t>
  </si>
  <si>
    <t>214 - SUNNY TRIPOWER 25000TL-30</t>
  </si>
  <si>
    <t>EPB 32 - SMA13</t>
  </si>
  <si>
    <t>EPB 23 - ASTRONERGY21</t>
  </si>
  <si>
    <t>207 - SHP 75-10</t>
  </si>
  <si>
    <t>EPB 32 - SMA12</t>
  </si>
  <si>
    <t>996 - CHSM6612M - 270W</t>
  </si>
  <si>
    <t>EPB 23 - ASTRONERGY20</t>
  </si>
  <si>
    <t>190 - SB6.0-1AV-4</t>
  </si>
  <si>
    <t>EPB 32 - SMA11</t>
  </si>
  <si>
    <t>966 - CHSM72M-HC-555</t>
  </si>
  <si>
    <t>EPB 23 - ASTRONERGY19</t>
  </si>
  <si>
    <t>171 - SUNNYTRIPOWER 75</t>
  </si>
  <si>
    <t>EPB 32 - SMA10</t>
  </si>
  <si>
    <t>872 -    CHSM72M-HC-540W</t>
  </si>
  <si>
    <t>EPB 23 - ASTRONERGY18</t>
  </si>
  <si>
    <t>130 - HIGHPOWER PEAK1</t>
  </si>
  <si>
    <t>EPB 32 - SMA9</t>
  </si>
  <si>
    <t>828 - CHSM6612P-390W</t>
  </si>
  <si>
    <t>EPB 23 - ASTRONERGY17</t>
  </si>
  <si>
    <t>128 - SUNNY BOY 3.0 -1AV-40</t>
  </si>
  <si>
    <t>EPB 32 - SMA8</t>
  </si>
  <si>
    <t>817 - CHSM72M-HC-545</t>
  </si>
  <si>
    <t>EPB 23 - ASTRONERGY16</t>
  </si>
  <si>
    <t>126 - SUNNY TRIPOWER 15000 TL</t>
  </si>
  <si>
    <t>EPB 32 - SMA7</t>
  </si>
  <si>
    <t>733 - CHSM72M-HC 415M</t>
  </si>
  <si>
    <t>EPB 23 - ASTRONERGY15</t>
  </si>
  <si>
    <t>125 - SUNNY TRIPOWER 50</t>
  </si>
  <si>
    <t>EPB 32 - SMA6</t>
  </si>
  <si>
    <t>396 - CHSM72M-HC - 390 WP</t>
  </si>
  <si>
    <t>EPB 23 - ASTRONERGY14</t>
  </si>
  <si>
    <t>110 - SUNNY BOY 5.0</t>
  </si>
  <si>
    <t>EPB 32 - SMA5</t>
  </si>
  <si>
    <t>357 - CHSM72M-HC 415 WP</t>
  </si>
  <si>
    <t>EPB 23 - ASTRONERGY13</t>
  </si>
  <si>
    <t>109 - SB4.0</t>
  </si>
  <si>
    <t>EPB 32 - SMA4</t>
  </si>
  <si>
    <t>323 - CHSM72M-HC</t>
  </si>
  <si>
    <t>EPB 23 - ASTRONERGY12</t>
  </si>
  <si>
    <t>103 - SB3.0-1AV-40</t>
  </si>
  <si>
    <t>EPB 32 - SMA3</t>
  </si>
  <si>
    <t>300 - CHSM6612P-320</t>
  </si>
  <si>
    <t>EPB 23 - ASTRONERGY11</t>
  </si>
  <si>
    <t>101 - SUNNY TRIPOWER 60</t>
  </si>
  <si>
    <t>EPB 32 - SMA2</t>
  </si>
  <si>
    <t>255 - CHSM6612P/HV-345</t>
  </si>
  <si>
    <t>EPB 23 - ASTRONERGY10</t>
  </si>
  <si>
    <t>71 - SB 2.5-1VL-40</t>
  </si>
  <si>
    <t>EPB 32 - SMA1</t>
  </si>
  <si>
    <t>222 - CHSM6612M/HV 375W</t>
  </si>
  <si>
    <t>EPB 23 - ASTRONERGY9</t>
  </si>
  <si>
    <t>1043 - SUN2000-5KTL-L1</t>
  </si>
  <si>
    <t>EPB 29 - HUAWEI35</t>
  </si>
  <si>
    <t>141 - CHSM6612P-325</t>
  </si>
  <si>
    <t>EPB 23 - ASTRONERGY8</t>
  </si>
  <si>
    <t>1006 - SUN2000-75KTL-C1</t>
  </si>
  <si>
    <t>EPB 29 - HUAWEI34</t>
  </si>
  <si>
    <t>103 - CHSM72M-HC-375</t>
  </si>
  <si>
    <t>EPB 23 - ASTRONERGY7</t>
  </si>
  <si>
    <t>1004 - SUM2000-105KTL-H1</t>
  </si>
  <si>
    <t>EPB 29 - HUAWEI33</t>
  </si>
  <si>
    <t>100 - CHSM6612M/HV-365</t>
  </si>
  <si>
    <t>EPB 23 - ASTRONERGY6</t>
  </si>
  <si>
    <t>993 - SUN2000-30KTL-M3</t>
  </si>
  <si>
    <t>EPB 29 - HUAWEI32</t>
  </si>
  <si>
    <t>84 - CHSM6612P 340W</t>
  </si>
  <si>
    <t>EPB 23 - ASTRONERGY5</t>
  </si>
  <si>
    <t>984 - SUN2000-250KTL-H1</t>
  </si>
  <si>
    <t>EPB 29 - HUAWEI31</t>
  </si>
  <si>
    <t>82 - CHSM6612M-370W</t>
  </si>
  <si>
    <t>EPB 23 - ASTRONERGY4</t>
  </si>
  <si>
    <t>964 - SUN2000-15KTL-M2</t>
  </si>
  <si>
    <t>EPB 29 - HUAWEI30</t>
  </si>
  <si>
    <t>56 - STAVE II 330W</t>
  </si>
  <si>
    <t>EPB 23 - ASTRONERGY3</t>
  </si>
  <si>
    <t>939 -  SIW200G M030 W0</t>
  </si>
  <si>
    <t>EPB 29 - HUAWEI29</t>
  </si>
  <si>
    <t>54 - CHSM6612P 330W</t>
  </si>
  <si>
    <t>EPB 23 - ASTRONERGY2</t>
  </si>
  <si>
    <t>934 - SUN2000 3KTL-L1</t>
  </si>
  <si>
    <t>EPB 29 - HUAWEI28</t>
  </si>
  <si>
    <t>23 - CHSM6610P</t>
  </si>
  <si>
    <t>EPB 23 - ASTRONERGY1</t>
  </si>
  <si>
    <t>926 -  SUN2000-40KTL-M3</t>
  </si>
  <si>
    <t>EPB 29 - HUAWEI27</t>
  </si>
  <si>
    <t>1130 - GCL-M10/72GDF 555W</t>
  </si>
  <si>
    <t>EPB 22 - GCL16</t>
  </si>
  <si>
    <t>873 - SUN2000-200KTL-H0</t>
  </si>
  <si>
    <t>EPB 29 - HUAWEI26</t>
  </si>
  <si>
    <t>880 - GCL-M10/72H-545</t>
  </si>
  <si>
    <t>EPB 22 - GCL15</t>
  </si>
  <si>
    <t>869 - SUN2000-100KTL-M1</t>
  </si>
  <si>
    <t>EPB 29 - HUAWEI25</t>
  </si>
  <si>
    <t>658 - GCL-P6/72 325WP</t>
  </si>
  <si>
    <t>EPB 22 - GCL14</t>
  </si>
  <si>
    <t>814 - SUN2000-75KTL-M1</t>
  </si>
  <si>
    <t>EPB 29 - HUAWEI24</t>
  </si>
  <si>
    <t>346 - GCL-P6-72H345</t>
  </si>
  <si>
    <t>EPB 22 - GCL13</t>
  </si>
  <si>
    <t>813 - SUN2000 12KTL-M2</t>
  </si>
  <si>
    <t>EPB 29 - HUAWEI23</t>
  </si>
  <si>
    <t>342 - GCL-P3/72H 345W</t>
  </si>
  <si>
    <t>EPB 22 - GCL12</t>
  </si>
  <si>
    <t>708 - SUN2000-4KTL-L1</t>
  </si>
  <si>
    <t>EPB 29 - HUAWEI22</t>
  </si>
  <si>
    <t>329 - GCL-M3/72H 400</t>
  </si>
  <si>
    <t>EPB 22 - GCL11</t>
  </si>
  <si>
    <t>700 - SUN2000-215KTL-H0</t>
  </si>
  <si>
    <t>EPB 29 - HUAWEI21</t>
  </si>
  <si>
    <t>320 - GCL-M3/72H-405W</t>
  </si>
  <si>
    <t>EPB 22 - GCL10</t>
  </si>
  <si>
    <t>687 - SUN 2000 - 160KTL</t>
  </si>
  <si>
    <t>EPB 29 - HUAWEI20</t>
  </si>
  <si>
    <t>256 - GCL-P672 325W</t>
  </si>
  <si>
    <t>EPB 22 - GCL9</t>
  </si>
  <si>
    <t>685 - SUN2000-6KTL-L1</t>
  </si>
  <si>
    <t>EPB 29 - HUAWEI19</t>
  </si>
  <si>
    <t>197 - M6/72H - 375W</t>
  </si>
  <si>
    <t>EPB 22 - GCL8</t>
  </si>
  <si>
    <t>654 - SUN2000 20-KTL-M3</t>
  </si>
  <si>
    <t>EPB 29 - HUAWEI18</t>
  </si>
  <si>
    <t>106 - GCL-P6/72H - 340</t>
  </si>
  <si>
    <t>EPB 22 - GCL7</t>
  </si>
  <si>
    <t>624 - SUN2000-40KTL-JP</t>
  </si>
  <si>
    <t>EPB 29 - HUAWEI17</t>
  </si>
  <si>
    <t>95 - GCL - P6/72H365</t>
  </si>
  <si>
    <t>EPB 22 - GCL6</t>
  </si>
  <si>
    <t>EPB 29 - HUAWEI16</t>
  </si>
  <si>
    <t>48 - GCL-P6/72H-335</t>
  </si>
  <si>
    <t>EPB 22 - GCL5</t>
  </si>
  <si>
    <t>483 - SUN2000-20KTL-M0</t>
  </si>
  <si>
    <t>EPB 29 - HUAWEI15</t>
  </si>
  <si>
    <t>37 - P6/72-325</t>
  </si>
  <si>
    <t>EPB 22 - GCL4</t>
  </si>
  <si>
    <t>459 - SUN2000-15KTL-MO</t>
  </si>
  <si>
    <t>EPB 29 - HUAWEI14</t>
  </si>
  <si>
    <t>33 - GCL-P6/72-330</t>
  </si>
  <si>
    <t>EPB 22 - GCL3</t>
  </si>
  <si>
    <t>335 - SUN2000-100KTL-H1</t>
  </si>
  <si>
    <t>EPB 29 - HUAWEI13</t>
  </si>
  <si>
    <t>31 - GCL P6/72-310</t>
  </si>
  <si>
    <t>EPB 22 - GCL2</t>
  </si>
  <si>
    <t>240 - SUN2000-33KTL-A</t>
  </si>
  <si>
    <t>EPB 29 - HUAWEI12</t>
  </si>
  <si>
    <t>21 - GCL-P6/60-260</t>
  </si>
  <si>
    <t>EPB 22 - GCL1</t>
  </si>
  <si>
    <t>215 - SUN2000-30KTL-A</t>
  </si>
  <si>
    <t>EPB 29 - HUAWEI11</t>
  </si>
  <si>
    <t>1118 - BYD MLK-36 545W</t>
  </si>
  <si>
    <t>EPB 20 - BYD54</t>
  </si>
  <si>
    <t>185 - SUN2000-17KTL</t>
  </si>
  <si>
    <t>EPB 29 - HUAWEI10</t>
  </si>
  <si>
    <t>1070 - BYD535MLTK-36</t>
  </si>
  <si>
    <t>EPB 20 - BYD53</t>
  </si>
  <si>
    <t>174 - SUN-2000-36KTL</t>
  </si>
  <si>
    <t>EPB 29 - HUAWEI9</t>
  </si>
  <si>
    <t>1043 -  BYD445MIK-39</t>
  </si>
  <si>
    <t>EPB 20 - BYD52</t>
  </si>
  <si>
    <t>167 - SUN2000L-5KTL</t>
  </si>
  <si>
    <t>EPB 29 - HUAWEI8</t>
  </si>
  <si>
    <t>1016 - MLK-36 - 535W</t>
  </si>
  <si>
    <t>EPB 20 - BYD51</t>
  </si>
  <si>
    <t>163 - SUN2000L-3KTL</t>
  </si>
  <si>
    <t>EPB 29 - HUAWEI7</t>
  </si>
  <si>
    <t>1004 - BYD540MHK-36</t>
  </si>
  <si>
    <t>EPB 20 - BYD50</t>
  </si>
  <si>
    <t>160 - SUN2000-12KTL</t>
  </si>
  <si>
    <t>EPB 29 - HUAWEI6</t>
  </si>
  <si>
    <t>968 - BYD540MLTK-36</t>
  </si>
  <si>
    <t>EPB 20 - BYD49</t>
  </si>
  <si>
    <t>146 - SUN2000L-2KTL</t>
  </si>
  <si>
    <t>EPB 29 - HUAWEI5</t>
  </si>
  <si>
    <t>913 - BYD530MLTK</t>
  </si>
  <si>
    <t>EPB 20 - BYD48</t>
  </si>
  <si>
    <t>145 - SUN2000L-4KTL</t>
  </si>
  <si>
    <t>EPB 29 - HUAWEI4</t>
  </si>
  <si>
    <t>878 - BYD530MLTK-36</t>
  </si>
  <si>
    <t>EPB 20 - BYD47</t>
  </si>
  <si>
    <t>107 - SUN2000-60KTL-M0</t>
  </si>
  <si>
    <t>EPB 29 - HUAWEI3</t>
  </si>
  <si>
    <t>844 - MGTK450-36</t>
  </si>
  <si>
    <t>EPB 20 - BYD46</t>
  </si>
  <si>
    <t>102 - SUN200-33KTL</t>
  </si>
  <si>
    <t>EPB 29 - HUAWEI2</t>
  </si>
  <si>
    <t>821 - BYD450MGTK-36</t>
  </si>
  <si>
    <t>EPB 20 - BYD45</t>
  </si>
  <si>
    <t>68 - SUN2000-17/20KTL</t>
  </si>
  <si>
    <t>EPB 29 - HUAWEI1</t>
  </si>
  <si>
    <t>809 - MIK400-36</t>
  </si>
  <si>
    <t>EPB 20 - BYD44</t>
  </si>
  <si>
    <t>907 - SE100K - 380/220V</t>
  </si>
  <si>
    <t>EPB 28 - SOLAREDGE10</t>
  </si>
  <si>
    <t>800 - P6C-36-SERIES-4BB</t>
  </si>
  <si>
    <t>EPB 20 - BYD43</t>
  </si>
  <si>
    <t>889 - SE20.1K</t>
  </si>
  <si>
    <t>EPB 28 - SOLAREDGE9</t>
  </si>
  <si>
    <t>780 - BYD340-PHK-36-5B</t>
  </si>
  <si>
    <t>EPB 20 - BYD42</t>
  </si>
  <si>
    <t>725 - SE33,3K</t>
  </si>
  <si>
    <t>EPB 28 - SOLAREDGE8</t>
  </si>
  <si>
    <t>661 - PIK-36-5BB</t>
  </si>
  <si>
    <t>EPB 20 - BYD41</t>
  </si>
  <si>
    <t>473 - SE 20,1K</t>
  </si>
  <si>
    <t>EPB 28 - SOLAREDGE7</t>
  </si>
  <si>
    <t>608 - BYD 430PHK-36-SÉRIE-4BB</t>
  </si>
  <si>
    <t>EPB 20 - BYD40</t>
  </si>
  <si>
    <t>329 - SE3680H</t>
  </si>
  <si>
    <t>EPB 28 - SOLAREDGE6</t>
  </si>
  <si>
    <t>607 - BYD 430PHK-36-SÉRIE-4BB</t>
  </si>
  <si>
    <t>EPB 20 - BYD39</t>
  </si>
  <si>
    <t>299 - SE27,6 220V</t>
  </si>
  <si>
    <t>EPB 28 - SOLAREDGE5</t>
  </si>
  <si>
    <t>581 - BYD400M7K-36</t>
  </si>
  <si>
    <t>EPB 20 - BYD38</t>
  </si>
  <si>
    <t>283 - SE6000H</t>
  </si>
  <si>
    <t>EPB 28 - SOLAREDGE4</t>
  </si>
  <si>
    <t>563 - BYD340PIK-36</t>
  </si>
  <si>
    <t>EPB 20 - BYD37</t>
  </si>
  <si>
    <t>166 - SE27.6K</t>
  </si>
  <si>
    <t>EPB 28 - SOLAREDGE3</t>
  </si>
  <si>
    <t>561 - BYD 340PHK-36-SÉRIE-4BB</t>
  </si>
  <si>
    <t>EPB 20 - BYD36</t>
  </si>
  <si>
    <t>91 - SE75K</t>
  </si>
  <si>
    <t>EPB 28 - SOLAREDGE2</t>
  </si>
  <si>
    <t>555 - BYD400M7K-36-5B</t>
  </si>
  <si>
    <t>EPB 20 - BYD35</t>
  </si>
  <si>
    <t>67 - SE17K</t>
  </si>
  <si>
    <t>EPB 28 - SOLAREDGE1</t>
  </si>
  <si>
    <t>550 - 340P6K-36</t>
  </si>
  <si>
    <t>EPB 20 - BYD34</t>
  </si>
  <si>
    <t>910 - ES GT-10K-V2)</t>
  </si>
  <si>
    <t>EPB 27 - ECOSOLYS16</t>
  </si>
  <si>
    <t>525 - BYD340PIK-36</t>
  </si>
  <si>
    <t>EPB 20 - BYD33</t>
  </si>
  <si>
    <t>846 - ECOS 5000</t>
  </si>
  <si>
    <t>EPB 27 - ECOSOLYS15</t>
  </si>
  <si>
    <t>523 - 320P6D-36</t>
  </si>
  <si>
    <t>EPB 20 - BYD32</t>
  </si>
  <si>
    <t>843 - GT-20K-V2</t>
  </si>
  <si>
    <t>EPB 27 - ECOSOLYS14</t>
  </si>
  <si>
    <t>510 - BYD400MIK-36</t>
  </si>
  <si>
    <t>EPB 20 - BYD31</t>
  </si>
  <si>
    <t>830 - ES GT-05K</t>
  </si>
  <si>
    <t>EPB 27 - ECOSOLYS13</t>
  </si>
  <si>
    <t>485 - BYD340-P6K-36-5B</t>
  </si>
  <si>
    <t>EPB 20 - BYD30</t>
  </si>
  <si>
    <t>821 - ES GT-60K</t>
  </si>
  <si>
    <t>EPB 27 - ECOSOLYS12</t>
  </si>
  <si>
    <t>337 - BYD 400PHK-36</t>
  </si>
  <si>
    <t>EPB 20 - BYD29</t>
  </si>
  <si>
    <t>704 - ECOS 2K PLUS</t>
  </si>
  <si>
    <t>EPB 27 - ECOSOLYS11</t>
  </si>
  <si>
    <t>285 - BYD380M6K-36-5B</t>
  </si>
  <si>
    <t>EPB 20 - BYD28</t>
  </si>
  <si>
    <t>694 - ES GT-30K</t>
  </si>
  <si>
    <t>EPB 27 - ECOSOLYS10</t>
  </si>
  <si>
    <t>278 - BYD390-M7K-36-5B</t>
  </si>
  <si>
    <t>EPB 20 - BYD27</t>
  </si>
  <si>
    <t>590 - ECOS 2000 PLUS</t>
  </si>
  <si>
    <t>EPB 27 - ECOSOLYS9</t>
  </si>
  <si>
    <t>274 - BYD400-MIK-36-5B</t>
  </si>
  <si>
    <t>EPB 20 - BYD26</t>
  </si>
  <si>
    <t>343 - ESGT-10K</t>
  </si>
  <si>
    <t>EPB 27 - ECOSOLYS8</t>
  </si>
  <si>
    <t>264 - BYD335P6K-36-5B</t>
  </si>
  <si>
    <t>EPB 20 - BYD25</t>
  </si>
  <si>
    <t>303 - ESGT-12K</t>
  </si>
  <si>
    <t>EPB 27 - ECOSOLYS7</t>
  </si>
  <si>
    <t>254 - BYD360-M6K-36-5B</t>
  </si>
  <si>
    <t>EPB 20 - BYD24</t>
  </si>
  <si>
    <t>294 - EAGT-30K</t>
  </si>
  <si>
    <t>EPB 27 - ECOSOLYS6</t>
  </si>
  <si>
    <t>230 - BYD 345PHK-36-SÉRIE-4BB</t>
  </si>
  <si>
    <t>EPB 20 - BYD23</t>
  </si>
  <si>
    <t>292 - ESGT-15K</t>
  </si>
  <si>
    <t>EPB 27 - ECOSOLYS5</t>
  </si>
  <si>
    <t>184 - 340PHK-36</t>
  </si>
  <si>
    <t>EPB 20 - BYD22</t>
  </si>
  <si>
    <t>287 - ECOS3000</t>
  </si>
  <si>
    <t>EPB 27 - ECOSOLYS4</t>
  </si>
  <si>
    <t>168 - 335 P6C-36</t>
  </si>
  <si>
    <t>EPB 20 - BYD21</t>
  </si>
  <si>
    <t>238 - ESGT-05K</t>
  </si>
  <si>
    <t>EPB 27 - ECOSOLYS3</t>
  </si>
  <si>
    <t>165 - PHK-36-340W</t>
  </si>
  <si>
    <t>EPB 20 - BYD20</t>
  </si>
  <si>
    <t>124 - ECOS1000</t>
  </si>
  <si>
    <t>EPB 27 - ECOSOLYS2</t>
  </si>
  <si>
    <t>151 - 355M6K-36</t>
  </si>
  <si>
    <t>EPB 20 - BYD19</t>
  </si>
  <si>
    <t>64 - ECOS 2000</t>
  </si>
  <si>
    <t>EPB 27 - ECOSOLYS1</t>
  </si>
  <si>
    <t>149 - BYD 260P6D-30</t>
  </si>
  <si>
    <t>EPB 20 - BYD18</t>
  </si>
  <si>
    <t>906 - CPS SCA3KTL-SM/EU</t>
  </si>
  <si>
    <t>EPB 24 - CHINT POWER21</t>
  </si>
  <si>
    <t>146 - BYD 325W-P6K-36</t>
  </si>
  <si>
    <t>EPB 20 - BYD17</t>
  </si>
  <si>
    <t>847 - CPS SCA10KTL-SM/EU</t>
  </si>
  <si>
    <t>EPB 24 - CHINT POWER20</t>
  </si>
  <si>
    <t>144 - P6K-36-SERIE-5BB</t>
  </si>
  <si>
    <t>EPB 20 - BYD16</t>
  </si>
  <si>
    <t>834 - CHINT POWER 20KTL-T/EU</t>
  </si>
  <si>
    <t>EPB 24 - CHINT POWER19</t>
  </si>
  <si>
    <t>140 - PHK-35-SERIES-5BB</t>
  </si>
  <si>
    <t>EPB 20 - BYD15</t>
  </si>
  <si>
    <t>775 - CPS SCA5KTL-SM/EU</t>
  </si>
  <si>
    <t>EPB 24 - CHINT POWER18</t>
  </si>
  <si>
    <t>138 - 340 PHK-36</t>
  </si>
  <si>
    <t>EPB 20 - BYD14</t>
  </si>
  <si>
    <t>749 - CPS SCA3KTL-S/EU</t>
  </si>
  <si>
    <t>EPB 24 - CHINT POWER17</t>
  </si>
  <si>
    <t>131 - PHK-36-SERIES-5BB</t>
  </si>
  <si>
    <t>EPB 20 - BYD13</t>
  </si>
  <si>
    <t>278 - CPS SCA10KTL-T/EU</t>
  </si>
  <si>
    <t>EPB 24 - CHINT POWER16</t>
  </si>
  <si>
    <t>101 - 320P6K-36</t>
  </si>
  <si>
    <t>EPB 20 - BYD12</t>
  </si>
  <si>
    <t>269 - CPS SCA50KTL-DO/EU-400</t>
  </si>
  <si>
    <t>EPB 24 - CHINT POWER15</t>
  </si>
  <si>
    <t>98 - 335P6C-36</t>
  </si>
  <si>
    <t>EPB 20 - BYD11</t>
  </si>
  <si>
    <t>265 - CPS SCA15KTL-T/EU</t>
  </si>
  <si>
    <t>EPB 24 - CHINT POWER14</t>
  </si>
  <si>
    <t>92 - 330P6D-36</t>
  </si>
  <si>
    <t>EPB 20 - BYD10</t>
  </si>
  <si>
    <t>242 - CPS SCA4KTL-SM</t>
  </si>
  <si>
    <t>EPB 24 - CHINT POWER13</t>
  </si>
  <si>
    <t>87 - 330 P6C-36</t>
  </si>
  <si>
    <t>EPB 20 - BYD9</t>
  </si>
  <si>
    <t>237 - CPS SCA8KTL-T/EU</t>
  </si>
  <si>
    <t>EPB 24 - CHINT POWER12</t>
  </si>
  <si>
    <t>81 - 330P6K-36</t>
  </si>
  <si>
    <t>EPB 20 - BYD8</t>
  </si>
  <si>
    <t>227 - CPS SCA2,5KTL</t>
  </si>
  <si>
    <t>EPB 24 - CHINT POWER11</t>
  </si>
  <si>
    <t>72 - BYD-335P6D-36</t>
  </si>
  <si>
    <t>EPB 20 - BYD7</t>
  </si>
  <si>
    <t>222 - CPS SCA4KTL-SM/EU</t>
  </si>
  <si>
    <t>EPB 24 - CHINT POWER10</t>
  </si>
  <si>
    <t>69 - 335-PHK-36</t>
  </si>
  <si>
    <t>EPB 20 - BYD6</t>
  </si>
  <si>
    <t>220 - CPS SCA2,5KTL-S/EU</t>
  </si>
  <si>
    <t>EPB 24 - CHINT POWER9</t>
  </si>
  <si>
    <t>67 - 335P6K-36</t>
  </si>
  <si>
    <t>EPB 20 - BYD5</t>
  </si>
  <si>
    <t>178 - CPS SCA30KTL-T/EU</t>
  </si>
  <si>
    <t>EPB 24 - CHINT POWER8</t>
  </si>
  <si>
    <t>50 - 330PHK-36</t>
  </si>
  <si>
    <t>EPB 20 - BYD4</t>
  </si>
  <si>
    <t>169 - CPS SCA17KTL-T</t>
  </si>
  <si>
    <t>EPB 24 - CHINT POWER7</t>
  </si>
  <si>
    <t>49 - PHK-36-SÉRIE-4BB-335</t>
  </si>
  <si>
    <t>EPB 20 - BYD3</t>
  </si>
  <si>
    <t>168 - CPS SCA22KTL-T/EU</t>
  </si>
  <si>
    <t>EPB 24 - CHINT POWER6</t>
  </si>
  <si>
    <t xml:space="preserve">46 - 320P6C-36 </t>
  </si>
  <si>
    <t>EPB 20 - BYD2</t>
  </si>
  <si>
    <t>162 - CPS SCA30KTL-T</t>
  </si>
  <si>
    <t>EPB 24 - CHINT POWER5</t>
  </si>
  <si>
    <t>15 - BYD325P6D-36</t>
  </si>
  <si>
    <t>EPB 20 - BYD1</t>
  </si>
  <si>
    <t>156 - CPS SCA3.6KTL-S</t>
  </si>
  <si>
    <t>EPB 24 - CHINT POWER4</t>
  </si>
  <si>
    <t>EPB 18 - TALESUN23</t>
  </si>
  <si>
    <t>141 - CPS SCA3.6KTL-S</t>
  </si>
  <si>
    <t>EPB 24 - CHINT POWER3</t>
  </si>
  <si>
    <t>871 - TP7F72M-540</t>
  </si>
  <si>
    <t>EPB 18 - TALESUN22</t>
  </si>
  <si>
    <t>140 - CPS SCA6KTL-SM</t>
  </si>
  <si>
    <t>EPB 24 - CHINT POWER2</t>
  </si>
  <si>
    <t>855 - TD7G72M 545W</t>
  </si>
  <si>
    <t>EPB 18 - TALESUN21</t>
  </si>
  <si>
    <t>36 - CPS SCA20KTL-DO</t>
  </si>
  <si>
    <t>EPB 24 - CHINT POWER1</t>
  </si>
  <si>
    <t>849 - TP6L72M-445</t>
  </si>
  <si>
    <t>EPB 18 - TALESUN20</t>
  </si>
  <si>
    <t>74 - ST20000TL</t>
  </si>
  <si>
    <t>EPB 21 - B&amp;B POWER MOSO4</t>
  </si>
  <si>
    <t>757 - TP6F72M-400</t>
  </si>
  <si>
    <t>EPB 18 - TALESUN19</t>
  </si>
  <si>
    <t>57 - SF5KTN</t>
  </si>
  <si>
    <t>EPB 21 - B&amp;B POWER MOSO3</t>
  </si>
  <si>
    <t>696 - TP7F72M-535</t>
  </si>
  <si>
    <t>EPB 18 - TALESUN18</t>
  </si>
  <si>
    <t>54 - SF3KTN</t>
  </si>
  <si>
    <t>EPB 21 - B&amp;B POWER MOSO2</t>
  </si>
  <si>
    <t>693 - TP7F72M(H)-550</t>
  </si>
  <si>
    <t>EPB 18 - TALESUN17</t>
  </si>
  <si>
    <t>28 - ST12000TL</t>
  </si>
  <si>
    <t>EPB 21 - B&amp;B POWER MOSO1</t>
  </si>
  <si>
    <t>601 - TP7F72M(H) - 550</t>
  </si>
  <si>
    <t>EPB 18 - TALESUN16</t>
  </si>
  <si>
    <t>1026 - QT2D-380</t>
  </si>
  <si>
    <t>EPB 19 - APSYSTEMS16</t>
  </si>
  <si>
    <t>574 - TS450M12-45H-450</t>
  </si>
  <si>
    <t>EPB 18 - TALESUN15</t>
  </si>
  <si>
    <t>976 - QT2D</t>
  </si>
  <si>
    <t>EPB 19 - APSYSTEMS15</t>
  </si>
  <si>
    <t>572 - TP6L72M-440</t>
  </si>
  <si>
    <t>EPB 18 - TALESUN14</t>
  </si>
  <si>
    <t>931 - QS1-1200W</t>
  </si>
  <si>
    <t>EPB 19 - APSYSTEMS14</t>
  </si>
  <si>
    <t>524 - TP6H72M-390</t>
  </si>
  <si>
    <t>EPB 18 - TALESUN13</t>
  </si>
  <si>
    <t>918 - DS3D-L</t>
  </si>
  <si>
    <t>EPB 19 - APSYSTEMS13</t>
  </si>
  <si>
    <t>475 - TP6H72M-390</t>
  </si>
  <si>
    <t>EPB 18 - TALESUN12</t>
  </si>
  <si>
    <t>856 - DS3D - 1600</t>
  </si>
  <si>
    <t>EPB 19 - APSYSTEMS12</t>
  </si>
  <si>
    <t>473 - TP672M-440</t>
  </si>
  <si>
    <t>EPB 18 - TALESUN11</t>
  </si>
  <si>
    <t>731 - YC500A</t>
  </si>
  <si>
    <t>EPB 19 - APSYSTEMS11</t>
  </si>
  <si>
    <t>420 - TP6H72M(H)-405W</t>
  </si>
  <si>
    <t>EPB 18 - TALESUN10</t>
  </si>
  <si>
    <t>728 - QS1 BR 220</t>
  </si>
  <si>
    <t>EPB 19 - APSYSTEMS10</t>
  </si>
  <si>
    <t>381 - TP6H72M-390</t>
  </si>
  <si>
    <t>EPB 18 - TALESUN9</t>
  </si>
  <si>
    <t>656 - DS3D-220</t>
  </si>
  <si>
    <t>EPB 19 - APSYSTEMS9</t>
  </si>
  <si>
    <t>334 - TP672M-375</t>
  </si>
  <si>
    <t>EPB 18 - TALESUN8</t>
  </si>
  <si>
    <t>392 - YC1000</t>
  </si>
  <si>
    <t>EPB 19 - APSYSTEMS8</t>
  </si>
  <si>
    <t>310 - TP6H722P-350</t>
  </si>
  <si>
    <t>EPB 18 - TALESUN7</t>
  </si>
  <si>
    <t>369 - QS1A-1500</t>
  </si>
  <si>
    <t>EPB 19 - APSYSTEMS7</t>
  </si>
  <si>
    <t>291 - TP6H72M(H) - 400W</t>
  </si>
  <si>
    <t>EPB 18 - TALESUN6</t>
  </si>
  <si>
    <t xml:space="preserve">314 - MICROINVERSOR APSYSTEM QS1 </t>
  </si>
  <si>
    <t>EPB 19 - APSYSTEMS6</t>
  </si>
  <si>
    <t>236 - TP6H72-340</t>
  </si>
  <si>
    <t>EPB 18 - TALESUN5</t>
  </si>
  <si>
    <t>217 - 840P040.010</t>
  </si>
  <si>
    <t>EPB 19 - APSYSTEMS5</t>
  </si>
  <si>
    <t>163 - TP672P-340</t>
  </si>
  <si>
    <t>EPB 18 - TALESUN4</t>
  </si>
  <si>
    <t>189 - QS1.2</t>
  </si>
  <si>
    <t>EPB 19 - APSYSTEMS4</t>
  </si>
  <si>
    <t xml:space="preserve">70 - TO672P - 325 </t>
  </si>
  <si>
    <t>EPB 18 - TALESUN3</t>
  </si>
  <si>
    <t>97 - YC600</t>
  </si>
  <si>
    <t>EPB 19 - APSYSTEMS3</t>
  </si>
  <si>
    <t>34 - TP-672P-330</t>
  </si>
  <si>
    <t>EPB 18 - TALESUN2</t>
  </si>
  <si>
    <t>88 - YC-500</t>
  </si>
  <si>
    <t>EPB 19 - APSYSTEMS2</t>
  </si>
  <si>
    <t>14 - TP672P-320</t>
  </si>
  <si>
    <t>EPB 18 - TALESUN1</t>
  </si>
  <si>
    <t>23 - YC1000-3-380</t>
  </si>
  <si>
    <t>EPB 19 - APSYSTEMS1</t>
  </si>
  <si>
    <t>1113 - JKM610N-78HL4-BDV</t>
  </si>
  <si>
    <t>EPB 14 - JINKO SOLAR94</t>
  </si>
  <si>
    <t>1039 - SIW500H ST036 M3</t>
  </si>
  <si>
    <t>EPB 17 - WEG73</t>
  </si>
  <si>
    <t>1111 - JKM560N-72HL4-BDV</t>
  </si>
  <si>
    <t>EPB 14 - JINKO SOLAR93</t>
  </si>
  <si>
    <t>1035 - SIW400G T100 W0</t>
  </si>
  <si>
    <t>EPB 17 - WEG72</t>
  </si>
  <si>
    <t>1109 - JKM525M-7TL4-BDVP</t>
  </si>
  <si>
    <t>EPB 14 - JINKO SOLAR92</t>
  </si>
  <si>
    <t>1034 - SIW500H-ST100-M1</t>
  </si>
  <si>
    <t>EPB 17 - WEG71</t>
  </si>
  <si>
    <t>1098 - JKM540M-72HL4-BDVP</t>
  </si>
  <si>
    <t>EPB 14 - JINKO SOLAR91</t>
  </si>
  <si>
    <t>1013 - 922 - SIW400G T025</t>
  </si>
  <si>
    <t>EPB 17 - WEG70</t>
  </si>
  <si>
    <t>1086 - JKM465M-7RL3-BDVP</t>
  </si>
  <si>
    <t>EPB 14 - JINKO SOLAR90</t>
  </si>
  <si>
    <t>992 - SIW200G M030 W0</t>
  </si>
  <si>
    <t>EPB 17 - WEG69</t>
  </si>
  <si>
    <t xml:space="preserve">1078 - JKM400M-72HL4-V </t>
  </si>
  <si>
    <t>EPB 14 - JINKO SOLAR89</t>
  </si>
  <si>
    <t>974 - SIW500H ST060</t>
  </si>
  <si>
    <t>EPB 17 - WEG68</t>
  </si>
  <si>
    <t>1060 - JKM465N-60HL4-V</t>
  </si>
  <si>
    <t>EPB 14 - JINKO SOLAR88</t>
  </si>
  <si>
    <t>971 - SIW500H-ST015-M2</t>
  </si>
  <si>
    <t>EPB 17 - WEG67</t>
  </si>
  <si>
    <t>1055 - JKM465M-7RL3</t>
  </si>
  <si>
    <t>EPB 14 - JINKO SOLAR87</t>
  </si>
  <si>
    <t>962 - SIW200G-M050</t>
  </si>
  <si>
    <t>EPB 17 - WEG66</t>
  </si>
  <si>
    <t>1048 - JKM410M-72H-V</t>
  </si>
  <si>
    <t>EPB 14 - JINKO SOLAR86</t>
  </si>
  <si>
    <t xml:space="preserve">947 - SIW200 M100 </t>
  </si>
  <si>
    <t>EPB 17 - WEG65</t>
  </si>
  <si>
    <t>1008 - JKM430M-78H-V</t>
  </si>
  <si>
    <t>EPB 14 - JINKO SOLAR85</t>
  </si>
  <si>
    <t>941 - SIW400G T020 W0</t>
  </si>
  <si>
    <t>EPB 17 - WEG64</t>
  </si>
  <si>
    <t>973 - JKM470N-60HL4-V</t>
  </si>
  <si>
    <t>EPB 14 - JINKO SOLAR84</t>
  </si>
  <si>
    <t>925 - SIW500H - ST012 M2</t>
  </si>
  <si>
    <t>EPB 17 - WEG63</t>
  </si>
  <si>
    <t>954 - JKM465N-60HL4-V</t>
  </si>
  <si>
    <t>EPB 14 - JINKO SOLAR83</t>
  </si>
  <si>
    <t>923 - SIW 400G T015 W0</t>
  </si>
  <si>
    <t>EPB 17 - WEG62</t>
  </si>
  <si>
    <t>941 - JKM450N-7RL3</t>
  </si>
  <si>
    <t>EPB 14 - JINKO SOLAR82</t>
  </si>
  <si>
    <t>922 - SIW 400G T020 W0</t>
  </si>
  <si>
    <t>EPB 17 - WEG61</t>
  </si>
  <si>
    <t>935 - JKM565N-72HL4-V</t>
  </si>
  <si>
    <t>EPB 14 - JINKO SOLAR81</t>
  </si>
  <si>
    <t>912 - SIW400G T025</t>
  </si>
  <si>
    <t>EPB 17 - WEG60</t>
  </si>
  <si>
    <t>925 - JKM455M-60HL4</t>
  </si>
  <si>
    <t>EPB 14 - JINKO SOLAR80</t>
  </si>
  <si>
    <t>905 - SIW400G T015 W0</t>
  </si>
  <si>
    <t>EPB 17 - WEG59</t>
  </si>
  <si>
    <t>921 - JKM455M-60HL4-V</t>
  </si>
  <si>
    <t>EPB 14 - JINKO SOLAR79</t>
  </si>
  <si>
    <t>903 - SIW400G T012 W0</t>
  </si>
  <si>
    <t>EPB 17 - WEG58</t>
  </si>
  <si>
    <t>917 - JKM335M-72</t>
  </si>
  <si>
    <t>EPB 14 - JINKO SOLAR78</t>
  </si>
  <si>
    <t>888 - SIW500H-ST030 M3</t>
  </si>
  <si>
    <t>EPB 17 - WEG57</t>
  </si>
  <si>
    <t>916 - JKM550M-72HL4</t>
  </si>
  <si>
    <t>EPB 14 - JINKO SOLAR77</t>
  </si>
  <si>
    <t>855 - SIW200G M080 W0</t>
  </si>
  <si>
    <t>EPB 17 - WEG56</t>
  </si>
  <si>
    <t>915 - JKM445M-60HL4-V</t>
  </si>
  <si>
    <t>EPB 14 - JINKO SOLAR76</t>
  </si>
  <si>
    <t>854 - SIW500H-ST040 - M3</t>
  </si>
  <si>
    <t>EPB 17 - WEG55</t>
  </si>
  <si>
    <t>908 - TIGER PRO 60HC 450W</t>
  </si>
  <si>
    <t>EPB 14 - JINKO SOLAR75</t>
  </si>
  <si>
    <t>852 - SIW400G T025 W0</t>
  </si>
  <si>
    <t>EPB 17 - WEG54</t>
  </si>
  <si>
    <t>877 - TIGER PRO 72HL4-V 550W</t>
  </si>
  <si>
    <t>EPB 14 - JINKO SOLAR74</t>
  </si>
  <si>
    <t>841 - SIW500H ST020 M2</t>
  </si>
  <si>
    <t>EPB 17 - WEG53</t>
  </si>
  <si>
    <t>874 - JKM550M-72HL4-V</t>
  </si>
  <si>
    <t>EPB 14 - JINKO SOLAR73</t>
  </si>
  <si>
    <t>804 - SIW200G M105 W05.</t>
  </si>
  <si>
    <t>EPB 17 - WEG52</t>
  </si>
  <si>
    <t>873 - JKM410M-72H-TV</t>
  </si>
  <si>
    <t>EPB 14 - JINKO SOLAR72</t>
  </si>
  <si>
    <t>798 - SIW500G-ST075-W0</t>
  </si>
  <si>
    <t>EPB 17 - WEG51</t>
  </si>
  <si>
    <t>870 - TP7F72M-540</t>
  </si>
  <si>
    <t>EPB 14 - JINKO SOLAR71</t>
  </si>
  <si>
    <t>789 - SIW300H M040 L1</t>
  </si>
  <si>
    <t>EPB 17 - WEG50</t>
  </si>
  <si>
    <t>867 - JKM500-7TL4-V</t>
  </si>
  <si>
    <t>EPB 14 - JINKO SOLAR70</t>
  </si>
  <si>
    <t>744 - SIW200G M080 W0</t>
  </si>
  <si>
    <t>EPB 17 - WEG49</t>
  </si>
  <si>
    <t>858 - JKM460M-7RL3</t>
  </si>
  <si>
    <t>EPB 14 - JINKO SOLAR69</t>
  </si>
  <si>
    <t>733 - SIW400 ST075</t>
  </si>
  <si>
    <t>EPB 17 - WEG48</t>
  </si>
  <si>
    <t>856 - JKM540-72HL4</t>
  </si>
  <si>
    <t>EPB 14 - JINKO SOLAR68</t>
  </si>
  <si>
    <t>720 - SIW200 M030</t>
  </si>
  <si>
    <t>EPB 17 - WEG47</t>
  </si>
  <si>
    <t>854 - JKM530M-72HL4-V</t>
  </si>
  <si>
    <t>EPB 14 - JINKO SOLAR67</t>
  </si>
  <si>
    <t>713 - SIW200G M070 W0</t>
  </si>
  <si>
    <t>EPB 17 - WEG46</t>
  </si>
  <si>
    <t>850 - JKM470M-7RL3</t>
  </si>
  <si>
    <t>EPB 14 - JINKO SOLAR66</t>
  </si>
  <si>
    <t>710 - SIW 400 - ST075</t>
  </si>
  <si>
    <t>EPB 17 - WEG45</t>
  </si>
  <si>
    <t>848 - JKM455M-60HL4-V</t>
  </si>
  <si>
    <t>EPB 14 - JINKO SOLAR65</t>
  </si>
  <si>
    <t>698 - SIW400G-T025 W0</t>
  </si>
  <si>
    <t>EPB 17 - WEG44</t>
  </si>
  <si>
    <t>845 - JKM545M-72HL4-V</t>
  </si>
  <si>
    <t>EPB 14 - JINKO SOLAR64</t>
  </si>
  <si>
    <t>675 - SIW200 M050</t>
  </si>
  <si>
    <t>EPB 17 - WEG43</t>
  </si>
  <si>
    <t>827 - JKM470M-7RL3-V</t>
  </si>
  <si>
    <t>EPB 14 - JINKO SOLAR63</t>
  </si>
  <si>
    <t>672 - SIW200G M090 W0</t>
  </si>
  <si>
    <t>EPB 17 - WEG42</t>
  </si>
  <si>
    <t>823 - TIGER PRO 72HL4-TV 530WP</t>
  </si>
  <si>
    <t>EPB 14 - JINKO SOLAR62</t>
  </si>
  <si>
    <t>629 - SIW300H M030 L1</t>
  </si>
  <si>
    <t>EPB 17 - WEG41</t>
  </si>
  <si>
    <t>820 - JKM450M-7RL3-V</t>
  </si>
  <si>
    <t>EPB 14 - JINKO SOLAR61</t>
  </si>
  <si>
    <t>627 -  SIW200G - M050 W0</t>
  </si>
  <si>
    <t>EPB 17 - WEG40</t>
  </si>
  <si>
    <t>808 - JKM450M-60TL4-V</t>
  </si>
  <si>
    <t>EPB 14 - JINKO SOLAR60</t>
  </si>
  <si>
    <t>610 - SIW300H-M050 L1</t>
  </si>
  <si>
    <t>EPB 17 - WEG39</t>
  </si>
  <si>
    <t>794 - JKM470M-7RL3-V</t>
  </si>
  <si>
    <t>EPB 14 - JINKO SOLAR59</t>
  </si>
  <si>
    <t>606 - SIW200G MO50 W0</t>
  </si>
  <si>
    <t>EPB 17 - WEG38</t>
  </si>
  <si>
    <t>792 - JKM450M-7RL3</t>
  </si>
  <si>
    <t>EPB 14 - JINKO SOLAR58</t>
  </si>
  <si>
    <t>601 - SIW200G M060 W0</t>
  </si>
  <si>
    <t>EPB 17 - WEG37</t>
  </si>
  <si>
    <t>777 - JKM530M-7TL4-V</t>
  </si>
  <si>
    <t>EPB 14 - JINKO SOLAR57</t>
  </si>
  <si>
    <t>600 - SIW200 - M085</t>
  </si>
  <si>
    <t>EPB 17 - WEG36</t>
  </si>
  <si>
    <t>772 - TIGER PRO 72HC 540W</t>
  </si>
  <si>
    <t>EPB 14 - JINKO SOLAR56</t>
  </si>
  <si>
    <t>573 - SIW200F-M060</t>
  </si>
  <si>
    <t>EPB 17 - WEG35</t>
  </si>
  <si>
    <t>770 - JKM545M-72HL4</t>
  </si>
  <si>
    <t>EPB 14 - JINKO SOLAR55</t>
  </si>
  <si>
    <t>EPB 17 - WEG34</t>
  </si>
  <si>
    <t>766 - JKM450M-60HL4</t>
  </si>
  <si>
    <t>EPB 14 - JINKO SOLAR54</t>
  </si>
  <si>
    <t>554 - SIW200F-M050</t>
  </si>
  <si>
    <t>EPB 17 - WEG33</t>
  </si>
  <si>
    <t>760 - JKM540M-7TL4-V</t>
  </si>
  <si>
    <t>EPB 14 - JINKO SOLAR53</t>
  </si>
  <si>
    <t>551 - SIW400-ST075</t>
  </si>
  <si>
    <t>EPB 17 - WEG32</t>
  </si>
  <si>
    <t>758 - JKM335PP-72</t>
  </si>
  <si>
    <t>EPB 14 - JINKO SOLAR52</t>
  </si>
  <si>
    <t>543 - SIW200F M046</t>
  </si>
  <si>
    <t>EPB 17 - WEG31</t>
  </si>
  <si>
    <t>748 - JKM540M-72HL4-V</t>
  </si>
  <si>
    <t>EPB 14 - JINKO SOLAR51</t>
  </si>
  <si>
    <t>541 - SIW200F-M030</t>
  </si>
  <si>
    <t>EPB 17 - WEG30</t>
  </si>
  <si>
    <t>705 - JKM530M-72HL4</t>
  </si>
  <si>
    <t>EPB 14 - JINKO SOLAR50</t>
  </si>
  <si>
    <t>540 - SIW300H M060</t>
  </si>
  <si>
    <t>EPB 17 - WEG29</t>
  </si>
  <si>
    <t>687 -  JKM380M-6RL3-B</t>
  </si>
  <si>
    <t>EPB 14 - JINKO SOLAR49</t>
  </si>
  <si>
    <t>521 - SIW300H - M060 L1</t>
  </si>
  <si>
    <t>EPB 17 - WEG28</t>
  </si>
  <si>
    <t>680 - JKM405M-72H-MBB-BDVP</t>
  </si>
  <si>
    <t>EPB 14 - JINKO SOLAR48</t>
  </si>
  <si>
    <t>509 - SIW300H-M060-L1</t>
  </si>
  <si>
    <t>EPB 17 - WEG27</t>
  </si>
  <si>
    <t>668 - JKM540M-72HL4-V</t>
  </si>
  <si>
    <t>EPB 14 - JINKO SOLAR47</t>
  </si>
  <si>
    <t>486 - SI200 M100 (GW10K-MS)</t>
  </si>
  <si>
    <t>EPB 17 - WEG26</t>
  </si>
  <si>
    <t>655 - JKM530M-72HL4-TV</t>
  </si>
  <si>
    <t>EPB 14 - JINKO SOLAR46</t>
  </si>
  <si>
    <t>477 -  SIW300H - M060 L1</t>
  </si>
  <si>
    <t>EPB 17 - WEG25</t>
  </si>
  <si>
    <t>654 - JKM450M-60HL4-V</t>
  </si>
  <si>
    <t>EPB 14 - JINKO SOLAR45</t>
  </si>
  <si>
    <t>472 - SIW400 ST075</t>
  </si>
  <si>
    <t>EPB 17 - WEG24</t>
  </si>
  <si>
    <t>647 - JKM530M-7TL4-TV</t>
  </si>
  <si>
    <t>EPB 14 - JINKO SOLAR44</t>
  </si>
  <si>
    <t>452 - SIW200 M100</t>
  </si>
  <si>
    <t>EPB 17 - WEG23</t>
  </si>
  <si>
    <t>642 - JKM420M-78HB</t>
  </si>
  <si>
    <t>EPB 14 - JINKO SOLAR43</t>
  </si>
  <si>
    <t>433 - SIW500H ST100</t>
  </si>
  <si>
    <t>EPB 17 - WEG22</t>
  </si>
  <si>
    <t>616 - JKM460M-60HL4-V</t>
  </si>
  <si>
    <t>EPB 14 - JINKO SOLAR42</t>
  </si>
  <si>
    <t>424 - SIW500H - ST030</t>
  </si>
  <si>
    <t>EPB 17 - WEG21</t>
  </si>
  <si>
    <t>609 - JKM525M-72HL4-TV</t>
  </si>
  <si>
    <t>EPB 14 - JINKO SOLAR41</t>
  </si>
  <si>
    <t>419 - SIW200M85</t>
  </si>
  <si>
    <t>EPB 17 - WEG20</t>
  </si>
  <si>
    <t>599 - JKM360M-6RL3-B</t>
  </si>
  <si>
    <t>EPB 14 - JINKO SOLAR40</t>
  </si>
  <si>
    <t>324 - SIW200-M085</t>
  </si>
  <si>
    <t>EPB 17 - WEG19</t>
  </si>
  <si>
    <t>595 - JKM400M-72H</t>
  </si>
  <si>
    <t>EPB 14 - JINKO SOLAR39</t>
  </si>
  <si>
    <t>295 - WCW2</t>
  </si>
  <si>
    <t>EPB 17 - WEG18</t>
  </si>
  <si>
    <t>593 - JKM525M-72HL4-V</t>
  </si>
  <si>
    <t>EPB 14 - JINKO SOLAR38</t>
  </si>
  <si>
    <t>268 - SIW500H-ST020</t>
  </si>
  <si>
    <t>EPB 17 - WEG17</t>
  </si>
  <si>
    <t>569 - JKM 455M-7RL3-V</t>
  </si>
  <si>
    <t>EPB 14 - JINKO SOLAR37</t>
  </si>
  <si>
    <t>266 - SIW500H-ST015</t>
  </si>
  <si>
    <t>EPB 17 - WEG16</t>
  </si>
  <si>
    <t>559 - JKM400M-72-V</t>
  </si>
  <si>
    <t>EPB 14 - JINKO SOLAR36</t>
  </si>
  <si>
    <t>221 - SIW500H ST013</t>
  </si>
  <si>
    <t>EPB 17 - WEG15</t>
  </si>
  <si>
    <t>549 - JKM455M-7RL3-TV</t>
  </si>
  <si>
    <t>EPB 14 - JINKO SOLAR35</t>
  </si>
  <si>
    <t>208 - SIW500H ST012</t>
  </si>
  <si>
    <t>EPB 17 - WEG14</t>
  </si>
  <si>
    <t>546 - JKM460M-60HL4</t>
  </si>
  <si>
    <t>EPB 14 - JINKO SOLAR34</t>
  </si>
  <si>
    <t>203 - SIW500H - ST018</t>
  </si>
  <si>
    <t>EPB 17 - WEG13</t>
  </si>
  <si>
    <t>528 - JKM435M-78H-V</t>
  </si>
  <si>
    <t>EPB 14 - JINKO SOLAR33</t>
  </si>
  <si>
    <t>144 - SIW300H - M020</t>
  </si>
  <si>
    <t>EPB 17 - WEG12</t>
  </si>
  <si>
    <t>511 - JKM350M-72-V</t>
  </si>
  <si>
    <t>EPB 14 - JINKO SOLAR32</t>
  </si>
  <si>
    <t>133 - SIW300H-M040</t>
  </si>
  <si>
    <t>EPB 17 - WEG11</t>
  </si>
  <si>
    <t>508 - JKM440M-60HL4-V</t>
  </si>
  <si>
    <t>EPB 14 - JINKO SOLAR31</t>
  </si>
  <si>
    <t>132 - SIW300H - M030</t>
  </si>
  <si>
    <t>EPB 17 - WEG10</t>
  </si>
  <si>
    <t>502 - JKM450M-6TL4-V</t>
  </si>
  <si>
    <t>EPB 14 - JINKO SOLAR30</t>
  </si>
  <si>
    <t>114 - SIW500H-ST060 HV</t>
  </si>
  <si>
    <t>EPB 17 - WEG9</t>
  </si>
  <si>
    <t>499 - JKM435M-6TL4-V</t>
  </si>
  <si>
    <t>EPB 14 - JINKO SOLAR29</t>
  </si>
  <si>
    <t>96 - SIW500H-ST022</t>
  </si>
  <si>
    <t>EPB 17 - WEG8</t>
  </si>
  <si>
    <t>492 - JKM-460M 7RL3-V</t>
  </si>
  <si>
    <t>EPB 14 - JINKO SOLAR28</t>
  </si>
  <si>
    <t>83 - SIW300H - M050</t>
  </si>
  <si>
    <t>EPB 17 - WEG7</t>
  </si>
  <si>
    <t>486 - JKM525M-7TL4-V</t>
  </si>
  <si>
    <t>EPB 14 - JINKO SOLAR27</t>
  </si>
  <si>
    <t>62 - SIW500H - ST013</t>
  </si>
  <si>
    <t>EPB 17 - WEG6</t>
  </si>
  <si>
    <t>482 - JKM450M-60HL4-V</t>
  </si>
  <si>
    <t>EPB 14 - JINKO SOLAR26</t>
  </si>
  <si>
    <t>61 - SIW500H - ST030</t>
  </si>
  <si>
    <t>EPB 17 - WEG5</t>
  </si>
  <si>
    <t>481 - JKM450M-72H-V</t>
  </si>
  <si>
    <t>EPB 14 - JINKO SOLAR25</t>
  </si>
  <si>
    <t>60 - SIW500H - ST040</t>
  </si>
  <si>
    <t>EPB 17 - WEG4</t>
  </si>
  <si>
    <t>465 - JKM405M-72H-V</t>
  </si>
  <si>
    <t>EPB 14 - JINKO SOLAR24</t>
  </si>
  <si>
    <t>55 - SIW500 ST 025</t>
  </si>
  <si>
    <t>EPB 17 - WEG3</t>
  </si>
  <si>
    <t>462 - JKM530-72HL4-V</t>
  </si>
  <si>
    <t>EPB 14 - JINKO SOLAR23</t>
  </si>
  <si>
    <t>31 - SIW300 M025</t>
  </si>
  <si>
    <t>EPB 17 - WEG2</t>
  </si>
  <si>
    <t>449 - JKM435M-6T4-V</t>
  </si>
  <si>
    <t>EPB 14 - JINKO SOLAR22</t>
  </si>
  <si>
    <t>22 - SIW 500H - ST036</t>
  </si>
  <si>
    <t>EPB 17 - WEG1</t>
  </si>
  <si>
    <t>448 - JKM440M-6HL4</t>
  </si>
  <si>
    <t>EPB 14 - JINKO SOLAR21</t>
  </si>
  <si>
    <t>988 - BLUE-G S 3K</t>
  </si>
  <si>
    <t>EPB 16 - KSTAR19</t>
  </si>
  <si>
    <t>431 - JINKO 340W POLI</t>
  </si>
  <si>
    <t>EPB 14 - JINKO SOLAR20</t>
  </si>
  <si>
    <t>981 - BLUE-G 3000S-G2-M1</t>
  </si>
  <si>
    <t>EPB 16 - KSTAR18</t>
  </si>
  <si>
    <t>424 - JKM 535M-72HL4-V</t>
  </si>
  <si>
    <t>EPB 14 - JINKO SOLAR19</t>
  </si>
  <si>
    <t>802 - BLUE-G 5000D</t>
  </si>
  <si>
    <t>EPB 16 - KSTAR17</t>
  </si>
  <si>
    <t>407 - JKM440M-78H J</t>
  </si>
  <si>
    <t>EPB 14 - JINKO SOLAR18</t>
  </si>
  <si>
    <t>801 - BLUE-G 3000D</t>
  </si>
  <si>
    <t>EPB 16 - KSTAR16</t>
  </si>
  <si>
    <t>385 - JKM465M-7RL3-V</t>
  </si>
  <si>
    <t>EPB 14 - JINKO SOLAR17</t>
  </si>
  <si>
    <t>696 - BLUE-G 6000D</t>
  </si>
  <si>
    <t>EPB 16 - KSTAR15</t>
  </si>
  <si>
    <t>384 - JKM410</t>
  </si>
  <si>
    <t>EPB 14 - JINKO SOLAR16</t>
  </si>
  <si>
    <t>195 - KSG-3K-SM</t>
  </si>
  <si>
    <t>EPB 16 - KSTAR14</t>
  </si>
  <si>
    <t>383 - 358 - MFVJI-PO-40-144-340W</t>
  </si>
  <si>
    <t>EPB 14 - JINKO SOLAR15</t>
  </si>
  <si>
    <t>173 - KSG-1.5KW</t>
  </si>
  <si>
    <t>EPB 16 - KSTAR13</t>
  </si>
  <si>
    <t>347 - JKM410M-72H</t>
  </si>
  <si>
    <t>EPB 14 - JINKO SOLAR14</t>
  </si>
  <si>
    <t>158 - KSG-12K</t>
  </si>
  <si>
    <t>EPB 16 - KSTAR12</t>
  </si>
  <si>
    <t>327 - JKM335-72M-V</t>
  </si>
  <si>
    <t>EPB 14 - JINKO SOLAR13</t>
  </si>
  <si>
    <t>129 - KSG-5K-DM</t>
  </si>
  <si>
    <t>EPB 16 - KSTAR11</t>
  </si>
  <si>
    <t>322 - JKM440M-6TL4-V</t>
  </si>
  <si>
    <t>EPB 14 - JINKO SOLAR12</t>
  </si>
  <si>
    <t>123 - KSG-15K-SM</t>
  </si>
  <si>
    <t>EPB 16 - KSTAR10</t>
  </si>
  <si>
    <t>294 - JKM340PP-72-V</t>
  </si>
  <si>
    <t>EPB 14 - JINKO SOLAR11</t>
  </si>
  <si>
    <t>120 - KSG-60K</t>
  </si>
  <si>
    <t>EPB 16 - KSTAR9</t>
  </si>
  <si>
    <t>232 - JKM395M-72H-V</t>
  </si>
  <si>
    <t>EPB 14 - JINKO SOLAR10</t>
  </si>
  <si>
    <t>105 - KSG-10K</t>
  </si>
  <si>
    <t>EPB 16 - KSTAR8</t>
  </si>
  <si>
    <t>180 - JKM400M-72HV</t>
  </si>
  <si>
    <t>EPB 14 - JINKO SOLAR9</t>
  </si>
  <si>
    <t>80 - KSG-5K-DM</t>
  </si>
  <si>
    <t>EPB 16 - KSTAR7</t>
  </si>
  <si>
    <t>170 - JKM275PP-60</t>
  </si>
  <si>
    <t>EPB 14 - JINKO SOLAR8</t>
  </si>
  <si>
    <t xml:space="preserve">75 - KSG-50K </t>
  </si>
  <si>
    <t>EPB 16 - KSTAR6</t>
  </si>
  <si>
    <t>110 - JKM390M-72-V</t>
  </si>
  <si>
    <t>EPB 14 - JINKO SOLAR7</t>
  </si>
  <si>
    <t>70 - KSG12.5K</t>
  </si>
  <si>
    <t>EPB 16 - KSTAR5</t>
  </si>
  <si>
    <t>93 - JKM370M-72-V</t>
  </si>
  <si>
    <t>EPB 14 - JINKO SOLAR6</t>
  </si>
  <si>
    <t>69 - KSG-20K</t>
  </si>
  <si>
    <t>EPB 16 - KSTAR4</t>
  </si>
  <si>
    <t>77 - JKM-335PP-72H-V</t>
  </si>
  <si>
    <t>EPB 14 - JINKO SOLAR5</t>
  </si>
  <si>
    <t>59 - KSG-3K-SM</t>
  </si>
  <si>
    <t>EPB 16 - KSTAR3</t>
  </si>
  <si>
    <t>35 - JKM 330PP-72-A</t>
  </si>
  <si>
    <t>EPB 14 - JINKO SOLAR4</t>
  </si>
  <si>
    <t>46 - KSG-30K</t>
  </si>
  <si>
    <t>EPB 16 - KSTAR2</t>
  </si>
  <si>
    <t>27 - JKM340M-72-V</t>
  </si>
  <si>
    <t>EPB 14 - JINKO SOLAR3</t>
  </si>
  <si>
    <t>33 - KSG-5K-SM</t>
  </si>
  <si>
    <t>EPB 16 - KSTAR1</t>
  </si>
  <si>
    <t>16 - JKM325PP-72</t>
  </si>
  <si>
    <t>EPB 14 - JINKO SOLAR2</t>
  </si>
  <si>
    <t>1040 - R5-3K-S2-15</t>
  </si>
  <si>
    <t>EPB 15 - SAJ49</t>
  </si>
  <si>
    <t>11 - JKM315P</t>
  </si>
  <si>
    <t>EPB 14 - JINKO SOLAR1</t>
  </si>
  <si>
    <t>1019 - R6-20K-T2-32</t>
  </si>
  <si>
    <t>EPB 15 - SAJ48</t>
  </si>
  <si>
    <t>1131 - RSM132-8-660M</t>
  </si>
  <si>
    <t>EPB 13 - RISEN64</t>
  </si>
  <si>
    <t>1015 - R6-20K-T2</t>
  </si>
  <si>
    <t>EPB 15 - SAJ47</t>
  </si>
  <si>
    <t>1115 - RSM120-8-595BMDG</t>
  </si>
  <si>
    <t>EPB 13 - RISEN63</t>
  </si>
  <si>
    <t>1005 - R6-15K-T2-32</t>
  </si>
  <si>
    <t>EPB 15 - SAJ46</t>
  </si>
  <si>
    <t>1094 - RSM110-8-540W</t>
  </si>
  <si>
    <t>EPB 13 - RISEN62</t>
  </si>
  <si>
    <t>995 - SUNUNO PLUS 3K-M</t>
  </si>
  <si>
    <t>EPB 15 - SAJ45</t>
  </si>
  <si>
    <t>EPB 13 - RISEN61</t>
  </si>
  <si>
    <t>980 - C6 100K-T9</t>
  </si>
  <si>
    <t>EPB 15 - SAJ44</t>
  </si>
  <si>
    <t>1039 - RSM120-8-605M</t>
  </si>
  <si>
    <t>EPB 13 - RISEN60</t>
  </si>
  <si>
    <t>979 - R6-25K-T2-32</t>
  </si>
  <si>
    <t>EPB 15 - SAJ43</t>
  </si>
  <si>
    <t>1028 - RSM144-7-550M</t>
  </si>
  <si>
    <t>EPB 13 - RISEN59</t>
  </si>
  <si>
    <t>975 - R6-25K-T3</t>
  </si>
  <si>
    <t>EPB 15 - SAJ42</t>
  </si>
  <si>
    <t>1026 - RSM144-9-550M</t>
  </si>
  <si>
    <t>EPB 13 - RISEN58</t>
  </si>
  <si>
    <t>960 - R6-30K-T3</t>
  </si>
  <si>
    <t>EPB 15 - SAJ41</t>
  </si>
  <si>
    <t>1007 - RSM110-8-550M</t>
  </si>
  <si>
    <t>EPB 13 - RISEN57</t>
  </si>
  <si>
    <t>871 - R5-10K-T2</t>
  </si>
  <si>
    <t>EPB 15 - SAJ40</t>
  </si>
  <si>
    <t>962 - RSM40-8-450M</t>
  </si>
  <si>
    <t>EPB 13 - RISEN56</t>
  </si>
  <si>
    <t>836 - R5-4K-S2-15</t>
  </si>
  <si>
    <t>EPB 15 - SAJ39</t>
  </si>
  <si>
    <t>958 - RSM150-8-590BMDG</t>
  </si>
  <si>
    <t>EPB 13 - RISEN55</t>
  </si>
  <si>
    <t>835 - R5-3K-S2-15</t>
  </si>
  <si>
    <t>EPB 15 - SAJ38</t>
  </si>
  <si>
    <t>949 - RSM40-8-390M-410M</t>
  </si>
  <si>
    <t>EPB 13 - RISEN54</t>
  </si>
  <si>
    <t>833 - R5-3K-S2-15</t>
  </si>
  <si>
    <t>EPB 15 - SAJ37</t>
  </si>
  <si>
    <t>943 - RSM120-6-590M</t>
  </si>
  <si>
    <t>EPB 13 - RISEN53</t>
  </si>
  <si>
    <t>820 - R5-8K-T2</t>
  </si>
  <si>
    <t>EPB 15 - SAJ36</t>
  </si>
  <si>
    <t>930 - RSM40-8-405M</t>
  </si>
  <si>
    <t>EPB 13 - RISEN52</t>
  </si>
  <si>
    <t>792 - R5-8K-S2-15</t>
  </si>
  <si>
    <t>EPB 15 - SAJ35</t>
  </si>
  <si>
    <t>929 - RSM144-7-450M</t>
  </si>
  <si>
    <t>EPB 13 - RISEN51</t>
  </si>
  <si>
    <t>790 - R5-6K-S2-15</t>
  </si>
  <si>
    <t>EPB 15 - SAJ34</t>
  </si>
  <si>
    <t>865 - RSM40-8-405</t>
  </si>
  <si>
    <t>EPB 13 - RISEN50</t>
  </si>
  <si>
    <t>736 - R5-5K-S2-15</t>
  </si>
  <si>
    <t>EPB 15 - SAJ33</t>
  </si>
  <si>
    <t>840 - RSM120-8-595M</t>
  </si>
  <si>
    <t>EPB 13 - RISEN49</t>
  </si>
  <si>
    <t>677 - R5-6K-T2</t>
  </si>
  <si>
    <t>EPB 15 - SAJ32</t>
  </si>
  <si>
    <t>771 - RSM144-7-450M</t>
  </si>
  <si>
    <t>EPB 13 - RISEN48</t>
  </si>
  <si>
    <t>646 - R5-15K-T2</t>
  </si>
  <si>
    <t>EPB 15 - SAJ31</t>
  </si>
  <si>
    <t>734 - RSM144-8-500M</t>
  </si>
  <si>
    <t>EPB 13 - RISEN47</t>
  </si>
  <si>
    <t>633 - R5-6K-S2</t>
  </si>
  <si>
    <t>EPB 15 - SAJ30</t>
  </si>
  <si>
    <t>694 - RS8I-545M</t>
  </si>
  <si>
    <t>EPB 13 - RISEN46</t>
  </si>
  <si>
    <t>611 - R5-20K-T2</t>
  </si>
  <si>
    <t>EPB 15 - SAJ29</t>
  </si>
  <si>
    <t>689 - RSM120-8-590M</t>
  </si>
  <si>
    <t>EPB 13 - RISEN45</t>
  </si>
  <si>
    <t>595 - R5-17K-T2</t>
  </si>
  <si>
    <t>EPB 15 - SAJ28</t>
  </si>
  <si>
    <t>EPB 13 - RISEN44</t>
  </si>
  <si>
    <t>582 - R5-12K-T2</t>
  </si>
  <si>
    <t>EPB 15 - SAJ27</t>
  </si>
  <si>
    <t>605 - RSM120-8-580W</t>
  </si>
  <si>
    <t>EPB 13 - RISEN43</t>
  </si>
  <si>
    <t>544 - SUNUNO PLUS 1.5K</t>
  </si>
  <si>
    <t>EPB 15 - SAJ26</t>
  </si>
  <si>
    <t>603 - RSM120-8-590W</t>
  </si>
  <si>
    <t>EPB 13 - RISEN42</t>
  </si>
  <si>
    <t>539 -  SUNTRIO PLUS 60K</t>
  </si>
  <si>
    <t>EPB 15 - SAJ25</t>
  </si>
  <si>
    <t>514 - RSM144-7-445M</t>
  </si>
  <si>
    <t>EPB 13 - RISEN41</t>
  </si>
  <si>
    <t>508 - R5-3K-S1</t>
  </si>
  <si>
    <t>EPB 15 - SAJ24</t>
  </si>
  <si>
    <t>483 - RSM144-445BMDG</t>
  </si>
  <si>
    <t>EPB 13 - RISEN40</t>
  </si>
  <si>
    <t>504 - R5-6K-S2</t>
  </si>
  <si>
    <t>EPB 15 - SAJ23</t>
  </si>
  <si>
    <t xml:space="preserve">442 - RSM156-6-415M </t>
  </si>
  <si>
    <t>EPB 13 - RISEN39</t>
  </si>
  <si>
    <t>495 - R5-2K-S1</t>
  </si>
  <si>
    <t>EPB 15 - SAJ22</t>
  </si>
  <si>
    <t>423 - RSM144-6-340P</t>
  </si>
  <si>
    <t>EPB 13 - RISEN38</t>
  </si>
  <si>
    <t>494 - SUNTRIO PLUS 40K</t>
  </si>
  <si>
    <t>EPB 15 - SAJ21</t>
  </si>
  <si>
    <t xml:space="preserve">414 - RSM156-6-415-435M </t>
  </si>
  <si>
    <t>EPB 13 - RISEN37</t>
  </si>
  <si>
    <t>455 - R5-3K-S2</t>
  </si>
  <si>
    <t>EPB 15 - SAJ20</t>
  </si>
  <si>
    <t>397 - RSM156-6-450M</t>
  </si>
  <si>
    <t>EPB 13 - RISEN36</t>
  </si>
  <si>
    <t>454 - R5-5K-S2</t>
  </si>
  <si>
    <t>EPB 15 - SAJ19</t>
  </si>
  <si>
    <t>389 - RSM156-6-445M</t>
  </si>
  <si>
    <t>EPB 13 - RISEN35</t>
  </si>
  <si>
    <t>446 - R5-4K-S2</t>
  </si>
  <si>
    <t>EPB 15 - SAJ18</t>
  </si>
  <si>
    <t>379 - RSM150-8-500M</t>
  </si>
  <si>
    <t>EPB 13 - RISEN34</t>
  </si>
  <si>
    <t>443 - SUNTRIO PLUS 17KVA</t>
  </si>
  <si>
    <t>EPB 15 - SAJ17</t>
  </si>
  <si>
    <t>375 - 226 - RSM156-6-440M</t>
  </si>
  <si>
    <t>EPB 13 - RISEN33</t>
  </si>
  <si>
    <t>430 - R5-8K-S2</t>
  </si>
  <si>
    <t>EPB 15 - SAJ16</t>
  </si>
  <si>
    <t>371 - RSM 144-6-415M</t>
  </si>
  <si>
    <t>EPB 13 - RISEN32</t>
  </si>
  <si>
    <t>416 - SAJ 7K-S2-R5</t>
  </si>
  <si>
    <t>EPB 15 - SAJ15</t>
  </si>
  <si>
    <t>364 - RSM156-6-410M</t>
  </si>
  <si>
    <t>EPB 13 - RISEN31</t>
  </si>
  <si>
    <t>408 - SUNTRIO PLUS 15 K</t>
  </si>
  <si>
    <t>EPB 15 - SAJ14</t>
  </si>
  <si>
    <t>324 - RSM114-7-440BMDG</t>
  </si>
  <si>
    <t>EPB 13 - RISEN30</t>
  </si>
  <si>
    <t>400 - SUNUNO PLUS 1K</t>
  </si>
  <si>
    <t>EPB 15 - SAJ13</t>
  </si>
  <si>
    <t>316 - RSM144-6-410BMDG</t>
  </si>
  <si>
    <t>EPB 13 - RISEN29</t>
  </si>
  <si>
    <t>390 - SUNUNO PLUS 2K</t>
  </si>
  <si>
    <t>EPB 15 - SAJ12</t>
  </si>
  <si>
    <t>314 - RSM120-6-280P</t>
  </si>
  <si>
    <t>EPB 13 - RISEN28</t>
  </si>
  <si>
    <t>386 - SUN-20K-G02</t>
  </si>
  <si>
    <t>EPB 15 - SAJ11</t>
  </si>
  <si>
    <t>287 - RSM144-6-405M</t>
  </si>
  <si>
    <t>EPB 13 - RISEN27</t>
  </si>
  <si>
    <t>379 - SUNTRIO PLUS 25K</t>
  </si>
  <si>
    <t>EPB 15 - SAJ10</t>
  </si>
  <si>
    <t>282 - RSM 150-8-500M</t>
  </si>
  <si>
    <t>EPB 13 - RISEN26</t>
  </si>
  <si>
    <t>360 - SUNTRIO PLUS - 50KW</t>
  </si>
  <si>
    <t>EPB 15 - SAJ9</t>
  </si>
  <si>
    <t>281 - RSM 144-6-410M</t>
  </si>
  <si>
    <t>EPB 13 - RISEN25</t>
  </si>
  <si>
    <t>347 -  SUNUNO PLUS 3K</t>
  </si>
  <si>
    <t>EPB 15 - SAJ8</t>
  </si>
  <si>
    <t>247 - RSM144-6-385M</t>
  </si>
  <si>
    <t>EPB 13 - RISEN24</t>
  </si>
  <si>
    <t>342 -  SUNUNO PLUS 17K</t>
  </si>
  <si>
    <t>EPB 15 - SAJ7</t>
  </si>
  <si>
    <t>241 - RSM72-6-385BMDG</t>
  </si>
  <si>
    <t>EPB 13 - RISEN23</t>
  </si>
  <si>
    <t>306 - PLUS 3 KVA</t>
  </si>
  <si>
    <t>EPB 15 - SAJ6</t>
  </si>
  <si>
    <t>240 - CS3U-365P</t>
  </si>
  <si>
    <t>EPB 13 - RISEN22</t>
  </si>
  <si>
    <t>267 - SUNTRIO PLUS 12</t>
  </si>
  <si>
    <t>EPB 15 - SAJ5</t>
  </si>
  <si>
    <t>239 - RSM72-6-345P</t>
  </si>
  <si>
    <t>EPB 13 - RISEN21</t>
  </si>
  <si>
    <t>253 - SUNUNO PLUS 6KM</t>
  </si>
  <si>
    <t>EPB 15 - SAJ4</t>
  </si>
  <si>
    <t>234 - RSM144-6-345P</t>
  </si>
  <si>
    <t>EPB 13 - RISEN20</t>
  </si>
  <si>
    <t>235 - SUNTRIO PLUS</t>
  </si>
  <si>
    <t>EPB 15 - SAJ3</t>
  </si>
  <si>
    <t>226 - RSM156-6-440P</t>
  </si>
  <si>
    <t>EPB 13 - RISEN19</t>
  </si>
  <si>
    <t>100 - SUNUNO PLUS 5K-M</t>
  </si>
  <si>
    <t>EPB 15 - SAJ2</t>
  </si>
  <si>
    <t>209 - RSM144-6-400M</t>
  </si>
  <si>
    <t>EPB 13 - RISEN18</t>
  </si>
  <si>
    <t>18 - SUNONO PLUS 4K-M</t>
  </si>
  <si>
    <t>EPB 15 - SAJ1</t>
  </si>
  <si>
    <t>187 - RSM36-6-150P</t>
  </si>
  <si>
    <t>EPB 13 - RISEN17</t>
  </si>
  <si>
    <t>997 - PHB15KF-DT</t>
  </si>
  <si>
    <t>EPB 12 - PHB29</t>
  </si>
  <si>
    <t>186 - CS3U-360P</t>
  </si>
  <si>
    <t>EPB 13 - RISEN16</t>
  </si>
  <si>
    <t>965 - PHB60KS-MT</t>
  </si>
  <si>
    <t>EPB 12 - PHB28</t>
  </si>
  <si>
    <t>169 - RSM60-6-275P</t>
  </si>
  <si>
    <t>EPB 13 - RISEN15</t>
  </si>
  <si>
    <t>963 - PHB75K-MT</t>
  </si>
  <si>
    <t>EPB 12 - PHB27</t>
  </si>
  <si>
    <t>153 - RSM144-6-375M</t>
  </si>
  <si>
    <t>EPB 13 - RISEN14</t>
  </si>
  <si>
    <t>936 - PHB15K-MT</t>
  </si>
  <si>
    <t>EPB 12 - PHB26</t>
  </si>
  <si>
    <t>150 - RSM72-6-375M</t>
  </si>
  <si>
    <t>EPB 13 - RISEN13</t>
  </si>
  <si>
    <t>842 - PHB 27K-MT</t>
  </si>
  <si>
    <t>EPB 12 - PHB25</t>
  </si>
  <si>
    <t>148 - RISEN - 335W</t>
  </si>
  <si>
    <t>EPB 13 - RISEN12</t>
  </si>
  <si>
    <t>807 - PHB15KT-DT</t>
  </si>
  <si>
    <t>EPB 12 - PHB24</t>
  </si>
  <si>
    <t>139 - RSM144-6-330P</t>
  </si>
  <si>
    <t>EPB 13 - RISEN11</t>
  </si>
  <si>
    <t>793 - PHB14K-DT</t>
  </si>
  <si>
    <t>EPB 12 - PHB23</t>
  </si>
  <si>
    <t>120 - RSM72-6-335P</t>
  </si>
  <si>
    <t>EPB 13 - RISEN10</t>
  </si>
  <si>
    <t>753 - PHB5000D-NS</t>
  </si>
  <si>
    <t>EPB 12 - PHB22</t>
  </si>
  <si>
    <t>94 - RSM72-6-340P</t>
  </si>
  <si>
    <t>EPB 13 - RISEN9</t>
  </si>
  <si>
    <t>732 - PHB1500-XS</t>
  </si>
  <si>
    <t>EPB 12 - PHB21</t>
  </si>
  <si>
    <t>EPB 13 - RISEN8</t>
  </si>
  <si>
    <t>659 - PHB6000-MS</t>
  </si>
  <si>
    <t>EPB 12 - PHB20</t>
  </si>
  <si>
    <t>79 - RSM72-6-370M</t>
  </si>
  <si>
    <t>EPB 13 - RISEN7</t>
  </si>
  <si>
    <t>585 - PHB3000N-XS</t>
  </si>
  <si>
    <t>EPB 12 - PHB19</t>
  </si>
  <si>
    <t xml:space="preserve">78 - RSM72-6-345M </t>
  </si>
  <si>
    <t>EPB 13 - RISEN6</t>
  </si>
  <si>
    <t>560 - PHB5000T-DS</t>
  </si>
  <si>
    <t>EPB 12 - PHB18</t>
  </si>
  <si>
    <t>76 - RSM120-6-275P</t>
  </si>
  <si>
    <t>EPB 13 - RISEN5</t>
  </si>
  <si>
    <t>498 - PHB21KT-DT</t>
  </si>
  <si>
    <t>EPB 12 - PHB17</t>
  </si>
  <si>
    <t>61 - RSM72-6-320P</t>
  </si>
  <si>
    <t>EPB 13 - RISEN4</t>
  </si>
  <si>
    <t>492 - PHB13KT-DT</t>
  </si>
  <si>
    <t>EPB 12 - PHB16</t>
  </si>
  <si>
    <t>45 - RSM60-6-260-P</t>
  </si>
  <si>
    <t>EPB 13 - RISEN3</t>
  </si>
  <si>
    <t>490 - PHB 85K-MT</t>
  </si>
  <si>
    <t>EPB 12 - PHB15</t>
  </si>
  <si>
    <t xml:space="preserve">32 - RSM72-6-330P </t>
  </si>
  <si>
    <t>EPB 13 - RISEN2</t>
  </si>
  <si>
    <t>481 - PHB3000-NS</t>
  </si>
  <si>
    <t>EPB 12 - PHB14</t>
  </si>
  <si>
    <t>10 - RSM60-6-270P</t>
  </si>
  <si>
    <t>EPB 13 - RISEN1</t>
  </si>
  <si>
    <t>480 - PHB3000-NS</t>
  </si>
  <si>
    <t>EPB 12 - PHB13</t>
  </si>
  <si>
    <t>22 - PE250W-60</t>
  </si>
  <si>
    <t>EPB 10 - PURE ENERGY1</t>
  </si>
  <si>
    <t>470 - PHB36K - MT</t>
  </si>
  <si>
    <t>EPB 12 - PHB12</t>
  </si>
  <si>
    <t>1110 - JKM560N-72HL4-BDV</t>
  </si>
  <si>
    <t>EPB 9 - JA SOLAR42</t>
  </si>
  <si>
    <t>462 - PHB21KT-DT</t>
  </si>
  <si>
    <t>EPB 12 - PHB11</t>
  </si>
  <si>
    <t>1091 - JAP72S01-330</t>
  </si>
  <si>
    <t>EPB 9 - JA SOLAR41</t>
  </si>
  <si>
    <t>438 - PHB60K-MT</t>
  </si>
  <si>
    <t>EPB 12 - PHB10</t>
  </si>
  <si>
    <t>1066 - JAM78D30-600MB</t>
  </si>
  <si>
    <t>EPB 9 - JA SOLAR40</t>
  </si>
  <si>
    <t>425 - PHB6000D-NS</t>
  </si>
  <si>
    <t>EPB 12 - PHB9</t>
  </si>
  <si>
    <t>1058 - JAM78S30-590/MR</t>
  </si>
  <si>
    <t>EPB 9 - JA SOLAR39</t>
  </si>
  <si>
    <t>372 - PHB8500MS</t>
  </si>
  <si>
    <t>EPB 12 - PHB8</t>
  </si>
  <si>
    <t>986 - JAN72S30-550-MR</t>
  </si>
  <si>
    <t>EPB 9 - JA SOLAR38</t>
  </si>
  <si>
    <t>365 - PHB 3000 NS</t>
  </si>
  <si>
    <t>EPB 12 - PHB7</t>
  </si>
  <si>
    <t>899 - JAM72D20-455MB</t>
  </si>
  <si>
    <t>EPB 9 - JA SOLAR37</t>
  </si>
  <si>
    <t>213 - PHB25K-DT</t>
  </si>
  <si>
    <t>EPB 12 - PHB6</t>
  </si>
  <si>
    <t>881 - JAM72D30-550/MB</t>
  </si>
  <si>
    <t>EPB 9 - JA SOLAR36</t>
  </si>
  <si>
    <t>93 - PHB4600-SS</t>
  </si>
  <si>
    <t>EPB 12 - PHB5</t>
  </si>
  <si>
    <t>859 - JAM72S10-395/PR</t>
  </si>
  <si>
    <t>EPB 9 - JA SOLAR35</t>
  </si>
  <si>
    <t>66 - 5000D-NS</t>
  </si>
  <si>
    <t>EPB 12 - PHB4</t>
  </si>
  <si>
    <t>819 - JAM72S30-550/MR</t>
  </si>
  <si>
    <t>EPB 9 - JA SOLAR34</t>
  </si>
  <si>
    <t>EPB 12 - PHB3</t>
  </si>
  <si>
    <t>790 - JAM66S30-500/MR,</t>
  </si>
  <si>
    <t>EPB 9 - JA SOLAR33</t>
  </si>
  <si>
    <t>41 - PHB3000-SS</t>
  </si>
  <si>
    <t>EPB 12 - PHB2</t>
  </si>
  <si>
    <t>749 - JAM72S10-410/MR</t>
  </si>
  <si>
    <t>EPB 9 - JA SOLAR32</t>
  </si>
  <si>
    <t>14 - PHB 1500-NS</t>
  </si>
  <si>
    <t>EPB 12 - PHB1</t>
  </si>
  <si>
    <t>716 - JAM72D30-545/MB</t>
  </si>
  <si>
    <t>EPB 9 - JA SOLAR31</t>
  </si>
  <si>
    <t>1033 - MAX 110KTL3-X LV</t>
  </si>
  <si>
    <t>EPB 11 - GROWATT90</t>
  </si>
  <si>
    <t>624 - JAM72S30-545/MR</t>
  </si>
  <si>
    <t>EPB 9 - JA SOLAR30</t>
  </si>
  <si>
    <t>1029 - MAX 100KTL3-X LV</t>
  </si>
  <si>
    <t>EPB 11 - GROWATT89</t>
  </si>
  <si>
    <t>602 - JAM78S10-455/MR</t>
  </si>
  <si>
    <t>EPB 9 - JA SOLAR29</t>
  </si>
  <si>
    <t>1017 - MAC 50KTL3-X LV,</t>
  </si>
  <si>
    <t>EPB 11 - GROWATT88</t>
  </si>
  <si>
    <t>575 - JAM72D30-540/MB</t>
  </si>
  <si>
    <t>EPB 9 - JA SOLAR28</t>
  </si>
  <si>
    <t>1000 - MIN10000TL-X</t>
  </si>
  <si>
    <t>EPB 11 - GROWATT87</t>
  </si>
  <si>
    <t xml:space="preserve">538 - JAM78S10-435MR </t>
  </si>
  <si>
    <t>EPB 9 - JA SOLAR27</t>
  </si>
  <si>
    <t>994 - MID 30000KLT3 -X</t>
  </si>
  <si>
    <t>EPB 11 - GROWATT86</t>
  </si>
  <si>
    <t>517 - JAM72S10-400/MR</t>
  </si>
  <si>
    <t>EPB 9 - JA SOLAR26</t>
  </si>
  <si>
    <t>901 - MIN9000TL-X</t>
  </si>
  <si>
    <t>EPB 11 - GROWATT85</t>
  </si>
  <si>
    <t>509 - JAM72S30-540/MR</t>
  </si>
  <si>
    <t>EPB 9 - JA SOLAR25</t>
  </si>
  <si>
    <t>887 - MAC 50KTL3-X MV</t>
  </si>
  <si>
    <t>EPB 11 - GROWATT84</t>
  </si>
  <si>
    <t>496 - JAM72S09 390/PR</t>
  </si>
  <si>
    <t>EPB 9 - JA SOLAR24</t>
  </si>
  <si>
    <t>865 - MID40KTL3-X</t>
  </si>
  <si>
    <t>EPB 11 - GROWATT83</t>
  </si>
  <si>
    <t>494 - JAM72S09-385/PR</t>
  </si>
  <si>
    <t>EPB 9 - JA SOLAR23</t>
  </si>
  <si>
    <t>863 - MAC 30KTL3-XL</t>
  </si>
  <si>
    <t>EPB 11 - GROWATT82</t>
  </si>
  <si>
    <t>480 - JAM72D30-535/MB</t>
  </si>
  <si>
    <t>EPB 9 - JA SOLAR22</t>
  </si>
  <si>
    <t>858 - MIN8000TL-X(E)</t>
  </si>
  <si>
    <t>EPB 11 - GROWATT81</t>
  </si>
  <si>
    <t>461 - JAM 72 S20 - 455/MR</t>
  </si>
  <si>
    <t>EPB 9 - JA SOLAR21</t>
  </si>
  <si>
    <t>844 - 11000TL3-S</t>
  </si>
  <si>
    <t>EPB 11 - GROWATT80</t>
  </si>
  <si>
    <t>437 - JAM72S30-535/MR</t>
  </si>
  <si>
    <t>EPB 9 - JA SOLAR20</t>
  </si>
  <si>
    <t>838 - MID 20KTL3-XL</t>
  </si>
  <si>
    <t>EPB 11 - GROWATT79</t>
  </si>
  <si>
    <t>435 - JAM72S20-450/MR</t>
  </si>
  <si>
    <t>EPB 9 - JA SOLAR19</t>
  </si>
  <si>
    <t>831 - MAC 50KTL3-X LV</t>
  </si>
  <si>
    <t>EPB 11 - GROWATT78</t>
  </si>
  <si>
    <t>412 - JAM72S10/395</t>
  </si>
  <si>
    <t>EPB 9 - JA SOLAR18</t>
  </si>
  <si>
    <t>819 - 11000TL3-S</t>
  </si>
  <si>
    <t>EPB 11 - GROWATT77</t>
  </si>
  <si>
    <t>405 - JAM72S10/MR - 410WP</t>
  </si>
  <si>
    <t>EPB 9 - JA SOLAR17</t>
  </si>
  <si>
    <t>810 - MAC60KTL3-X LV</t>
  </si>
  <si>
    <t>EPB 11 - GROWATT76</t>
  </si>
  <si>
    <t>404 - JAM72S10-400/PR</t>
  </si>
  <si>
    <t>EPB 9 - JA SOLAR16</t>
  </si>
  <si>
    <t>805 - MOD 12KTL3-X</t>
  </si>
  <si>
    <t>EPB 11 - GROWATT75</t>
  </si>
  <si>
    <t>402 - JAM78S10</t>
  </si>
  <si>
    <t>EPB 9 - JA SOLAR15</t>
  </si>
  <si>
    <t>791 - 4200MTL-S</t>
  </si>
  <si>
    <t>EPB 11 - GROWATT74</t>
  </si>
  <si>
    <t>393 - JAM72S30-535/MR</t>
  </si>
  <si>
    <t>EPB 9 - JA SOLAR14</t>
  </si>
  <si>
    <t>781 - MIN8000TL-X</t>
  </si>
  <si>
    <t>EPB 11 - GROWATT73</t>
  </si>
  <si>
    <t>343 - JA 3910W JAM72S09</t>
  </si>
  <si>
    <t>EPB 9 - JA SOLAR13</t>
  </si>
  <si>
    <t>773 - MID 30KTL3-X</t>
  </si>
  <si>
    <t>EPB 11 - GROWATT72</t>
  </si>
  <si>
    <t>304 - JAM78S10-445/MR</t>
  </si>
  <si>
    <t>EPB 9 - JA SOLAR12</t>
  </si>
  <si>
    <t>768 - MAC 36KTL3-XL</t>
  </si>
  <si>
    <t>EPB 11 - GROWATT71</t>
  </si>
  <si>
    <t>288 - JAM72S09</t>
  </si>
  <si>
    <t>EPB 9 - JA SOLAR11</t>
  </si>
  <si>
    <t>757 - MID 36KTL3 - X</t>
  </si>
  <si>
    <t>EPB 11 - GROWATT70</t>
  </si>
  <si>
    <t>270 - JAM 78S10</t>
  </si>
  <si>
    <t>EPB 9 - JA SOLAR10</t>
  </si>
  <si>
    <t>740 - MOD-10KTL3-X</t>
  </si>
  <si>
    <t>EPB 11 - GROWATT69</t>
  </si>
  <si>
    <t>266 - JAM72510-405</t>
  </si>
  <si>
    <t>EPB 9 - JA SOLAR9</t>
  </si>
  <si>
    <t>735 - MAX 75KTL3 LV</t>
  </si>
  <si>
    <t>EPB 11 - GROWATT68</t>
  </si>
  <si>
    <t>248 - JAM78S10-440</t>
  </si>
  <si>
    <t>EPB 9 - JA SOLAR8</t>
  </si>
  <si>
    <t>715 - MID40KTL3-X</t>
  </si>
  <si>
    <t>EPB 11 - GROWATT67</t>
  </si>
  <si>
    <t>126 - JAM72S03 365PR</t>
  </si>
  <si>
    <t>EPB 9 - JA SOLAR7</t>
  </si>
  <si>
    <t>714 - MAC 60KTL3-X MV</t>
  </si>
  <si>
    <t>EPB 11 - GROWATT66</t>
  </si>
  <si>
    <t>108 - JAP72S01 330/SC</t>
  </si>
  <si>
    <t>EPB 9 - JA SOLAR6</t>
  </si>
  <si>
    <t>699 - MAX 125KTL3</t>
  </si>
  <si>
    <t>EPB 11 - GROWATT65</t>
  </si>
  <si>
    <t>58 - JAM72S01 370/PR</t>
  </si>
  <si>
    <t>EPB 9 - JA SOLAR5</t>
  </si>
  <si>
    <t>697 - MIN 7000TL-X(E)</t>
  </si>
  <si>
    <t>EPB 11 - GROWATT64</t>
  </si>
  <si>
    <t>52 - JAM72S01-375/PR</t>
  </si>
  <si>
    <t>EPB 9 - JA SOLAR4</t>
  </si>
  <si>
    <t>695 - MID 12KTL3-XL1</t>
  </si>
  <si>
    <t>EPB 11 - GROWATT63</t>
  </si>
  <si>
    <t>20 - JAM72S01-360</t>
  </si>
  <si>
    <t>EPB 9 - JA SOLAR3</t>
  </si>
  <si>
    <t>667 - MIC 1500TL-X</t>
  </si>
  <si>
    <t>EPB 11 - GROWATT62</t>
  </si>
  <si>
    <t>18 - JAP72S01-325</t>
  </si>
  <si>
    <t>EPB 9 - JA SOLAR2</t>
  </si>
  <si>
    <t>657 - MAC 15KTL3-XL</t>
  </si>
  <si>
    <t>EPB 11 - GROWATT61</t>
  </si>
  <si>
    <t>5 - JAP6(K)-72-325 4BB 1500 V</t>
  </si>
  <si>
    <t>EPB 9 - JA SOLAR1</t>
  </si>
  <si>
    <t>636 -  MID36KTL3-X</t>
  </si>
  <si>
    <t>EPB 11 - GROWATT60</t>
  </si>
  <si>
    <t>1112 - CS7N-665MB-AG</t>
  </si>
  <si>
    <t>EPB 3 - CANADIAN165</t>
  </si>
  <si>
    <t>635 - 2000 S</t>
  </si>
  <si>
    <t>EPB 11 - GROWATT59</t>
  </si>
  <si>
    <t>1105 - CS6R-T-420W</t>
  </si>
  <si>
    <t>EPB 3 - CANADIAN164</t>
  </si>
  <si>
    <t>623 - MAC 50KTL3-X</t>
  </si>
  <si>
    <t>EPB 11 - GROWATT58</t>
  </si>
  <si>
    <t>1095 - -CS3L-335P</t>
  </si>
  <si>
    <t>EPB 3 - CANADIAN163</t>
  </si>
  <si>
    <t>621 - 30KTL3-XL</t>
  </si>
  <si>
    <t>EPB 11 - GROWATT57</t>
  </si>
  <si>
    <t>1090 - CS7N-665MS</t>
  </si>
  <si>
    <t>EPB 3 - CANADIAN162</t>
  </si>
  <si>
    <t>562 - MIN8000TL-X</t>
  </si>
  <si>
    <t>EPB 11 - GROWATT56</t>
  </si>
  <si>
    <t>1083 - CS3U-370MS</t>
  </si>
  <si>
    <t>EPB 3 - CANADIAN161</t>
  </si>
  <si>
    <t>558 - MID 33KTL3-X</t>
  </si>
  <si>
    <t>EPB 11 - GROWATT55</t>
  </si>
  <si>
    <t>1077 - CS7L-585MB-AG</t>
  </si>
  <si>
    <t>EPB 3 - CANADIAN160</t>
  </si>
  <si>
    <t>538 - MIN2500TL-X</t>
  </si>
  <si>
    <t>EPB 11 - GROWATT54</t>
  </si>
  <si>
    <t>1074 - CS3L-330P</t>
  </si>
  <si>
    <t>EPB 3 - CANADIAN159</t>
  </si>
  <si>
    <t>534 - MIN8000TL-X(E)</t>
  </si>
  <si>
    <t>EPB 11 - GROWATT53</t>
  </si>
  <si>
    <t>1069 - CS6K-265P</t>
  </si>
  <si>
    <t>EPB 3 - CANADIAN158</t>
  </si>
  <si>
    <t>531 - MAX 100KTL3 MV</t>
  </si>
  <si>
    <t>EPB 11 - GROWATT52</t>
  </si>
  <si>
    <t>1054 - CS6X-310P</t>
  </si>
  <si>
    <t>EPB 3 - CANADIAN157</t>
  </si>
  <si>
    <t>530 - 8000MTLP-S</t>
  </si>
  <si>
    <t>EPB 11 - GROWATT51</t>
  </si>
  <si>
    <t>1053 - CS7N-650MS</t>
  </si>
  <si>
    <t>EPB 3 - CANADIAN156</t>
  </si>
  <si>
    <t>527 - 10500 MTLP-S</t>
  </si>
  <si>
    <t>EPB 11 - GROWATT50</t>
  </si>
  <si>
    <t>1037 - CS7N-660W</t>
  </si>
  <si>
    <t>EPB 3 - CANADIAN155</t>
  </si>
  <si>
    <t>522 - MOD 15KTL3-X</t>
  </si>
  <si>
    <t>EPB 11 - GROWATT49</t>
  </si>
  <si>
    <t>1031 - CS6W-450MS</t>
  </si>
  <si>
    <t>EPB 3 - CANADIAN154</t>
  </si>
  <si>
    <t>520 - 9000 MTLP-S</t>
  </si>
  <si>
    <t>EPB 11 - GROWATT48</t>
  </si>
  <si>
    <t>1030 - CS6Y-580MS</t>
  </si>
  <si>
    <t>EPB 3 - CANADIAN153</t>
  </si>
  <si>
    <t>519 - MID 25KT L3-X</t>
  </si>
  <si>
    <t>EPB 11 - GROWATT47</t>
  </si>
  <si>
    <t>995 - CS6W-535MB-AG</t>
  </si>
  <si>
    <t>EPB 3 - CANADIAN152</t>
  </si>
  <si>
    <t>501 - MAC60KTL3-X LV</t>
  </si>
  <si>
    <t>EPB 11 - GROWATT46</t>
  </si>
  <si>
    <t>985 - CS6W-550MB-AG</t>
  </si>
  <si>
    <t>EPB 3 - CANADIAN151</t>
  </si>
  <si>
    <t>491 - MIN-10000TL-X</t>
  </si>
  <si>
    <t>EPB 11 - GROWATT45</t>
  </si>
  <si>
    <t>984 - CS6W-550MB-AG</t>
  </si>
  <si>
    <t>EPB 3 - CANADIAN150</t>
  </si>
  <si>
    <t>478 - MAX 80KTL3 LV</t>
  </si>
  <si>
    <t>EPB 11 - GROWATT44</t>
  </si>
  <si>
    <t>970 - CS3K 335MS</t>
  </si>
  <si>
    <t>EPB 3 - CANADIAN149</t>
  </si>
  <si>
    <t>469 - MIN 4200TL-X</t>
  </si>
  <si>
    <t>EPB 11 - GROWATT43</t>
  </si>
  <si>
    <t>964 - CS3W-470MS</t>
  </si>
  <si>
    <t>EPB 3 - CANADIAN148</t>
  </si>
  <si>
    <t>457 - MIC2500TL-X</t>
  </si>
  <si>
    <t>EPB 11 - GROWATT42</t>
  </si>
  <si>
    <t>955 - CS7N-650MB-AG 650 W</t>
  </si>
  <si>
    <t>EPB 3 - CANADIAN147</t>
  </si>
  <si>
    <t>456 - 9000 MTLP-S</t>
  </si>
  <si>
    <t>EPB 11 - GROWATT41</t>
  </si>
  <si>
    <t>937 - CS3U-450MS</t>
  </si>
  <si>
    <t>EPB 3 - CANADIAN146</t>
  </si>
  <si>
    <t>447 - MIN 3000TL-X</t>
  </si>
  <si>
    <t>EPB 11 - GROWATT40</t>
  </si>
  <si>
    <t>924 - CS6U-335P</t>
  </si>
  <si>
    <t>EPB 3 - CANADIAN145</t>
  </si>
  <si>
    <t>445 -  15KTL3-X</t>
  </si>
  <si>
    <t>EPB 11 - GROWATT39</t>
  </si>
  <si>
    <t>905 - CS3Y-500MS</t>
  </si>
  <si>
    <t>EPB 3 - CANADIAN144</t>
  </si>
  <si>
    <t>442 - 8000TL3-X</t>
  </si>
  <si>
    <t>EPB 11 - GROWATT38</t>
  </si>
  <si>
    <t>903 - CS6W-545MB-AG(1500V)</t>
  </si>
  <si>
    <t>EPB 3 - CANADIAN143</t>
  </si>
  <si>
    <t>420 - MIC 1500TL-X</t>
  </si>
  <si>
    <t>EPB 11 - GROWATT37</t>
  </si>
  <si>
    <t>896 - LP210*210-M-66-MH-665W</t>
  </si>
  <si>
    <t>EPB 3 - CANADIAN142</t>
  </si>
  <si>
    <t>403 - MIC 2500TL-X</t>
  </si>
  <si>
    <t>EPB 11 - GROWATT36</t>
  </si>
  <si>
    <t>893 - C S3S-425MS</t>
  </si>
  <si>
    <t>EPB 3 - CANADIAN141</t>
  </si>
  <si>
    <t>402 - MAX75 KTL 3LV</t>
  </si>
  <si>
    <t>EPB 11 - GROWATT35</t>
  </si>
  <si>
    <t>889 - CS6W - 550MS</t>
  </si>
  <si>
    <t>EPB 3 - CANADIAN140</t>
  </si>
  <si>
    <t>395 - 8000MTL-S</t>
  </si>
  <si>
    <t>EPB 11 - GROWATT34</t>
  </si>
  <si>
    <t>868 - CS3W-440MS</t>
  </si>
  <si>
    <t>EPB 3 - CANADIAN139</t>
  </si>
  <si>
    <t>383 - MAX 70KTL3 LV</t>
  </si>
  <si>
    <t>EPB 11 - GROWATT33</t>
  </si>
  <si>
    <t>863 - CS6U 335P</t>
  </si>
  <si>
    <t>EPB 3 - CANADIAN138</t>
  </si>
  <si>
    <t>368 - MIC 2500TL-X</t>
  </si>
  <si>
    <t>EPB 11 - GROWATT32</t>
  </si>
  <si>
    <t>846 - CS6W 545MS</t>
  </si>
  <si>
    <t>EPB 3 - CANADIAN137</t>
  </si>
  <si>
    <t>367 - MID 17KTL3-X</t>
  </si>
  <si>
    <t>EPB 11 - GROWATT31</t>
  </si>
  <si>
    <t>837 - CS3U-355P</t>
  </si>
  <si>
    <t>EPB 3 - CANADIAN136</t>
  </si>
  <si>
    <t>350 - MID 25KTL3-X</t>
  </si>
  <si>
    <t>EPB 11 - GROWATT30</t>
  </si>
  <si>
    <t>834 - CS6W-540MS</t>
  </si>
  <si>
    <t>EPB 3 - CANADIAN135</t>
  </si>
  <si>
    <t>348 - 12000TL3-S</t>
  </si>
  <si>
    <t>EPB 11 - GROWATT29</t>
  </si>
  <si>
    <t>813 - CS3W-460MS</t>
  </si>
  <si>
    <t>EPB 3 - CANADIAN134</t>
  </si>
  <si>
    <t>346 - MID 15KT L3-X</t>
  </si>
  <si>
    <t>EPB 11 - GROWATT28</t>
  </si>
  <si>
    <t>807 - CS6P-250P</t>
  </si>
  <si>
    <t>EPB 3 - CANADIAN133</t>
  </si>
  <si>
    <t>337 - MIN 6000TL-X</t>
  </si>
  <si>
    <t>EPB 11 - GROWATT27</t>
  </si>
  <si>
    <t>801 - CS3S-445MS</t>
  </si>
  <si>
    <t>EPB 3 - CANADIAN132</t>
  </si>
  <si>
    <t>332 - MIN 3000TL-X</t>
  </si>
  <si>
    <t>EPB 11 - GROWATT26</t>
  </si>
  <si>
    <t>781 - CS6W-540MB-AG</t>
  </si>
  <si>
    <t>EPB 3 - CANADIAN131</t>
  </si>
  <si>
    <t>328 - MIC 3000TL-X</t>
  </si>
  <si>
    <t>EPB 11 - GROWATT25</t>
  </si>
  <si>
    <t>762 - CS1U-420MS</t>
  </si>
  <si>
    <t>EPB 3 - CANADIAN130</t>
  </si>
  <si>
    <t>323 - MIC 2000TL-X</t>
  </si>
  <si>
    <t>EPB 11 - GROWATT24</t>
  </si>
  <si>
    <t>752 - CS3K-330MS</t>
  </si>
  <si>
    <t>EPB 3 - CANADIAN129</t>
  </si>
  <si>
    <t>319 - 12000TL3-S</t>
  </si>
  <si>
    <t>EPB 11 - GROWATT23</t>
  </si>
  <si>
    <t>744 - CS6P 260P</t>
  </si>
  <si>
    <t>EPB 3 - CANADIAN128</t>
  </si>
  <si>
    <t>315 - MIN 4200TL-X</t>
  </si>
  <si>
    <t>EPB 11 - GROWATT22</t>
  </si>
  <si>
    <t>743 - CS3W-420MS</t>
  </si>
  <si>
    <t>EPB 3 - CANADIAN127</t>
  </si>
  <si>
    <t>311 - MID 20KTL3-X</t>
  </si>
  <si>
    <t>EPB 11 - GROWATT21</t>
  </si>
  <si>
    <t>742 - CS6K-280P</t>
  </si>
  <si>
    <t>EPB 3 - CANADIAN126</t>
  </si>
  <si>
    <t>262 - MAX 75KTL3 LV</t>
  </si>
  <si>
    <t>EPB 11 - GROWATT20</t>
  </si>
  <si>
    <t>732 - CS3W-450MS</t>
  </si>
  <si>
    <t>EPB 3 - CANADIAN125</t>
  </si>
  <si>
    <t>257 - GROWATT 5500MTL-S</t>
  </si>
  <si>
    <t>EPB 11 - GROWATT19</t>
  </si>
  <si>
    <t>724 - MONO HALF-CELL 445W</t>
  </si>
  <si>
    <t>EPB 3 - CANADIAN124</t>
  </si>
  <si>
    <t>245 - MIN 6000TL-X</t>
  </si>
  <si>
    <t>EPB 11 - GROWATT18</t>
  </si>
  <si>
    <t>718 - CS3W-445MB-AG</t>
  </si>
  <si>
    <t>EPB 3 - CANADIAN123</t>
  </si>
  <si>
    <t>243 - MIN 5000TL-X</t>
  </si>
  <si>
    <t>EPB 11 - GROWATT17</t>
  </si>
  <si>
    <t>710 - CS6X-270P-FG</t>
  </si>
  <si>
    <t>EPB 3 - CANADIAN122</t>
  </si>
  <si>
    <t>236 - 8000MTL-S</t>
  </si>
  <si>
    <t>EPB 11 - GROWATT16</t>
  </si>
  <si>
    <t>698 - CS3W-455W</t>
  </si>
  <si>
    <t>EPB 3 - CANADIAN121</t>
  </si>
  <si>
    <t>232 - MAX 80KTL3 LV</t>
  </si>
  <si>
    <t>EPB 11 - GROWATT15</t>
  </si>
  <si>
    <t>EPB 3 - CANADIAN120</t>
  </si>
  <si>
    <t>231 - GROWATT 5000 TL3-S</t>
  </si>
  <si>
    <t>EPB 11 - GROWATT14</t>
  </si>
  <si>
    <t>656 - CS3W-440MS</t>
  </si>
  <si>
    <t>EPB 3 - CANADIAN119</t>
  </si>
  <si>
    <t>224 - 30000TL3-S</t>
  </si>
  <si>
    <t>EPB 11 - GROWATT13</t>
  </si>
  <si>
    <t>648 - CS6W-545MS</t>
  </si>
  <si>
    <t>EPB 3 - CANADIAN118</t>
  </si>
  <si>
    <t>223 - GROWATT 2000-S</t>
  </si>
  <si>
    <t>EPB 11 - GROWATT12</t>
  </si>
  <si>
    <t>636 - CS3K - 325MS</t>
  </si>
  <si>
    <t>EPB 3 - CANADIAN117</t>
  </si>
  <si>
    <t>218 - MAX 60KTL3 LV</t>
  </si>
  <si>
    <t>EPB 11 - GROWATT11</t>
  </si>
  <si>
    <t xml:space="preserve">626 -  445W POLY-PERC </t>
  </si>
  <si>
    <t>EPB 3 - CANADIAN116</t>
  </si>
  <si>
    <t>206 - 25000TL3-S</t>
  </si>
  <si>
    <t>EPB 11 - GROWATT10</t>
  </si>
  <si>
    <t>625 - CS3S-435MS</t>
  </si>
  <si>
    <t>EPB 3 - CANADIAN115</t>
  </si>
  <si>
    <t>192 - 40000TL3-NS</t>
  </si>
  <si>
    <t>EPB 11 - GROWATT9</t>
  </si>
  <si>
    <t>614 - CS3S 450MS</t>
  </si>
  <si>
    <t>EPB 3 - CANADIAN114</t>
  </si>
  <si>
    <t>188 - 4200MTL-S</t>
  </si>
  <si>
    <t>EPB 11 - GROWATT8</t>
  </si>
  <si>
    <t>613 - CS3U-375MB-AG</t>
  </si>
  <si>
    <t>EPB 3 - CANADIAN113</t>
  </si>
  <si>
    <t>175 - 15000TL3-S</t>
  </si>
  <si>
    <t>EPB 11 - GROWATT7</t>
  </si>
  <si>
    <t>604 - CS6W-535MS</t>
  </si>
  <si>
    <t>EPB 3 - CANADIAN112</t>
  </si>
  <si>
    <t>172 - MAX 50KTL3 LV</t>
  </si>
  <si>
    <t>EPB 11 - GROWATT6</t>
  </si>
  <si>
    <t>600 - CS3W-430MB-AG</t>
  </si>
  <si>
    <t>EPB 3 - CANADIAN111</t>
  </si>
  <si>
    <t>152 - 20000TL3-S</t>
  </si>
  <si>
    <t>EPB 11 - GROWATT5</t>
  </si>
  <si>
    <t>597 - CS3W-455MS</t>
  </si>
  <si>
    <t>EPB 3 - CANADIAN110</t>
  </si>
  <si>
    <t>118 - 33000TL3-S</t>
  </si>
  <si>
    <t>EPB 11 - GROWATT4</t>
  </si>
  <si>
    <t>594 - CS3U-400MS</t>
  </si>
  <si>
    <t>EPB 3 - CANADIAN109</t>
  </si>
  <si>
    <t>85 - 5000MTL-S</t>
  </si>
  <si>
    <t>EPB 11 - GROWATT3</t>
  </si>
  <si>
    <t>578 - CS3W-410P</t>
  </si>
  <si>
    <t>EPB 3 - CANADIAN108</t>
  </si>
  <si>
    <t>37 - 1500S</t>
  </si>
  <si>
    <t>EPB 11 - GROWATT2</t>
  </si>
  <si>
    <t>557 - CS3U - 485MS*</t>
  </si>
  <si>
    <t>EPB 3 - CANADIAN107</t>
  </si>
  <si>
    <t>35 - 3000S-1</t>
  </si>
  <si>
    <t>EPB 11 - GROWATT1</t>
  </si>
  <si>
    <t>556 - CS3U - 385MS</t>
  </si>
  <si>
    <t>EPB 3 - CANADIAN106</t>
  </si>
  <si>
    <t>496 - REFUONE 3,3K-1T</t>
  </si>
  <si>
    <t>EPB 8 - REFUSOL15</t>
  </si>
  <si>
    <t>545 - CS3W-415P</t>
  </si>
  <si>
    <t>EPB 3 - CANADIAN105</t>
  </si>
  <si>
    <t>399 - 50K-3T</t>
  </si>
  <si>
    <t>EPB 8 - REFUSOL14</t>
  </si>
  <si>
    <t>536 - CS6W-535W</t>
  </si>
  <si>
    <t>EPB 3 - CANADIAN104</t>
  </si>
  <si>
    <t>293 - 25K-2T  - 850P025.200</t>
  </si>
  <si>
    <t>EPB 8 - REFUSOL13</t>
  </si>
  <si>
    <t>533 - CS3S - 440 MS</t>
  </si>
  <si>
    <t>EPB 3 - CANADIAN103</t>
  </si>
  <si>
    <t>280 - 25K 2T</t>
  </si>
  <si>
    <t>EPB 8 - REFUSOL12</t>
  </si>
  <si>
    <t>529 - CS3W-435MS</t>
  </si>
  <si>
    <t>EPB 3 - CANADIAN102</t>
  </si>
  <si>
    <t>277 -  33K-2T</t>
  </si>
  <si>
    <t>EPB 8 - REFUSOL11</t>
  </si>
  <si>
    <t>520 - CS3W-440P</t>
  </si>
  <si>
    <t>EPB 3 - CANADIAN101</t>
  </si>
  <si>
    <t>233 - REFUONE 1.6K-1T</t>
  </si>
  <si>
    <t>EPB 8 - REFUSOL10</t>
  </si>
  <si>
    <t>519 - CS3Y-490MB-AG</t>
  </si>
  <si>
    <t>EPB 3 - CANADIAN100</t>
  </si>
  <si>
    <t>216 - 801P003200</t>
  </si>
  <si>
    <t>EPB 8 - REFUSOL9</t>
  </si>
  <si>
    <t>512 - CS3L 335</t>
  </si>
  <si>
    <t>EPB 3 - CANADIAN99</t>
  </si>
  <si>
    <t>211 - REFUONE 20K-2T</t>
  </si>
  <si>
    <t>EPB 8 - REFUSOL8</t>
  </si>
  <si>
    <t>495 - CS1U-420MS</t>
  </si>
  <si>
    <t>EPB 3 - CANADIAN98</t>
  </si>
  <si>
    <t>210 - REFUONE 7,5K-2T</t>
  </si>
  <si>
    <t>EPB 8 - REFUSOL7</t>
  </si>
  <si>
    <t>489 - CS3Y-490MS</t>
  </si>
  <si>
    <t>EPB 3 - CANADIAN97</t>
  </si>
  <si>
    <t>157 - REFUONE 3K-2T</t>
  </si>
  <si>
    <t>EPB 8 - REFUSOL6</t>
  </si>
  <si>
    <t>484 - CS6X 325P-FG</t>
  </si>
  <si>
    <t>EPB 3 - CANADIAN96</t>
  </si>
  <si>
    <t>151 - REFUONE 5K-2T</t>
  </si>
  <si>
    <t>EPB 8 - REFUSOL5</t>
  </si>
  <si>
    <t>476 - CS3Y-480MS</t>
  </si>
  <si>
    <t>EPB 3 - CANADIAN95</t>
  </si>
  <si>
    <t>149 - REFUONE 7K-2T</t>
  </si>
  <si>
    <t>EPB 8 - REFUSOL4</t>
  </si>
  <si>
    <t>463 - 350W POLY 1500 F16</t>
  </si>
  <si>
    <t>EPB 3 - CANADIAN94</t>
  </si>
  <si>
    <t>47 - REFUSOL40K 840P040.010</t>
  </si>
  <si>
    <t>EPB 8 - REFUSOL3</t>
  </si>
  <si>
    <t>459 - CS3U-365MS</t>
  </si>
  <si>
    <t>EPB 3 - CANADIAN93</t>
  </si>
  <si>
    <t>10 - REFUSOL 20KW 867P020.010</t>
  </si>
  <si>
    <t>EPB 8 - REFUSOL2</t>
  </si>
  <si>
    <t>451 - CS3Y-485MS.</t>
  </si>
  <si>
    <t>EPB 3 - CANADIAN92</t>
  </si>
  <si>
    <t>8 - REFUSOL 842P040.010V</t>
  </si>
  <si>
    <t>EPB 8 - REFUSOL1</t>
  </si>
  <si>
    <t>450 - CS1U-415</t>
  </si>
  <si>
    <t>EPB 3 - CANADIAN91</t>
  </si>
  <si>
    <t>1023 - RENO-30K-NG-HC</t>
  </si>
  <si>
    <t>EPB 7 - RENOVIGI38</t>
  </si>
  <si>
    <t>441 - CS3W-455MS</t>
  </si>
  <si>
    <t>EPB 3 - CANADIAN90</t>
  </si>
  <si>
    <t>961 - RENO-15K-HC</t>
  </si>
  <si>
    <t>EPB 7 - RENOVIGI37</t>
  </si>
  <si>
    <t>417 - CS3W-340MS</t>
  </si>
  <si>
    <t>EPB 3 - CANADIAN89</t>
  </si>
  <si>
    <t>958 - RENO-20K-HC</t>
  </si>
  <si>
    <t>EPB 7 - RENOVIGI36</t>
  </si>
  <si>
    <t>416 - CS1U-400MS</t>
  </si>
  <si>
    <t>EPB 3 - CANADIAN88</t>
  </si>
  <si>
    <t>956 - RENO-30K-NG-HC</t>
  </si>
  <si>
    <t>EPB 7 - RENOVIGI35</t>
  </si>
  <si>
    <t>415 - CS1U-405</t>
  </si>
  <si>
    <t>EPB 3 - CANADIAN87</t>
  </si>
  <si>
    <t>951 - RENO-10K-HC</t>
  </si>
  <si>
    <t>EPB 7 - RENOVIGI34</t>
  </si>
  <si>
    <t>408 - CS3L-340</t>
  </si>
  <si>
    <t>EPB 3 - CANADIAN86</t>
  </si>
  <si>
    <t>949 - RMI 2000</t>
  </si>
  <si>
    <t>EPB 7 - RENOVIGI33</t>
  </si>
  <si>
    <t>382 - CS3W-450MS</t>
  </si>
  <si>
    <t>EPB 3 - CANADIAN85</t>
  </si>
  <si>
    <t>678 - RENO4K-HC</t>
  </si>
  <si>
    <t>EPB 7 - RENOVIGI32</t>
  </si>
  <si>
    <t>373 - CS6U-330P</t>
  </si>
  <si>
    <t>EPB 3 - CANADIAN84</t>
  </si>
  <si>
    <t xml:space="preserve">663 - RENO 3K-HC </t>
  </si>
  <si>
    <t>EPB 7 - RENOVIGI31</t>
  </si>
  <si>
    <t>367 -  144 CELLS 415W POLY 1500V F16</t>
  </si>
  <si>
    <t>EPB 3 - CANADIAN83</t>
  </si>
  <si>
    <t>626 - RENO-5K-HC</t>
  </si>
  <si>
    <t>EPB 7 - RENOVIGI30</t>
  </si>
  <si>
    <t>340 - CS3W-450MB</t>
  </si>
  <si>
    <t>EPB 3 - CANADIAN82</t>
  </si>
  <si>
    <t>609 - RENO - 7.7K</t>
  </si>
  <si>
    <t>EPB 7 - RENOVIGI29</t>
  </si>
  <si>
    <t>336 - CS3W - 445</t>
  </si>
  <si>
    <t>EPB 3 - CANADIAN81</t>
  </si>
  <si>
    <t>485 - RENO40K</t>
  </si>
  <si>
    <t>EPB 7 - RENOVIGI28</t>
  </si>
  <si>
    <t>325 - CS3U 360MS</t>
  </si>
  <si>
    <t>EPB 3 - CANADIAN80</t>
  </si>
  <si>
    <t>434 - RENO 1300</t>
  </si>
  <si>
    <t>EPB 7 - RENOVIGI27</t>
  </si>
  <si>
    <t>317 - KUMAX 405P</t>
  </si>
  <si>
    <t>EPB 3 - CANADIAN79</t>
  </si>
  <si>
    <t>414 - 3P15K-4G</t>
  </si>
  <si>
    <t>EPB 7 - RENOVIGI26</t>
  </si>
  <si>
    <t>299 - CS3K-310</t>
  </si>
  <si>
    <t>EPB 3 - CANADIAN78</t>
  </si>
  <si>
    <t>387 - RENO-50K</t>
  </si>
  <si>
    <t>EPB 7 - RENOVIGI25</t>
  </si>
  <si>
    <t>295 - BIKU CS3K-310MB-AG</t>
  </si>
  <si>
    <t>EPB 3 - CANADIAN77</t>
  </si>
  <si>
    <t>317 - RENO-75K-NG</t>
  </si>
  <si>
    <t>EPB 7 - RENOVIGI24</t>
  </si>
  <si>
    <t>292 - CS6X-315P</t>
  </si>
  <si>
    <t>EPB 3 - CANADIAN76</t>
  </si>
  <si>
    <t>316 - MICROINVERSOR RENO 500</t>
  </si>
  <si>
    <t>EPB 7 - RENOVIGI23</t>
  </si>
  <si>
    <t>289 - CS3U-310P</t>
  </si>
  <si>
    <t>EPB 3 - CANADIAN75</t>
  </si>
  <si>
    <t>286 - RENO 560</t>
  </si>
  <si>
    <t>EPB 7 - RENOVIGI22</t>
  </si>
  <si>
    <t>286 - CS3U 365P</t>
  </si>
  <si>
    <t>EPB 3 - CANADIAN74</t>
  </si>
  <si>
    <t>254 - RENO-15K</t>
  </si>
  <si>
    <t>EPB 7 - RENOVIGI21</t>
  </si>
  <si>
    <t>277 - CS3W-430P</t>
  </si>
  <si>
    <t>EPB 3 - CANADIAN73</t>
  </si>
  <si>
    <t>234 - RENO560</t>
  </si>
  <si>
    <t>EPB 7 - RENOVIGI20</t>
  </si>
  <si>
    <t>275 - CS3W-440</t>
  </si>
  <si>
    <t>EPB 3 - CANADIAN72</t>
  </si>
  <si>
    <t>228 - RENO 20K</t>
  </si>
  <si>
    <t>EPB 7 - RENOVIGI19</t>
  </si>
  <si>
    <t>263 - CS3U 370P</t>
  </si>
  <si>
    <t>EPB 3 - CANADIAN71</t>
  </si>
  <si>
    <t>199 - RENO 3K PLUS</t>
  </si>
  <si>
    <t>EPB 7 - RENOVIGI18</t>
  </si>
  <si>
    <t>259 - CS3W-400</t>
  </si>
  <si>
    <t>EPB 3 - CANADIAN70</t>
  </si>
  <si>
    <t>194 - RENO-8K</t>
  </si>
  <si>
    <t>EPB 7 - RENOVIGI17</t>
  </si>
  <si>
    <t>253 - CS3U-390MS</t>
  </si>
  <si>
    <t>EPB 3 - CANADIAN69</t>
  </si>
  <si>
    <t>187 - ST12000TL</t>
  </si>
  <si>
    <t>EPB 7 - RENOVIGI16</t>
  </si>
  <si>
    <t>249 - CS1U-410MS</t>
  </si>
  <si>
    <t>EPB 3 - CANADIAN68</t>
  </si>
  <si>
    <t>186 - RENO-10K</t>
  </si>
  <si>
    <t>EPB 7 - RENOVIGI15</t>
  </si>
  <si>
    <t>245 - CS3W-435P</t>
  </si>
  <si>
    <t>EPB 3 - CANADIAN67</t>
  </si>
  <si>
    <t>181 - RENO-50K</t>
  </si>
  <si>
    <t>EPB 7 - RENOVIGI14</t>
  </si>
  <si>
    <t>244 - CS3U-410P</t>
  </si>
  <si>
    <t>EPB 3 - CANADIAN66</t>
  </si>
  <si>
    <t>164 - RENO-5K PLUS</t>
  </si>
  <si>
    <t>EPB 7 - RENOVIGI13</t>
  </si>
  <si>
    <t>243 - CS3W-420P</t>
  </si>
  <si>
    <t>EPB 3 - CANADIAN65</t>
  </si>
  <si>
    <t>154 - RENO-4K PLUS</t>
  </si>
  <si>
    <t>EPB 7 - RENOVIGI12</t>
  </si>
  <si>
    <t>233 - CS1U-410MS</t>
  </si>
  <si>
    <t>EPB 3 - CANADIAN64</t>
  </si>
  <si>
    <t>150 - RENO 30K</t>
  </si>
  <si>
    <t>EPB 7 - RENOVIGI11</t>
  </si>
  <si>
    <t>228 - CS3W-445MS</t>
  </si>
  <si>
    <t>EPB 3 - CANADIAN63</t>
  </si>
  <si>
    <t>131 - SOLIS - 1P4K - 4G</t>
  </si>
  <si>
    <t>EPB 7 - RENOVIGI10</t>
  </si>
  <si>
    <t>224 - CS3W-410P</t>
  </si>
  <si>
    <t>EPB 3 - CANADIAN62</t>
  </si>
  <si>
    <t>113 - RENO3000HD</t>
  </si>
  <si>
    <t>EPB 7 - RENOVIGI9</t>
  </si>
  <si>
    <t>221 - CS3W-425PB-AG</t>
  </si>
  <si>
    <t>EPB 3 - CANADIAN61</t>
  </si>
  <si>
    <t>108 - RENO1500H</t>
  </si>
  <si>
    <t>EPB 7 - RENOVIGI8</t>
  </si>
  <si>
    <t>214 - CS6U-385MS</t>
  </si>
  <si>
    <t>EPB 3 - CANADIAN60</t>
  </si>
  <si>
    <t>98 - SOLIS - 1P5K - 4G</t>
  </si>
  <si>
    <t>EPB 7 - RENOVIGI7</t>
  </si>
  <si>
    <t>201 - CS3W-395P</t>
  </si>
  <si>
    <t>EPB 3 - CANADIAN59</t>
  </si>
  <si>
    <t>95 -  SF5KTN</t>
  </si>
  <si>
    <t>EPB 7 - RENOVIGI6</t>
  </si>
  <si>
    <t>200 - CS3W-415P</t>
  </si>
  <si>
    <t>EPB 3 - CANADIAN58</t>
  </si>
  <si>
    <t>94 - ST20000TL</t>
  </si>
  <si>
    <t>EPB 7 - RENOVIGI5</t>
  </si>
  <si>
    <t>195 - CS6P-240P</t>
  </si>
  <si>
    <t>EPB 3 - CANADIAN57</t>
  </si>
  <si>
    <t>90 - RENO-60K</t>
  </si>
  <si>
    <t>EPB 7 - RENOVIGI4</t>
  </si>
  <si>
    <t>191 - CS3W-425P</t>
  </si>
  <si>
    <t>EPB 3 - CANADIAN56</t>
  </si>
  <si>
    <t>73 - SF1600TL</t>
  </si>
  <si>
    <t>EPB 7 - RENOVIGI3</t>
  </si>
  <si>
    <t>189 - CS3U-390MS</t>
  </si>
  <si>
    <t>EPB 3 - CANADIAN55</t>
  </si>
  <si>
    <t>17 - SK3KTN</t>
  </si>
  <si>
    <t>EPB 7 - RENOVIGI2</t>
  </si>
  <si>
    <t>185 - CS6K-310MS</t>
  </si>
  <si>
    <t>EPB 3 - CANADIAN54</t>
  </si>
  <si>
    <t>6 - RENO 500</t>
  </si>
  <si>
    <t>EPB 7 - RENOVIGI1</t>
  </si>
  <si>
    <t>175 - CS3U-355P</t>
  </si>
  <si>
    <t>EPB 3 - CANADIAN53</t>
  </si>
  <si>
    <t>1014 - PVI-6000-TL-OUTD-S</t>
  </si>
  <si>
    <t>EPB 6 - ABB31</t>
  </si>
  <si>
    <t>172 - CS3U-360P</t>
  </si>
  <si>
    <t>EPB 3 - CANADIAN52</t>
  </si>
  <si>
    <t>989 - TRIO-TM-50.0-400</t>
  </si>
  <si>
    <t>EPB 6 - ABB30</t>
  </si>
  <si>
    <t>167 - CS3U-330P</t>
  </si>
  <si>
    <t>EPB 3 - CANADIAN51</t>
  </si>
  <si>
    <t>876 - UNO-DM-1.2-TL-PLUS-SB</t>
  </si>
  <si>
    <t>EPB 6 - ABB29</t>
  </si>
  <si>
    <t>166 - CS3W-370P</t>
  </si>
  <si>
    <t>EPB 3 - CANADIAN50</t>
  </si>
  <si>
    <t>643 - PVS-50-TL-SX2</t>
  </si>
  <si>
    <t>EPB 6 - ABB28</t>
  </si>
  <si>
    <t>161 - CS3U-375MS</t>
  </si>
  <si>
    <t>EPB 3 - CANADIAN49</t>
  </si>
  <si>
    <t>428 - UNO-DM-6.0-TL-PLUS-SB-G</t>
  </si>
  <si>
    <t>EPB 6 - ABB27</t>
  </si>
  <si>
    <t>159 - CS3U-365P</t>
  </si>
  <si>
    <t>EPB 3 - CANADIAN48</t>
  </si>
  <si>
    <t>388 - PVS-60-TL-SX</t>
  </si>
  <si>
    <t>EPB 6 - ABB26</t>
  </si>
  <si>
    <t>158 - KUMAX CS3U-360MS</t>
  </si>
  <si>
    <t>EPB 3 - CANADIAN47</t>
  </si>
  <si>
    <t>308 - PVS-50-TL-5X2-3MPPT</t>
  </si>
  <si>
    <t>EPB 6 - ABB25</t>
  </si>
  <si>
    <t>157 - CS3U-385MS</t>
  </si>
  <si>
    <t>EPB 3 - CANADIAN46</t>
  </si>
  <si>
    <t>229 - PVS-120</t>
  </si>
  <si>
    <t>EPB 6 - ABB24</t>
  </si>
  <si>
    <t>156 - CS3W-405P</t>
  </si>
  <si>
    <t>EPB 3 - CANADIAN45</t>
  </si>
  <si>
    <t>161 - PVI-12.0-I-OUTD</t>
  </si>
  <si>
    <t>EPB 6 - ABB23</t>
  </si>
  <si>
    <t>142 - CS3W-385P</t>
  </si>
  <si>
    <t>EPB 3 - CANADIAN44</t>
  </si>
  <si>
    <t>142 - TRIO-50.0-TL-OUTD</t>
  </si>
  <si>
    <t>EPB 6 - ABB22</t>
  </si>
  <si>
    <t>137 - CS3U - 380P</t>
  </si>
  <si>
    <t>EPB 3 - CANADIAN43</t>
  </si>
  <si>
    <t>139 - PVI-3.0-TL-OUTD</t>
  </si>
  <si>
    <t>EPB 6 - ABB21</t>
  </si>
  <si>
    <t>136 - CS6U 345M</t>
  </si>
  <si>
    <t>EPB 3 - CANADIAN42</t>
  </si>
  <si>
    <t>104 - UNO-3.0-TL-OUTD</t>
  </si>
  <si>
    <t>EPB 6 - ABB20</t>
  </si>
  <si>
    <t>134 - CS3W-410P</t>
  </si>
  <si>
    <t>EPB 3 - CANADIAN41</t>
  </si>
  <si>
    <t>92 - UNO-DM-TL-PLUS-SB 1.2</t>
  </si>
  <si>
    <t>EPB 6 - ABB19</t>
  </si>
  <si>
    <t xml:space="preserve">124 - CS6U-355W </t>
  </si>
  <si>
    <t>EPB 3 - CANADIAN40</t>
  </si>
  <si>
    <t>87 - PRO 33.0 TL OUTD SX 400</t>
  </si>
  <si>
    <t>EPB 6 - ABB18</t>
  </si>
  <si>
    <t>123 - CS6K-305P</t>
  </si>
  <si>
    <t>EPB 3 - CANADIAN39</t>
  </si>
  <si>
    <t>76 - TRIO-TM-50.0-400</t>
  </si>
  <si>
    <t>EPB 6 - ABB17</t>
  </si>
  <si>
    <t>119 - CS6U-350P</t>
  </si>
  <si>
    <t>EPB 3 - CANADIAN38</t>
  </si>
  <si>
    <t>51 - UNO-3.6-TL-OUTD</t>
  </si>
  <si>
    <t>EPB 6 - ABB16</t>
  </si>
  <si>
    <t>115 - CS3U-350P</t>
  </si>
  <si>
    <t>EPB 3 - CANADIAN37</t>
  </si>
  <si>
    <t>49 - PVS 100-TL-SX2</t>
  </si>
  <si>
    <t>EPB 6 - ABB15</t>
  </si>
  <si>
    <t>107 - CS3W-395P</t>
  </si>
  <si>
    <t>EPB 3 - CANADIAN36</t>
  </si>
  <si>
    <t>48 - PVI-5000-TL-OUTD-S</t>
  </si>
  <si>
    <t>EPB 6 - ABB14</t>
  </si>
  <si>
    <t>97 - CS3U-345P</t>
  </si>
  <si>
    <t>EPB 3 - CANADIAN35</t>
  </si>
  <si>
    <t>44 - PVI-4.2-TL-OUTD</t>
  </si>
  <si>
    <t>EPB 6 - ABB13</t>
  </si>
  <si>
    <t>91 - CS3W-400P</t>
  </si>
  <si>
    <t>EPB 3 - CANADIAN34</t>
  </si>
  <si>
    <t>42 - UNO-DM-5.0-TL-PLUS</t>
  </si>
  <si>
    <t>EPB 6 - ABB12</t>
  </si>
  <si>
    <t xml:space="preserve">90 - CS6K - 305MS </t>
  </si>
  <si>
    <t>EPB 3 - CANADIAN33</t>
  </si>
  <si>
    <t>40 - UNO-2.0-TL-OUTD</t>
  </si>
  <si>
    <t>EPB 6 - ABB11</t>
  </si>
  <si>
    <t>89 - CS3W - 405P</t>
  </si>
  <si>
    <t>EPB 3 - CANADIAN32</t>
  </si>
  <si>
    <t>39 - UNO-DM-2.0-TL-PLUS</t>
  </si>
  <si>
    <t>EPB 6 - ABB10</t>
  </si>
  <si>
    <t>86 - CS3U-380MS</t>
  </si>
  <si>
    <t>EPB 3 - CANADIAN31</t>
  </si>
  <si>
    <t>38 - TRIO-27.6-TL-OUTD</t>
  </si>
  <si>
    <t>EPB 6 - ABB9</t>
  </si>
  <si>
    <t>83 - CS6U-315P</t>
  </si>
  <si>
    <t>EPB 3 - CANADIAN30</t>
  </si>
  <si>
    <t>32 - TRIO-20.0-TL-OUTD</t>
  </si>
  <si>
    <t>EPB 6 - ABB8</t>
  </si>
  <si>
    <t>80 - CS6P-265P</t>
  </si>
  <si>
    <t>EPB 3 - CANADIAN29</t>
  </si>
  <si>
    <t>30 - PVI-12.5-TL-OULTD</t>
  </si>
  <si>
    <t>EPB 6 - ABB7</t>
  </si>
  <si>
    <t>68 - CS6U-345P</t>
  </si>
  <si>
    <t>EPB 3 - CANADIAN28</t>
  </si>
  <si>
    <t>29 - UNO-DM-4.0-TL-PLUS-S</t>
  </si>
  <si>
    <t>EPB 6 - ABB6</t>
  </si>
  <si>
    <t>66 - CS6U-325P</t>
  </si>
  <si>
    <t>EPB 3 - CANADIAN27</t>
  </si>
  <si>
    <t>24 - UNO-DM-3.3-TL-PLUS-SB</t>
  </si>
  <si>
    <t>EPB 6 - ABB5</t>
  </si>
  <si>
    <t>65 -  CS3U-335P</t>
  </si>
  <si>
    <t>EPB 3 - CANADIAN26</t>
  </si>
  <si>
    <t>15 - PVI-10.0-TL-OUTD</t>
  </si>
  <si>
    <t>EPB 6 - ABB4</t>
  </si>
  <si>
    <t>63 - CS6K-270P</t>
  </si>
  <si>
    <t>EPB 3 - CANADIAN25</t>
  </si>
  <si>
    <t>9 - UNO-DM-6.0-TL-PLUS-SB-G</t>
  </si>
  <si>
    <t>EPB 6 - ABB3</t>
  </si>
  <si>
    <t>62 - CS6U-340P</t>
  </si>
  <si>
    <t>EPB 3 - CANADIAN24</t>
  </si>
  <si>
    <t>7 - PVI-3.6-TL-OUTD</t>
  </si>
  <si>
    <t>EPB 6 - ABB2</t>
  </si>
  <si>
    <t>60 - CS6U 350M</t>
  </si>
  <si>
    <t>EPB 3 - CANADIAN23</t>
  </si>
  <si>
    <t>5 - UNO-DM-4.6-TL-PLUS</t>
  </si>
  <si>
    <t>EPB 6 - ABB1</t>
  </si>
  <si>
    <t>59 - CS6K-260P-FG</t>
  </si>
  <si>
    <t>EPB 3 - CANADIAN22</t>
  </si>
  <si>
    <t>1036 - CSI-125KTL-GI-E</t>
  </si>
  <si>
    <t>EPB 5 - CANADIAN40</t>
  </si>
  <si>
    <t>51 - CS6K-275P</t>
  </si>
  <si>
    <t>EPB 3 - CANADIAN21</t>
  </si>
  <si>
    <t>1020 - CSI-20KTL-GI-FL</t>
  </si>
  <si>
    <t>EPB 5 - CANADIAN39</t>
  </si>
  <si>
    <t>43 - CS6U-320P</t>
  </si>
  <si>
    <t>EPB 3 - CANADIAN20</t>
  </si>
  <si>
    <t>966 - CSI-15KTL-GI-LFL</t>
  </si>
  <si>
    <t>EPB 5 - CANADIAN38</t>
  </si>
  <si>
    <t>40 - CS3U 340P</t>
  </si>
  <si>
    <t>EPB 3 - CANADIAN19</t>
  </si>
  <si>
    <t>935 - CSI-20K-T400GL01-E</t>
  </si>
  <si>
    <t>EPB 5 - CANADIAN37</t>
  </si>
  <si>
    <t>39 - KUMAX CS3U-370MS</t>
  </si>
  <si>
    <t>EPB 3 - CANADIAN18</t>
  </si>
  <si>
    <t>915 - CS7N-660W</t>
  </si>
  <si>
    <t>EPB 5 - CANADIAN36</t>
  </si>
  <si>
    <t>30 - CS3U-345P</t>
  </si>
  <si>
    <t>EPB 3 - CANADIAN17</t>
  </si>
  <si>
    <t>779 - CSI-5K-S22002-E</t>
  </si>
  <si>
    <t>EPB 5 - CANADIAN35</t>
  </si>
  <si>
    <t>29 - KUMAX CS3U-360P</t>
  </si>
  <si>
    <t>EPB 3 - CANADIAN16</t>
  </si>
  <si>
    <t>165 - SIRIUS</t>
  </si>
  <si>
    <t>EPB_MODULO100</t>
  </si>
  <si>
    <t>763 - CSI-110K-T400GL02-E</t>
  </si>
  <si>
    <t>EPB 5 - CANADIAN34</t>
  </si>
  <si>
    <t>28 - CS3U-355P</t>
  </si>
  <si>
    <t>EPB 3 - CANADIAN15</t>
  </si>
  <si>
    <t>EPB_MODULO99</t>
  </si>
  <si>
    <t>755 - CSI-75K-T400GL02-E</t>
  </si>
  <si>
    <t>EPB 5 - CANADIAN33</t>
  </si>
  <si>
    <t>26 - CS6U-340M</t>
  </si>
  <si>
    <t>EPB 3 - CANADIAN14</t>
  </si>
  <si>
    <t>162 - NÃO INFORMADO</t>
  </si>
  <si>
    <t>EPB_MODULO98</t>
  </si>
  <si>
    <t>690 - CSI-30KTL-GI-FL</t>
  </si>
  <si>
    <t>EPB 5 - CANADIAN32</t>
  </si>
  <si>
    <t>25 - CS6X-325P</t>
  </si>
  <si>
    <t>EPB 3 - CANADIAN13</t>
  </si>
  <si>
    <t>161 - AMSOSOLAR</t>
  </si>
  <si>
    <t>EPB_MODULO97</t>
  </si>
  <si>
    <t>682 - CSI-9K S22002-E</t>
  </si>
  <si>
    <t>EPB 5 - CANADIAN31</t>
  </si>
  <si>
    <t>24 - CS6P-270P</t>
  </si>
  <si>
    <t>EPB 3 - CANADIAN12</t>
  </si>
  <si>
    <t>160 - HC-CHASER</t>
  </si>
  <si>
    <t>EPB_MODULO96</t>
  </si>
  <si>
    <t>662 - CSI-25K-T400GL02-E</t>
  </si>
  <si>
    <t>EPB 5 - CANADIAN30</t>
  </si>
  <si>
    <t>19 - CS6U-345P</t>
  </si>
  <si>
    <t>EPB 3 - CANADIAN11</t>
  </si>
  <si>
    <t>158 - ULICASOLAR</t>
  </si>
  <si>
    <t>EPB_MODULO95</t>
  </si>
  <si>
    <t>653 - CSI-5KTL1P-FL</t>
  </si>
  <si>
    <t>EPB 5 - CANADIAN29</t>
  </si>
  <si>
    <t>17 - CS3K-290P</t>
  </si>
  <si>
    <t>EPB 3 - CANADIAN10</t>
  </si>
  <si>
    <t>156 - XPOWER</t>
  </si>
  <si>
    <t>EPB_MODULO94</t>
  </si>
  <si>
    <t>642 - CSI-40K-T400GL02-E</t>
  </si>
  <si>
    <t>EPB 5 - CANADIAN28</t>
  </si>
  <si>
    <t>13 - CS6U 335M</t>
  </si>
  <si>
    <t>EPB 3 - CANADIAN9</t>
  </si>
  <si>
    <t>152 - SUNEDISON</t>
  </si>
  <si>
    <t>EPB_MODULO93</t>
  </si>
  <si>
    <t>622 - CSI-7K-S22002-E</t>
  </si>
  <si>
    <t>EPB 5 - CANADIAN27</t>
  </si>
  <si>
    <t>12 - MAX POWER CS6U 335P</t>
  </si>
  <si>
    <t>EPB 3 - CANADIAN8</t>
  </si>
  <si>
    <t>151 - SUNKET</t>
  </si>
  <si>
    <t>EPB_MODULO92</t>
  </si>
  <si>
    <t>604 - CSI-20K-T400GL01-E</t>
  </si>
  <si>
    <t>EPB 5 - CANADIAN26</t>
  </si>
  <si>
    <t>9 - KUMAX CS3U-365MS</t>
  </si>
  <si>
    <t>EPB 3 - CANADIAN7</t>
  </si>
  <si>
    <t>EPB_MODULO91</t>
  </si>
  <si>
    <t>583 - CSI-9KS22002-ED</t>
  </si>
  <si>
    <t>EPB 5 - CANADIAN25</t>
  </si>
  <si>
    <t>8 - CS6U 275P</t>
  </si>
  <si>
    <t>EPB 3 - CANADIAN6</t>
  </si>
  <si>
    <t>148 - GLOBO BRASIL</t>
  </si>
  <si>
    <t>EPB_MODULO90</t>
  </si>
  <si>
    <t>569 - CSI-30K-T400GL02-E</t>
  </si>
  <si>
    <t>EPB 5 - CANADIAN24</t>
  </si>
  <si>
    <t>7 - CS6U-325P</t>
  </si>
  <si>
    <t>EPB 3 - CANADIAN5</t>
  </si>
  <si>
    <t>146 - SINE ENERGY</t>
  </si>
  <si>
    <t>EPB_MODULO89</t>
  </si>
  <si>
    <t>563 - CSI-60KTL-GI-60KW</t>
  </si>
  <si>
    <t>EPB 5 - CANADIAN23</t>
  </si>
  <si>
    <t>6 - MAX POWER CS6U-330</t>
  </si>
  <si>
    <t>EPB 3 - CANADIAN4</t>
  </si>
  <si>
    <t>143 - SUNMODULE</t>
  </si>
  <si>
    <t>EPB_MODULO88</t>
  </si>
  <si>
    <t>552 - CSI-7K-S22002-ED</t>
  </si>
  <si>
    <t>EPB 5 - CANADIAN22</t>
  </si>
  <si>
    <t>4 - MAX POWER CSU6-325</t>
  </si>
  <si>
    <t>EPB 3 - CANADIAN3</t>
  </si>
  <si>
    <t>142 - RESUM</t>
  </si>
  <si>
    <t>EPB_MODULO87</t>
  </si>
  <si>
    <t>536 - CSI-5K-S22002-ED</t>
  </si>
  <si>
    <t>EPB 5 - CANADIAN21</t>
  </si>
  <si>
    <t>3 - CS6K-300MS</t>
  </si>
  <si>
    <t>EPB 3 - CANADIAN2</t>
  </si>
  <si>
    <t>EPB_MODULO86</t>
  </si>
  <si>
    <t>529 - CSI-3K-S22002-ED</t>
  </si>
  <si>
    <t>EPB 5 - CANADIAN20</t>
  </si>
  <si>
    <t>2 - CS6U-330P 72 CÉLULAS - POLI.</t>
  </si>
  <si>
    <t>EPB 3 - CANADIAN1</t>
  </si>
  <si>
    <t>140 - HONOR SOLAR</t>
  </si>
  <si>
    <t>EPB_MODULO85</t>
  </si>
  <si>
    <t>489 - CSI-15K-T400GL01-E</t>
  </si>
  <si>
    <t>EPB 5 - CANADIAN19</t>
  </si>
  <si>
    <t>1114 - TSM-DEG19C20-540W</t>
  </si>
  <si>
    <t>EPB 1 - TRINA SOLAR84</t>
  </si>
  <si>
    <t>139 - ENERGYSUN</t>
  </si>
  <si>
    <t>EPB_MODULO84</t>
  </si>
  <si>
    <t>437 - CSI-5KTL1P-GI-FL</t>
  </si>
  <si>
    <t>EPB 5 - CANADIAN18</t>
  </si>
  <si>
    <t>1106 - TSM-DE09-390-405W</t>
  </si>
  <si>
    <t>EPB 1 - TRINA SOLAR83</t>
  </si>
  <si>
    <t>138 - WDC</t>
  </si>
  <si>
    <t>EPB_MODULO83</t>
  </si>
  <si>
    <t>417 - CSI-25KTL-GI-FL</t>
  </si>
  <si>
    <t>EPB 5 - CANADIAN17</t>
  </si>
  <si>
    <t>1101 - TSM-DE09.08-405W</t>
  </si>
  <si>
    <t>EPB 1 - TRINA SOLAR82</t>
  </si>
  <si>
    <t>137 - JNG</t>
  </si>
  <si>
    <t>EPB_MODULO82</t>
  </si>
  <si>
    <t>373 - 7.5KTL-G2</t>
  </si>
  <si>
    <t>EPB 5 - CANADIAN16</t>
  </si>
  <si>
    <t>1099 - TSM DEG 19RC.20 565WP</t>
  </si>
  <si>
    <t>EPB 1 - TRINA SOLAR81</t>
  </si>
  <si>
    <t>135 - SCHUTTEN</t>
  </si>
  <si>
    <t>EPB_MODULO81</t>
  </si>
  <si>
    <t>EPB 5 - CANADIAN15</t>
  </si>
  <si>
    <t>1068 - TSM-665DEG21C.20</t>
  </si>
  <si>
    <t>EPB 1 - TRINA SOLAR80</t>
  </si>
  <si>
    <t>134 - SOLAR SCHUTTEN</t>
  </si>
  <si>
    <t>EPB_MODULO80</t>
  </si>
  <si>
    <t>351 - CSI-8KTL1P-GI-FL</t>
  </si>
  <si>
    <t>EPB 5 - CANADIAN14</t>
  </si>
  <si>
    <t>1067 - TSM-DE09-390-450W</t>
  </si>
  <si>
    <t>EPB 1 - TRINA SOLAR79</t>
  </si>
  <si>
    <t>133 - JAYU</t>
  </si>
  <si>
    <t>EPB_MODULO79</t>
  </si>
  <si>
    <t>344 - CSI4KTL1PGI-FL</t>
  </si>
  <si>
    <t>EPB 5 - CANADIAN13</t>
  </si>
  <si>
    <t>1063 - TSM-DEG20C.20 - 600WP</t>
  </si>
  <si>
    <t>EPB 1 - TRINA SOLAR78</t>
  </si>
  <si>
    <t>132 - HONOR</t>
  </si>
  <si>
    <t>EPB_MODULO78</t>
  </si>
  <si>
    <t>340 - CSI-9KTL1P - GI-FL</t>
  </si>
  <si>
    <t>EPB 5 - CANADIAN12</t>
  </si>
  <si>
    <t>1041 - TSM-DE17M(II)-440W</t>
  </si>
  <si>
    <t>EPB 1 - TRINA SOLAR77</t>
  </si>
  <si>
    <t>131 - TAOISTIC</t>
  </si>
  <si>
    <t>EPB_MODULO77</t>
  </si>
  <si>
    <t>313 - CSI-5KTL1P-GI-FL</t>
  </si>
  <si>
    <t>EPB 5 - CANADIAN11</t>
  </si>
  <si>
    <t>1027 - TSM-DE21 665</t>
  </si>
  <si>
    <t>EPB 1 - TRINA SOLAR76</t>
  </si>
  <si>
    <t>130 - XPOWER</t>
  </si>
  <si>
    <t>EPB_MODULO76</t>
  </si>
  <si>
    <t>261 - CSI - 20 - KTL</t>
  </si>
  <si>
    <t>EPB 5 - CANADIAN10</t>
  </si>
  <si>
    <t>994 - TSM-DEG20C.20 - 590W</t>
  </si>
  <si>
    <t>EPB 1 - TRINA SOLAR75</t>
  </si>
  <si>
    <t>126 - KYOCERA</t>
  </si>
  <si>
    <t>EPB_MODULO75</t>
  </si>
  <si>
    <t>179 - CSI-7KTL1P-GI-FL</t>
  </si>
  <si>
    <t>EPB 5 - CANADIAN9</t>
  </si>
  <si>
    <t>988 - TSM-DE09-405 W</t>
  </si>
  <si>
    <t>EPB 1 - TRINA SOLAR74</t>
  </si>
  <si>
    <t>EPB_MODULO74</t>
  </si>
  <si>
    <t>119 - CSI-40KTL-GI</t>
  </si>
  <si>
    <t>EPB 5 - CANADIAN8</t>
  </si>
  <si>
    <t>953 - TSM-535 DEG19C.20</t>
  </si>
  <si>
    <t>EPB 1 - TRINA SOLAR73</t>
  </si>
  <si>
    <t>124 - JETION SOLAR</t>
  </si>
  <si>
    <t>EPB_MODULO73</t>
  </si>
  <si>
    <t>106 - CSI-50KTL-GI-HFL</t>
  </si>
  <si>
    <t>EPB 5 - CANADIAN7</t>
  </si>
  <si>
    <t>934 - RSM40-8-405M</t>
  </si>
  <si>
    <t>EPB 1 - TRINA SOLAR72</t>
  </si>
  <si>
    <t>123 - QUALITY</t>
  </si>
  <si>
    <t>EPB_MODULO72</t>
  </si>
  <si>
    <t>81 - CSI-1.5K-TL</t>
  </si>
  <si>
    <t>EPB 5 - CANADIAN6</t>
  </si>
  <si>
    <t>900 - CHSM72M-HC</t>
  </si>
  <si>
    <t>EPB 1 - TRINA SOLAR71</t>
  </si>
  <si>
    <t>122 - TSUN</t>
  </si>
  <si>
    <t>EPB_MODULO71</t>
  </si>
  <si>
    <t>77 - CSI-25KTL-GS-FL</t>
  </si>
  <si>
    <t>EPB 5 - CANADIAN5</t>
  </si>
  <si>
    <t>895 - AS-7M144-HC-550</t>
  </si>
  <si>
    <t>EPB 1 - TRINA SOLAR70</t>
  </si>
  <si>
    <t>116 - QSOLAR</t>
  </si>
  <si>
    <t>EPB_MODULO70</t>
  </si>
  <si>
    <t>63 - CSI-30KTL-GS-FL</t>
  </si>
  <si>
    <t>EPB 5 - CANADIAN4</t>
  </si>
  <si>
    <t>836 - TSM DE09-395</t>
  </si>
  <si>
    <t>EPB 1 - TRINA SOLAR69</t>
  </si>
  <si>
    <t>115 - LEAPTON SOLAR</t>
  </si>
  <si>
    <t>EPB_MODULO69</t>
  </si>
  <si>
    <t>43 - CSI-5K-MTL</t>
  </si>
  <si>
    <t>EPB 5 - CANADIAN3</t>
  </si>
  <si>
    <t>822 - TSM-350-PE15H</t>
  </si>
  <si>
    <t>EPB 1 - TRINA SOLAR68</t>
  </si>
  <si>
    <t>EPB_MODULO68</t>
  </si>
  <si>
    <t>4 - CANADIAN CSI-3K-TL</t>
  </si>
  <si>
    <t>EPB 5 - CANADIAN2</t>
  </si>
  <si>
    <t>798 - TSM410-DEG15MC.20</t>
  </si>
  <si>
    <t>EPB 1 - TRINA SOLAR67</t>
  </si>
  <si>
    <t>112 - BEYONDSUN</t>
  </si>
  <si>
    <t>EPB_MODULO67</t>
  </si>
  <si>
    <t>3 - CSI-3K-TL</t>
  </si>
  <si>
    <t>EPB 5 - CANADIAN1</t>
  </si>
  <si>
    <t>797 - TSM-DE19-540W</t>
  </si>
  <si>
    <t>EPB 1 - TRINA SOLAR66</t>
  </si>
  <si>
    <t>111 - NEXEN</t>
  </si>
  <si>
    <t>EPB_MODULO66</t>
  </si>
  <si>
    <t>1042 - SG250HX</t>
  </si>
  <si>
    <t>EPB 4 - SUNGROW44</t>
  </si>
  <si>
    <t>793 - TSM-DE08M(II) 360W</t>
  </si>
  <si>
    <t>EPB 1 - TRINA SOLAR65</t>
  </si>
  <si>
    <t>110 - LUCKSOLAR</t>
  </si>
  <si>
    <t>EPB_MODULO65</t>
  </si>
  <si>
    <t>1018 - SG60KTL</t>
  </si>
  <si>
    <t>EPB 4 - SUNGROW43</t>
  </si>
  <si>
    <t>776 - JKM530M-7TL4-V</t>
  </si>
  <si>
    <t>EPB 1 - TRINA SOLAR64</t>
  </si>
  <si>
    <t>EPB_MODULO64</t>
  </si>
  <si>
    <t>909 - SG20RT</t>
  </si>
  <si>
    <t>EPB 4 - SUNGROW42</t>
  </si>
  <si>
    <t>756 - TSM-405DE09</t>
  </si>
  <si>
    <t>EPB 1 - TRINA SOLAR63</t>
  </si>
  <si>
    <t>105 - HELIUS</t>
  </si>
  <si>
    <t>EPB_MODULO63</t>
  </si>
  <si>
    <t>891 - SG2.0RS-S</t>
  </si>
  <si>
    <t>EPB 4 - SUNGROW41</t>
  </si>
  <si>
    <t>739 - TSM-455-DE17M(II)</t>
  </si>
  <si>
    <t>EPB 1 - TRINA SOLAR62</t>
  </si>
  <si>
    <t>EPB_MODULO62</t>
  </si>
  <si>
    <t>875 - SG125HV</t>
  </si>
  <si>
    <t>EPB 4 - SUNGROW40</t>
  </si>
  <si>
    <t>168 - GOLDWIND</t>
  </si>
  <si>
    <t>EPB_INVERSOR61</t>
  </si>
  <si>
    <t>737 - TSM-DE08M(II) 375</t>
  </si>
  <si>
    <t>EPB 1 - TRINA SOLAR61</t>
  </si>
  <si>
    <t>102 - ODEX</t>
  </si>
  <si>
    <t>EPB_MODULO61</t>
  </si>
  <si>
    <t>859 - SG3.0RS</t>
  </si>
  <si>
    <t>EPB 4 - SUNGROW39</t>
  </si>
  <si>
    <t>163 - NÃO INFORMADO</t>
  </si>
  <si>
    <t>EPB_INVERSOR60</t>
  </si>
  <si>
    <t>729 - TSM-DE18M(II) 510</t>
  </si>
  <si>
    <t>EPB 1 - TRINA SOLAR60</t>
  </si>
  <si>
    <t>EPB_MODULO60</t>
  </si>
  <si>
    <t>857 - SG4.0RS 220V</t>
  </si>
  <si>
    <t>EPB 4 - SUNGROW38</t>
  </si>
  <si>
    <t>159 - ABB_LTDA</t>
  </si>
  <si>
    <t>EPB_INVERSOR59</t>
  </si>
  <si>
    <t>715 - TSM DE09 510</t>
  </si>
  <si>
    <t>EPB 1 - TRINA SOLAR59</t>
  </si>
  <si>
    <t>100 - MINASOL</t>
  </si>
  <si>
    <t>EPB_MODULO59</t>
  </si>
  <si>
    <t>840 - SG5.0RS</t>
  </si>
  <si>
    <t>EPB 4 - SUNGROW37</t>
  </si>
  <si>
    <t>157 - LEVEROS</t>
  </si>
  <si>
    <t>EPB_INVERSOR58</t>
  </si>
  <si>
    <t>714 - TSM-410WP</t>
  </si>
  <si>
    <t>EPB 1 - TRINA SOLAR58</t>
  </si>
  <si>
    <t>97 - SERAPHIM SOLAR</t>
  </si>
  <si>
    <t>EPB_MODULO58</t>
  </si>
  <si>
    <t>828 - SG6.0RS</t>
  </si>
  <si>
    <t>EPB 4 - SUNGROW36</t>
  </si>
  <si>
    <t>155 - NEXEN</t>
  </si>
  <si>
    <t>EPB_INVERSOR57</t>
  </si>
  <si>
    <t>712 - TSM-400DE09</t>
  </si>
  <si>
    <t>EPB 1 - TRINA SOLAR57</t>
  </si>
  <si>
    <t>96 - BELENERGY</t>
  </si>
  <si>
    <t>EPB_MODULO57</t>
  </si>
  <si>
    <t>826 - SG50KTL-M</t>
  </si>
  <si>
    <t>EPB 4 - SUNGROW35</t>
  </si>
  <si>
    <t>154 - BYD</t>
  </si>
  <si>
    <t>EPB_INVERSOR56</t>
  </si>
  <si>
    <t>700 - TSM-PD14 - 310</t>
  </si>
  <si>
    <t>EPB 1 - TRINA SOLAR56</t>
  </si>
  <si>
    <t>95 - TALLMAX</t>
  </si>
  <si>
    <t>EPB_MODULO56</t>
  </si>
  <si>
    <t>825 - SG10RS</t>
  </si>
  <si>
    <t>EPB 4 - SUNGROW34</t>
  </si>
  <si>
    <t>153 - WDC SOLAR</t>
  </si>
  <si>
    <t>EPB_INVERSOR55</t>
  </si>
  <si>
    <t>692 - TSM-DEG19C.20 - 545W</t>
  </si>
  <si>
    <t>EPB 1 - TRINA SOLAR55</t>
  </si>
  <si>
    <t>94 - EMPALUX</t>
  </si>
  <si>
    <t>EPB_MODULO55</t>
  </si>
  <si>
    <t>822 - SG8.0RS</t>
  </si>
  <si>
    <t>EPB 4 - SUNGROW33</t>
  </si>
  <si>
    <t>150 - HOPEWIND</t>
  </si>
  <si>
    <t>EPB_INVERSOR54</t>
  </si>
  <si>
    <t>669 - TSM-DE09 495W</t>
  </si>
  <si>
    <t>EPB 1 - TRINA SOLAR54</t>
  </si>
  <si>
    <t>93 - DAH SOLAR</t>
  </si>
  <si>
    <t>EPB_MODULO54</t>
  </si>
  <si>
    <t>786 - SG9.0RS</t>
  </si>
  <si>
    <t>EPB 4 - SUNGROW32</t>
  </si>
  <si>
    <t>EPB_INVERSOR53</t>
  </si>
  <si>
    <t>657 - TSM - DE18M(II) - 510W</t>
  </si>
  <si>
    <t>EPB 1 - TRINA SOLAR53</t>
  </si>
  <si>
    <t>91 - RESUN</t>
  </si>
  <si>
    <t>EPB_MODULO53</t>
  </si>
  <si>
    <t>766 - SG8K3-D</t>
  </si>
  <si>
    <t>EPB 4 - SUNGROW31</t>
  </si>
  <si>
    <t>144 - SOLAREDGE</t>
  </si>
  <si>
    <t>EPB_INVERSOR52</t>
  </si>
  <si>
    <t>630 - TSM-DE09.08-400W</t>
  </si>
  <si>
    <t>EPB 1 - TRINA SOLAR52</t>
  </si>
  <si>
    <t>88 - OPUS SOLAR</t>
  </si>
  <si>
    <t>EPB_MODULO52</t>
  </si>
  <si>
    <t>730 - SG250HX</t>
  </si>
  <si>
    <t>EPB 4 - SUNGROW30</t>
  </si>
  <si>
    <t>EPB_INVERSOR51</t>
  </si>
  <si>
    <t>623 - TSM-DE08M 370</t>
  </si>
  <si>
    <t>EPB 1 - TRINA SOLAR51</t>
  </si>
  <si>
    <t>87 - SIMAX</t>
  </si>
  <si>
    <t>EPB_MODULO51</t>
  </si>
  <si>
    <t>686 - SG 125HV</t>
  </si>
  <si>
    <t>EPB 4 - SUNGROW29</t>
  </si>
  <si>
    <t>128 - TSUN</t>
  </si>
  <si>
    <t>EPB_INVERSOR50</t>
  </si>
  <si>
    <t>591 - TSM-DE08M(II) 365W</t>
  </si>
  <si>
    <t>EPB 1 - TRINA SOLAR50</t>
  </si>
  <si>
    <t>86 - KOMECO</t>
  </si>
  <si>
    <t>EPB_MODULO50</t>
  </si>
  <si>
    <t>650 - SG50CX</t>
  </si>
  <si>
    <t>EPB 4 - SUNGROW28</t>
  </si>
  <si>
    <t>127 - SOLAX</t>
  </si>
  <si>
    <t>EPB_INVERSOR49</t>
  </si>
  <si>
    <t>584 - TSM-DEG17MC.20(II) 440W</t>
  </si>
  <si>
    <t>EPB 1 - TRINA SOLAR49</t>
  </si>
  <si>
    <t>84 - SIRIUS</t>
  </si>
  <si>
    <t>EPB_MODULO49</t>
  </si>
  <si>
    <t>649 - SG75CX</t>
  </si>
  <si>
    <t>EPB 4 - SUNGROW27</t>
  </si>
  <si>
    <t>121 - BELENERGY</t>
  </si>
  <si>
    <t>EPB_INVERSOR48</t>
  </si>
  <si>
    <t>582 - TSM-395DE09</t>
  </si>
  <si>
    <t>EPB 1 - TRINA SOLAR48</t>
  </si>
  <si>
    <t>82 - ERA SOLAR</t>
  </si>
  <si>
    <t>EPB_MODULO48</t>
  </si>
  <si>
    <t>648 - SG110CX</t>
  </si>
  <si>
    <t>EPB 4 - SUNGROW26</t>
  </si>
  <si>
    <t>120 - HYPONTECH</t>
  </si>
  <si>
    <t>EPB_INVERSOR47</t>
  </si>
  <si>
    <t>552 - TSM-DE08M(II) 375W</t>
  </si>
  <si>
    <t>EPB 1 - TRINA SOLAR47</t>
  </si>
  <si>
    <t>81 - AE SOLAR</t>
  </si>
  <si>
    <t>EPB_MODULO47</t>
  </si>
  <si>
    <t>572 - SG15RT</t>
  </si>
  <si>
    <t>EPB 4 - SUNGROW25</t>
  </si>
  <si>
    <t>119 - SENERGY</t>
  </si>
  <si>
    <t>EPB_INVERSOR46</t>
  </si>
  <si>
    <t>535 - TSM-450 DE15M</t>
  </si>
  <si>
    <t>EPB 1 - TRINA SOLAR46</t>
  </si>
  <si>
    <t>80 - RENOVIGI</t>
  </si>
  <si>
    <t>EPB_MODULO46</t>
  </si>
  <si>
    <t>557 - SG12RT</t>
  </si>
  <si>
    <t>EPB 4 - SUNGROW24</t>
  </si>
  <si>
    <t>118 - BEDIN SOLAR</t>
  </si>
  <si>
    <t>EPB_INVERSOR45</t>
  </si>
  <si>
    <t>521 - TSM-405DE15M(II)</t>
  </si>
  <si>
    <t>EPB 1 - TRINA SOLAR45</t>
  </si>
  <si>
    <t>79 - OSDA</t>
  </si>
  <si>
    <t>EPB_MODULO45</t>
  </si>
  <si>
    <t>546 - SG20RT</t>
  </si>
  <si>
    <t>EPB 4 - SUNGROW23</t>
  </si>
  <si>
    <t>117 - GE</t>
  </si>
  <si>
    <t>EPB_INVERSOR44</t>
  </si>
  <si>
    <t>504 - TSM-DEG17MC.20(II)- 450W</t>
  </si>
  <si>
    <t>EPB 1 - TRINA SOLAR44</t>
  </si>
  <si>
    <t>78 - AE SOLAR</t>
  </si>
  <si>
    <t>EPB_MODULO44</t>
  </si>
  <si>
    <t>545 - LR4-72HPH 450W</t>
  </si>
  <si>
    <t>EPB 4 - SUNGROW22</t>
  </si>
  <si>
    <t>109 - LIVOLTEK</t>
  </si>
  <si>
    <t>EPB_INVERSOR43</t>
  </si>
  <si>
    <t>471 - TSM-DE17M(II)-450W</t>
  </si>
  <si>
    <t>EPB 1 - TRINA SOLAR43</t>
  </si>
  <si>
    <t>77 - LONGI SOLAR</t>
  </si>
  <si>
    <t>EPB_MODULO43</t>
  </si>
  <si>
    <t>535 - SG75CX</t>
  </si>
  <si>
    <t>EPB 4 - SUNGROW21</t>
  </si>
  <si>
    <t>108 - MOSO</t>
  </si>
  <si>
    <t>EPB_INVERSOR42</t>
  </si>
  <si>
    <t>469 - TSM-DE18M(II) 500W</t>
  </si>
  <si>
    <t>EPB 1 - TRINA SOLAR42</t>
  </si>
  <si>
    <t>76 - ELGIN</t>
  </si>
  <si>
    <t>EPB_MODULO42</t>
  </si>
  <si>
    <t>497 - SG15KTL-M</t>
  </si>
  <si>
    <t>EPB 4 - SUNGROW20</t>
  </si>
  <si>
    <t>106 - ELSYS</t>
  </si>
  <si>
    <t>EPB_INVERSOR41</t>
  </si>
  <si>
    <t>454 - TSM345-PE15H</t>
  </si>
  <si>
    <t>EPB 1 - TRINA SOLAR41</t>
  </si>
  <si>
    <t>74 - SOPRANO</t>
  </si>
  <si>
    <t>EPB_MODULO41</t>
  </si>
  <si>
    <t>423 - 7.5KTLM</t>
  </si>
  <si>
    <t>EPB 4 - SUNGROW19</t>
  </si>
  <si>
    <t>104 - FOXESS</t>
  </si>
  <si>
    <t>EPB_INVERSOR40</t>
  </si>
  <si>
    <t>453 - TSM-DE17M(II) - 445W</t>
  </si>
  <si>
    <t>EPB 1 - TRINA SOLAR40</t>
  </si>
  <si>
    <t>73 - GLOBO</t>
  </si>
  <si>
    <t>EPB_MODULO40</t>
  </si>
  <si>
    <t>406 - SG3K-D</t>
  </si>
  <si>
    <t>EPB 4 - SUNGROW18</t>
  </si>
  <si>
    <t>99 - KEHUA TECH</t>
  </si>
  <si>
    <t>EPB_INVERSOR39</t>
  </si>
  <si>
    <t>444 - TSM-DE18M-500</t>
  </si>
  <si>
    <t>EPB 1 - TRINA SOLAR39</t>
  </si>
  <si>
    <t>72 - ULICA</t>
  </si>
  <si>
    <t>EPB_MODULO39</t>
  </si>
  <si>
    <t>401 - SG33CX</t>
  </si>
  <si>
    <t>EPB 4 - SUNGROW17</t>
  </si>
  <si>
    <t>98 - RENAC</t>
  </si>
  <si>
    <t>EPB_INVERSOR38</t>
  </si>
  <si>
    <t>433 - TSM-DE18M(II) 495W</t>
  </si>
  <si>
    <t>EPB 1 - TRINA SOLAR38</t>
  </si>
  <si>
    <t>71 - BEDIN SOLAR</t>
  </si>
  <si>
    <t>EPB_MODULO38</t>
  </si>
  <si>
    <t>397 - SG40CX</t>
  </si>
  <si>
    <t>EPB 4 - SUNGROW16</t>
  </si>
  <si>
    <t>90 - SIRIUS</t>
  </si>
  <si>
    <t>EPB_INVERSOR37</t>
  </si>
  <si>
    <t>432 - TSM-375DE08M(II)</t>
  </si>
  <si>
    <t>EPB 1 - TRINA SOLAR37</t>
  </si>
  <si>
    <t>70 - ZNSHINE SOLAR</t>
  </si>
  <si>
    <t>EPB_MODULO37</t>
  </si>
  <si>
    <t>366 - SG2K-S</t>
  </si>
  <si>
    <t>EPB 4 - SUNGROW15</t>
  </si>
  <si>
    <t>89 - EMPALUX</t>
  </si>
  <si>
    <t>EPB_INVERSOR36</t>
  </si>
  <si>
    <t>426 - TSM DE17M (II) 455</t>
  </si>
  <si>
    <t>EPB 1 - TRINA SOLAR36</t>
  </si>
  <si>
    <t>68 - UPSOLAR</t>
  </si>
  <si>
    <t>EPB_MODULO36</t>
  </si>
  <si>
    <t>281 - SG125HV</t>
  </si>
  <si>
    <t>EPB 4 - SUNGROW14</t>
  </si>
  <si>
    <t>EPB_INVERSOR35</t>
  </si>
  <si>
    <t>409 - TSM-415-DE15M(II)</t>
  </si>
  <si>
    <t>EPB 1 - TRINA SOLAR35</t>
  </si>
  <si>
    <t>67 - SPLITMAX</t>
  </si>
  <si>
    <t>EPB_MODULO35</t>
  </si>
  <si>
    <t>248 - SG50CX - 55KVA</t>
  </si>
  <si>
    <t>EPB 4 - SUNGROW13</t>
  </si>
  <si>
    <t>83 - EAST</t>
  </si>
  <si>
    <t>EPB_INVERSOR34</t>
  </si>
  <si>
    <t>395 - TSM-DEG15MC.20(II) - 450W</t>
  </si>
  <si>
    <t>EPB 1 - TRINA SOLAR34</t>
  </si>
  <si>
    <t>66 - LUXEN SOLAR</t>
  </si>
  <si>
    <t>EPB_MODULO34</t>
  </si>
  <si>
    <t>EPB 4 - SUNGROW12</t>
  </si>
  <si>
    <t>75 - ELGIN</t>
  </si>
  <si>
    <t>EPB_INVERSOR33</t>
  </si>
  <si>
    <t>394 - TSM-DEG15MC.20(II) 405W</t>
  </si>
  <si>
    <t>EPB 1 - TRINA SOLAR33</t>
  </si>
  <si>
    <t>65 - RENESOLA</t>
  </si>
  <si>
    <t>EPB_MODULO33</t>
  </si>
  <si>
    <t>200 - SG110CX</t>
  </si>
  <si>
    <t>EPB 4 - SUNGROW11</t>
  </si>
  <si>
    <t>64 - DEYE</t>
  </si>
  <si>
    <t>EPB_INVERSOR32</t>
  </si>
  <si>
    <t>380 - TSM-DE15H(II)-390</t>
  </si>
  <si>
    <t>EPB 1 - TRINA SOLAR32</t>
  </si>
  <si>
    <t>63 - QXPV</t>
  </si>
  <si>
    <t>EPB_MODULO32</t>
  </si>
  <si>
    <t>193 - SG10KTL-M</t>
  </si>
  <si>
    <t>EPB 4 - SUNGROW10</t>
  </si>
  <si>
    <t>60 - GOODWE</t>
  </si>
  <si>
    <t>EPB_INVERSOR31</t>
  </si>
  <si>
    <t>374 - TSM-DE-15M(II)-440W</t>
  </si>
  <si>
    <t>EPB 1 - TRINA SOLAR31</t>
  </si>
  <si>
    <t>61 - TELESUN</t>
  </si>
  <si>
    <t>EPB_MODULO31</t>
  </si>
  <si>
    <t>135 - SG8K3-D</t>
  </si>
  <si>
    <t>EPB 4 - SUNGROW9</t>
  </si>
  <si>
    <t>EPB_INVERSOR30</t>
  </si>
  <si>
    <t>349 - DUOMAX-TSM-410</t>
  </si>
  <si>
    <t>EPB 1 - TRINA SOLAR30</t>
  </si>
  <si>
    <t>59 - BALFAR</t>
  </si>
  <si>
    <t>EPB_MODULO30</t>
  </si>
  <si>
    <t>84 - SG3K-S</t>
  </si>
  <si>
    <t>EPB 4 - SUNGROW8</t>
  </si>
  <si>
    <t>56 - OMNIK</t>
  </si>
  <si>
    <t>EPB_INVERSOR29</t>
  </si>
  <si>
    <t>341 - TSM-15MII - 400W</t>
  </si>
  <si>
    <t>EPB 1 - TRINA SOLAR29</t>
  </si>
  <si>
    <t>57 - SUNOVA</t>
  </si>
  <si>
    <t>EPB_MODULO29</t>
  </si>
  <si>
    <t>79 - SG4K-D</t>
  </si>
  <si>
    <t>EPB 4 - SUNGROW7</t>
  </si>
  <si>
    <t>55 - SHENZHEN</t>
  </si>
  <si>
    <t>EPB_INVERSOR28</t>
  </si>
  <si>
    <t>338 - TSM-DE15M(II)-410W</t>
  </si>
  <si>
    <t>EPB 1 - TRINA SOLAR28</t>
  </si>
  <si>
    <t>EPB_MODULO28</t>
  </si>
  <si>
    <t>72 - SG20KTL</t>
  </si>
  <si>
    <t>EPB 4 - SUNGROW6</t>
  </si>
  <si>
    <t>48 - INGETEAM</t>
  </si>
  <si>
    <t>EPB_INVERSOR27</t>
  </si>
  <si>
    <t>319 - TSM-DEG15MC.20(II) 410W</t>
  </si>
  <si>
    <t>EPB 1 - TRINA SOLAR27</t>
  </si>
  <si>
    <t>53 - SUNERGY</t>
  </si>
  <si>
    <t>EPB_MODULO27</t>
  </si>
  <si>
    <t>58 - SG12KTL-M</t>
  </si>
  <si>
    <t>EPB 4 - SUNGROW5</t>
  </si>
  <si>
    <t>47 - INTELBRAS</t>
  </si>
  <si>
    <t>EPB_INVERSOR26</t>
  </si>
  <si>
    <t>312 - TSM-DE17M-450</t>
  </si>
  <si>
    <t>EPB 1 - TRINA SOLAR26</t>
  </si>
  <si>
    <t>EPB_MODULO26</t>
  </si>
  <si>
    <t>20 - SG36KTL-M</t>
  </si>
  <si>
    <t>EPB 4 - SUNGROW4</t>
  </si>
  <si>
    <t>45 - HOYMILES</t>
  </si>
  <si>
    <t>EPB_INVERSOR25</t>
  </si>
  <si>
    <t>309 - TSM-PE14A-325W</t>
  </si>
  <si>
    <t>EPB 1 - TRINA SOLAR25</t>
  </si>
  <si>
    <t>51 - SUNTECH</t>
  </si>
  <si>
    <t>EPB_MODULO25</t>
  </si>
  <si>
    <t>19 - SG6K-D</t>
  </si>
  <si>
    <t>EPB 4 - SUNGROW3</t>
  </si>
  <si>
    <t>44 - MAYLAR</t>
  </si>
  <si>
    <t>EPB_INVERSOR24</t>
  </si>
  <si>
    <t>301 - TSM-DE15M 400</t>
  </si>
  <si>
    <t>EPB 1 - TRINA SOLAR24</t>
  </si>
  <si>
    <t>50 - YINGLI</t>
  </si>
  <si>
    <t>EPB_MODULO24</t>
  </si>
  <si>
    <t>16 - SG60KTL</t>
  </si>
  <si>
    <t>EPB 4 - SUNGROW2</t>
  </si>
  <si>
    <t>43 - SOLIS</t>
  </si>
  <si>
    <t>EPB_INVERSOR23</t>
  </si>
  <si>
    <t>298 - TSM-DEG15HC.20(II)-375W</t>
  </si>
  <si>
    <t>EPB 1 - TRINA SOLAR23</t>
  </si>
  <si>
    <t>49 - CORAL</t>
  </si>
  <si>
    <t>EPB_MODULO23</t>
  </si>
  <si>
    <t>2 - SG5K-D</t>
  </si>
  <si>
    <t>EPB 4 - SUNGROW1</t>
  </si>
  <si>
    <t>38 - CHINT POWER</t>
  </si>
  <si>
    <t>EPB_INVERSOR22</t>
  </si>
  <si>
    <t>276 - TSM-DE15M(II) 410W TALLMAX</t>
  </si>
  <si>
    <t>EPB 1 - TRINA SOLAR22</t>
  </si>
  <si>
    <t>EPB_MODULO22</t>
  </si>
  <si>
    <t>948 - ECO 100-3-D</t>
  </si>
  <si>
    <t>EPB 2 - FRONIUS21</t>
  </si>
  <si>
    <t>37 - SERRANA</t>
  </si>
  <si>
    <t>EPB_INVERSOR21</t>
  </si>
  <si>
    <t>268 - TSM-400 DE15H(II)</t>
  </si>
  <si>
    <t>EPB 1 - TRINA SOLAR21</t>
  </si>
  <si>
    <t>46 - SHANDONG LINUO PHOTOVOLTAIC</t>
  </si>
  <si>
    <t>EPB_MODULO21</t>
  </si>
  <si>
    <t>868 - GALVO 1.5-1</t>
  </si>
  <si>
    <t>EPB 2 - FRONIUS20</t>
  </si>
  <si>
    <t>34 - SOFAR</t>
  </si>
  <si>
    <t>EPB_INVERSOR20</t>
  </si>
  <si>
    <t>262 - TSM-DE14H - 350</t>
  </si>
  <si>
    <t>EPB 1 - TRINA SOLAR20</t>
  </si>
  <si>
    <t>EPB_MODULO20</t>
  </si>
  <si>
    <t>845 - TAURO ECO 50-3-P</t>
  </si>
  <si>
    <t>EPB 2 - FRONIUS19</t>
  </si>
  <si>
    <t>33 - NEP</t>
  </si>
  <si>
    <t>EPB_INVERSOR19</t>
  </si>
  <si>
    <t>257 - TSM-PE15H-355W</t>
  </si>
  <si>
    <t>EPB 1 - TRINA SOLAR19</t>
  </si>
  <si>
    <t>41 - TRINA</t>
  </si>
  <si>
    <t>EPB_MODULO19</t>
  </si>
  <si>
    <t>771 - PRIMO 8.2-1</t>
  </si>
  <si>
    <t>EPB 2 - FRONIUS18</t>
  </si>
  <si>
    <t>32 - SMA</t>
  </si>
  <si>
    <t>EPB_INVERSOR18</t>
  </si>
  <si>
    <t>220 - TSM-DE15H(II) 380W</t>
  </si>
  <si>
    <t>EPB 1 - TRINA SOLAR18</t>
  </si>
  <si>
    <t>40 - PERLIGHT</t>
  </si>
  <si>
    <t>EPB_MODULO18</t>
  </si>
  <si>
    <t>239 - FRONIUS SYMO 12.0-3-M</t>
  </si>
  <si>
    <t>EPB 2 - FRONIUS17</t>
  </si>
  <si>
    <t>29 - HUAWEI</t>
  </si>
  <si>
    <t>EPB_INVERSOR17</t>
  </si>
  <si>
    <t>216 - TSM 400 DE 15H</t>
  </si>
  <si>
    <t>EPB 1 - TRINA SOLAR17</t>
  </si>
  <si>
    <t>39 - RENESOLA</t>
  </si>
  <si>
    <t>EPB_MODULO17</t>
  </si>
  <si>
    <t>226 - SYMO 15.0-3 M</t>
  </si>
  <si>
    <t>EPB 2 - FRONIUS16</t>
  </si>
  <si>
    <t>28 - SOLAREDGE</t>
  </si>
  <si>
    <t>EPB_INVERSOR16</t>
  </si>
  <si>
    <t>212 - CS3W-425PB</t>
  </si>
  <si>
    <t>EPB 1 - TRINA SOLAR16</t>
  </si>
  <si>
    <t>36 - KVA</t>
  </si>
  <si>
    <t>EPB_MODULO16</t>
  </si>
  <si>
    <t>148 - SYMO 10.0-3-M</t>
  </si>
  <si>
    <t>EPB 2 - FRONIUS15</t>
  </si>
  <si>
    <t>27 - ECOSOLYS</t>
  </si>
  <si>
    <t>EPB_INVERSOR15</t>
  </si>
  <si>
    <t>177 - TSM-340 PE15H</t>
  </si>
  <si>
    <t>EPB 1 - TRINA SOLAR15</t>
  </si>
  <si>
    <t>35 - AXITEC</t>
  </si>
  <si>
    <t>EPB_MODULO15</t>
  </si>
  <si>
    <t>65 - ECO 25.0-3-S</t>
  </si>
  <si>
    <t>EPB 2 - FRONIUS14</t>
  </si>
  <si>
    <t>24 - CHINT POWER</t>
  </si>
  <si>
    <t>EPB_INVERSOR14</t>
  </si>
  <si>
    <t>176 - TSM-PE15H345</t>
  </si>
  <si>
    <t>EPB 1 - TRINA SOLAR14</t>
  </si>
  <si>
    <t>31 - SOLARIS</t>
  </si>
  <si>
    <t>EPB_MODULO14</t>
  </si>
  <si>
    <t>53 - SYMO 20.0-3-M</t>
  </si>
  <si>
    <t>EPB 2 - FRONIUS13</t>
  </si>
  <si>
    <t>21 - B&amp;B POWER MOSO</t>
  </si>
  <si>
    <t>EPB_INVERSOR13</t>
  </si>
  <si>
    <t>173 - TSM-PE15H-350W</t>
  </si>
  <si>
    <t>EPB 1 - TRINA SOLAR13</t>
  </si>
  <si>
    <t>30 - AMERISOLAR</t>
  </si>
  <si>
    <t>EPB_MODULO13</t>
  </si>
  <si>
    <t>52 - SYMO 12.5-3-M</t>
  </si>
  <si>
    <t>EPB 2 - FRONIUS12</t>
  </si>
  <si>
    <t>19 - APSYSTEMS</t>
  </si>
  <si>
    <t>EPB_INVERSOR12</t>
  </si>
  <si>
    <t>171 - TSM-DEG15H.20(II)-400W</t>
  </si>
  <si>
    <t>EPB 1 - TRINA SOLAR12</t>
  </si>
  <si>
    <t>26 - Q CELLS</t>
  </si>
  <si>
    <t>EPB_MODULO12</t>
  </si>
  <si>
    <t>50 - ECO 25.0-3-S</t>
  </si>
  <si>
    <t>EPB 2 - FRONIUS11</t>
  </si>
  <si>
    <t>17 - WEG</t>
  </si>
  <si>
    <t>EPB_INVERSOR11</t>
  </si>
  <si>
    <t>164 - TSM-DE14H-345W</t>
  </si>
  <si>
    <t>EPB 1 - TRINA SOLAR11</t>
  </si>
  <si>
    <t>25 - DAH SOLAR</t>
  </si>
  <si>
    <t>EPB_MODULO11</t>
  </si>
  <si>
    <t>45 - FRONIUS ECO 27KW</t>
  </si>
  <si>
    <t>EPB 2 - FRONIUS10</t>
  </si>
  <si>
    <t>16 - KSTAR</t>
  </si>
  <si>
    <t>EPB_INVERSOR10</t>
  </si>
  <si>
    <t>160 - TSM-DE15H(II)-405W</t>
  </si>
  <si>
    <t>EPB 1 - TRINA SOLAR10</t>
  </si>
  <si>
    <t>23 - ASTRONERGY</t>
  </si>
  <si>
    <t>EPB_MODULO10</t>
  </si>
  <si>
    <t xml:space="preserve">34 - PRIMO 4.0-1 </t>
  </si>
  <si>
    <t>EPB 2 - FRONIUS9</t>
  </si>
  <si>
    <t>15 - SAJ</t>
  </si>
  <si>
    <t>EPB_INVERSOR9</t>
  </si>
  <si>
    <t>155 - TSM-DE15H(II) 395W</t>
  </si>
  <si>
    <t>EPB 1 - TRINA SOLAR9</t>
  </si>
  <si>
    <t>22 - GCL</t>
  </si>
  <si>
    <t>EPB_MODULO9</t>
  </si>
  <si>
    <t>27 - PRIMO 3.0-1</t>
  </si>
  <si>
    <t>EPB 2 - FRONIUS8</t>
  </si>
  <si>
    <t>12 - PHB</t>
  </si>
  <si>
    <t>EPB_INVERSOR8</t>
  </si>
  <si>
    <t>145 - TSM-PE15H345</t>
  </si>
  <si>
    <t>EPB 1 - TRINA SOLAR8</t>
  </si>
  <si>
    <t>20 - BYD</t>
  </si>
  <si>
    <t>EPB_MODULO8</t>
  </si>
  <si>
    <t>26 - SYMO 12.3-3-M</t>
  </si>
  <si>
    <t>EPB 2 - FRONIUS7</t>
  </si>
  <si>
    <t>11 - GROWATT</t>
  </si>
  <si>
    <t>EPB_INVERSOR7</t>
  </si>
  <si>
    <t>130 - 390W HALF - CELL</t>
  </si>
  <si>
    <t>EPB 1 - TRINA SOLAR7</t>
  </si>
  <si>
    <t>18 - TALESUN</t>
  </si>
  <si>
    <t>EPB_MODULO7</t>
  </si>
  <si>
    <t>25 - ECO 27.0-3-S</t>
  </si>
  <si>
    <t>EPB 2 - FRONIUS6</t>
  </si>
  <si>
    <t>8 - REFUSOL</t>
  </si>
  <si>
    <t>EPB_INVERSOR6</t>
  </si>
  <si>
    <t>129 - TSM-DE15MII-400W</t>
  </si>
  <si>
    <t>EPB 1 - TRINA SOLAR6</t>
  </si>
  <si>
    <t>14 - JINKO SOLAR</t>
  </si>
  <si>
    <t>EPB_MODULO6</t>
  </si>
  <si>
    <t>21 - SYMO 15.0-3 208</t>
  </si>
  <si>
    <t>EPB 2 - FRONIUS5</t>
  </si>
  <si>
    <t>7 - RENOVIGI</t>
  </si>
  <si>
    <t>EPB_INVERSOR5</t>
  </si>
  <si>
    <t>125 - TSM DE-14H 400</t>
  </si>
  <si>
    <t>EPB 1 - TRINA SOLAR5</t>
  </si>
  <si>
    <t>13 - RISEN</t>
  </si>
  <si>
    <t>EPB_MODULO5</t>
  </si>
  <si>
    <t>13 - FRONIUS PRIMO 8.2-1</t>
  </si>
  <si>
    <t>EPB 2 - FRONIUS4</t>
  </si>
  <si>
    <t>6 - ABB</t>
  </si>
  <si>
    <t>EPB_INVERSOR4</t>
  </si>
  <si>
    <t>111 - TSM-DE15H(II)</t>
  </si>
  <si>
    <t>EPB 1 - TRINA SOLAR4</t>
  </si>
  <si>
    <t>10 - PURE ENERGY</t>
  </si>
  <si>
    <t>EPB_MODULO4</t>
  </si>
  <si>
    <t>12 - PRIMO 5.0-1</t>
  </si>
  <si>
    <t>EPB 2 - FRONIUS3</t>
  </si>
  <si>
    <t>5 - CANADIAN</t>
  </si>
  <si>
    <t>EPB_INVERSOR3</t>
  </si>
  <si>
    <t>85 - TSM-330 PE14A</t>
  </si>
  <si>
    <t>EPB 1 - TRINA SOLAR3</t>
  </si>
  <si>
    <t>9 - JA SOLAR</t>
  </si>
  <si>
    <t>EPB_MODULO3</t>
  </si>
  <si>
    <t>11 - SYMO 17.5-3-M</t>
  </si>
  <si>
    <t>EPB 2 - FRONIUS2</t>
  </si>
  <si>
    <t>4 - SUNGROW</t>
  </si>
  <si>
    <t>EPB_INVERSOR2</t>
  </si>
  <si>
    <t>47 - TSM-270PD05.08D</t>
  </si>
  <si>
    <t>EPB 1 - TRINA SOLAR2</t>
  </si>
  <si>
    <t>3 - CANADIAN</t>
  </si>
  <si>
    <t>EPB_MODULO2</t>
  </si>
  <si>
    <t>1 - PRIMO 6.0-1</t>
  </si>
  <si>
    <t>EPB 2 - FRONIUS1</t>
  </si>
  <si>
    <t>EPB_INVERSOR1</t>
  </si>
  <si>
    <t>1 - TSM-PE 14A</t>
  </si>
  <si>
    <t>EPB 1 - TRINA SOLAR1</t>
  </si>
  <si>
    <t>1 - TRINA SOLAR</t>
  </si>
  <si>
    <t>EPB_MODULO1</t>
  </si>
  <si>
    <t>2185 - OUROLUX 70022 550W</t>
  </si>
  <si>
    <t>EMT 430 - OUROLUX1</t>
  </si>
  <si>
    <t>2180 - HW-MQSB-V230</t>
  </si>
  <si>
    <t>EMT 429 - L8 ENERGY1</t>
  </si>
  <si>
    <t>2174 - OUROLUX 70022 550W</t>
  </si>
  <si>
    <t>EMT 428 - OUROLUX SOLAR1</t>
  </si>
  <si>
    <t>2169 - CHASER-M10/144P-550</t>
  </si>
  <si>
    <t>EMT 426 - HC CHASER1</t>
  </si>
  <si>
    <t>2171 - CHSM72M-HC-555</t>
  </si>
  <si>
    <t>EMT 424 - ASTROENERGY2</t>
  </si>
  <si>
    <t>2130 - CHSM72M-HC-545</t>
  </si>
  <si>
    <t>EMT 424 - ASTROENERGY1</t>
  </si>
  <si>
    <t>2120 - ESM-550S</t>
  </si>
  <si>
    <t>EMT 423 - EINNOVA SOLARLINE1</t>
  </si>
  <si>
    <t>2115 - TW655MBCP-132-D - 655W</t>
  </si>
  <si>
    <t>EMT 420 - TW SOLAR2</t>
  </si>
  <si>
    <t>2101 - TW655MBCP-132-D</t>
  </si>
  <si>
    <t>EMT 420 - TW SOLAR1</t>
  </si>
  <si>
    <t>2099 - SS-550-72MDH</t>
  </si>
  <si>
    <t>EMT 419 - JNG2</t>
  </si>
  <si>
    <t>2097 - SS-555-72MDH</t>
  </si>
  <si>
    <t>EMT 419 - JNG1</t>
  </si>
  <si>
    <t>2062 - BOLD550-144MH</t>
  </si>
  <si>
    <t>EMT 417 - BOLD ENERGY1</t>
  </si>
  <si>
    <t>2082 - TS560S8B-144</t>
  </si>
  <si>
    <t>EMT 416 - TS-8G66M-6652</t>
  </si>
  <si>
    <t>2050 - TS-8G66M-665</t>
  </si>
  <si>
    <t>EMT 416 - TS-8G66M-6651</t>
  </si>
  <si>
    <t>2064 - CP18-72H550W</t>
  </si>
  <si>
    <t>EMT 414 - HITOUCH2</t>
  </si>
  <si>
    <t>2060 - CP18-72H555W</t>
  </si>
  <si>
    <t>EMT 414 - HITOUCH1</t>
  </si>
  <si>
    <t>2230 - HT72-166M-450W</t>
  </si>
  <si>
    <t>EMT 413 - HT-SAAE7</t>
  </si>
  <si>
    <t xml:space="preserve">2202 - HTSAAE - HT 66-210(PD)-F-655WP </t>
  </si>
  <si>
    <t>EMT 413 - HT-SAAE6</t>
  </si>
  <si>
    <t>2196 - HT66-210(PD)-F-665</t>
  </si>
  <si>
    <t>EMT 413 - HT-SAAE5</t>
  </si>
  <si>
    <t>2111 - HT72-166M-450W</t>
  </si>
  <si>
    <t>EMT 413 - HT-SAAE4</t>
  </si>
  <si>
    <t>2109 - HT54-18X</t>
  </si>
  <si>
    <t>EMT 413 - HT-SAAE3</t>
  </si>
  <si>
    <t>2043 - HT66-18X 505</t>
  </si>
  <si>
    <t>EMT 413 - HT-SAAE2</t>
  </si>
  <si>
    <t>2035 - HT72-166M-545W</t>
  </si>
  <si>
    <t>EMT 413 - HT-SAAE1</t>
  </si>
  <si>
    <t>2227 - CHASER-M10/144P-550W</t>
  </si>
  <si>
    <t>EMT 412 - AKCOME2</t>
  </si>
  <si>
    <t>2025 - SK9612MHVC-550</t>
  </si>
  <si>
    <t>EMT 412 - AKCOME1</t>
  </si>
  <si>
    <t>2203 - TS550S8B-144</t>
  </si>
  <si>
    <t>EMT 409 - TSUN7</t>
  </si>
  <si>
    <t>2181 - TSM472H-N-570</t>
  </si>
  <si>
    <t>EMT 409 - TSUN6</t>
  </si>
  <si>
    <t>2145 - TS56S8B</t>
  </si>
  <si>
    <t>EMT 409 - TSUN5</t>
  </si>
  <si>
    <t>2102 - TS560S8B-144</t>
  </si>
  <si>
    <t>EMT 409 - TSUN4</t>
  </si>
  <si>
    <t>2095 - TS560S8B-144</t>
  </si>
  <si>
    <t>EMT 409 - TSUN3</t>
  </si>
  <si>
    <t>2087 - TSM472H-550</t>
  </si>
  <si>
    <t>EMT 409 - TSUN2</t>
  </si>
  <si>
    <t>2006 - TP7F72M(H)-550</t>
  </si>
  <si>
    <t>EMT 409 - TSUN1</t>
  </si>
  <si>
    <t>2003 - BSOL-GRAPH-460</t>
  </si>
  <si>
    <t>EMT 408 - BLUESOL1</t>
  </si>
  <si>
    <t>2078 - CP18-72H -555</t>
  </si>
  <si>
    <t>EMT 406 - HANERSUN9</t>
  </si>
  <si>
    <t>2049 -  CP18-72HT555W</t>
  </si>
  <si>
    <t>EMT 406 - HANERSUN8</t>
  </si>
  <si>
    <t>2047 -  CP18-72HT550W</t>
  </si>
  <si>
    <t>EMT 406 - HANERSUN7</t>
  </si>
  <si>
    <t>2042 - CP18-72H550W</t>
  </si>
  <si>
    <t>EMT 406 - HANERSUN6</t>
  </si>
  <si>
    <t>2041 - CP18-72H545W</t>
  </si>
  <si>
    <t>EMT 406 - HANERSUN5</t>
  </si>
  <si>
    <t>2040 - CP18-72H540W</t>
  </si>
  <si>
    <t>EMT 406 - HANERSUN4</t>
  </si>
  <si>
    <t>2039 - CP18-72H535W</t>
  </si>
  <si>
    <t>EMT 406 - HANERSUN3</t>
  </si>
  <si>
    <t>2038 - CP18-72H530W</t>
  </si>
  <si>
    <t>EMT 406 - HANERSUN2</t>
  </si>
  <si>
    <t>1992 - CP18-72HT550W</t>
  </si>
  <si>
    <t>EMT 406 - HANERSUN1</t>
  </si>
  <si>
    <t>1925 - TPS-P6U-330W</t>
  </si>
  <si>
    <t>EMT 399 - TOPRAY1</t>
  </si>
  <si>
    <t>1922 - SKY182*182-78-MH-590W</t>
  </si>
  <si>
    <t>EMT 398 - SKY SOLLARIS1</t>
  </si>
  <si>
    <t>1972 - RS11-340P-E2</t>
  </si>
  <si>
    <t>EMT 397 - RENESOLA2</t>
  </si>
  <si>
    <t>1909 - RS3-455MB-E3</t>
  </si>
  <si>
    <t>EMT 397 - RENESOLA1</t>
  </si>
  <si>
    <t>1905 - 5G-545-72MTF</t>
  </si>
  <si>
    <t>EMT 394 - SOL1</t>
  </si>
  <si>
    <t>2021 - JKM565M-72HL4-V</t>
  </si>
  <si>
    <t>EMT 391 - TIGER / JINCO3</t>
  </si>
  <si>
    <t>1840 - 450M-60 FABHL4-V</t>
  </si>
  <si>
    <t>EMT 391 - TIGER / JINCO2</t>
  </si>
  <si>
    <t>1839 - 470M-7KL3V</t>
  </si>
  <si>
    <t>EMT 391 - TIGER / JINCO1</t>
  </si>
  <si>
    <t>1838 - QS545-144HM8-545W</t>
  </si>
  <si>
    <t>EMT 389 - QSOLAR1</t>
  </si>
  <si>
    <t>2144 - RS9-665MBG-E1</t>
  </si>
  <si>
    <t>EMT 386 - RENESOLA4</t>
  </si>
  <si>
    <t>2143 - RS6-570N-E3</t>
  </si>
  <si>
    <t>EMT 386 - RENESOLA3</t>
  </si>
  <si>
    <t>1888 - RS3-455MB-E3</t>
  </si>
  <si>
    <t>EMT 386 - RENESOLA2</t>
  </si>
  <si>
    <t>1824 - RS6-550M-E3</t>
  </si>
  <si>
    <t>EMT 386 - RENESOLA1</t>
  </si>
  <si>
    <t>1822 - SF-16M16/144450</t>
  </si>
  <si>
    <t>EMT 385 - SGV SOLAR1</t>
  </si>
  <si>
    <t>1806 - SN550-144M</t>
  </si>
  <si>
    <t>EMT 383 - SUN&amp;POWER MONO HALF CUT1</t>
  </si>
  <si>
    <t>2183 - CHSM72M-HC-555W</t>
  </si>
  <si>
    <t>EMT 381 - WDC SOLAR3</t>
  </si>
  <si>
    <t>2142 - WDC72T-555W</t>
  </si>
  <si>
    <t>EMT 381 - WDC SOLAR2</t>
  </si>
  <si>
    <t>1772 - WDC550-36V-MH</t>
  </si>
  <si>
    <t>EMT 381 - WDC SOLAR1</t>
  </si>
  <si>
    <t>2077 - SS-555-72MDH</t>
  </si>
  <si>
    <t>EMT 379 - JNG2</t>
  </si>
  <si>
    <t>1768 - SS-550-72MDH</t>
  </si>
  <si>
    <t>EMT 379 - JNG1</t>
  </si>
  <si>
    <t>1766 - WDC550-36V-MH</t>
  </si>
  <si>
    <t>EMT 377 - WDC SOLAR1</t>
  </si>
  <si>
    <t>2166 - HY-M10/144M-555W</t>
  </si>
  <si>
    <t>EMT 376 - HONOR SOLAR7</t>
  </si>
  <si>
    <t>2127 - HY-M12/120H - 605W</t>
  </si>
  <si>
    <t>EMT 376 - HONOR SOLAR6</t>
  </si>
  <si>
    <t>2081 - HY-M10/144H-550W</t>
  </si>
  <si>
    <t>EMT 376 - HONOR SOLAR5</t>
  </si>
  <si>
    <t>1963 - HY-M10/156H-600W</t>
  </si>
  <si>
    <t>EMT 376 - HONOR SOLAR4</t>
  </si>
  <si>
    <t>1952 - HY-P10/156H-460</t>
  </si>
  <si>
    <t>EMT 376 - HONOR SOLAR3</t>
  </si>
  <si>
    <t>1801 - HY-M12/132H-665W</t>
  </si>
  <si>
    <t>EMT 376 - HONOR SOLAR2</t>
  </si>
  <si>
    <t>1771 - HY-M10/120H-460W</t>
  </si>
  <si>
    <t>EMT 376 - HONOR SOLAR1</t>
  </si>
  <si>
    <t>1761 - SKT550M10</t>
  </si>
  <si>
    <t>EMT 375 - SUNKET1</t>
  </si>
  <si>
    <t>1755 - HY - M10/120H-460W</t>
  </si>
  <si>
    <t>EMT 374 - HONOR SOLAR1</t>
  </si>
  <si>
    <t>2131 - SN555-144M</t>
  </si>
  <si>
    <t>EMT 369 - SINE ENERGY2</t>
  </si>
  <si>
    <t>1733 - SN - 144M - 550W</t>
  </si>
  <si>
    <t>EMT 369 - SINE ENERGY1</t>
  </si>
  <si>
    <t>2186 - XP-670W-66MET</t>
  </si>
  <si>
    <t>EMT 367 - XPOWER6</t>
  </si>
  <si>
    <t>2019 - XPOWER-540-XP-540W-72MET</t>
  </si>
  <si>
    <t>EMT 367 - XPOWER5</t>
  </si>
  <si>
    <t>2010 - XP-590W-78MET</t>
  </si>
  <si>
    <t>EMT 367 - XPOWER4</t>
  </si>
  <si>
    <t>1917 - XP-505W-66MDH</t>
  </si>
  <si>
    <t>EMT 367 - XPOWER3</t>
  </si>
  <si>
    <t>1903 - XP-550W-72MET</t>
  </si>
  <si>
    <t>EMT 367 - XPOWER2</t>
  </si>
  <si>
    <t>1810 - XP 450W 72MET</t>
  </si>
  <si>
    <t>EMT 367 - XPOWER1</t>
  </si>
  <si>
    <t>2114 - HY-M10/144H-555</t>
  </si>
  <si>
    <t>EMT 363 - HONOR 4</t>
  </si>
  <si>
    <t>1805 - HY-M12/132H 665W</t>
  </si>
  <si>
    <t>EMT 363 - HONOR 3</t>
  </si>
  <si>
    <t>1728 - HY-M10/144H-550W</t>
  </si>
  <si>
    <t>EMT 363 - HONOR 2</t>
  </si>
  <si>
    <t>1704 - HY-M10/120H-460</t>
  </si>
  <si>
    <t>EMT 363 - HONOR 1</t>
  </si>
  <si>
    <t>1674 - SP450HM6-72L</t>
  </si>
  <si>
    <t>EMT 359 - SPOLARPV1</t>
  </si>
  <si>
    <t>2231 - BIG-F11</t>
  </si>
  <si>
    <t>EMT 358 - TEGULA2</t>
  </si>
  <si>
    <t>1673 - BIG-F10</t>
  </si>
  <si>
    <t>EMT 358 - TEGULA1</t>
  </si>
  <si>
    <t>2106 - AU550-36V-MH</t>
  </si>
  <si>
    <t>EMT 357 - AUSTA ENERGY2</t>
  </si>
  <si>
    <t>1632 - AU545-36V-M</t>
  </si>
  <si>
    <t>EMT 357 - AUSTA ENERGY1</t>
  </si>
  <si>
    <t>1706 - HS144-M 450</t>
  </si>
  <si>
    <t>EMT 356 - HERSHEY2</t>
  </si>
  <si>
    <t>1612 - HS-72HB-450M</t>
  </si>
  <si>
    <t>EMT 356 - HERSHEY1</t>
  </si>
  <si>
    <t>1784 - TSM472H 550W</t>
  </si>
  <si>
    <t>EMT 353 - ALMADEN2</t>
  </si>
  <si>
    <t>1545 - SEAC40T-205</t>
  </si>
  <si>
    <t>EMT 353 - ALMADEN1</t>
  </si>
  <si>
    <t>1460 - FR 445 MP-HC</t>
  </si>
  <si>
    <t>EMT 345 - KOFV1</t>
  </si>
  <si>
    <t>1433 - BTS-410</t>
  </si>
  <si>
    <t>EMT 344 - BST41</t>
  </si>
  <si>
    <t>1448 - SAT450-144M</t>
  </si>
  <si>
    <t>EMT 343 - SINOSOLA2</t>
  </si>
  <si>
    <t>1429 - SA-440-144M</t>
  </si>
  <si>
    <t>EMT 343 - SINOSOLA1</t>
  </si>
  <si>
    <t>2178 - NXN-575-144MT</t>
  </si>
  <si>
    <t>EMT 342 - NEXEN6</t>
  </si>
  <si>
    <t>2020 - NXN-555-144M</t>
  </si>
  <si>
    <t>EMT 342 - NEXEN5</t>
  </si>
  <si>
    <t>1977 - NXN-555-144M</t>
  </si>
  <si>
    <t>EMT 342 - NEXEN4</t>
  </si>
  <si>
    <t>1783 - NXN-460-120M</t>
  </si>
  <si>
    <t>EMT 342 - NEXEN3</t>
  </si>
  <si>
    <t>1753 - NXN-550-144M</t>
  </si>
  <si>
    <t>EMT 342 - NEXEN2</t>
  </si>
  <si>
    <t>1426 - NXN-545-144M</t>
  </si>
  <si>
    <t>EMT 342 - NEXEN1</t>
  </si>
  <si>
    <t>1590 - EX450MWT-156</t>
  </si>
  <si>
    <t>EMT 341 - EXIOM4</t>
  </si>
  <si>
    <t>1452 - EX445MB-144</t>
  </si>
  <si>
    <t>EMT 341 - EXIOM3</t>
  </si>
  <si>
    <t>1412 - EX440MB-144</t>
  </si>
  <si>
    <t>EMT 341 - EXIOM2</t>
  </si>
  <si>
    <t xml:space="preserve">1399 - EX450MB-144 </t>
  </si>
  <si>
    <t>EMT 341 - EXIOM1</t>
  </si>
  <si>
    <t>2210 - LP210*210-M-55-MH</t>
  </si>
  <si>
    <t>EMT 339 - LEAPTON17</t>
  </si>
  <si>
    <t>2100 - LP182*182-M-72-MH - 560W</t>
  </si>
  <si>
    <t>EMT 339 - LEAPTON16</t>
  </si>
  <si>
    <t>2086 - LP182*182-M-72-MH - 555W</t>
  </si>
  <si>
    <t>EMT 339 - LEAPTON15</t>
  </si>
  <si>
    <t>2008 - LP210-M-66-MH-660W</t>
  </si>
  <si>
    <t>EMT 339 - LEAPTON14</t>
  </si>
  <si>
    <t>1974 - LP210*210-M-66-MH</t>
  </si>
  <si>
    <t>EMT 339 - LEAPTON13</t>
  </si>
  <si>
    <t>1916 - LP182*182-M-72-MH-550W</t>
  </si>
  <si>
    <t>EMT 339 - LEAPTON12</t>
  </si>
  <si>
    <t>1860 - LP182*182-M-60-MB-460W</t>
  </si>
  <si>
    <t>EMT 339 - LEAPTON11</t>
  </si>
  <si>
    <t>1828 - LP182*182-M-78-MH</t>
  </si>
  <si>
    <t>EMT 339 - LEAPTON10</t>
  </si>
  <si>
    <t>1790 - LP182-M-78-MH</t>
  </si>
  <si>
    <t>EMT 339 - LEAPTON9</t>
  </si>
  <si>
    <t>1707 - LP210*210-M-60-MH</t>
  </si>
  <si>
    <t>EMT 339 - LEAPTON8</t>
  </si>
  <si>
    <t>1662 - LP210-M-66-MH</t>
  </si>
  <si>
    <t>EMT 339 - LEAPTON7</t>
  </si>
  <si>
    <t>1653 - LP182-M-60-NH</t>
  </si>
  <si>
    <t>EMT 339 - LEAPTON6</t>
  </si>
  <si>
    <t>1584 - LP182-M-60-MH-460W</t>
  </si>
  <si>
    <t>EMT 339 - LEAPTON5</t>
  </si>
  <si>
    <t xml:space="preserve">1562 -  LP166*166-M-72-MH </t>
  </si>
  <si>
    <t>EMT 339 - LEAPTON4</t>
  </si>
  <si>
    <t>1469 - LP182-M-78-MH590WP</t>
  </si>
  <si>
    <t>EMT 339 - LEAPTON3</t>
  </si>
  <si>
    <t>1395 - LP158-M-72-H/MH-410W</t>
  </si>
  <si>
    <t>EMT 339 - LEAPTON2</t>
  </si>
  <si>
    <t>1391 - LP182-M-72-MH-540W</t>
  </si>
  <si>
    <t>EMT 339 - LEAPTON1</t>
  </si>
  <si>
    <t>1374 - SA441-144M</t>
  </si>
  <si>
    <t>EMT 338 - SINOSOLA1</t>
  </si>
  <si>
    <t>1760 - SIRIUSM7-SHLDD-535/M</t>
  </si>
  <si>
    <t>EMT 337 - SIRIUS3</t>
  </si>
  <si>
    <t>1463 - SIRIUS-PM5-78SA</t>
  </si>
  <si>
    <t>EMT 337 - SIRIUS2</t>
  </si>
  <si>
    <t xml:space="preserve">1344 - SIRIUS-HD144N </t>
  </si>
  <si>
    <t>EMT 337 - SIRIUS1</t>
  </si>
  <si>
    <t>1949 - POS460W120CM</t>
  </si>
  <si>
    <t>EMT 336 - ODEX SOLAR3</t>
  </si>
  <si>
    <t>1712 - POS550W144CM</t>
  </si>
  <si>
    <t>EMT 336 - ODEX SOLAR2</t>
  </si>
  <si>
    <t>1301 - PS330W72CP-330W</t>
  </si>
  <si>
    <t>EMT 336 - ODEX SOLAR1</t>
  </si>
  <si>
    <t>1659 - VSUN545-144MH</t>
  </si>
  <si>
    <t>EMT 333 - VSUN SOLAR2</t>
  </si>
  <si>
    <t>1251 - VSUN450-144MH</t>
  </si>
  <si>
    <t>EMT 333 - VSUN SOLAR1</t>
  </si>
  <si>
    <t xml:space="preserve">1436 - JY340P6-FG-5 </t>
  </si>
  <si>
    <t>EMT 330 - JAYU SOLAR3</t>
  </si>
  <si>
    <t>1368 - JY410M6-FS-9</t>
  </si>
  <si>
    <t>EMT 330 - JAYU SOLAR2</t>
  </si>
  <si>
    <t>1225 - JY335P6-AA-5</t>
  </si>
  <si>
    <t>EMT 330 - JAYU SOLAR1</t>
  </si>
  <si>
    <t>1339 - DMJ72H(S)-450</t>
  </si>
  <si>
    <t>EMT 329 - RAYTECH4</t>
  </si>
  <si>
    <t>1319 - BPDMJ72H-450</t>
  </si>
  <si>
    <t>EMT 329 - RAYTECH3</t>
  </si>
  <si>
    <t>1230 - BPDMJ72H-440</t>
  </si>
  <si>
    <t>EMT 329 - RAYTECH2</t>
  </si>
  <si>
    <t>1224 - BPDMJ72H-445</t>
  </si>
  <si>
    <t>EMT 329 - RAYTECH1</t>
  </si>
  <si>
    <t>1285 - HALF CELL 405W</t>
  </si>
  <si>
    <t>EMT 328 - SOLPAC2</t>
  </si>
  <si>
    <t>1223 - GS-530 HALF-CELL</t>
  </si>
  <si>
    <t>EMT 328 - SOLPAC1</t>
  </si>
  <si>
    <t>2055 - KOFV FR 550 MP-HC</t>
  </si>
  <si>
    <t>EMT 325 - KOMECO3</t>
  </si>
  <si>
    <t>1219 - KOFV FR 445 MP-HC</t>
  </si>
  <si>
    <t>EMT 325 - KOMECO2</t>
  </si>
  <si>
    <t>1218 - KOFV FR 340 - AR</t>
  </si>
  <si>
    <t>EMT 325 - KOMECO1</t>
  </si>
  <si>
    <t>1416 - JY410M6-FS-9</t>
  </si>
  <si>
    <t>EMT 321 - SOPRANO3</t>
  </si>
  <si>
    <t xml:space="preserve">1306 - SL335TU-36P </t>
  </si>
  <si>
    <t>EMT 321 - SOPRANO2</t>
  </si>
  <si>
    <t>1159 - JY335P6-AA 5</t>
  </si>
  <si>
    <t>EMT 321 - SOPRANO1</t>
  </si>
  <si>
    <t>2125 - MF00575</t>
  </si>
  <si>
    <t>EMT 319 - EMPALUX13</t>
  </si>
  <si>
    <t>2124 - MF00575</t>
  </si>
  <si>
    <t>EMT 319 - EMPALUX12</t>
  </si>
  <si>
    <t>1846 - MF00465-465W</t>
  </si>
  <si>
    <t>EMT 319 - EMPALUX11</t>
  </si>
  <si>
    <t>1797 - YH450W-36MH</t>
  </si>
  <si>
    <t>EMT 319 - EMPALUX10</t>
  </si>
  <si>
    <t>1762 - MF00690</t>
  </si>
  <si>
    <t>EMT 319 - EMPALUX9</t>
  </si>
  <si>
    <t>1746 - LF690M12-66H/BF</t>
  </si>
  <si>
    <t>EMT 319 - EMPALUX8</t>
  </si>
  <si>
    <t>1606 - MF00605</t>
  </si>
  <si>
    <t>EMT 319 - EMPALUX7</t>
  </si>
  <si>
    <t>1597 - LF605M12-60H</t>
  </si>
  <si>
    <t>EMT 319 - EMPALUX6</t>
  </si>
  <si>
    <t>1589 - LF350P6-72</t>
  </si>
  <si>
    <t>EMT 319 - EMPALUX5</t>
  </si>
  <si>
    <t>1587 - MF00350</t>
  </si>
  <si>
    <t>EMT 319 - EMPALUX4</t>
  </si>
  <si>
    <t>1526 - LF500M8-78H</t>
  </si>
  <si>
    <t>EMT 319 - EMPALUX3</t>
  </si>
  <si>
    <t>1466 -  MF00330W</t>
  </si>
  <si>
    <t>EMT 319 - EMPALUX2</t>
  </si>
  <si>
    <t>1214 - MF00450</t>
  </si>
  <si>
    <t>EMT 319 - EMPALUX1</t>
  </si>
  <si>
    <t>1871 - TSHM545-144HV</t>
  </si>
  <si>
    <t>EMT 318 - BEYONDSUN5</t>
  </si>
  <si>
    <t>1664 - TSHM535-144HV</t>
  </si>
  <si>
    <t>EMT 318 - BEYONDSUN4</t>
  </si>
  <si>
    <t>1645 - TSBHM535-144HVG</t>
  </si>
  <si>
    <t>EMT 318 - BEYONDSUN3</t>
  </si>
  <si>
    <t xml:space="preserve">1277 - TDP335-72H </t>
  </si>
  <si>
    <t>EMT 318 - BEYONDSUN2</t>
  </si>
  <si>
    <t>1141 - TSP335-72H</t>
  </si>
  <si>
    <t>EMT 318 - BEYONDSUN1</t>
  </si>
  <si>
    <t>1312 - JT400SGH</t>
  </si>
  <si>
    <t>EMT 317 - JETION2</t>
  </si>
  <si>
    <t>1139 - JT335PAG</t>
  </si>
  <si>
    <t>EMT 317 - JETION1</t>
  </si>
  <si>
    <t>1915 - BS550M-144</t>
  </si>
  <si>
    <t>EMT 315 - BEDINSOLAR8</t>
  </si>
  <si>
    <t>1873 - BS550M-144</t>
  </si>
  <si>
    <t>EMT 315 - BEDINSOLAR7</t>
  </si>
  <si>
    <t>1780 - ESPSC-390W</t>
  </si>
  <si>
    <t>EMT 315 - BEDINSOLAR6</t>
  </si>
  <si>
    <t>1516 - BS455-36V-MHT</t>
  </si>
  <si>
    <t>EMT 315 - BEDINSOLAR5</t>
  </si>
  <si>
    <t>1510 - ESPSC - 370</t>
  </si>
  <si>
    <t>EMT 315 - BEDINSOLAR4</t>
  </si>
  <si>
    <t>1468 - BS545-36V-MH</t>
  </si>
  <si>
    <t>EMT 315 - BEDINSOLAR3</t>
  </si>
  <si>
    <t>1458 - ESPMC - 370</t>
  </si>
  <si>
    <t>EMT 315 - BEDINSOLAR2</t>
  </si>
  <si>
    <t>1387 - BEDIN ESPMC72 - 380W</t>
  </si>
  <si>
    <t>EMT 315 - BEDINSOLAR1</t>
  </si>
  <si>
    <t>2225 - SS-560-72MDH</t>
  </si>
  <si>
    <t>EMT 313 - SUNOVA25</t>
  </si>
  <si>
    <t>2195 - SS-BG600-60MDH-G12</t>
  </si>
  <si>
    <t>EMT 313 - SUNOVA24</t>
  </si>
  <si>
    <t>2192 - SS-670-66MDH-G12</t>
  </si>
  <si>
    <t>EMT 313 - SUNOVA23</t>
  </si>
  <si>
    <t>2170 - SS-570-72MDH(T)</t>
  </si>
  <si>
    <t>EMT 313 - SUNOVA22</t>
  </si>
  <si>
    <t>2164 - SS-605-60</t>
  </si>
  <si>
    <t>EMT 313 - SUNOVA21</t>
  </si>
  <si>
    <t>2161 - SS-605-60MDH-G12</t>
  </si>
  <si>
    <t>EMT 313 - SUNOVA20</t>
  </si>
  <si>
    <t>2063 - SS-590-60MDH-G12</t>
  </si>
  <si>
    <t>EMT 313 - SUNOVA19</t>
  </si>
  <si>
    <t>1923 - SS-440-72M</t>
  </si>
  <si>
    <t>EMT 313 - SUNOVA18</t>
  </si>
  <si>
    <t>1920 - SS-555-72MDH</t>
  </si>
  <si>
    <t>EMT 313 - SUNOVA17</t>
  </si>
  <si>
    <t>1690 - SS-460-60MDH</t>
  </si>
  <si>
    <t>EMT 313 - SUNOVA16</t>
  </si>
  <si>
    <t>1675 - SS-540-72MDH</t>
  </si>
  <si>
    <t>EMT 313 - SUNOVA15</t>
  </si>
  <si>
    <t>1631 - SS-550-72MTF</t>
  </si>
  <si>
    <t>EMT 313 - SUNOVA14</t>
  </si>
  <si>
    <t>1627 - SS-505-66MTF</t>
  </si>
  <si>
    <t>EMT 313 - SUNOVA13</t>
  </si>
  <si>
    <t>1618 - SS-BT545-72MDH</t>
  </si>
  <si>
    <t>EMT 313 - SUNOVA12</t>
  </si>
  <si>
    <t>1601 - SS-450-72MTF</t>
  </si>
  <si>
    <t>EMT 313 - SUNOVA11</t>
  </si>
  <si>
    <t>1541 - SS-545-72MTF</t>
  </si>
  <si>
    <t>EMT 313 - SUNOVA10</t>
  </si>
  <si>
    <t>1501 - SS-535-72MDH</t>
  </si>
  <si>
    <t>EMT 313 - SUNOVA9</t>
  </si>
  <si>
    <t>1474 - SS-420-72PD</t>
  </si>
  <si>
    <t>EMT 313 - SUNOVA8</t>
  </si>
  <si>
    <t>1346 - SS-550-72MDH</t>
  </si>
  <si>
    <t>EMT 313 - SUNOVA7</t>
  </si>
  <si>
    <t xml:space="preserve">1273 - SS-410-72MD </t>
  </si>
  <si>
    <t>EMT 313 - SUNOVA6</t>
  </si>
  <si>
    <t>1143 - SS-410-72M</t>
  </si>
  <si>
    <t>EMT 313 - SUNOVA5</t>
  </si>
  <si>
    <t>1120 - SS-400-72M</t>
  </si>
  <si>
    <t>EMT 313 - SUNOVA4</t>
  </si>
  <si>
    <t>1099 - SS-400-72MD</t>
  </si>
  <si>
    <t>EMT 313 - SUNOVA3</t>
  </si>
  <si>
    <t>1097 - SS-450-72MD</t>
  </si>
  <si>
    <t>EMT 313 - SUNOVA2</t>
  </si>
  <si>
    <t>1077 - SS 405 72MD</t>
  </si>
  <si>
    <t>EMT 313 - SUNOVA1</t>
  </si>
  <si>
    <t>2094 - OSDA ODA-575-36V-MH</t>
  </si>
  <si>
    <t>EMT 311 - OSDA25</t>
  </si>
  <si>
    <t>2070 - ODA575-36V-MH</t>
  </si>
  <si>
    <t>EMT 311 - OSDA24</t>
  </si>
  <si>
    <t>2069 - ODA555-36V-MH</t>
  </si>
  <si>
    <t>EMT 311 - OSDA23</t>
  </si>
  <si>
    <t>1708 - ODA330-30-P</t>
  </si>
  <si>
    <t>EMT 311 - OSDA22</t>
  </si>
  <si>
    <t>1667 - ODA460-30V-MH</t>
  </si>
  <si>
    <t>EMT 311 - OSDA21</t>
  </si>
  <si>
    <t>1646 - ODA455-36V-MHT</t>
  </si>
  <si>
    <t>EMT 311 - OSDA20</t>
  </si>
  <si>
    <t>1588 - ODA430-36-MH</t>
  </si>
  <si>
    <t>EMT 311 - OSDA19</t>
  </si>
  <si>
    <t>1586 - ODA550-36V-MH</t>
  </si>
  <si>
    <t>EMT 311 - OSDA18</t>
  </si>
  <si>
    <t>1578 - ODA-72LM</t>
  </si>
  <si>
    <t>EMT 311 - OSDA17</t>
  </si>
  <si>
    <t>1514 - ODA545-36V-MH</t>
  </si>
  <si>
    <t>EMT 311 - OSDA16</t>
  </si>
  <si>
    <t>1505 - ODA455-36V-MH</t>
  </si>
  <si>
    <t>EMT 311 - OSDA15</t>
  </si>
  <si>
    <t>1484 - ODA-450-36-MH</t>
  </si>
  <si>
    <t>EMT 311 - OSDA14</t>
  </si>
  <si>
    <t>1409 - ODA-400W</t>
  </si>
  <si>
    <t>EMT 311 - OSDA13</t>
  </si>
  <si>
    <t>1380 - ODA440-36MH</t>
  </si>
  <si>
    <t>EMT 311 - OSDA12</t>
  </si>
  <si>
    <t>1357 - ODA450-36-M</t>
  </si>
  <si>
    <t>EMT 311 - OSDA11</t>
  </si>
  <si>
    <t>1275 - ODA340-36-P</t>
  </si>
  <si>
    <t>EMT 311 - OSDA10</t>
  </si>
  <si>
    <t>1209 - OSDA - 72-M</t>
  </si>
  <si>
    <t>EMT 311 - OSDA9</t>
  </si>
  <si>
    <t>1151 - ODA390W-36-M</t>
  </si>
  <si>
    <t>EMT 311 - OSDA8</t>
  </si>
  <si>
    <t>1137 - ODA380-36-M</t>
  </si>
  <si>
    <t>EMT 311 - OSDA7</t>
  </si>
  <si>
    <t>1127 - ODA400-36-MH</t>
  </si>
  <si>
    <t>EMT 311 - OSDA6</t>
  </si>
  <si>
    <t>1107 - ODA330-36-P</t>
  </si>
  <si>
    <t>EMT 311 - OSDA5</t>
  </si>
  <si>
    <t>1103 - ODA-340W36M</t>
  </si>
  <si>
    <t>EMT 311 - OSDA4</t>
  </si>
  <si>
    <t>1095 - ODA410-36-MH</t>
  </si>
  <si>
    <t>EMT 311 - OSDA3</t>
  </si>
  <si>
    <t>1094 - ODA - 400W39M</t>
  </si>
  <si>
    <t>EMT 311 - OSDA2</t>
  </si>
  <si>
    <t xml:space="preserve">1065 - ODA-400W36M </t>
  </si>
  <si>
    <t>EMT 311 - OSDA1</t>
  </si>
  <si>
    <t>1803 - PS550M6-24/TH</t>
  </si>
  <si>
    <t>EMT 309 - PHONO13</t>
  </si>
  <si>
    <t>1775 - PS455M4H-24/TH</t>
  </si>
  <si>
    <t>EMT 309 - PHONO12</t>
  </si>
  <si>
    <t>1763 - PS530M6H-24/TH</t>
  </si>
  <si>
    <t>EMT 309 - PHONO11</t>
  </si>
  <si>
    <t>1686 - PS540M6H-24/TH</t>
  </si>
  <si>
    <t>EMT 309 - PHONO10</t>
  </si>
  <si>
    <t>1651 - PS - 450M 5GFH/24-TH</t>
  </si>
  <si>
    <t>EMT 309 - PHONO9</t>
  </si>
  <si>
    <t>1591 - PS535M6H-24/TH</t>
  </si>
  <si>
    <t>EMT 309 - PHONO8</t>
  </si>
  <si>
    <t xml:space="preserve">1533 -  PS545M6-24/TH </t>
  </si>
  <si>
    <t>EMT 309 - PHONO7</t>
  </si>
  <si>
    <t>1499 - PS405M1H-24/TH</t>
  </si>
  <si>
    <t>EMT 309 - PHONO6</t>
  </si>
  <si>
    <t>1477 - PS385M-24/TH</t>
  </si>
  <si>
    <t>EMT 309 - PHONO5</t>
  </si>
  <si>
    <t xml:space="preserve">1278 - PS450M4-24/TH </t>
  </si>
  <si>
    <t>EMT 309 - PHONO4</t>
  </si>
  <si>
    <t>1222 - PS450M4H-24/TH</t>
  </si>
  <si>
    <t>EMT 309 - PHONO3</t>
  </si>
  <si>
    <t xml:space="preserve">1145 - PS405M1-24/TH </t>
  </si>
  <si>
    <t>EMT 309 - PHONO2</t>
  </si>
  <si>
    <t>1059 - PS400M1H-24TH</t>
  </si>
  <si>
    <t>EMT 309 - PHONO1</t>
  </si>
  <si>
    <t>1984 - ELG555-M72HAE</t>
  </si>
  <si>
    <t>EMT 306 - ELGIN13</t>
  </si>
  <si>
    <t>1982 - ELG550-M72HSN</t>
  </si>
  <si>
    <t>EMT 306 - ELGIN12</t>
  </si>
  <si>
    <t>1856 - ELG590-M78HLP</t>
  </si>
  <si>
    <t>EMT 306 - ELGIN11</t>
  </si>
  <si>
    <t>1855 - ELG550-M72HOD</t>
  </si>
  <si>
    <t>EMT 306 - ELGIN10</t>
  </si>
  <si>
    <t>1854 - ODA 450 - 36 MH</t>
  </si>
  <si>
    <t>EMT 306 - ELGIN9</t>
  </si>
  <si>
    <t xml:space="preserve">1693 - ELG550-M72HCH </t>
  </si>
  <si>
    <t>EMT 306 - ELGIN8</t>
  </si>
  <si>
    <t>1672 - ELGIN - 545-M72HL</t>
  </si>
  <si>
    <t>EMT 306 - ELGIN7</t>
  </si>
  <si>
    <t>1493 - CELL-450MHALF</t>
  </si>
  <si>
    <t>EMT 306 - ELGIN6</t>
  </si>
  <si>
    <t>1271 - ELGIN-340W</t>
  </si>
  <si>
    <t>EMT 306 - ELGIN5</t>
  </si>
  <si>
    <t>1239 - SUN340-72P</t>
  </si>
  <si>
    <t>EMT 306 - ELGIN4</t>
  </si>
  <si>
    <t>1085 - ELGIN-380W</t>
  </si>
  <si>
    <t>EMT 306 - ELGIN3</t>
  </si>
  <si>
    <t>1047 - ELGIN-400W</t>
  </si>
  <si>
    <t>EMT 306 - ELGIN2</t>
  </si>
  <si>
    <t>1046 - ELGIN-320W</t>
  </si>
  <si>
    <t>EMT 306 - ELGIN1</t>
  </si>
  <si>
    <t>2222 - RENO-H 550</t>
  </si>
  <si>
    <t>EMT 305 - RENOVIGI7</t>
  </si>
  <si>
    <t>1921 - RENO-340HP</t>
  </si>
  <si>
    <t>EMT 305 - RENOVIGI6</t>
  </si>
  <si>
    <t>1894 - RENO-340HP</t>
  </si>
  <si>
    <t>EMT 305 - RENOVIGI5</t>
  </si>
  <si>
    <t>1769 - RENO-545-HCM8</t>
  </si>
  <si>
    <t>EMT 305 - RENOVIGI4</t>
  </si>
  <si>
    <t>1750 - RENO-545-HCM8</t>
  </si>
  <si>
    <t>EMT 305 - RENOVIGI3</t>
  </si>
  <si>
    <t>1167 - RSM156-6-450</t>
  </si>
  <si>
    <t>EMT 305 - RENOVIGI2</t>
  </si>
  <si>
    <t>1038 - RENO-335P</t>
  </si>
  <si>
    <t>EMT 305 - RENOVIGI1</t>
  </si>
  <si>
    <t>1927 - TP7F72M 550WP _x000D_</t>
  </si>
  <si>
    <t>EMT 303 - HIPRO3</t>
  </si>
  <si>
    <t>1204 - TP6H72M(H)-400</t>
  </si>
  <si>
    <t>EMT 303 - HIPRO2</t>
  </si>
  <si>
    <t>1036 - HIPRO M350TP6 72M</t>
  </si>
  <si>
    <t>EMT 303 - HIPRO1</t>
  </si>
  <si>
    <t>2221 - MFREN-MO-144-460W</t>
  </si>
  <si>
    <t>EMT 302 - BELENERGY29</t>
  </si>
  <si>
    <t>2113 - MFVHO-MO-120-460W</t>
  </si>
  <si>
    <t>EMT 302 - BELENERGY28</t>
  </si>
  <si>
    <t>2031 - MFVHO-PO-460W</t>
  </si>
  <si>
    <t>EMT 302 - BELENERGY27</t>
  </si>
  <si>
    <t>2007 - MFVHO-MO-120-460W</t>
  </si>
  <si>
    <t>EMT 302 - BELENERGY26</t>
  </si>
  <si>
    <t>1989 - MFHON-MO-132-665W</t>
  </si>
  <si>
    <t>EMT 302 - BELENERGY25</t>
  </si>
  <si>
    <t>1980 - MFVZN-MO-120-460W</t>
  </si>
  <si>
    <t>EMT 302 - BELENERGY24</t>
  </si>
  <si>
    <t>1968 - MFREN-MO-144-455W - 455W</t>
  </si>
  <si>
    <t>EMT 302 - BELENERGY23</t>
  </si>
  <si>
    <t>1926 - MFVTA-MO-144-550W</t>
  </si>
  <si>
    <t>EMT 302 - BELENERGY22</t>
  </si>
  <si>
    <t>1912 - MFREN-MO-144-455W</t>
  </si>
  <si>
    <t>EMT 302 - BELENERGY21</t>
  </si>
  <si>
    <t>1898 - MFVHO-MO-156-600W</t>
  </si>
  <si>
    <t>EMT 302 - BELENERGY20</t>
  </si>
  <si>
    <t>1892 - MFVHO-MO-156-600W</t>
  </si>
  <si>
    <t>EMT 302 - BELENERGY19</t>
  </si>
  <si>
    <t>1887 - MFVHO-PO-156-460W</t>
  </si>
  <si>
    <t>EMT 302 - BELENERGY18</t>
  </si>
  <si>
    <t>1879 - MFVCA-MO-144-445W</t>
  </si>
  <si>
    <t>EMT 302 - BELENERGY17</t>
  </si>
  <si>
    <t>1868 - MFVOS-MO-144-550W</t>
  </si>
  <si>
    <t>EMT 302 - BELENERGY16</t>
  </si>
  <si>
    <t>1812 - MFVZN-MO-144-550W</t>
  </si>
  <si>
    <t>EMT 302 - BELENERGY15</t>
  </si>
  <si>
    <t>1745 - MFVHO-MO-144-550W</t>
  </si>
  <si>
    <t>EMT 302 - BELENERGY14</t>
  </si>
  <si>
    <t>1715 - MFVLE-MO-132 - 665W</t>
  </si>
  <si>
    <t>EMT 302 - BELENERGY13</t>
  </si>
  <si>
    <t>1694 - MFVRE MO 144 550W</t>
  </si>
  <si>
    <t>EMT 302 - BELENERGY12</t>
  </si>
  <si>
    <t>1644 - MFVOS-MO-120-460</t>
  </si>
  <si>
    <t>EMT 302 - BELENERGY11</t>
  </si>
  <si>
    <t>1625 - MFVOS-MO-144-460W</t>
  </si>
  <si>
    <t>EMT 302 - BELENERGY10</t>
  </si>
  <si>
    <t>1608 - MFVZN-PO-72-345W</t>
  </si>
  <si>
    <t>EMT 302 - BELENERGY9</t>
  </si>
  <si>
    <t>1540 - MFVZN-PO-144- 345W</t>
  </si>
  <si>
    <t>EMT 302 - BELENERGY8</t>
  </si>
  <si>
    <t>1504 - MFVOS-MO-144-450W</t>
  </si>
  <si>
    <t>EMT 302 - BELENERGY7</t>
  </si>
  <si>
    <t>1441 - MFVSU-PO-72-340W</t>
  </si>
  <si>
    <t>EMT 302 - BELENERGY6</t>
  </si>
  <si>
    <t>1413 - MFVZN-MO144-545W</t>
  </si>
  <si>
    <t>EMT 302 - BELENERGY5</t>
  </si>
  <si>
    <t>1353 - MFVAM-PO-72-340W</t>
  </si>
  <si>
    <t>EMT 302 - BELENERGY4</t>
  </si>
  <si>
    <t>1279 - MFVOS-MO-144-400W</t>
  </si>
  <si>
    <t>EMT 302 - BELENERGY3</t>
  </si>
  <si>
    <t>1053 - MFVOS-MO-144-410W</t>
  </si>
  <si>
    <t>EMT 302 - BELENERGY2</t>
  </si>
  <si>
    <t>1035 - MFVOS-PO-72-340W</t>
  </si>
  <si>
    <t>EMT 302 - BELENERGY1</t>
  </si>
  <si>
    <t>2224 - HMF144M10-560H</t>
  </si>
  <si>
    <t>EMT 300 - HELIUS ENERGY9</t>
  </si>
  <si>
    <t>2172 - HMF120M12 605W</t>
  </si>
  <si>
    <t>EMT 300 - HELIUS ENERGY8</t>
  </si>
  <si>
    <t>2151 - HFM144M10-580HL</t>
  </si>
  <si>
    <t>EMT 300 - HELIUS ENERGY7</t>
  </si>
  <si>
    <t>1872 - HMF144M10-550H</t>
  </si>
  <si>
    <t>EMT 300 - HELIUS ENERGY6</t>
  </si>
  <si>
    <t>1789 - HM6L-66-505</t>
  </si>
  <si>
    <t>EMT 300 - HELIUS ENERGY5</t>
  </si>
  <si>
    <t>1527 - HM6L-60</t>
  </si>
  <si>
    <t>EMT 300 - HELIUS ENERGY4</t>
  </si>
  <si>
    <t>1482 - HMF144M6-465W</t>
  </si>
  <si>
    <t>EMT 300 - HELIUS ENERGY3</t>
  </si>
  <si>
    <t>1272 - HMF72P</t>
  </si>
  <si>
    <t>EMT 300 - HELIUS ENERGY2</t>
  </si>
  <si>
    <t>1014 - HFM144M 410H</t>
  </si>
  <si>
    <t>EMT 300 - HELIUS ENERGY1</t>
  </si>
  <si>
    <t>2197 - AE450HM6L-60</t>
  </si>
  <si>
    <t>EMT 299 - AE SOLAR19</t>
  </si>
  <si>
    <t>2150 - AE535HM6L-72</t>
  </si>
  <si>
    <t>EMT 299 - AE SOLAR18</t>
  </si>
  <si>
    <t>2061 - AE550HM6L-72</t>
  </si>
  <si>
    <t>EMT 299 - AE SOLAR17</t>
  </si>
  <si>
    <t>2005 - AE505MD-132</t>
  </si>
  <si>
    <t>EMT 299 - AE SOLAR16</t>
  </si>
  <si>
    <t>1994 - AE MD-144 550W</t>
  </si>
  <si>
    <t>EMT 299 - AE SOLAR15</t>
  </si>
  <si>
    <t>1943 - AE550HM6L-72</t>
  </si>
  <si>
    <t>EMT 299 - AE SOLAR14</t>
  </si>
  <si>
    <t>1859 - AE505HM6L-66</t>
  </si>
  <si>
    <t>EMT 299 - AE SOLAR13</t>
  </si>
  <si>
    <t>1849 - AE460MD-120</t>
  </si>
  <si>
    <t>EMT 299 - AE SOLAR12</t>
  </si>
  <si>
    <t>1830 - AE440MD</t>
  </si>
  <si>
    <t>EMT 299 - AE SOLAR11</t>
  </si>
  <si>
    <t>1827 - AE505HM6L-60</t>
  </si>
  <si>
    <t>EMT 299 - AE SOLAR10</t>
  </si>
  <si>
    <t>1777 - AE545HM6L-72</t>
  </si>
  <si>
    <t>EMT 299 - AE SOLAR9</t>
  </si>
  <si>
    <t>1528 - AE505HM6L-66</t>
  </si>
  <si>
    <t>EMT 299 - AE SOLAR8</t>
  </si>
  <si>
    <t>1467 - AE460HM6L-60</t>
  </si>
  <si>
    <t>EMT 299 - AE SOLAR7</t>
  </si>
  <si>
    <t xml:space="preserve">1354 - AE440HM6L-72 </t>
  </si>
  <si>
    <t>EMT 299 - AE SOLAR6</t>
  </si>
  <si>
    <t xml:space="preserve">1318 - AE350M6-72 </t>
  </si>
  <si>
    <t>EMT 299 - AE SOLAR5</t>
  </si>
  <si>
    <t>1298 - AE340M6 - 72</t>
  </si>
  <si>
    <t>EMT 299 - AE SOLAR4</t>
  </si>
  <si>
    <t>1213 - AE370M6-72</t>
  </si>
  <si>
    <t>EMT 299 - AE SOLAR3</t>
  </si>
  <si>
    <t xml:space="preserve">1200 - AE395HM6L-72 </t>
  </si>
  <si>
    <t>EMT 299 - AE SOLAR2</t>
  </si>
  <si>
    <t>1009 - AE400HM6-72</t>
  </si>
  <si>
    <t>EMT 299 - AE SOLAR1</t>
  </si>
  <si>
    <t>2234 - LR5-72HBD-550M</t>
  </si>
  <si>
    <t>EMT 296 - LONGI SOLAR29</t>
  </si>
  <si>
    <t>2129 - LR5-66HPH 505W</t>
  </si>
  <si>
    <t>EMT 296 - LONGI SOLAR28</t>
  </si>
  <si>
    <t>2066 - HI-MO 5 72C</t>
  </si>
  <si>
    <t>EMT 296 - LONGI SOLAR27</t>
  </si>
  <si>
    <t>1955 - LR5-72HBD-540M</t>
  </si>
  <si>
    <t>EMT 296 - LONGI SOLAR26</t>
  </si>
  <si>
    <t>1837 - LR5-66HPH</t>
  </si>
  <si>
    <t>EMT 296 - LONGI SOLAR25</t>
  </si>
  <si>
    <t>1831 - LR5-66HPH-500M</t>
  </si>
  <si>
    <t>EMT 296 - LONGI SOLAR24</t>
  </si>
  <si>
    <t>1815 - LR4-72HBD-455M</t>
  </si>
  <si>
    <t>EMT 296 - LONGI SOLAR23</t>
  </si>
  <si>
    <t>1798 - LR5-66HPH-550M</t>
  </si>
  <si>
    <t>EMT 296 - LONGI SOLAR22</t>
  </si>
  <si>
    <t xml:space="preserve">1695 - LR5-72HPH-550M </t>
  </si>
  <si>
    <t>EMT 296 - LONGI SOLAR21</t>
  </si>
  <si>
    <t>1677 - LR5-66HPH-665</t>
  </si>
  <si>
    <t>EMT 296 - LONGI SOLAR20</t>
  </si>
  <si>
    <t>1647 - LR572HPH-540M</t>
  </si>
  <si>
    <t>EMT 296 - LONGI SOLAR19</t>
  </si>
  <si>
    <t>1610 - LR572HBD-545M</t>
  </si>
  <si>
    <t>EMT 296 - LONGI SOLAR18</t>
  </si>
  <si>
    <t>1604 - LR5-72HPH-530M</t>
  </si>
  <si>
    <t>EMT 296 - LONGI SOLAR17</t>
  </si>
  <si>
    <t>1582 - LR5-72HPH-545M</t>
  </si>
  <si>
    <t>EMT 296 - LONGI SOLAR16</t>
  </si>
  <si>
    <t xml:space="preserve">1546 - LR5-66HPH 500W </t>
  </si>
  <si>
    <t>EMT 296 - LONGI SOLAR15</t>
  </si>
  <si>
    <t>1459 - LR6-72HPH380M</t>
  </si>
  <si>
    <t>EMT 296 - LONGI SOLAR14</t>
  </si>
  <si>
    <t>1446 - LR4-72HBD-445M</t>
  </si>
  <si>
    <t>EMT 296 - LONGI SOLAR13</t>
  </si>
  <si>
    <t>1336 - LR4-72HBH 440</t>
  </si>
  <si>
    <t>EMT 296 - LONGI SOLAR12</t>
  </si>
  <si>
    <t>1332 - LR5-72HBD 535M</t>
  </si>
  <si>
    <t>EMT 296 - LONGI SOLAR11</t>
  </si>
  <si>
    <t>1274 - LR4-72HBD-450M</t>
  </si>
  <si>
    <t>EMT 296 - LONGI SOLAR10</t>
  </si>
  <si>
    <t>1247 - LR4-72HPH-430M</t>
  </si>
  <si>
    <t>EMT 296 - LONGI SOLAR9</t>
  </si>
  <si>
    <t>1245 - LR4-72HPH-445</t>
  </si>
  <si>
    <t>EMT 296 - LONGI SOLAR8</t>
  </si>
  <si>
    <t>1205 - LR4-72HBD-440M</t>
  </si>
  <si>
    <t>EMT 296 - LONGI SOLAR7</t>
  </si>
  <si>
    <t>1193 - LR4-72HBD-530M</t>
  </si>
  <si>
    <t>EMT 296 - LONGI SOLAR6</t>
  </si>
  <si>
    <t>1175 - LR4-72HPH-450M</t>
  </si>
  <si>
    <t>EMT 296 - LONGI SOLAR5</t>
  </si>
  <si>
    <t>1161 - LR4-75HBD-435M</t>
  </si>
  <si>
    <t>EMT 296 - LONGI SOLAR4</t>
  </si>
  <si>
    <t>1149 - LR5-72HBD-530M</t>
  </si>
  <si>
    <t>EMT 296 - LONGI SOLAR3</t>
  </si>
  <si>
    <t>1020 - LR4-72HPH-435M</t>
  </si>
  <si>
    <t>EMT 296 - LONGI SOLAR2</t>
  </si>
  <si>
    <t>1001 - LR4-72HPH440M</t>
  </si>
  <si>
    <t>EMT 296 - LONGI SOLAR1</t>
  </si>
  <si>
    <t>2236 - EMSB 455 HC</t>
  </si>
  <si>
    <t>EMT 290 - INTELBRAS ENERGY27</t>
  </si>
  <si>
    <t>2176 - EMSH 550 HC</t>
  </si>
  <si>
    <t>EMT 290 - INTELBRAS ENERGY26</t>
  </si>
  <si>
    <t>2163 - EMST- 430SG BLACK</t>
  </si>
  <si>
    <t>EMT 290 - INTELBRAS ENERGY25</t>
  </si>
  <si>
    <t>2157 - EMST 545B SG</t>
  </si>
  <si>
    <t>EMT 290 - INTELBRAS ENERGY24</t>
  </si>
  <si>
    <t>2140 - EMST 545B SG</t>
  </si>
  <si>
    <t>EMT 290 - INTELBRAS ENERGY23</t>
  </si>
  <si>
    <t>2075 - EMSZ-430M HC</t>
  </si>
  <si>
    <t>EMT 290 - INTELBRAS ENERGY22</t>
  </si>
  <si>
    <t>1978 - EMST 335P HC</t>
  </si>
  <si>
    <t>EMT 290 - INTELBRAS ENERGY21</t>
  </si>
  <si>
    <t>1961 - EMST 335P HC</t>
  </si>
  <si>
    <t>EMT 290 - INTELBRAS ENERGY20</t>
  </si>
  <si>
    <t>1896 - EMST 340P HC G2</t>
  </si>
  <si>
    <t>EMT 290 - INTELBRAS ENERGY19</t>
  </si>
  <si>
    <t>1880 - EMSB-450M HC</t>
  </si>
  <si>
    <t>EMT 290 - INTELBRAS ENERGY18</t>
  </si>
  <si>
    <t>1841 - EMSH 540BM HC</t>
  </si>
  <si>
    <t>EMT 290 - INTELBRAS ENERGY17</t>
  </si>
  <si>
    <t>1791 - EMSE-535M HC</t>
  </si>
  <si>
    <t>EMT 290 - INTELBRAS ENERGY16</t>
  </si>
  <si>
    <t>1765 - EMST 380M</t>
  </si>
  <si>
    <t>EMT 290 - INTELBRAS ENERGY15</t>
  </si>
  <si>
    <t>1764 - EMSZ 345P DG</t>
  </si>
  <si>
    <t>EMT 290 - INTELBRAS ENERGY14</t>
  </si>
  <si>
    <t>1744 - EMSC 450BM HC</t>
  </si>
  <si>
    <t>EMT 290 - INTELBRAS ENERGY13</t>
  </si>
  <si>
    <t>1634 - EMSB 535M HC</t>
  </si>
  <si>
    <t>EMT 290 - INTELBRAS ENERGY12</t>
  </si>
  <si>
    <t>1556 - EMST 340P HC</t>
  </si>
  <si>
    <t>EMT 290 - INTELBRAS ENERGY11</t>
  </si>
  <si>
    <t>1500 - EMSJ-340P</t>
  </si>
  <si>
    <t>EMT 290 - INTELBRAS ENERGY10</t>
  </si>
  <si>
    <t>1440 - EMSL-590M HC</t>
  </si>
  <si>
    <t>EMT 290 - INTELBRAS ENERGY9</t>
  </si>
  <si>
    <t>1422 - EMSH-335P</t>
  </si>
  <si>
    <t>EMT 290 - INTELBRAS ENERGY8</t>
  </si>
  <si>
    <t>1392 - EMSC-415M HC</t>
  </si>
  <si>
    <t>EMT 290 - INTELBRAS ENERGY7</t>
  </si>
  <si>
    <t>1347 - EMSC 330P</t>
  </si>
  <si>
    <t>EMT 290 - INTELBRAS ENERGY6</t>
  </si>
  <si>
    <t>1208 - EMSZ 430M HC</t>
  </si>
  <si>
    <t>EMT 290 - INTELBRAS ENERGY5</t>
  </si>
  <si>
    <t>1168 - EMSJ-340P</t>
  </si>
  <si>
    <t>EMT 290 - INTELBRAS ENERGY4</t>
  </si>
  <si>
    <t>1011 - EMSJ-445M HC</t>
  </si>
  <si>
    <t>EMT 290 - INTELBRAS ENERGY3</t>
  </si>
  <si>
    <t>1002 - EMSZ 335P DG</t>
  </si>
  <si>
    <t>EMT 290 - INTELBRAS ENERGY2</t>
  </si>
  <si>
    <t>991 - EMS 330P</t>
  </si>
  <si>
    <t>EMT 290 - INTELBRAS ENERGY1</t>
  </si>
  <si>
    <t>2030 - CHSM72M-HC 555W</t>
  </si>
  <si>
    <t>EMT 288 - ASTROSEMI ENERGY6</t>
  </si>
  <si>
    <t>1895 - CHSM72M-HC - 550</t>
  </si>
  <si>
    <t>EMT 288 - ASTROSEMI ENERGY5</t>
  </si>
  <si>
    <t>1826 - CHSM72M-HC-450</t>
  </si>
  <si>
    <t>EMT 288 - ASTROSEMI ENERGY4</t>
  </si>
  <si>
    <t>1799 - CHSM72M-HC-545</t>
  </si>
  <si>
    <t>EMT 288 - ASTROSEMI ENERGY3</t>
  </si>
  <si>
    <t>1003 - CHSM72M-HC-410</t>
  </si>
  <si>
    <t>EMT 288 - ASTROSEMI ENERGY2</t>
  </si>
  <si>
    <t>982 - CHSM72M-HC-375W</t>
  </si>
  <si>
    <t>EMT 288 - ASTROSEMI ENERGY1</t>
  </si>
  <si>
    <t>971 - CHSM6612P/HV</t>
  </si>
  <si>
    <t>EMT 284 - STAVE1</t>
  </si>
  <si>
    <t>959 - Q.PRIME L – G5 340</t>
  </si>
  <si>
    <t>EMT 281 - Q.PRIME1</t>
  </si>
  <si>
    <t>2137 - SUN570-72M-H8</t>
  </si>
  <si>
    <t>EMT 276 - SUNERGY16</t>
  </si>
  <si>
    <t>2128 - SUN340-72P</t>
  </si>
  <si>
    <t>EMT 276 - SUNERGY15</t>
  </si>
  <si>
    <t>1821 - SUN550-72M-H8</t>
  </si>
  <si>
    <t>EMT 276 - SUNERGY14</t>
  </si>
  <si>
    <t>1756 - SUN 72M-H8-550W</t>
  </si>
  <si>
    <t>EMT 276 - SUNERGY13</t>
  </si>
  <si>
    <t>1748 - SUN 54M-H2-550W</t>
  </si>
  <si>
    <t>EMT 276 - SUNERGY12</t>
  </si>
  <si>
    <t>1723 - XP-450W-72MET</t>
  </si>
  <si>
    <t>EMT 276 - SUNERGY11</t>
  </si>
  <si>
    <t>1716 - XP-550W-72MET</t>
  </si>
  <si>
    <t>EMT 276 - SUNERGY10</t>
  </si>
  <si>
    <t>1670 - SUN 72M-H8 - 535W</t>
  </si>
  <si>
    <t>EMT 276 - SUNERGY9</t>
  </si>
  <si>
    <t>1567 - SUN440-78M-HFD</t>
  </si>
  <si>
    <t>EMT 276 - SUNERGY8</t>
  </si>
  <si>
    <t xml:space="preserve">1536 - SUN450-72M-H6 </t>
  </si>
  <si>
    <t>EMT 276 - SUNERGY7</t>
  </si>
  <si>
    <t>1378 - SUN 72M-HF 415</t>
  </si>
  <si>
    <t>EMT 276 - SUNERGY6</t>
  </si>
  <si>
    <t>1351 - SUN 72-HF 410W</t>
  </si>
  <si>
    <t>EMT 276 - SUNERGY5</t>
  </si>
  <si>
    <t>1090 - SUN400-72M</t>
  </si>
  <si>
    <t>EMT 276 - SUNERGY4</t>
  </si>
  <si>
    <t>955 - SUN370-72M</t>
  </si>
  <si>
    <t>EMT 276 - SUNERGY3</t>
  </si>
  <si>
    <t>30 - XP460-260I+35</t>
  </si>
  <si>
    <t>EMT 276 - SUNERGY2</t>
  </si>
  <si>
    <t>8 - XP460-260I+35</t>
  </si>
  <si>
    <t>EMT 276 - SUNERGY1</t>
  </si>
  <si>
    <t>954 - Q.PEAK L-G5.0.G 365</t>
  </si>
  <si>
    <t>EMT 275 - Q.PEAK 1</t>
  </si>
  <si>
    <t>953 - NEMO P60 255W</t>
  </si>
  <si>
    <t>EMT 274 - HECKERT1</t>
  </si>
  <si>
    <t>950 - MS-320</t>
  </si>
  <si>
    <t>EMT 273 - MINASOL1</t>
  </si>
  <si>
    <t>949 - AD325-72P</t>
  </si>
  <si>
    <t>EMT 272 - AIUDUO1</t>
  </si>
  <si>
    <t>2126 - TSM-DEG20C.20-590W</t>
  </si>
  <si>
    <t>EMT 270 - TRINA3</t>
  </si>
  <si>
    <t>2119 - TSM-DE18M(II)-515W</t>
  </si>
  <si>
    <t>EMT 270 - TRINA2</t>
  </si>
  <si>
    <t>2118 - TSM-DE18M(II)-515W</t>
  </si>
  <si>
    <t>EMT 270 - TRINA1</t>
  </si>
  <si>
    <t>1749 - M-132HV-500W</t>
  </si>
  <si>
    <t>EMT 269 - ULICA18</t>
  </si>
  <si>
    <t>1643 - UL-505M-132HV</t>
  </si>
  <si>
    <t>EMT 269 - ULICA17</t>
  </si>
  <si>
    <t>1635 - UL-550M-144HV</t>
  </si>
  <si>
    <t>EMT 269 - ULICA16</t>
  </si>
  <si>
    <t>1571 - MONO UL-495</t>
  </si>
  <si>
    <t>EMT 269 - ULICA15</t>
  </si>
  <si>
    <t>1461 - UL-505M-132HV</t>
  </si>
  <si>
    <t>EMT 269 - ULICA14</t>
  </si>
  <si>
    <t>1188 - UL-340P-72</t>
  </si>
  <si>
    <t>EMT 269 - ULICA13</t>
  </si>
  <si>
    <t>1160 - UL-415M-144HV</t>
  </si>
  <si>
    <t>EMT 269 - ULICA12</t>
  </si>
  <si>
    <t>1147 - UL-410P-144</t>
  </si>
  <si>
    <t>EMT 269 - ULICA11</t>
  </si>
  <si>
    <t>1022 - UL-450M-144HV</t>
  </si>
  <si>
    <t>EMT 269 - ULICA10</t>
  </si>
  <si>
    <t>1004 - UL-440M-144HV</t>
  </si>
  <si>
    <t>EMT 269 - ULICA9</t>
  </si>
  <si>
    <t>942 - UL-330P-72</t>
  </si>
  <si>
    <t>EMT 269 - ULICA8</t>
  </si>
  <si>
    <t>781 - UL-270P-60</t>
  </si>
  <si>
    <t>EMT 269 - ULICA7</t>
  </si>
  <si>
    <t>207 - UL-320P-72</t>
  </si>
  <si>
    <t>EMT 269 - ULICA6</t>
  </si>
  <si>
    <t>29 - UL-310M-72</t>
  </si>
  <si>
    <t>EMT 269 - ULICA5</t>
  </si>
  <si>
    <t>28 - UL-300P-72</t>
  </si>
  <si>
    <t>EMT 269 - ULICA4</t>
  </si>
  <si>
    <t>27 - UL-260M-60</t>
  </si>
  <si>
    <t>EMT 269 - ULICA3</t>
  </si>
  <si>
    <t>26 - UL-250P-60</t>
  </si>
  <si>
    <t>EMT 269 - ULICA2</t>
  </si>
  <si>
    <t>25 - UL-200D-72</t>
  </si>
  <si>
    <t>EMT 269 - ULICA1</t>
  </si>
  <si>
    <t>1891 - UP-M340P</t>
  </si>
  <si>
    <t>EMT 267 - UPSOLAR4</t>
  </si>
  <si>
    <t>1754 - UP-M555MH</t>
  </si>
  <si>
    <t>EMT 267 - UPSOLAR3</t>
  </si>
  <si>
    <t>935 - UP - M315P</t>
  </si>
  <si>
    <t>EMT 267 - UPSOLAR2</t>
  </si>
  <si>
    <t>934 - M150P</t>
  </si>
  <si>
    <t>EMT 267 - UPSOLAR1</t>
  </si>
  <si>
    <t>2229 - BS72P-335W</t>
  </si>
  <si>
    <t>EMT 266 - BALFAR7</t>
  </si>
  <si>
    <t>2135 - BS144M-550W</t>
  </si>
  <si>
    <t>EMT 266 - BALFAR6</t>
  </si>
  <si>
    <t>1717 - BS72M-545</t>
  </si>
  <si>
    <t>EMT 266 - BALFAR5</t>
  </si>
  <si>
    <t>1427 - BS72M - 400W</t>
  </si>
  <si>
    <t>EMT 266 - BALFAR4</t>
  </si>
  <si>
    <t>1231 - BS72M-370</t>
  </si>
  <si>
    <t>EMT 266 - BALFAR3</t>
  </si>
  <si>
    <t>1132 - BS72M-380W</t>
  </si>
  <si>
    <t>EMT 266 - BALFAR2</t>
  </si>
  <si>
    <t>933 - BS72P-330W</t>
  </si>
  <si>
    <t>EMT 266 - BALFAR1</t>
  </si>
  <si>
    <t>2219 - AS-8M132-BT-660W</t>
  </si>
  <si>
    <t>EMT 265 - AMERISOLAR30</t>
  </si>
  <si>
    <t>2207 - AS-7M144-HC-555W</t>
  </si>
  <si>
    <t>EMT 265 - AMERISOLAR29</t>
  </si>
  <si>
    <t>2132 - AS-7M108-HC-405</t>
  </si>
  <si>
    <t>EMT 265 - AMERISOLAR28</t>
  </si>
  <si>
    <t>2027 - AS-7M144-HC</t>
  </si>
  <si>
    <t>EMT 265 - AMERISOLAR27</t>
  </si>
  <si>
    <t>1906 - AS-7M144-HC-550WS</t>
  </si>
  <si>
    <t>EMT 265 - AMERISOLAR26</t>
  </si>
  <si>
    <t>1757 - AS-7M132-HC-505W</t>
  </si>
  <si>
    <t>EMT 265 - AMERISOLAR25</t>
  </si>
  <si>
    <t>1683 - AS-8M120-HC-605W</t>
  </si>
  <si>
    <t>EMT 265 - AMERISOLAR24</t>
  </si>
  <si>
    <t>1611 - CS3U-360P</t>
  </si>
  <si>
    <t>EMT 265 - AMERISOLAR23</t>
  </si>
  <si>
    <t>1524 - AS-6M-HCB-410</t>
  </si>
  <si>
    <t>EMT 265 - AMERISOLAR22</t>
  </si>
  <si>
    <t>1517 - AS-7M144-HC</t>
  </si>
  <si>
    <t>EMT 265 - AMERISOLAR21</t>
  </si>
  <si>
    <t>1403 - AS-6M-HC445W</t>
  </si>
  <si>
    <t>EMT 265 - AMERISOLAR20</t>
  </si>
  <si>
    <t xml:space="preserve">1371 - AS-6M144-HC-450 </t>
  </si>
  <si>
    <t>EMT 265 - AMERISOLAR19</t>
  </si>
  <si>
    <t>1343 - AS-6M-HCB-400W</t>
  </si>
  <si>
    <t>EMT 265 - AMERISOLAR18</t>
  </si>
  <si>
    <t>1329 - AS 6M-HC 400W</t>
  </si>
  <si>
    <t>EMT 265 - AMERISOLAR17</t>
  </si>
  <si>
    <t>1323 - AS-6M-BHC -  445W</t>
  </si>
  <si>
    <t>EMT 265 - AMERISOLAR16</t>
  </si>
  <si>
    <t>1313 - AS-6M144-HC445</t>
  </si>
  <si>
    <t>EMT 265 - AMERISOLAR15</t>
  </si>
  <si>
    <t>1261 - AS-63-HC-400W</t>
  </si>
  <si>
    <t>EMT 265 - AMERISOLAR14</t>
  </si>
  <si>
    <t>1216 - ASM-6M-380W</t>
  </si>
  <si>
    <t>EMT 265 - AMERISOLAR13</t>
  </si>
  <si>
    <t>1212 - AS-6M144-HC-445W</t>
  </si>
  <si>
    <t>EMT 265 - AMERISOLAR12</t>
  </si>
  <si>
    <t>1194 - AS-6M BLACK-400W</t>
  </si>
  <si>
    <t>EMT 265 - AMERISOLAR11</t>
  </si>
  <si>
    <t>1172 - AS-6M-HC PERC 380</t>
  </si>
  <si>
    <t>EMT 265 - AMERISOLAR10</t>
  </si>
  <si>
    <t>1162 - AS-6M-HCB-400W</t>
  </si>
  <si>
    <t>EMT 265 - AMERISOLAR9</t>
  </si>
  <si>
    <t>1093 - AS-6M 370W~400W</t>
  </si>
  <si>
    <t>EMT 265 - AMERISOLAR8</t>
  </si>
  <si>
    <t>1013 - AS-6M-HCB</t>
  </si>
  <si>
    <t>EMT 265 - AMERISOLAR7</t>
  </si>
  <si>
    <t>997 - AS-6P-340</t>
  </si>
  <si>
    <t>EMT 265 - AMERISOLAR6</t>
  </si>
  <si>
    <t>989 - AS-6P330W</t>
  </si>
  <si>
    <t>EMT 265 - AMERISOLAR5</t>
  </si>
  <si>
    <t>981 - AS-6P-340</t>
  </si>
  <si>
    <t>EMT 265 - AMERISOLAR4</t>
  </si>
  <si>
    <t>932 - AS-6P 320</t>
  </si>
  <si>
    <t>EMT 265 - AMERISOLAR3</t>
  </si>
  <si>
    <t>930 - AS-6P 320W</t>
  </si>
  <si>
    <t>EMT 265 - AMERISOLAR2</t>
  </si>
  <si>
    <t>464 - AP-6P30-250W</t>
  </si>
  <si>
    <t>EMT 265 - AMERISOLAR1</t>
  </si>
  <si>
    <t>924 - INDEFINIDO</t>
  </si>
  <si>
    <t>EMT 262 - INDEFINIDO1</t>
  </si>
  <si>
    <t>1858 - Q.PEAK L-G5.0.G 375W</t>
  </si>
  <si>
    <t>EMT 257 - Q CELLS17</t>
  </si>
  <si>
    <t>1836 - Q.PEAK DUO XL-G11.3 585W</t>
  </si>
  <si>
    <t>EMT 257 - Q CELLS16</t>
  </si>
  <si>
    <t>1829 - Q.PEAK DUO XL-G11.3 585W</t>
  </si>
  <si>
    <t>EMT 257 - Q CELLS15</t>
  </si>
  <si>
    <t>1688 - Q.PEAK DUO LG7.3 400</t>
  </si>
  <si>
    <t>EMT 257 - Q CELLS14</t>
  </si>
  <si>
    <t>1310 - Q.PEAK DUO L-G8-430</t>
  </si>
  <si>
    <t>EMT 257 - Q CELLS13</t>
  </si>
  <si>
    <t>1300 - Q-PLUS DUO LG5-2 - 375W</t>
  </si>
  <si>
    <t>EMT 257 - Q CELLS12</t>
  </si>
  <si>
    <t>1291 - MONO PERC 375</t>
  </si>
  <si>
    <t>EMT 257 - Q CELLS11</t>
  </si>
  <si>
    <t>1276 - Q.PEAK DUO L-G6</t>
  </si>
  <si>
    <t>EMT 257 - Q CELLS10</t>
  </si>
  <si>
    <t>1262 - Q.PEAK DUO L-G6 425W</t>
  </si>
  <si>
    <t>EMT 257 - Q CELLS9</t>
  </si>
  <si>
    <t>1202 - L-G7.2 Q.PEAK-395W</t>
  </si>
  <si>
    <t>EMT 257 - Q CELLS8</t>
  </si>
  <si>
    <t>1171 - Q.PEAK 425 L-G8</t>
  </si>
  <si>
    <t>EMT 257 - Q CELLS7</t>
  </si>
  <si>
    <t>1140 - Q.PEAK DUO L-G8.3-425</t>
  </si>
  <si>
    <t>EMT 257 - Q CELLS6</t>
  </si>
  <si>
    <t>1117 -  Q.ANTUM Q.PEAK-425W</t>
  </si>
  <si>
    <t>EMT 257 - Q CELLS5</t>
  </si>
  <si>
    <t>968 - L-G5 365</t>
  </si>
  <si>
    <t>EMT 257 - Q CELLS4</t>
  </si>
  <si>
    <t>951 - L-G5 335</t>
  </si>
  <si>
    <t>EMT 257 - Q CELLS3</t>
  </si>
  <si>
    <t>918 - L-G5 72 330</t>
  </si>
  <si>
    <t>EMT 257 - Q CELLS2</t>
  </si>
  <si>
    <t>910 - Q-POWER L-G5 330W</t>
  </si>
  <si>
    <t>EMT 257 - Q CELLS1</t>
  </si>
  <si>
    <t>2217 - 78HL4-BDV - JINKO 610W</t>
  </si>
  <si>
    <t>EMT 254 - JINKO107</t>
  </si>
  <si>
    <t>2216 - JKM410M-72H-MBB-BDVP</t>
  </si>
  <si>
    <t>EMT 254 - JINKO106</t>
  </si>
  <si>
    <t>2213 - JKM530M-72HC-TV</t>
  </si>
  <si>
    <t>EMT 254 - JINKO105</t>
  </si>
  <si>
    <t>2191 - JKM465N-60HL4</t>
  </si>
  <si>
    <t>EMT 254 - JINKO104</t>
  </si>
  <si>
    <t>2187 - JKM540M-72HL4-BDVP 540WP</t>
  </si>
  <si>
    <t>EMT 254 - JINKO103</t>
  </si>
  <si>
    <t>2177 - JKM570N-72HL4-BDV</t>
  </si>
  <si>
    <t>EMT 254 - JINKO102</t>
  </si>
  <si>
    <t>2156 - JKM470N-60HL4-V</t>
  </si>
  <si>
    <t>EMT 254 - JINKO101</t>
  </si>
  <si>
    <t>2155 - JKM475N-60HL4-V</t>
  </si>
  <si>
    <t>EMT 254 - JINKO100</t>
  </si>
  <si>
    <t>2122 - JKM550M-72HL4-V</t>
  </si>
  <si>
    <t>EMT 254 - JINKO99</t>
  </si>
  <si>
    <t>2116 - JKM460M-7RL</t>
  </si>
  <si>
    <t>EMT 254 - JINKO98</t>
  </si>
  <si>
    <t>2110 - JKM510M-60HL4-V</t>
  </si>
  <si>
    <t>EMT 254 - JINKO97</t>
  </si>
  <si>
    <t>2033 - JKM455M-72HLM</t>
  </si>
  <si>
    <t>EMT 254 - JINKO96</t>
  </si>
  <si>
    <t>2029 - JKM450M-7RL3-TV</t>
  </si>
  <si>
    <t>EMT 254 - JINKO95</t>
  </si>
  <si>
    <t>2024 - TSM-DE18M 510WP</t>
  </si>
  <si>
    <t>EMT 254 - JINKO94</t>
  </si>
  <si>
    <t>2000 - JKM590N-78HL4-BDV</t>
  </si>
  <si>
    <t>EMT 254 - JINKO93</t>
  </si>
  <si>
    <t>1983 - JKM565N-72HL4-V</t>
  </si>
  <si>
    <t>EMT 254 - JINKO92</t>
  </si>
  <si>
    <t>1960 - JKM565N-72HL4</t>
  </si>
  <si>
    <t>EMT 254 - JINKO91</t>
  </si>
  <si>
    <t>1959 - JKM565N-72HL4</t>
  </si>
  <si>
    <t>EMT 254 - JINKO90</t>
  </si>
  <si>
    <t>1938 - JKM565N - 72HL4 - V</t>
  </si>
  <si>
    <t>EMT 254 - JINKO89</t>
  </si>
  <si>
    <t>1936 - JKM455M-7RL3</t>
  </si>
  <si>
    <t>EMT 254 - JINKO88</t>
  </si>
  <si>
    <t>1933 - JKM465M-60HL4-V</t>
  </si>
  <si>
    <t>EMT 254 - JINKO87</t>
  </si>
  <si>
    <t>1930 - JKM470N-60HL4-V</t>
  </si>
  <si>
    <t>EMT 254 - JINKO86</t>
  </si>
  <si>
    <t>1919 - JKM535M-72HL4-TV</t>
  </si>
  <si>
    <t>EMT 254 - JINKO85</t>
  </si>
  <si>
    <t>1910 - JKM465M-60HL4-V</t>
  </si>
  <si>
    <t>EMT 254 - JINKO84</t>
  </si>
  <si>
    <t>1889 - JKM530M-7TL4-V</t>
  </si>
  <si>
    <t>EMT 254 - JINKO83</t>
  </si>
  <si>
    <t>1886 - JKM565M-7RL4-V</t>
  </si>
  <si>
    <t>EMT 254 - JINKO82</t>
  </si>
  <si>
    <t>1884 - JKM530M-72HL4-TV</t>
  </si>
  <si>
    <t>EMT 254 - JINKO81</t>
  </si>
  <si>
    <t>1883 - JKM545M-72HL4</t>
  </si>
  <si>
    <t>EMT 254 - JINKO80</t>
  </si>
  <si>
    <t>1877 - JKM565N-72HL4-V</t>
  </si>
  <si>
    <t>EMT 254 - JINKO79</t>
  </si>
  <si>
    <t>1876 - JKM460N-7RL3-TV</t>
  </si>
  <si>
    <t>EMT 254 - JINKO78</t>
  </si>
  <si>
    <t>1869 - JKM555N-72HL4 - V</t>
  </si>
  <si>
    <t>EMT 254 - JINKO77</t>
  </si>
  <si>
    <t>1865 - JKM540M-72HL4</t>
  </si>
  <si>
    <t>EMT 254 - JINKO76</t>
  </si>
  <si>
    <t>1864 - JKM460M-7RL3-BDVP</t>
  </si>
  <si>
    <t>EMT 254 - JINKO75</t>
  </si>
  <si>
    <t>1851 - JKM455M-60HL4-V</t>
  </si>
  <si>
    <t>EMT 254 - JINKO74</t>
  </si>
  <si>
    <t>1850 - JKM550M-72HL4</t>
  </si>
  <si>
    <t>EMT 254 - JINKO73</t>
  </si>
  <si>
    <t>1834 - JKM530M-72HL4-BDVP</t>
  </si>
  <si>
    <t>EMT 254 - JINKO72</t>
  </si>
  <si>
    <t>1800 - JKM465M-7RL3-V</t>
  </si>
  <si>
    <t>EMT 254 - JINKO71</t>
  </si>
  <si>
    <t>1792 - JKM465M-7RL3</t>
  </si>
  <si>
    <t>EMT 254 - JINKO70</t>
  </si>
  <si>
    <t>1758 - JKM545M-72HL4-V</t>
  </si>
  <si>
    <t>EMT 254 - JINKO69</t>
  </si>
  <si>
    <t>1703 - JKM470M-7RL3-V TIGER</t>
  </si>
  <si>
    <t>EMT 254 - JINKO68</t>
  </si>
  <si>
    <t>1702 - JKM470M-7RL3-V</t>
  </si>
  <si>
    <t>EMT 254 - JINKO67</t>
  </si>
  <si>
    <t>1691 - JKM550M-72HL4 - V</t>
  </si>
  <si>
    <t>EMT 254 - JINKO66</t>
  </si>
  <si>
    <t>1678 - JKM460M-6TL4</t>
  </si>
  <si>
    <t>EMT 254 - JINKO65</t>
  </si>
  <si>
    <t>1676 - JKM445M-7RL3-TV</t>
  </si>
  <si>
    <t>EMT 254 - JINKO64</t>
  </si>
  <si>
    <t>1654 - JKM560M-7RL4-V</t>
  </si>
  <si>
    <t>EMT 254 - JINKO63</t>
  </si>
  <si>
    <t>1652 - JKM540M-7TL4-V</t>
  </si>
  <si>
    <t>EMT 254 - JINKO62</t>
  </si>
  <si>
    <t>1628 - TIGER PRO 60HC 450</t>
  </si>
  <si>
    <t>EMT 254 - JINKO61</t>
  </si>
  <si>
    <t>1619 - JKM540M-60HL4-V</t>
  </si>
  <si>
    <t>EMT 254 - JINKO60</t>
  </si>
  <si>
    <t>1600 - JKM545M-60HL4</t>
  </si>
  <si>
    <t>EMT 254 - JINKO59</t>
  </si>
  <si>
    <t>1585 - JKM355M-72</t>
  </si>
  <si>
    <t>EMT 254 - JINKO58</t>
  </si>
  <si>
    <t>1561 - TIGER PRO 72HC- TV 530W</t>
  </si>
  <si>
    <t>EMT 254 - JINKO57</t>
  </si>
  <si>
    <t>1535 - JKM540M-72HL4 - V</t>
  </si>
  <si>
    <t>EMT 254 - JINKO56</t>
  </si>
  <si>
    <t>1534 - JKM460M-72HL4-TV</t>
  </si>
  <si>
    <t>EMT 254 - JINKO55</t>
  </si>
  <si>
    <t>1521 - JKM530M-7TL4-TV</t>
  </si>
  <si>
    <t>EMT 254 - JINKO54</t>
  </si>
  <si>
    <t>1512 - JKM450M-6TL4</t>
  </si>
  <si>
    <t>EMT 254 - JINKO53</t>
  </si>
  <si>
    <t>1511 - JKM460M-60HL4-V</t>
  </si>
  <si>
    <t>EMT 254 - JINKO52</t>
  </si>
  <si>
    <t>1508 - JKM 530M-72HL4 -TV</t>
  </si>
  <si>
    <t>EMT 254 - JINKO51</t>
  </si>
  <si>
    <t>1494 - JKM460M - 6HL4-V</t>
  </si>
  <si>
    <t>EMT 254 - JINKO50</t>
  </si>
  <si>
    <t>1483 - JKM450M-60HL4-V</t>
  </si>
  <si>
    <t>EMT 254 - JINKO49</t>
  </si>
  <si>
    <t>1481 - JKM410M-7RL3-V</t>
  </si>
  <si>
    <t>EMT 254 - JINKO48</t>
  </si>
  <si>
    <t>1465 - JKM445M-60HL4</t>
  </si>
  <si>
    <t>EMT 254 - JINKO47</t>
  </si>
  <si>
    <t>1464 - JKM365M-72-V</t>
  </si>
  <si>
    <t>EMT 254 - JINKO46</t>
  </si>
  <si>
    <t>1439 - HC 60M 440W</t>
  </si>
  <si>
    <t>EMT 254 - JINKO45</t>
  </si>
  <si>
    <t>1437 - JKM455M-7RL3-V</t>
  </si>
  <si>
    <t>EMT 254 - JINKO44</t>
  </si>
  <si>
    <t>1414 - JKM430-78H</t>
  </si>
  <si>
    <t>EMT 254 - JINKO43</t>
  </si>
  <si>
    <t>1408 - TIGER PRO 72HC</t>
  </si>
  <si>
    <t>EMT 254 - JINKO42</t>
  </si>
  <si>
    <t>1393 - JKM460M-7RL3-V</t>
  </si>
  <si>
    <t>EMT 254 - JINKO41</t>
  </si>
  <si>
    <t>1390 - JKM460M-60HL4</t>
  </si>
  <si>
    <t>EMT 254 - JINKO40</t>
  </si>
  <si>
    <t>1384 - JKM415M-72H-MBB-BDV</t>
  </si>
  <si>
    <t>EMT 254 - JINKO39</t>
  </si>
  <si>
    <t>1381 - JKM410M-60HL4</t>
  </si>
  <si>
    <t>EMT 254 - JINKO38</t>
  </si>
  <si>
    <t>1367 - JKM450M-6HL4-V</t>
  </si>
  <si>
    <t>EMT 254 - JINKO37</t>
  </si>
  <si>
    <t>1335 - JKM525M-7TL4-V</t>
  </si>
  <si>
    <t>EMT 254 - JINKO36</t>
  </si>
  <si>
    <t>1334 - JKM400M-6TL4</t>
  </si>
  <si>
    <t>EMT 254 - JINKO35</t>
  </si>
  <si>
    <t>1328 - JKM450M-6TL4-V</t>
  </si>
  <si>
    <t>EMT 254 - JINKO34</t>
  </si>
  <si>
    <t>1325 - JKM460M7RL3-V</t>
  </si>
  <si>
    <t>EMT 254 - JINKO33</t>
  </si>
  <si>
    <t>1317 - JKM410M-72H-MBB-BDVP</t>
  </si>
  <si>
    <t>EMT 254 - JINKO32</t>
  </si>
  <si>
    <t>1315 - JKM525M-72HL4-TV</t>
  </si>
  <si>
    <t>EMT 254 - JINKO31</t>
  </si>
  <si>
    <t xml:space="preserve">1311 - JKM440M-60TL4-V </t>
  </si>
  <si>
    <t>EMT 254 - JINKO30</t>
  </si>
  <si>
    <t>1309 - JKM450M-7RL3</t>
  </si>
  <si>
    <t>EMT 254 - JINKO29</t>
  </si>
  <si>
    <t>1295 - JKM450M-60HL4</t>
  </si>
  <si>
    <t>EMT 254 - JINKO28</t>
  </si>
  <si>
    <t>1281 - JKM 440M-6TL2</t>
  </si>
  <si>
    <t>EMT 254 - JINKO27</t>
  </si>
  <si>
    <t xml:space="preserve">1268 - JKM340M-60H </t>
  </si>
  <si>
    <t>EMT 254 - JINKO26</t>
  </si>
  <si>
    <t>1263 - JKM435M-72HLM</t>
  </si>
  <si>
    <t>EMT 254 - JINKO25</t>
  </si>
  <si>
    <t>1241 - JKM440M-6HL4-</t>
  </si>
  <si>
    <t>EMT 254 - JINKO24</t>
  </si>
  <si>
    <t>1215 - JKM390M-72H</t>
  </si>
  <si>
    <t>EMT 254 - JINKO23</t>
  </si>
  <si>
    <t>1152 - TR 60M 430</t>
  </si>
  <si>
    <t>EMT 254 - JINKO22</t>
  </si>
  <si>
    <t>1111 - JKM405M-72H-V</t>
  </si>
  <si>
    <t>EMT 254 - JINKO21</t>
  </si>
  <si>
    <t>1102 - JKM440M-72H-V</t>
  </si>
  <si>
    <t>EMT 254 - JINKO20</t>
  </si>
  <si>
    <t>1089 - JKM435M-78H</t>
  </si>
  <si>
    <t>EMT 254 - JINKO19</t>
  </si>
  <si>
    <t>1088 - JKM340M-72-DV</t>
  </si>
  <si>
    <t>EMT 254 - JINKO18</t>
  </si>
  <si>
    <t>1087 - JKM-340M-72H-V</t>
  </si>
  <si>
    <t>EMT 254 - JINKO17</t>
  </si>
  <si>
    <t>1084 - JKM530M-72HL4-V</t>
  </si>
  <si>
    <t>EMT 254 - JINKO16</t>
  </si>
  <si>
    <t>1067 - JKM440-78H-V</t>
  </si>
  <si>
    <t>EMT 254 - JINKO15</t>
  </si>
  <si>
    <t>1063 - JKM435-6TL4</t>
  </si>
  <si>
    <t>EMT 254 - JINKO14</t>
  </si>
  <si>
    <t>1039 - JKM400M-72H-V</t>
  </si>
  <si>
    <t>EMT 254 - JINKO13</t>
  </si>
  <si>
    <t>1031 - JKM410M-72H-V</t>
  </si>
  <si>
    <t>EMT 254 - JINKO12</t>
  </si>
  <si>
    <t>1025 - JKM440M-60HL4-V</t>
  </si>
  <si>
    <t>EMT 254 - JINKO11</t>
  </si>
  <si>
    <t>1017 - JKM440M-6TL4-V</t>
  </si>
  <si>
    <t>EMT 254 - JINKO10</t>
  </si>
  <si>
    <t>1015 - JKM535M-72HL4-V</t>
  </si>
  <si>
    <t>EMT 254 - JINKO9</t>
  </si>
  <si>
    <t>986 - JKM335PP-72</t>
  </si>
  <si>
    <t>EMT 254 - JINKO8</t>
  </si>
  <si>
    <t>948 - JKM285M-60</t>
  </si>
  <si>
    <t>EMT 254 - JINKO7</t>
  </si>
  <si>
    <t>946 - JKM270P-60</t>
  </si>
  <si>
    <t>EMT 254 - JINKO6</t>
  </si>
  <si>
    <t>929 - JKM340PP-72H-V</t>
  </si>
  <si>
    <t>EMT 254 - JINKO5</t>
  </si>
  <si>
    <t>915 - JKM320PP-72-V</t>
  </si>
  <si>
    <t>EMT 254 - JINKO4</t>
  </si>
  <si>
    <t>907 - JKM330P-72</t>
  </si>
  <si>
    <t>EMT 254 - JINKO3</t>
  </si>
  <si>
    <t>906 - JKM325P-72</t>
  </si>
  <si>
    <t>EMT 254 - JINKO2</t>
  </si>
  <si>
    <t>904 - JKM325PP</t>
  </si>
  <si>
    <t>EMT 254 - JINKO1</t>
  </si>
  <si>
    <t>2237 - DHM-72X10/FS-555W</t>
  </si>
  <si>
    <t>EMT 250 - DAH68</t>
  </si>
  <si>
    <t>2084 - HCP72X9-355W</t>
  </si>
  <si>
    <t>EMT 250 - DAH67</t>
  </si>
  <si>
    <t>2068 - DHM-72X10/BF-550W</t>
  </si>
  <si>
    <t>EMT 250 - DAH66</t>
  </si>
  <si>
    <t>2067 - DHM-72X10 - 555W</t>
  </si>
  <si>
    <t>EMT 250 - DAH65</t>
  </si>
  <si>
    <t>2054 - DHM-72L9/BF 435W</t>
  </si>
  <si>
    <t>EMT 250 - DAH64</t>
  </si>
  <si>
    <t>2051 - DHM-72X10/BF 520W</t>
  </si>
  <si>
    <t>EMT 250 - DAH63</t>
  </si>
  <si>
    <t>2034 - DHM-72X10</t>
  </si>
  <si>
    <t>EMT 250 - DAH62</t>
  </si>
  <si>
    <t>2011 - DHM-72L9/BF-450W</t>
  </si>
  <si>
    <t>EMT 250 - DAH61</t>
  </si>
  <si>
    <t>1971 - HCM60X9-330W</t>
  </si>
  <si>
    <t>EMT 250 - DAH60</t>
  </si>
  <si>
    <t>1948 - DHM-72X10 550W</t>
  </si>
  <si>
    <t>EMT 250 - DAH59</t>
  </si>
  <si>
    <t>1931 - DHM-72X10-560W</t>
  </si>
  <si>
    <t>EMT 250 - DAH58</t>
  </si>
  <si>
    <t>1911 - DHT-M60X10-450</t>
  </si>
  <si>
    <t>EMT 250 - DAH57</t>
  </si>
  <si>
    <t>1902 - DHM-66X10-505W</t>
  </si>
  <si>
    <t>EMT 250 - DAH56</t>
  </si>
  <si>
    <t>1899 - DHM-T60X10 450</t>
  </si>
  <si>
    <t>EMT 250 - DAH55</t>
  </si>
  <si>
    <t>1862 - DHM72X10 450</t>
  </si>
  <si>
    <t>EMT 250 - DAH54</t>
  </si>
  <si>
    <t>1843 - FSM-60X10-450W</t>
  </si>
  <si>
    <t>EMT 250 - DAH53</t>
  </si>
  <si>
    <t>1819 - 460 W MONO</t>
  </si>
  <si>
    <t>EMT 250 - DAH52</t>
  </si>
  <si>
    <t>1773 - HCM72X9 410W</t>
  </si>
  <si>
    <t>EMT 250 - DAH51</t>
  </si>
  <si>
    <t>1770 - DHT-M72X10-550</t>
  </si>
  <si>
    <t>EMT 250 - DAH50</t>
  </si>
  <si>
    <t>1713 - HCM60X9-345W</t>
  </si>
  <si>
    <t>EMT 250 - DAH49</t>
  </si>
  <si>
    <t>1682 - DHM-66X10 - 500W</t>
  </si>
  <si>
    <t>EMT 250 - DAH48</t>
  </si>
  <si>
    <t>1665 - HCM72X9-415W</t>
  </si>
  <si>
    <t>EMT 250 - DAH47</t>
  </si>
  <si>
    <t>1650 - DHM-60X10 - 460W</t>
  </si>
  <si>
    <t>EMT 250 - DAH46</t>
  </si>
  <si>
    <t>1642 - HCM78X9-460W</t>
  </si>
  <si>
    <t>EMT 250 - DAH45</t>
  </si>
  <si>
    <t>1638 - DHM-72L9/BF 460W</t>
  </si>
  <si>
    <t>EMT 250 - DAH44</t>
  </si>
  <si>
    <t>1633 - DHP72X-335W - 5BB</t>
  </si>
  <si>
    <t>EMT 250 - DAH43</t>
  </si>
  <si>
    <t>1630 - DHM - 72X10- 550</t>
  </si>
  <si>
    <t>EMT 250 - DAH42</t>
  </si>
  <si>
    <t>1609 - DHT-M60X10-460 W</t>
  </si>
  <si>
    <t>EMT 250 - DAH41</t>
  </si>
  <si>
    <t>1595 - HCP72X9-385W</t>
  </si>
  <si>
    <t>EMT 250 - DAH40</t>
  </si>
  <si>
    <t>1593 - FSM-60X10 460W</t>
  </si>
  <si>
    <t>EMT 250 - DAH39</t>
  </si>
  <si>
    <t>1553 - DHT-M72X10/BF 545</t>
  </si>
  <si>
    <t>EMT 250 - DAH38</t>
  </si>
  <si>
    <t>1488 - DHM-60X10-450</t>
  </si>
  <si>
    <t>EMT 250 - DAH37</t>
  </si>
  <si>
    <t>1450 - DHM79L9-445W</t>
  </si>
  <si>
    <t>EMT 250 - DAH36</t>
  </si>
  <si>
    <t>1421 - HCM78X9-445W</t>
  </si>
  <si>
    <t>EMT 250 - DAH35</t>
  </si>
  <si>
    <t>1419 - DHM-60X10-445W</t>
  </si>
  <si>
    <t>EMT 250 - DAH34</t>
  </si>
  <si>
    <t>1402 - HC 72M-V 400W</t>
  </si>
  <si>
    <t>EMT 250 - DAH33</t>
  </si>
  <si>
    <t>1400 - HCP72X9-405W</t>
  </si>
  <si>
    <t>EMT 250 - DAH32</t>
  </si>
  <si>
    <t xml:space="preserve">1385 - DHM-72X10-535 </t>
  </si>
  <si>
    <t>EMT 250 - DAH31</t>
  </si>
  <si>
    <t>1348 - DHM-72L9/BF – 455WP</t>
  </si>
  <si>
    <t>EMT 250 - DAH30</t>
  </si>
  <si>
    <t>1337 - HCM72X9-360W</t>
  </si>
  <si>
    <t>EMT 250 - DAH29</t>
  </si>
  <si>
    <t>1333 - DHM-72X10-545W</t>
  </si>
  <si>
    <t>EMT 250 - DAH28</t>
  </si>
  <si>
    <t>1307 - HCM78X9 450W</t>
  </si>
  <si>
    <t>EMT 250 - DAH27</t>
  </si>
  <si>
    <t>1303 - HCP72X9-365W</t>
  </si>
  <si>
    <t>EMT 250 - DAH26</t>
  </si>
  <si>
    <t>1270 - DHM 72L9 445</t>
  </si>
  <si>
    <t>EMT 250 - DAH25</t>
  </si>
  <si>
    <t>1266 - HCP72X9 340W</t>
  </si>
  <si>
    <t>EMT 250 - DAH24</t>
  </si>
  <si>
    <t>1256 - DHM60X10-440W</t>
  </si>
  <si>
    <t>EMT 250 - DAH23</t>
  </si>
  <si>
    <t>1255 - HCP72X10-530W</t>
  </si>
  <si>
    <t>EMT 250 - DAH22</t>
  </si>
  <si>
    <t>1253 - HCM78X9 405W</t>
  </si>
  <si>
    <t>EMT 250 - DAH21</t>
  </si>
  <si>
    <t>1220 - HCM78X9-400W</t>
  </si>
  <si>
    <t>EMT 250 - DAH20</t>
  </si>
  <si>
    <t>1206 - DHM72L9/BF-450</t>
  </si>
  <si>
    <t>EMT 250 - DAH19</t>
  </si>
  <si>
    <t>1203 - DHM-72X10-530W</t>
  </si>
  <si>
    <t>EMT 250 - DAH18</t>
  </si>
  <si>
    <t>1196 - HCP72X9-400W</t>
  </si>
  <si>
    <t>EMT 250 - DAH17</t>
  </si>
  <si>
    <t>1191 - HCM72X9-405W</t>
  </si>
  <si>
    <t>EMT 250 - DAH16</t>
  </si>
  <si>
    <t>1180 - DHP72-325</t>
  </si>
  <si>
    <t>EMT 250 - DAH15</t>
  </si>
  <si>
    <t>1173 - DHM-72X10 540</t>
  </si>
  <si>
    <t>EMT 250 - DAH14</t>
  </si>
  <si>
    <t>1129 - HCP72X9-360W</t>
  </si>
  <si>
    <t>EMT 250 - DAH13</t>
  </si>
  <si>
    <t>1118 - HCM72X9-440W</t>
  </si>
  <si>
    <t>EMT 250 - DAH12</t>
  </si>
  <si>
    <t>1108 - HCP78X9-405</t>
  </si>
  <si>
    <t>EMT 250 - DAH11</t>
  </si>
  <si>
    <t>1083 - DHM72L9-440W</t>
  </si>
  <si>
    <t>EMT 250 - DAH10</t>
  </si>
  <si>
    <t>1073 - HCM72X9-400W</t>
  </si>
  <si>
    <t>EMT 250 - DAH9</t>
  </si>
  <si>
    <t>1062 - HCP78X9-400W</t>
  </si>
  <si>
    <t>EMT 250 - DAH8</t>
  </si>
  <si>
    <t>1048 - HCM78X9-440W</t>
  </si>
  <si>
    <t>EMT 250 - DAH7</t>
  </si>
  <si>
    <t>1027 - HCP72X9-370W</t>
  </si>
  <si>
    <t>EMT 250 - DAH6</t>
  </si>
  <si>
    <t>963 - DHM/72 330W</t>
  </si>
  <si>
    <t>EMT 250 - DAH5</t>
  </si>
  <si>
    <t>898 - DHP72-320</t>
  </si>
  <si>
    <t>EMT 250 - DAH4</t>
  </si>
  <si>
    <t>890 - DHP72-330</t>
  </si>
  <si>
    <t>EMT 250 - DAH3</t>
  </si>
  <si>
    <t>283 - DHP72-310W</t>
  </si>
  <si>
    <t>EMT 250 - DAH2</t>
  </si>
  <si>
    <t>282 - DHP60-260W</t>
  </si>
  <si>
    <t>EMT 250 - DAH1</t>
  </si>
  <si>
    <t>2160 - GCL-M1072H-550W</t>
  </si>
  <si>
    <t>EMT 248 - GCL SOLAR13</t>
  </si>
  <si>
    <t>2107 - GCL-M10/72H-545W</t>
  </si>
  <si>
    <t>EMT 248 - GCL SOLAR12</t>
  </si>
  <si>
    <t>1967 - GCL-P3/72 345</t>
  </si>
  <si>
    <t>EMT 248 - GCL SOLAR11</t>
  </si>
  <si>
    <t>1966 - GCL-P3/72 335</t>
  </si>
  <si>
    <t>EMT 248 - GCL SOLAR10</t>
  </si>
  <si>
    <t>1189 - GCL-M3/72H-405</t>
  </si>
  <si>
    <t>EMT 248 - GCL SOLAR9</t>
  </si>
  <si>
    <t>998 - GCL-P6/72-370</t>
  </si>
  <si>
    <t>EMT 248 - GCL SOLAR8</t>
  </si>
  <si>
    <t>967 - GCL-P6/72H 365WP</t>
  </si>
  <si>
    <t>EMT 248 - GCL SOLAR7</t>
  </si>
  <si>
    <t>960 - GCL-P6-72-340</t>
  </si>
  <si>
    <t>EMT 248 - GCL SOLAR6</t>
  </si>
  <si>
    <t>947 - GCL-P6/275</t>
  </si>
  <si>
    <t>EMT 248 - GCL SOLAR5</t>
  </si>
  <si>
    <t>938 - GCL-P6/72 335</t>
  </si>
  <si>
    <t>EMT 248 - GCL SOLAR4</t>
  </si>
  <si>
    <t>914 - GCL-P6/60 330</t>
  </si>
  <si>
    <t>EMT 248 - GCL SOLAR3</t>
  </si>
  <si>
    <t>905 - GCL-P6/72H325</t>
  </si>
  <si>
    <t>EMT 248 - GCL SOLAR2</t>
  </si>
  <si>
    <t>888 - GCL-P6/72 330</t>
  </si>
  <si>
    <t>EMT 248 - GCL SOLAR1</t>
  </si>
  <si>
    <t>887 - GCL-P6/72H330</t>
  </si>
  <si>
    <t>EMT 246 - GCL1</t>
  </si>
  <si>
    <t>2218 - RS8I-M555</t>
  </si>
  <si>
    <t>EMT 242 - RESUN 5</t>
  </si>
  <si>
    <t>1689 - RS8I-500M</t>
  </si>
  <si>
    <t>EMT 242 - RESUN 4</t>
  </si>
  <si>
    <t>1679 - RS8I-550M</t>
  </si>
  <si>
    <t>EMT 242 - RESUN 3</t>
  </si>
  <si>
    <t>1555 - RS8I-540-545M-BD</t>
  </si>
  <si>
    <t>EMT 242 - RESUN 2</t>
  </si>
  <si>
    <t>1473 - RS6S400M</t>
  </si>
  <si>
    <t>EMT 242 - RESUN 1</t>
  </si>
  <si>
    <t>881 - TP672P-325</t>
  </si>
  <si>
    <t>EMT 240 - TP672P1</t>
  </si>
  <si>
    <t>2228 - RSM132-8-655BMDG</t>
  </si>
  <si>
    <t>EMT 235 - RISEN SOLAR70</t>
  </si>
  <si>
    <t>2205 - RSM132-8-690BHDG</t>
  </si>
  <si>
    <t>EMT 235 - RISEN SOLAR69</t>
  </si>
  <si>
    <t>2190 - RSM110-8-545BMDG</t>
  </si>
  <si>
    <t>EMT 235 - RISEN SOLAR68</t>
  </si>
  <si>
    <t>2104 - RSM132-8-665M</t>
  </si>
  <si>
    <t>EMT 235 - RISEN SOLAR67</t>
  </si>
  <si>
    <t>2093 -  RSM132-8-650M</t>
  </si>
  <si>
    <t>EMT 235 - RISEN SOLAR66</t>
  </si>
  <si>
    <t>2076 - RSM40 - 8 - 405M</t>
  </si>
  <si>
    <t>EMT 235 - RISEN SOLAR65</t>
  </si>
  <si>
    <t>2053 - RSM 144-6-390M-410M</t>
  </si>
  <si>
    <t>EMT 235 - RISEN SOLAR64</t>
  </si>
  <si>
    <t>2052 - RSM 144-6-390M-410M</t>
  </si>
  <si>
    <t>EMT 235 - RISEN SOLAR63</t>
  </si>
  <si>
    <t>2044 - RSM144-7-435BMDG</t>
  </si>
  <si>
    <t>EMT 235 - RISEN SOLAR62</t>
  </si>
  <si>
    <t>2015 - RSM110-8-550M</t>
  </si>
  <si>
    <t>EMT 235 - RISEN SOLAR61</t>
  </si>
  <si>
    <t>1991 - RSM144-9-550M</t>
  </si>
  <si>
    <t>EMT 235 - RISEN SOLAR60</t>
  </si>
  <si>
    <t>1988 - RSM110-8-550BMDG</t>
  </si>
  <si>
    <t>EMT 235 - RISEN SOLAR59</t>
  </si>
  <si>
    <t>1976 - RSM144-9-550M</t>
  </si>
  <si>
    <t>EMT 235 - RISEN SOLAR58</t>
  </si>
  <si>
    <t>1970 - RSM144-9-535M-555M</t>
  </si>
  <si>
    <t>EMT 235 - RISEN SOLAR57</t>
  </si>
  <si>
    <t>1965 - RSM120-8-595BMDG</t>
  </si>
  <si>
    <t>EMT 235 - RISEN SOLAR56</t>
  </si>
  <si>
    <t>1964 - RSM110-8-550M</t>
  </si>
  <si>
    <t>EMT 235 - RISEN SOLAR55</t>
  </si>
  <si>
    <t>1946 - RSM-120-8-605M</t>
  </si>
  <si>
    <t>EMT 235 - RISEN SOLAR54</t>
  </si>
  <si>
    <t>1935 - RSM120-8-600M</t>
  </si>
  <si>
    <t>EMT 235 - RISEN SOLAR53</t>
  </si>
  <si>
    <t>1833 - RSM144-6-385M</t>
  </si>
  <si>
    <t>EMT 235 - RISEN SOLAR52</t>
  </si>
  <si>
    <t>1825 - RSM120-8-585BMDG</t>
  </si>
  <si>
    <t>EMT 235 - RISEN SOLAR51</t>
  </si>
  <si>
    <t>1817 - RSM144-6-405BHDG</t>
  </si>
  <si>
    <t>EMT 235 - RISEN SOLAR50</t>
  </si>
  <si>
    <t>1807 - RSM120-6-330W</t>
  </si>
  <si>
    <t>EMT 235 - RISEN SOLAR49</t>
  </si>
  <si>
    <t>1782 - RSM110-8-540BMDG</t>
  </si>
  <si>
    <t>EMT 235 - RISEN SOLAR48</t>
  </si>
  <si>
    <t>1781 - RSM120-8-545</t>
  </si>
  <si>
    <t>EMT 235 - RISEN SOLAR47</t>
  </si>
  <si>
    <t>1721 - RSM120-8-590BMDG</t>
  </si>
  <si>
    <t>EMT 235 - RISEN SOLAR46</t>
  </si>
  <si>
    <t>1680 - RSM156-6-450P</t>
  </si>
  <si>
    <t>EMT 235 - RISEN SOLAR45</t>
  </si>
  <si>
    <t>1657 - RSM150-8-505M</t>
  </si>
  <si>
    <t>EMT 235 - RISEN SOLAR44</t>
  </si>
  <si>
    <t>1640 - RSM144-7-445M</t>
  </si>
  <si>
    <t>EMT 235 - RISEN SOLAR43</t>
  </si>
  <si>
    <t>1607 - RSM156-6-410M</t>
  </si>
  <si>
    <t>EMT 235 - RISEN SOLAR42</t>
  </si>
  <si>
    <t xml:space="preserve">1603 - RSM40-8-405M </t>
  </si>
  <si>
    <t>EMT 235 - RISEN SOLAR41</t>
  </si>
  <si>
    <t xml:space="preserve">1560 -  RMS144-6-395M </t>
  </si>
  <si>
    <t>EMT 235 - RISEN SOLAR40</t>
  </si>
  <si>
    <t>1532 - RSM120-8-590M</t>
  </si>
  <si>
    <t>EMT 235 - RISEN SOLAR39</t>
  </si>
  <si>
    <t>1522 - RSM150-8-415M</t>
  </si>
  <si>
    <t>EMT 235 - RISEN SOLAR38</t>
  </si>
  <si>
    <t>1520 - RSM150-7-450M</t>
  </si>
  <si>
    <t>EMT 235 - RISEN SOLAR37</t>
  </si>
  <si>
    <t>1453 - RSM144-6-405M</t>
  </si>
  <si>
    <t>EMT 235 - RISEN SOLAR36</t>
  </si>
  <si>
    <t>1449 - RSM150-8-485M</t>
  </si>
  <si>
    <t>EMT 235 - RISEN SOLAR35</t>
  </si>
  <si>
    <t>1435 - CS3Y-485MS</t>
  </si>
  <si>
    <t>EMT 235 - RISEN SOLAR34</t>
  </si>
  <si>
    <t>1398 - RS6S340P</t>
  </si>
  <si>
    <t>EMT 235 - RISEN SOLAR33</t>
  </si>
  <si>
    <t>1394 - RSM 156-6-425M - 445W</t>
  </si>
  <si>
    <t>EMT 235 - RISEN SOLAR32</t>
  </si>
  <si>
    <t>1386 - RSM150-8-440W</t>
  </si>
  <si>
    <t>EMT 235 - RISEN SOLAR31</t>
  </si>
  <si>
    <t>1373 - RSM 144-7-430-450M (540W)</t>
  </si>
  <si>
    <t>EMT 235 - RISEN SOLAR30</t>
  </si>
  <si>
    <t xml:space="preserve">1364 - RSM156-6-455M </t>
  </si>
  <si>
    <t>EMT 235 - RISEN SOLAR29</t>
  </si>
  <si>
    <t>1359 - RSM150-8-490M</t>
  </si>
  <si>
    <t>EMT 235 - RISEN SOLAR28</t>
  </si>
  <si>
    <t>1305 - RSM144 - 7 - 445M</t>
  </si>
  <si>
    <t>EMT 235 - RISEN SOLAR27</t>
  </si>
  <si>
    <t>1297 - RSM72-6-370M</t>
  </si>
  <si>
    <t>EMT 235 - RISEN SOLAR26</t>
  </si>
  <si>
    <t>1287 - RSM144-6-370M</t>
  </si>
  <si>
    <t>EMT 235 - RISEN SOLAR25</t>
  </si>
  <si>
    <t>1282 - RSM144-6-375M</t>
  </si>
  <si>
    <t>EMT 235 - RISEN SOLAR24</t>
  </si>
  <si>
    <t>1257 - RSM144-6-400M</t>
  </si>
  <si>
    <t>EMT 235 - RISEN SOLAR23</t>
  </si>
  <si>
    <t>1249 - RSM150-8-450</t>
  </si>
  <si>
    <t>EMT 235 - RISEN SOLAR22</t>
  </si>
  <si>
    <t>1229 - RSM156-6-415M</t>
  </si>
  <si>
    <t>EMT 235 - RISEN SOLAR21</t>
  </si>
  <si>
    <t>1156 - RSM144-7-450M</t>
  </si>
  <si>
    <t>EMT 235 - RISEN SOLAR20</t>
  </si>
  <si>
    <t>1148 - RSM156-6-445M</t>
  </si>
  <si>
    <t>EMT 235 - RISEN SOLAR19</t>
  </si>
  <si>
    <t>1144 - RSM 144-6-410M</t>
  </si>
  <si>
    <t>EMT 235 - RISEN SOLAR18</t>
  </si>
  <si>
    <t>1126 - RSM144-6-350P</t>
  </si>
  <si>
    <t>EMT 235 - RISEN SOLAR17</t>
  </si>
  <si>
    <t>1119 - RSM150-8-500W</t>
  </si>
  <si>
    <t>EMT 235 - RISEN SOLAR16</t>
  </si>
  <si>
    <t>1105 - RSM144-8-500M</t>
  </si>
  <si>
    <t>EMT 235 - RISEN SOLAR15</t>
  </si>
  <si>
    <t xml:space="preserve">1096 - RSM144-6-345P </t>
  </si>
  <si>
    <t>EMT 235 - RISEN SOLAR14</t>
  </si>
  <si>
    <t>1360 - TS250KTL-HV</t>
  </si>
  <si>
    <t>EMT 433 - TBEA1</t>
  </si>
  <si>
    <t>1080 - RSM150-8-485M-500M</t>
  </si>
  <si>
    <t>EMT 235 - RISEN SOLAR13</t>
  </si>
  <si>
    <t>1341 - SMT-8KW-S</t>
  </si>
  <si>
    <t>EMT 427 - SOLAR MAXX TECH3</t>
  </si>
  <si>
    <t>1068 - RSM156-6-440M</t>
  </si>
  <si>
    <t>EMT 235 - RISEN SOLAR12</t>
  </si>
  <si>
    <t>1339 - SMT-6KW-S</t>
  </si>
  <si>
    <t>EMT 427 - SOLAR MAXX TECH2</t>
  </si>
  <si>
    <t>1051 - RSM144-6-415M</t>
  </si>
  <si>
    <t>EMT 235 - RISEN SOLAR11</t>
  </si>
  <si>
    <t>1293 - SMT-5KW-S</t>
  </si>
  <si>
    <t>EMT 427 - SOLAR MAXX TECH1</t>
  </si>
  <si>
    <t>1037 - RSM150-8-500P</t>
  </si>
  <si>
    <t>EMT 235 - RISEN SOLAR10</t>
  </si>
  <si>
    <t>1259 - HOPESUN 15KTL-L</t>
  </si>
  <si>
    <t>EMT 425 - HOPWIND1</t>
  </si>
  <si>
    <t>1028 - RSM156-6-450M</t>
  </si>
  <si>
    <t>EMT 235 - RISEN SOLAR9</t>
  </si>
  <si>
    <t>1355 - AUSTA-1P8K2G</t>
  </si>
  <si>
    <t>EMT 421 - AUSTA2</t>
  </si>
  <si>
    <t>1010 - RSM150-8-500M</t>
  </si>
  <si>
    <t>EMT 235 - RISEN SOLAR8</t>
  </si>
  <si>
    <t>1232 - AUSTA-1P6K2G</t>
  </si>
  <si>
    <t>EMT 421 - AUSTA1</t>
  </si>
  <si>
    <t>1006 - RSM144-6-340P</t>
  </si>
  <si>
    <t>EMT 235 - RISEN SOLAR7</t>
  </si>
  <si>
    <t>1279 - HPS-8000</t>
  </si>
  <si>
    <t>EMT 418 - HYPPONTECH3</t>
  </si>
  <si>
    <t>978 - RSM72–6–340P</t>
  </si>
  <si>
    <t>EMT 235 - RISEN SOLAR6</t>
  </si>
  <si>
    <t>1231 - HPS-8000(E)</t>
  </si>
  <si>
    <t>EMT 418 - HYPPONTECH2</t>
  </si>
  <si>
    <t>976 - RSM72-6 370P</t>
  </si>
  <si>
    <t>EMT 235 - RISEN SOLAR5</t>
  </si>
  <si>
    <t>1194 - HPK-3000</t>
  </si>
  <si>
    <t>EMT 418 - HYPPONTECH1</t>
  </si>
  <si>
    <t>973 - RSM60-6-270P</t>
  </si>
  <si>
    <t>EMT 235 - RISEN SOLAR4</t>
  </si>
  <si>
    <t>1196 - NXN3K</t>
  </si>
  <si>
    <t>EMT 415 - NEXEN1</t>
  </si>
  <si>
    <t>899 - RSM60-6-330P</t>
  </si>
  <si>
    <t>EMT 235 - RISEN SOLAR3</t>
  </si>
  <si>
    <t>1200 - WDC – 3KTL-G2</t>
  </si>
  <si>
    <t>EMT 411 - WDC4</t>
  </si>
  <si>
    <t>885 - RSM72-6-330P</t>
  </si>
  <si>
    <t>EMT 235 - RISEN SOLAR2</t>
  </si>
  <si>
    <t>1176 - WDC-5KTL-G2</t>
  </si>
  <si>
    <t>EMT 411 - WDC3</t>
  </si>
  <si>
    <t>874 - RSM72-6-325P</t>
  </si>
  <si>
    <t>EMT 235 - RISEN SOLAR1</t>
  </si>
  <si>
    <t>1171 - WDC - 10KTL-G2</t>
  </si>
  <si>
    <t>EMT 411 - WDC2</t>
  </si>
  <si>
    <t>859 - GE-CIGS150</t>
  </si>
  <si>
    <t>EMT 233 - GE1</t>
  </si>
  <si>
    <t>1148 - 8KTL-G2 - 8KW</t>
  </si>
  <si>
    <t>EMT 411 - WDC1</t>
  </si>
  <si>
    <t>873 - CX3PRO85</t>
  </si>
  <si>
    <t>EMT 232 - CALYXO1</t>
  </si>
  <si>
    <t>1141 - TPSM-2000</t>
  </si>
  <si>
    <t>EMT 410 - TECH POWER1</t>
  </si>
  <si>
    <t>872 - PV46</t>
  </si>
  <si>
    <t>EMT 231 - SOLIKER5</t>
  </si>
  <si>
    <t>1223 - NXN8K</t>
  </si>
  <si>
    <t>871 - PV40S</t>
  </si>
  <si>
    <t>EMT 231 - SOLIKER4</t>
  </si>
  <si>
    <t>EMT 405 - HYPPONTECH3</t>
  </si>
  <si>
    <t>870 - PV30S</t>
  </si>
  <si>
    <t>EMT 231 - SOLIKER3</t>
  </si>
  <si>
    <t>1205 - HPS-5000</t>
  </si>
  <si>
    <t>EMT 405 - HYPPONTECH2</t>
  </si>
  <si>
    <t>869 - PV20S</t>
  </si>
  <si>
    <t>EMT 231 - SOLIKER2</t>
  </si>
  <si>
    <t>1109 - HPK-3000</t>
  </si>
  <si>
    <t>EMT 405 - HYPPONTECH1</t>
  </si>
  <si>
    <t>868 - PV10S</t>
  </si>
  <si>
    <t>EMT 231 - SOLIKER1</t>
  </si>
  <si>
    <t>1246 - NXN6K5</t>
  </si>
  <si>
    <t>EMT 404 - NEXEN4</t>
  </si>
  <si>
    <t>867 - POWERMAX120</t>
  </si>
  <si>
    <t>EMT 230 - AVANCIS1</t>
  </si>
  <si>
    <t>1173 - NXN3K</t>
  </si>
  <si>
    <t>EMT 404 - NEXEN3</t>
  </si>
  <si>
    <t>866 - NB-150AN</t>
  </si>
  <si>
    <t>EMT 229 - NEXPOWER6</t>
  </si>
  <si>
    <t>1124 - NXN5K</t>
  </si>
  <si>
    <t>EMT 404 - NEXEN2</t>
  </si>
  <si>
    <t>865 - NB-125AP</t>
  </si>
  <si>
    <t>EMT 229 - NEXPOWER5</t>
  </si>
  <si>
    <t>1103 - NXN8K</t>
  </si>
  <si>
    <t>EMT 404 - NEXEN1</t>
  </si>
  <si>
    <t>864 - N-110AS</t>
  </si>
  <si>
    <t>EMT 229 - NEXPOWER4</t>
  </si>
  <si>
    <t>1305 - WDC-TIT3-18K-LV</t>
  </si>
  <si>
    <t>EMT 403 - WDC6</t>
  </si>
  <si>
    <t>863 - NT-150AG</t>
  </si>
  <si>
    <t>EMT 229 - NEXPOWER3</t>
  </si>
  <si>
    <t>1273 - WDC-6KTL-G2</t>
  </si>
  <si>
    <t>EMT 403 - WDC5</t>
  </si>
  <si>
    <t>862 - NT-155AG</t>
  </si>
  <si>
    <t>EMT 229 - NEXPOWER2</t>
  </si>
  <si>
    <t>1131 - WDC-3KTL-G2</t>
  </si>
  <si>
    <t>EMT 403 - WDC4</t>
  </si>
  <si>
    <t>861 - NT-160AG</t>
  </si>
  <si>
    <t>EMT 229 - NEXPOWER1</t>
  </si>
  <si>
    <t>1106 - WDC - 10KTL-G2</t>
  </si>
  <si>
    <t>EMT 403 - WDC3</t>
  </si>
  <si>
    <t>860 - FD-280</t>
  </si>
  <si>
    <t>EMT 228 - FIRST SOLAR1</t>
  </si>
  <si>
    <t>1097 - WDC - 8KTL-G2</t>
  </si>
  <si>
    <t>EMT 403 - WDC2</t>
  </si>
  <si>
    <t>858 - FS-4115-2</t>
  </si>
  <si>
    <t>EMT 226 - FIRST SOLAR7</t>
  </si>
  <si>
    <t>1093 - WDC - 5KTL-G2_x000D_</t>
  </si>
  <si>
    <t>EMT 403 - WDC1</t>
  </si>
  <si>
    <t>857 - FS-4112-2</t>
  </si>
  <si>
    <t>EMT 226 - FIRST SOLAR6</t>
  </si>
  <si>
    <t>1310 - BYD-S-3P75K-9M</t>
  </si>
  <si>
    <t>EMT 402 - BYD13</t>
  </si>
  <si>
    <t>856 - FS-411-2</t>
  </si>
  <si>
    <t>EMT 226 - FIRST SOLAR5</t>
  </si>
  <si>
    <t>1270 - BYD-K-3P60K-4M</t>
  </si>
  <si>
    <t>EMT 402 - BYD12</t>
  </si>
  <si>
    <t>855 - FS-4107-2</t>
  </si>
  <si>
    <t>EMT 226 - FIRST SOLAR4</t>
  </si>
  <si>
    <t>1266 - BYD-K-3P50K-4M</t>
  </si>
  <si>
    <t>EMT 402 - BYD11</t>
  </si>
  <si>
    <t>854 - FS-4105-2</t>
  </si>
  <si>
    <t>EMT 226 - FIRST SOLAR3</t>
  </si>
  <si>
    <t>1227 - BYD-S-1P10K-3M</t>
  </si>
  <si>
    <t>EMT 402 - BYD10</t>
  </si>
  <si>
    <t>853 - FS-4102-2</t>
  </si>
  <si>
    <t>EMT 226 - FIRST SOLAR2</t>
  </si>
  <si>
    <t>1226 - BYD-S-1P8K-3M</t>
  </si>
  <si>
    <t>EMT 402 - BYD9</t>
  </si>
  <si>
    <t>852 - FS-4100-2</t>
  </si>
  <si>
    <t>EMT 226 - FIRST SOLAR1</t>
  </si>
  <si>
    <t>1214 - BYD-K-1P3K-2M</t>
  </si>
  <si>
    <t>EMT 402 - BYD8</t>
  </si>
  <si>
    <t>851 - DA121-C1</t>
  </si>
  <si>
    <t>EMT 225 - DU APOLLO4</t>
  </si>
  <si>
    <t>1213 - BYD-K-1P6K-2M:</t>
  </si>
  <si>
    <t>EMT 402 - BYD7</t>
  </si>
  <si>
    <t>850 - DA142-C1</t>
  </si>
  <si>
    <t>EMT 225 - DU APOLLO3</t>
  </si>
  <si>
    <t>1211 - BYD-S-3P30K-3M</t>
  </si>
  <si>
    <t>EMT 402 - BYD6</t>
  </si>
  <si>
    <t>849 - DA100-B1</t>
  </si>
  <si>
    <t>EMT 225 - DU APOLLO2</t>
  </si>
  <si>
    <t>1198 - K-1P6K-2M</t>
  </si>
  <si>
    <t>EMT 402 - BYD5</t>
  </si>
  <si>
    <t>848 - DA100-A5</t>
  </si>
  <si>
    <t>EMT 225 - DU APOLLO1</t>
  </si>
  <si>
    <t>1160 - BYD-S-1P5K-2M</t>
  </si>
  <si>
    <t>EMT 402 - BYD4</t>
  </si>
  <si>
    <t>847 - WST-260P6</t>
  </si>
  <si>
    <t>EMT 224 - WINACO1</t>
  </si>
  <si>
    <t>1159 - BYD-K-1P8K-2M</t>
  </si>
  <si>
    <t>EMT 402 - BYD3</t>
  </si>
  <si>
    <t>846 - EL(P)35-1</t>
  </si>
  <si>
    <t>EMT 223 - ELFIE4</t>
  </si>
  <si>
    <t>1116 - BYD-K-1P9K-2M</t>
  </si>
  <si>
    <t>EMT 402 - BYD2</t>
  </si>
  <si>
    <t>845 - EL(P)20-1</t>
  </si>
  <si>
    <t>EMT 223 - ELFIE3</t>
  </si>
  <si>
    <t>1078 - BYD-S-1P10K-3M</t>
  </si>
  <si>
    <t>EMT 402 - BYD1</t>
  </si>
  <si>
    <t>844 - EL(P)15-1</t>
  </si>
  <si>
    <t>EMT 223 - ELFIE2</t>
  </si>
  <si>
    <t>1363 - HPS-10500T</t>
  </si>
  <si>
    <t>843 - EL(P)7-1</t>
  </si>
  <si>
    <t>EMT 223 - ELFIE1</t>
  </si>
  <si>
    <t>1224 - HPS-6500D</t>
  </si>
  <si>
    <t>842 - SH-280S6-20</t>
  </si>
  <si>
    <t>EMT 222 - HUASHUN-ZATECH3</t>
  </si>
  <si>
    <t>1120 - HPT-20000LV</t>
  </si>
  <si>
    <t>841 - SH-260S6-20</t>
  </si>
  <si>
    <t>EMT 222 - HUASHUN-ZATECH2</t>
  </si>
  <si>
    <t>1119 - HPS-8000D</t>
  </si>
  <si>
    <t>840 - SH-250S6-20</t>
  </si>
  <si>
    <t>EMT 222 - HUASHUN-ZATECH1</t>
  </si>
  <si>
    <t>1076 - HPS-5000D</t>
  </si>
  <si>
    <t>794 - BSM150P-36</t>
  </si>
  <si>
    <t>EMT 221 - E+SOLAR1</t>
  </si>
  <si>
    <t>1065 - PVS-30-TLSX</t>
  </si>
  <si>
    <t>EMT 400 - FIMER2</t>
  </si>
  <si>
    <t>793 - HSPV100WP125-36M</t>
  </si>
  <si>
    <t>EMT 220 - HILIGTH SOLAR1</t>
  </si>
  <si>
    <t>1064 - PVI-12,5</t>
  </si>
  <si>
    <t>EMT 400 - FIMER1</t>
  </si>
  <si>
    <t>1498 - YL250P 29B (250WP)</t>
  </si>
  <si>
    <t>EMT 219 - YINGLI SOLAR46</t>
  </si>
  <si>
    <t>1368 - GEP5.0-1-10</t>
  </si>
  <si>
    <t>EMT 395 - GEP4</t>
  </si>
  <si>
    <t>1370 - YL335P-35B</t>
  </si>
  <si>
    <t>EMT 219 - YINGLI SOLAR45</t>
  </si>
  <si>
    <t>1158 - GEP9.0-1-10</t>
  </si>
  <si>
    <t>EMT 395 - GEP3</t>
  </si>
  <si>
    <t>1199 - YL270P-29B</t>
  </si>
  <si>
    <t>EMT 219 - YINGLI SOLAR44</t>
  </si>
  <si>
    <t>1157 - GEP7.0-1-10</t>
  </si>
  <si>
    <t>EMT 395 - GEP2</t>
  </si>
  <si>
    <t>993 - YL330P-35B (330WP)</t>
  </si>
  <si>
    <t>EMT 219 - YINGLI SOLAR43</t>
  </si>
  <si>
    <t>1054 - GEP36-10</t>
  </si>
  <si>
    <t>EMT 395 - GEP1</t>
  </si>
  <si>
    <t>839 - YL055P-17B</t>
  </si>
  <si>
    <t>EMT 219 - YINGLI SOLAR42</t>
  </si>
  <si>
    <t xml:space="preserve">1046 - NHS-15K </t>
  </si>
  <si>
    <t>EMT 393 - NHS1</t>
  </si>
  <si>
    <t>837 - YL022P-17B</t>
  </si>
  <si>
    <t>EMT 219 - YINGLI SOLAR41</t>
  </si>
  <si>
    <t>1000 - 1.5K-TL2-M</t>
  </si>
  <si>
    <t>EMT 392 - OMNIKSOL1</t>
  </si>
  <si>
    <t>836 - YL095P-29B</t>
  </si>
  <si>
    <t>EMT 219 - YINGLI SOLAR40</t>
  </si>
  <si>
    <t>975 - HNS8000TL</t>
  </si>
  <si>
    <t>EMT 384 - AFORE1</t>
  </si>
  <si>
    <t>835 - YL060P-17B</t>
  </si>
  <si>
    <t>EMT 219 - YINGLI SOLAR39</t>
  </si>
  <si>
    <t>955 - ASW5000-S</t>
  </si>
  <si>
    <t>EMT 382 - SOLPLANET1</t>
  </si>
  <si>
    <t>833 - YL320P-35B</t>
  </si>
  <si>
    <t>EMT 219 - YINGLI SOLAR38</t>
  </si>
  <si>
    <t>1334 - ASW13K-LT-G2-PRO</t>
  </si>
  <si>
    <t>EMT 380 - SOLPLANET17</t>
  </si>
  <si>
    <t>832 - YL150P-17B</t>
  </si>
  <si>
    <t>EMT 219 - YINGLI SOLAR37</t>
  </si>
  <si>
    <t>1330 - ASW40K-LT-G3</t>
  </si>
  <si>
    <t>EMT 380 - SOLPLANET16</t>
  </si>
  <si>
    <t>831 - YL315P-35B</t>
  </si>
  <si>
    <t>EMT 219 - YINGLI SOLAR36</t>
  </si>
  <si>
    <t>1321 - ASW25K-LT-G2 PRO</t>
  </si>
  <si>
    <t>EMT 380 - SOLPLANET15</t>
  </si>
  <si>
    <t>830 - YL260P-29B</t>
  </si>
  <si>
    <t>EMT 219 - YINGLI SOLAR35</t>
  </si>
  <si>
    <t>1308 - ASW5000-S-G2</t>
  </si>
  <si>
    <t>EMT 380 - SOLPLANET14</t>
  </si>
  <si>
    <t>829 - YL310P-35B</t>
  </si>
  <si>
    <t>EMT 219 - YINGLI SOLAR34</t>
  </si>
  <si>
    <t>1300 - ASW3000-S-G2</t>
  </si>
  <si>
    <t>EMT 380 - SOLPLANET13</t>
  </si>
  <si>
    <t>828 - YL275D-30B</t>
  </si>
  <si>
    <t>EMT 219 - YINGLI SOLAR33</t>
  </si>
  <si>
    <t>1297 - 33K-LT-G3</t>
  </si>
  <si>
    <t>EMT 380 - SOLPLANET12</t>
  </si>
  <si>
    <t>827 - YL290P-35B</t>
  </si>
  <si>
    <t>EMT 219 - YINGLI SOLAR32</t>
  </si>
  <si>
    <t>1286 - ASW6000-S-G2</t>
  </si>
  <si>
    <t>EMT 380 - SOLPLANET11</t>
  </si>
  <si>
    <t>826 - YL285P-35B</t>
  </si>
  <si>
    <t>EMT 219 - YINGLI SOLAR31</t>
  </si>
  <si>
    <t>1282 - ASW8000-S</t>
  </si>
  <si>
    <t>EMT 380 - SOLPLANET10</t>
  </si>
  <si>
    <t>825 - YL280P-35B</t>
  </si>
  <si>
    <t>EMT 219 - YINGLI SOLAR30</t>
  </si>
  <si>
    <t>1272 - ASW50K-LT-G2</t>
  </si>
  <si>
    <t>EMT 380 - SOLPLANET9</t>
  </si>
  <si>
    <t>824 - YL275P-35B</t>
  </si>
  <si>
    <t>EMT 219 - YINGLI SOLAR29</t>
  </si>
  <si>
    <t>1264 - ASW10000-S</t>
  </si>
  <si>
    <t>EMT 380 - SOLPLANET8</t>
  </si>
  <si>
    <t>823 - YL270P-30B</t>
  </si>
  <si>
    <t>EMT 219 - YINGLI SOLAR28</t>
  </si>
  <si>
    <t>1222 - ASW20K-LT-G2-PRO</t>
  </si>
  <si>
    <t>EMT 380 - SOLPLANET7</t>
  </si>
  <si>
    <t>822 - YL270C-30B</t>
  </si>
  <si>
    <t>EMT 219 - YINGLI SOLAR27</t>
  </si>
  <si>
    <t>1070 - ASW4000-S</t>
  </si>
  <si>
    <t>EMT 380 - SOLPLANET6</t>
  </si>
  <si>
    <t>821 - YL265C-30B</t>
  </si>
  <si>
    <t>EMT 219 - YINGLI SOLAR26</t>
  </si>
  <si>
    <t>1067 - ASW30K-LT-G3</t>
  </si>
  <si>
    <t>EMT 380 - SOLPLANET5</t>
  </si>
  <si>
    <t>820 - YL260C-30B</t>
  </si>
  <si>
    <t>EMT 219 - YINGLI SOLAR25</t>
  </si>
  <si>
    <t>1011 - ASW7300-S</t>
  </si>
  <si>
    <t>EMT 380 - SOLPLANET4</t>
  </si>
  <si>
    <t>818 - YL245P-29B</t>
  </si>
  <si>
    <t>EMT 219 - YINGLI SOLAR24</t>
  </si>
  <si>
    <t>991 - ASW9100-S</t>
  </si>
  <si>
    <t>EMT 380 - SOLPLANET3</t>
  </si>
  <si>
    <t>817 - YL240P-29B</t>
  </si>
  <si>
    <t>EMT 219 - YINGLI SOLAR23</t>
  </si>
  <si>
    <t>963 - ASW5000-S</t>
  </si>
  <si>
    <t>EMT 380 - SOLPLANET2</t>
  </si>
  <si>
    <t>816 - YL235P-29B</t>
  </si>
  <si>
    <t>EMT 219 - YINGLI SOLAR22</t>
  </si>
  <si>
    <t>932 - ASW5000-S</t>
  </si>
  <si>
    <t>EMT 380 - SOLPLANET1</t>
  </si>
  <si>
    <t>815 - YL230P-29B</t>
  </si>
  <si>
    <t>EMT 219 - YINGLI SOLAR21</t>
  </si>
  <si>
    <t>925 - GEP60-10</t>
  </si>
  <si>
    <t>EMT 378 -  GENERAL ELECTRIC COMPANY1</t>
  </si>
  <si>
    <t>814 - YL185P-23B</t>
  </si>
  <si>
    <t>EMT 219 - YINGLI SOLAR20</t>
  </si>
  <si>
    <t>1137 - IQ7AM-72-2-US - 335W</t>
  </si>
  <si>
    <t>EMT 370 - ENPHASE3</t>
  </si>
  <si>
    <t>813 - YL180P-23B</t>
  </si>
  <si>
    <t>EMT 219 - YINGLI SOLAR19</t>
  </si>
  <si>
    <t>1099 - IQ7AM-72-2-US</t>
  </si>
  <si>
    <t>EMT 370 - ENPHASE2</t>
  </si>
  <si>
    <t>812 - YL140P-17B</t>
  </si>
  <si>
    <t>EMT 219 - YINGLI SOLAR18</t>
  </si>
  <si>
    <t>884 - IQ7AM - 330W</t>
  </si>
  <si>
    <t>EMT 370 - ENPHASE1</t>
  </si>
  <si>
    <t>811 - YL130P-17B</t>
  </si>
  <si>
    <t>EMT 219 - YINGLI SOLAR17</t>
  </si>
  <si>
    <t>926 - S5-GC25K</t>
  </si>
  <si>
    <t>810 - YL120P-17B</t>
  </si>
  <si>
    <t>EMT 219 - YINGLI SOLAR16</t>
  </si>
  <si>
    <t>861 - HY-M10/120H-460</t>
  </si>
  <si>
    <t>809 - YL095P-17B2/3</t>
  </si>
  <si>
    <t>EMT 219 - YINGLI SOLAR15</t>
  </si>
  <si>
    <t>1179 - TS-8G66M-665</t>
  </si>
  <si>
    <t>808 - YL090P-17B2/3</t>
  </si>
  <si>
    <t>EMT 219 - YINGLI SOLAR14</t>
  </si>
  <si>
    <t>860 - TSOL – M1600</t>
  </si>
  <si>
    <t>807 - YL085P-17B3/5</t>
  </si>
  <si>
    <t>EMT 219 - YINGLI SOLAR13</t>
  </si>
  <si>
    <t>1274 - STT-60KTL</t>
  </si>
  <si>
    <t>806 - YL085P-17B2/3</t>
  </si>
  <si>
    <t>EMT 219 - YINGLI SOLAR12</t>
  </si>
  <si>
    <t>840 - STS-5KTL</t>
  </si>
  <si>
    <t>805 - YL080P-17B3/5</t>
  </si>
  <si>
    <t>EMT 219 - YINGLI SOLAR11</t>
  </si>
  <si>
    <t>1336 - HOPSEUN-10KTL-L</t>
  </si>
  <si>
    <t>804 - YL080P-17B2/3</t>
  </si>
  <si>
    <t>EMT 219 - YINGLI SOLAR10</t>
  </si>
  <si>
    <t>1302 - HOPESUN 35KTL</t>
  </si>
  <si>
    <t>803 - YL075P-17B3/5</t>
  </si>
  <si>
    <t>EMT 219 - YINGLI SOLAR9</t>
  </si>
  <si>
    <t>1296 - HOPESUN 75KTL</t>
  </si>
  <si>
    <t>802 - YL070P-17B1/2</t>
  </si>
  <si>
    <t>EMT 219 - YINGLI SOLAR8</t>
  </si>
  <si>
    <t>1292 - HOPESUN-65KTL</t>
  </si>
  <si>
    <t>801 - YL065P-17B1/2</t>
  </si>
  <si>
    <t>EMT 219 - YINGLI SOLAR7</t>
  </si>
  <si>
    <t>1247 - HOPESUN40KTL</t>
  </si>
  <si>
    <t>800 - YL060P-17B1/5</t>
  </si>
  <si>
    <t>EMT 219 - YINGLI SOLAR6</t>
  </si>
  <si>
    <t>1177 - HOPSEUN-6KTL</t>
  </si>
  <si>
    <t>799 - YL055P-17B2/5</t>
  </si>
  <si>
    <t>EMT 219 - YINGLI SOLAR5</t>
  </si>
  <si>
    <t>1145 - HOPESUN 60KTL-L</t>
  </si>
  <si>
    <t>798 - YL050P-17B2/5</t>
  </si>
  <si>
    <t>EMT 219 - YINGLI SOLAR4</t>
  </si>
  <si>
    <t>1144 - HOPESUN 15KTL-L</t>
  </si>
  <si>
    <t>797 - YL030P-17B1/4</t>
  </si>
  <si>
    <t>EMT 219 - YINGLI SOLAR3</t>
  </si>
  <si>
    <t>1130 - HOPESUN 60KTL</t>
  </si>
  <si>
    <t>796 - YL020P-17B1/6</t>
  </si>
  <si>
    <t>EMT 219 - YINGLI SOLAR2</t>
  </si>
  <si>
    <t>1129 - HOPESUN 50KTL</t>
  </si>
  <si>
    <t>795 - YL010P-17B1/12</t>
  </si>
  <si>
    <t>EMT 219 - YINGLI SOLAR1</t>
  </si>
  <si>
    <t>837 - HOPESUN 5KTL</t>
  </si>
  <si>
    <t>2162 - STM-465/144-S2</t>
  </si>
  <si>
    <t>EMT 218 - SCHUTTEN6</t>
  </si>
  <si>
    <t>771 - HOPESUN 8KTL</t>
  </si>
  <si>
    <t>1718 - STM-550/144-S3</t>
  </si>
  <si>
    <t>EMT 218 - SCHUTTEN5</t>
  </si>
  <si>
    <t>1367 - HPT-30KT</t>
  </si>
  <si>
    <t>EMT 354 - HYPONTECH 8</t>
  </si>
  <si>
    <t>1697 - STM-525/ 144-S3- 550KW</t>
  </si>
  <si>
    <t>EMT 218 - SCHUTTEN4</t>
  </si>
  <si>
    <t>1136 - HPK-3000</t>
  </si>
  <si>
    <t>EMT 354 - HYPONTECH 7</t>
  </si>
  <si>
    <t>1655 - STM-445/144-S2</t>
  </si>
  <si>
    <t>EMT 218 - SCHUTTEN3</t>
  </si>
  <si>
    <t>929 - HPT-20K</t>
  </si>
  <si>
    <t>EMT 354 - HYPONTECH 6</t>
  </si>
  <si>
    <t>792 - STP6-310/72</t>
  </si>
  <si>
    <t>EMT 218 - SCHUTTEN2</t>
  </si>
  <si>
    <t>870 - HPT-15K</t>
  </si>
  <si>
    <t>EMT 354 - HYPONTECH 5</t>
  </si>
  <si>
    <t>791 - STP6-250/60</t>
  </si>
  <si>
    <t>EMT 218 - SCHUTTEN1</t>
  </si>
  <si>
    <t xml:space="preserve">755 - HPS-3000 </t>
  </si>
  <si>
    <t>EMT 354 - HYPONTECH 4</t>
  </si>
  <si>
    <t>780 - ZDNY-310P72</t>
  </si>
  <si>
    <t>EMT 216 - SUNTELLITE2</t>
  </si>
  <si>
    <t>742 - HPS-6500</t>
  </si>
  <si>
    <t>EMT 354 - HYPONTECH 3</t>
  </si>
  <si>
    <t>779 - ZDNY-260P60</t>
  </si>
  <si>
    <t>EMT 216 - SUNTELLITE1</t>
  </si>
  <si>
    <t>741 - HPS-5000</t>
  </si>
  <si>
    <t>EMT 354 - HYPONTECH 2</t>
  </si>
  <si>
    <t>764 - FS-315P-EB</t>
  </si>
  <si>
    <t>EMT 215 - FUXING SOLAR6</t>
  </si>
  <si>
    <t>734 - HPS-8000</t>
  </si>
  <si>
    <t>EMT 354 - HYPONTECH 1</t>
  </si>
  <si>
    <t>763 - FS-310-EB</t>
  </si>
  <si>
    <t>EMT 215 - FUXING SOLAR5</t>
  </si>
  <si>
    <t>1225 - SPI 3000-B2</t>
  </si>
  <si>
    <t>EMT 350 - KEHUA TECH3</t>
  </si>
  <si>
    <t>762 - FS-300P-EB</t>
  </si>
  <si>
    <t>EMT 215 - FUXING SOLAR4</t>
  </si>
  <si>
    <t>1180 - 7.5KTLM-G3-BR</t>
  </si>
  <si>
    <t>EMT 350 - KEHUA TECH2</t>
  </si>
  <si>
    <t>761 - FS-270P-EA</t>
  </si>
  <si>
    <t>EMT 215 - FUXING SOLAR3</t>
  </si>
  <si>
    <t>1110 - SPI9000-B X2</t>
  </si>
  <si>
    <t>EMT 350 - KEHUA TECH1</t>
  </si>
  <si>
    <t>760 - FS-260P-EA</t>
  </si>
  <si>
    <t>EMT 215 - FUXING SOLAR2</t>
  </si>
  <si>
    <t>663 - X1-5.0-T-D(L)</t>
  </si>
  <si>
    <t>EMT 348 - SOLAX POWER1</t>
  </si>
  <si>
    <t>759 - FS-250P-EA</t>
  </si>
  <si>
    <t>EMT 215 - FUXING SOLAR1</t>
  </si>
  <si>
    <t>1140 - G7000</t>
  </si>
  <si>
    <t>EMT 347 - FOXESS7</t>
  </si>
  <si>
    <t>2098 - RSM-150-8-500M</t>
  </si>
  <si>
    <t>EMT 214 - RISEN SOLAR27</t>
  </si>
  <si>
    <t>846 - G10500</t>
  </si>
  <si>
    <t>EMT 347 - FOXESS6</t>
  </si>
  <si>
    <t>2090 - RSM72-6-370M</t>
  </si>
  <si>
    <t>EMT 214 - RISEN SOLAR26</t>
  </si>
  <si>
    <t>845 - G8000</t>
  </si>
  <si>
    <t>EMT 347 - FOXESS5</t>
  </si>
  <si>
    <t>2048 - RSM132-8-650M</t>
  </si>
  <si>
    <t>EMT 214 - RISEN SOLAR25</t>
  </si>
  <si>
    <t>799 - F4600</t>
  </si>
  <si>
    <t>EMT 347 - FOXESS4</t>
  </si>
  <si>
    <t>2022 - RSM40-8-405MB</t>
  </si>
  <si>
    <t>EMT 214 - RISEN SOLAR24</t>
  </si>
  <si>
    <t>798 - S3000</t>
  </si>
  <si>
    <t>EMT 347 - FOXESS3</t>
  </si>
  <si>
    <t>2016 - RSM110-8-550M</t>
  </si>
  <si>
    <t>EMT 214 - RISEN SOLAR23</t>
  </si>
  <si>
    <t>709 - F5000</t>
  </si>
  <si>
    <t>EMT 347 - FOXESS2</t>
  </si>
  <si>
    <t>1993 - RSM120-8-605M</t>
  </si>
  <si>
    <t>EMT 214 - RISEN SOLAR22</t>
  </si>
  <si>
    <t>657 - F-6000</t>
  </si>
  <si>
    <t>EMT 347 - FOXESS1</t>
  </si>
  <si>
    <t>1953 - RSM110-8-540_x000D_W</t>
  </si>
  <si>
    <t>EMT 214 - RISEN SOLAR21</t>
  </si>
  <si>
    <t>820 - KOFV IN 5KW - AR</t>
  </si>
  <si>
    <t>EMT 346 - KOFV4</t>
  </si>
  <si>
    <t>1951 - RSM-150-8-550W</t>
  </si>
  <si>
    <t>EMT 214 - RISEN SOLAR20</t>
  </si>
  <si>
    <t>819 - KOFV IN 12KW 220V - AR</t>
  </si>
  <si>
    <t>EMT 346 - KOFV3</t>
  </si>
  <si>
    <t>1940 - RSM120-8-595W</t>
  </si>
  <si>
    <t>EMT 214 - RISEN SOLAR19</t>
  </si>
  <si>
    <t>818 - KOFV IN 30KW 220V - AR</t>
  </si>
  <si>
    <t>EMT 346 - KOFV2</t>
  </si>
  <si>
    <t>1885 - RSM120-8-595BMDG</t>
  </si>
  <si>
    <t>EMT 214 - RISEN SOLAR18</t>
  </si>
  <si>
    <t>656 - KOFV IN 32KW 220V</t>
  </si>
  <si>
    <t>EMT 346 - KOFV1</t>
  </si>
  <si>
    <t>1863 - RSM72-6-330P</t>
  </si>
  <si>
    <t>EMT 214 - RISEN SOLAR17</t>
  </si>
  <si>
    <t>607 - DSP-123I-ODS-DASS 3.3I-3,3W</t>
  </si>
  <si>
    <t>1857 - RSM445M-445W</t>
  </si>
  <si>
    <t>EMT 214 - RISEN SOLAR16</t>
  </si>
  <si>
    <t>553 - PS5KSI</t>
  </si>
  <si>
    <t>1848 - RSM60-6-285M</t>
  </si>
  <si>
    <t>EMT 214 - RISEN SOLAR15</t>
  </si>
  <si>
    <t>521 - BG33KTR</t>
  </si>
  <si>
    <t>1796 - RSM120-8-585BMDG</t>
  </si>
  <si>
    <t>EMT 214 - RISEN SOLAR14</t>
  </si>
  <si>
    <t>1284 - CPS SCA30KTL-T/SA</t>
  </si>
  <si>
    <t>EMT 334 - CHINT POWER17</t>
  </si>
  <si>
    <t>1795 - RSM144-7-450M</t>
  </si>
  <si>
    <t>EMT 214 - RISEN SOLAR13</t>
  </si>
  <si>
    <t>1269 - CHINT POWER 7KTL-SM/EU</t>
  </si>
  <si>
    <t>EMT 334 - CHINT POWER16</t>
  </si>
  <si>
    <t>1788 - RSM-120-8-590BMDG</t>
  </si>
  <si>
    <t>EMT 214 - RISEN SOLAR12</t>
  </si>
  <si>
    <t>1249 - CPS SCA6KTL-SM1/EU</t>
  </si>
  <si>
    <t>EMT 334 - CHINT POWER15</t>
  </si>
  <si>
    <t>790 - RSM72-6-345M</t>
  </si>
  <si>
    <t>EMT 214 - RISEN SOLAR11</t>
  </si>
  <si>
    <t>1236 - CPS SCA36KTL-T/SA</t>
  </si>
  <si>
    <t>EMT 334 - CHINT POWER14</t>
  </si>
  <si>
    <t>788 - RSM72-6-335M</t>
  </si>
  <si>
    <t>EMT 214 - RISEN SOLAR10</t>
  </si>
  <si>
    <t>1133 - CPS SCA30KTL-T1/EU</t>
  </si>
  <si>
    <t>EMT 334 - CHINT POWER13</t>
  </si>
  <si>
    <t>787 - RSM-60-6-290M</t>
  </si>
  <si>
    <t>EMT 214 - RISEN SOLAR9</t>
  </si>
  <si>
    <t>1111 - CPS SCA3KTL-S/EU</t>
  </si>
  <si>
    <t>EMT 334 - CHINT POWER12</t>
  </si>
  <si>
    <t>786 - RSM-60-6-285M</t>
  </si>
  <si>
    <t>EMT 214 - RISEN SOLAR8</t>
  </si>
  <si>
    <t>1039 - CPS SCA20KTL-T/EU</t>
  </si>
  <si>
    <t>EMT 334 - CHINT POWER11</t>
  </si>
  <si>
    <t>785 - RSM-60-6-280M</t>
  </si>
  <si>
    <t>EMT 214 - RISEN SOLAR7</t>
  </si>
  <si>
    <t>999 - CPS SCA8KTL-SM/EU</t>
  </si>
  <si>
    <t>EMT 334 - CHINT POWER10</t>
  </si>
  <si>
    <t>758 - RSM36-6-150P</t>
  </si>
  <si>
    <t>EMT 214 - RISEN SOLAR6</t>
  </si>
  <si>
    <t>957 - CPS SCA36KTL-T/SA</t>
  </si>
  <si>
    <t>EMT 334 - CHINT POWER9</t>
  </si>
  <si>
    <t>757 - RSM72-6-320P</t>
  </si>
  <si>
    <t>EMT 214 - RISEN SOLAR5</t>
  </si>
  <si>
    <t>953 - CPS SCA25KTL-T/EU</t>
  </si>
  <si>
    <t>EMT 334 - CHINT POWER8</t>
  </si>
  <si>
    <t>756 - RSM72-6-315P</t>
  </si>
  <si>
    <t>EMT 214 - RISEN SOLAR4</t>
  </si>
  <si>
    <t>952 - CPS SCA60KTL-T/EU</t>
  </si>
  <si>
    <t>EMT 334 - CHINT POWER7</t>
  </si>
  <si>
    <t>755 - RSM72-6-310P</t>
  </si>
  <si>
    <t>EMT 214 - RISEN SOLAR3</t>
  </si>
  <si>
    <t>939 - CPS SCA.10KTL-SM/EU</t>
  </si>
  <si>
    <t>EMT 334 - CHINT POWER6</t>
  </si>
  <si>
    <t>753 - RSM60-6-265P</t>
  </si>
  <si>
    <t>EMT 214 - RISEN SOLAR2</t>
  </si>
  <si>
    <t>938 - CPS SCA.5KTL-SM/EU</t>
  </si>
  <si>
    <t>EMT 334 - CHINT POWER5</t>
  </si>
  <si>
    <t>752 - RSM60-6-260P</t>
  </si>
  <si>
    <t>EMT 214 - RISEN SOLAR1</t>
  </si>
  <si>
    <t>853 - CPS SCA50KTL-T/EU</t>
  </si>
  <si>
    <t>EMT 334 - CHINT POWER4</t>
  </si>
  <si>
    <t>2193 - SRP-545-BMA-BG</t>
  </si>
  <si>
    <t>EMT 212 - SERAPHIM SOLAR12</t>
  </si>
  <si>
    <t>641 - CPS SCA.3KTL-SM/EU</t>
  </si>
  <si>
    <t>EMT 334 - CHINT POWER3</t>
  </si>
  <si>
    <t>1950 - SRP-330-6MB-BG</t>
  </si>
  <si>
    <t>EMT 212 - SERAPHIM SOLAR11</t>
  </si>
  <si>
    <t>595 - CPS SCA3.6KTL-S</t>
  </si>
  <si>
    <t>EMT 334 - CHINT POWER2</t>
  </si>
  <si>
    <t>1890 - SRP-540-BMA-HV</t>
  </si>
  <si>
    <t>EMT 212 - SERAPHIM SOLAR10</t>
  </si>
  <si>
    <t>517 - CPS SCA2.5KTL-S/EU</t>
  </si>
  <si>
    <t>EMT 334 - CHINT POWER1</t>
  </si>
  <si>
    <t>1866 - SRP-540-BMA-HV</t>
  </si>
  <si>
    <t>EMT 212 - SERAPHIM SOLAR9</t>
  </si>
  <si>
    <t>1298 - KOFV IN 10</t>
  </si>
  <si>
    <t>1816 - SRP-540-BMA-HV</t>
  </si>
  <si>
    <t>EMT 212 - SERAPHIM SOLAR8</t>
  </si>
  <si>
    <t>1184 - KOFV IN 8KW 220V-1F S</t>
  </si>
  <si>
    <t>1340 - SRP-400-BMA-HV</t>
  </si>
  <si>
    <t>EMT 212 - SERAPHIM SOLAR7</t>
  </si>
  <si>
    <t>855 - KOFV IN 32KW</t>
  </si>
  <si>
    <t xml:space="preserve">1288 - SRP-335-BMB-HV </t>
  </si>
  <si>
    <t>EMT 212 - SERAPHIM SOLAR6</t>
  </si>
  <si>
    <t>476 - KOFV IN 5KW 220V MONO</t>
  </si>
  <si>
    <t>726 - SRP265-6MA</t>
  </si>
  <si>
    <t>EMT 212 - SERAPHIM SOLAR5</t>
  </si>
  <si>
    <t>475 - KOF IN 15KW</t>
  </si>
  <si>
    <t>725 - SRP260-6MA</t>
  </si>
  <si>
    <t>EMT 212 - SERAPHIM SOLAR4</t>
  </si>
  <si>
    <t>474 - KOF IN 60KW</t>
  </si>
  <si>
    <t>724 - SRP315-6MA</t>
  </si>
  <si>
    <t>EMT 212 - SERAPHIM SOLAR3</t>
  </si>
  <si>
    <t>1344 - SJ100001 - C6-60K-T9-LV</t>
  </si>
  <si>
    <t>EMT 324 - EMPALUX24</t>
  </si>
  <si>
    <t>723 - SRP310-6MA</t>
  </si>
  <si>
    <t>EMT 212 - SERAPHIM SOLAR2</t>
  </si>
  <si>
    <t>1287 - R6-25K-T4-32-LV</t>
  </si>
  <si>
    <t>EMT 324 - EMPALUX23</t>
  </si>
  <si>
    <t>722 - SRP320-6MA</t>
  </si>
  <si>
    <t>EMT 212 - SERAPHIM SOLAR1</t>
  </si>
  <si>
    <t>1262 - R6-10K-S3</t>
  </si>
  <si>
    <t>EMT 324 - EMPALUX22</t>
  </si>
  <si>
    <t>2036 - STP380S-72/VFH</t>
  </si>
  <si>
    <t>EMT 211 - SUNTECH10</t>
  </si>
  <si>
    <t>1233 - C6-75K-T6</t>
  </si>
  <si>
    <t>EMT 324 - EMPALUX21</t>
  </si>
  <si>
    <t>1669 - STP350-A72</t>
  </si>
  <si>
    <t>EMT 211 - SUNTECH9</t>
  </si>
  <si>
    <t>1183 - R6-30K-T4-32-LV</t>
  </si>
  <si>
    <t>EMT 324 - EMPALUX20</t>
  </si>
  <si>
    <t>734 - STP-320-24/VEM</t>
  </si>
  <si>
    <t>EMT 211 - SUNTECH8</t>
  </si>
  <si>
    <t>1178 - R5-8K-S2-15</t>
  </si>
  <si>
    <t>EMT 324 - EMPALUX19</t>
  </si>
  <si>
    <t>733 - STP-315-24/VEM</t>
  </si>
  <si>
    <t>EMT 211 - SUNTECH7</t>
  </si>
  <si>
    <t>1074 - R3120K</t>
  </si>
  <si>
    <t>EMT 324 - EMPALUX18</t>
  </si>
  <si>
    <t>732 - STP-310-24/VEM</t>
  </si>
  <si>
    <t>EMT 211 - SUNTECH6</t>
  </si>
  <si>
    <t>1014 - NAC70K</t>
  </si>
  <si>
    <t>EMT 324 - EMPALUX17</t>
  </si>
  <si>
    <t>731 - STP-305-24/VEM</t>
  </si>
  <si>
    <t>EMT 211 - SUNTECH5</t>
  </si>
  <si>
    <t>1013 - NAC80K</t>
  </si>
  <si>
    <t>EMT 324 - EMPALUX16</t>
  </si>
  <si>
    <t>730 - STP-270/20WEM</t>
  </si>
  <si>
    <t>EMT 211 - SUNTECH4</t>
  </si>
  <si>
    <t>937 - SI02000-2KW</t>
  </si>
  <si>
    <t>EMT 324 - EMPALUX15</t>
  </si>
  <si>
    <t>729 - STP-265/20WEM</t>
  </si>
  <si>
    <t>EMT 211 - SUNTECH3</t>
  </si>
  <si>
    <t>898 - NAC75K</t>
  </si>
  <si>
    <t>EMT 324 - EMPALUX14</t>
  </si>
  <si>
    <t>728 - STP-260/20WEM</t>
  </si>
  <si>
    <t>EMT 211 - SUNTECH2</t>
  </si>
  <si>
    <t>859 - NAC3K-SS</t>
  </si>
  <si>
    <t>EMT 324 - EMPALUX13</t>
  </si>
  <si>
    <t>727 - STP-255/20WEM</t>
  </si>
  <si>
    <t>EMT 211 - SUNTECH1</t>
  </si>
  <si>
    <t>858 - SI08000</t>
  </si>
  <si>
    <t>EMT 324 - EMPALUX12</t>
  </si>
  <si>
    <t>2215 - TSM-DE21-660W</t>
  </si>
  <si>
    <t>EMT 209 - TRINA115</t>
  </si>
  <si>
    <t xml:space="preserve">857 - SI10500 </t>
  </si>
  <si>
    <t>EMT 324 - EMPALUX11</t>
  </si>
  <si>
    <t>2211 - TSM-DE21-650</t>
  </si>
  <si>
    <t>EMT 209 - TRINA114</t>
  </si>
  <si>
    <t>844 - SUN2000G3-US-220</t>
  </si>
  <si>
    <t>EMT 324 - EMPALUX10</t>
  </si>
  <si>
    <t>2201 - TSM-DE19R-570</t>
  </si>
  <si>
    <t>EMT 209 - TRINA113</t>
  </si>
  <si>
    <t>788 - R1-10K5-DS</t>
  </si>
  <si>
    <t>EMT 324 - EMPALUX9</t>
  </si>
  <si>
    <t>2199 - RSM144-7-510M</t>
  </si>
  <si>
    <t>EMT 209 - TRINA112</t>
  </si>
  <si>
    <t>776 - NAC30K-DT</t>
  </si>
  <si>
    <t>EMT 324 - EMPALUX8</t>
  </si>
  <si>
    <t>2175 - TSM-DE19R- 565W</t>
  </si>
  <si>
    <t>EMT 209 - TRINA111</t>
  </si>
  <si>
    <t>702 - NAC20K-DT</t>
  </si>
  <si>
    <t>EMT 324 - EMPALUX7</t>
  </si>
  <si>
    <t>2154 - TSM-DEG19RC.20</t>
  </si>
  <si>
    <t>EMT 209 - TRINA110</t>
  </si>
  <si>
    <t>665 - SI50000</t>
  </si>
  <si>
    <t>EMT 324 - EMPALUX6</t>
  </si>
  <si>
    <t>2152 - TSM-DE19-555W</t>
  </si>
  <si>
    <t>EMT 209 - TRINA109</t>
  </si>
  <si>
    <t>651 - NAC10K-DT</t>
  </si>
  <si>
    <t>EMT 324 - EMPALUX5</t>
  </si>
  <si>
    <t>2149 - TSM-565DE19R</t>
  </si>
  <si>
    <t>EMT 209 - TRINA108</t>
  </si>
  <si>
    <t>642 - NAC8K-DS</t>
  </si>
  <si>
    <t>EMT 324 - EMPALUX4</t>
  </si>
  <si>
    <t>2148 - TSM-DE19 - 560W</t>
  </si>
  <si>
    <t>EMT 209 - TRINA107</t>
  </si>
  <si>
    <t>618 - NAC15K-DT</t>
  </si>
  <si>
    <t>EMT 324 - EMPALUX3</t>
  </si>
  <si>
    <t>2146 - TSM-DE21-665W</t>
  </si>
  <si>
    <t>EMT 209 - TRINA106</t>
  </si>
  <si>
    <t>562 - NAC5K-DS - SI05000</t>
  </si>
  <si>
    <t>EMT 324 - EMPALUX2</t>
  </si>
  <si>
    <t>2088 -  TSM-DEG10C.20-650</t>
  </si>
  <si>
    <t>EMT 209 - TRINA105</t>
  </si>
  <si>
    <t>471 - NAC25K-DT</t>
  </si>
  <si>
    <t>EMT 324 - EMPALUX1</t>
  </si>
  <si>
    <t>2059 - TSM-DEG20C.20 - 595W</t>
  </si>
  <si>
    <t>EMT 209 - TRINA104</t>
  </si>
  <si>
    <t>1221 - GT1-6KD1</t>
  </si>
  <si>
    <t>2058 - TSM-DEG20C.20 - 600W</t>
  </si>
  <si>
    <t>EMT 209 - TRINA103</t>
  </si>
  <si>
    <t>805 - GT3 30K-LV</t>
  </si>
  <si>
    <t>2057 - TSM-DEG20C.20 - 590W</t>
  </si>
  <si>
    <t>EMT 209 - TRINA102</t>
  </si>
  <si>
    <t>794 - GT1-8K-D</t>
  </si>
  <si>
    <t>2026 - TSM-DE21</t>
  </si>
  <si>
    <t>EMT 209 - TRINA101</t>
  </si>
  <si>
    <t>745 - GT1-10K-D</t>
  </si>
  <si>
    <t>1956 - TSM-DE18M(II) 510W</t>
  </si>
  <si>
    <t>EMT 209 - TRINA100</t>
  </si>
  <si>
    <t>713 - GT3-25K-D</t>
  </si>
  <si>
    <t>1944 - TSM-DEG19C 530</t>
  </si>
  <si>
    <t>EMT 209 - TRINA99</t>
  </si>
  <si>
    <t>708 - GT1-10K-D</t>
  </si>
  <si>
    <t>1913 - TSM-DE19-545</t>
  </si>
  <si>
    <t>EMT 209 - TRINA98</t>
  </si>
  <si>
    <t>707 - GT3-60K</t>
  </si>
  <si>
    <t>1818 - TSM-DE18M(II) - 510W</t>
  </si>
  <si>
    <t>EMT 209 - TRINA97</t>
  </si>
  <si>
    <t>545 - GT3-17K-D</t>
  </si>
  <si>
    <t>1727 - TSM-DEG19C.20-550W</t>
  </si>
  <si>
    <t>EMT 209 - TRINA96</t>
  </si>
  <si>
    <t>507 - GT1-6K-D</t>
  </si>
  <si>
    <t>1684 - TSM-DE17M(II) 445W</t>
  </si>
  <si>
    <t>EMT 209 - TRINA95</t>
  </si>
  <si>
    <t>472 - GT1-5K-D</t>
  </si>
  <si>
    <t>1668 - TSM-PE15H-340W</t>
  </si>
  <si>
    <t>EMT 209 - TRINA94</t>
  </si>
  <si>
    <t>443 - GT1-3K-S</t>
  </si>
  <si>
    <t>1661 - TSM-DE18M(II)</t>
  </si>
  <si>
    <t>EMT 209 - TRINA93</t>
  </si>
  <si>
    <t>1299 - R1-10K-DS</t>
  </si>
  <si>
    <t>1648 - TSM-DE18M(II) - 530W</t>
  </si>
  <si>
    <t>EMT 209 - TRINA92</t>
  </si>
  <si>
    <t>1216 - R3-40K-G5</t>
  </si>
  <si>
    <t>1629 - TSM-DE14H-395</t>
  </si>
  <si>
    <t>EMT 209 - TRINA91</t>
  </si>
  <si>
    <t>1155 - NAC70K</t>
  </si>
  <si>
    <t>1624 - TSM-DEG19C.20</t>
  </si>
  <si>
    <t>EMT 209 - TRINA90</t>
  </si>
  <si>
    <t>1151 - R3-20K-G5</t>
  </si>
  <si>
    <t>1615 - TSM-DEG19C.20</t>
  </si>
  <si>
    <t>EMT 209 - TRINA89</t>
  </si>
  <si>
    <t>1132 - R3-120K</t>
  </si>
  <si>
    <t>1577 - TSM-DE14H(II)-375W</t>
  </si>
  <si>
    <t>EMT 209 - TRINA88</t>
  </si>
  <si>
    <t>1121 - R3-30K-G5</t>
  </si>
  <si>
    <t>1573 - TSM-DE17M(II)</t>
  </si>
  <si>
    <t>EMT 209 - TRINA87</t>
  </si>
  <si>
    <t>1041 - NAC15K-LV</t>
  </si>
  <si>
    <t>1569 - TSM-DE05MII-375</t>
  </si>
  <si>
    <t>EMT 209 - TRINA86</t>
  </si>
  <si>
    <t>1034 - R3-25K-G5</t>
  </si>
  <si>
    <t>1568 - TSM375DE08M</t>
  </si>
  <si>
    <t>EMT 209 - TRINA85</t>
  </si>
  <si>
    <t>856 - NAC25K-DT</t>
  </si>
  <si>
    <t>1564 - TSM-510DE18M(II)</t>
  </si>
  <si>
    <t>EMT 209 - TRINA84</t>
  </si>
  <si>
    <t>791 - R1-10K5-DS</t>
  </si>
  <si>
    <t>1563 - TSM395DE15M(II)</t>
  </si>
  <si>
    <t>EMT 209 - TRINA83</t>
  </si>
  <si>
    <t>780 - NAC20K-DT</t>
  </si>
  <si>
    <t>1558 - TSM-DE15M(II)</t>
  </si>
  <si>
    <t>EMT 209 - TRINA82</t>
  </si>
  <si>
    <t>754 - NAC60K</t>
  </si>
  <si>
    <t xml:space="preserve">1550 - TSM-DE18M(II)- 500W </t>
  </si>
  <si>
    <t>EMT 209 - TRINA81</t>
  </si>
  <si>
    <t>751 - NAC33K-DT</t>
  </si>
  <si>
    <t>1548 - TSM-DE18M(II) - 505WP</t>
  </si>
  <si>
    <t>EMT 209 - TRINA80</t>
  </si>
  <si>
    <t>738 - NAC6K-DS</t>
  </si>
  <si>
    <t>1531 - TSM-DE08M(II)-380</t>
  </si>
  <si>
    <t>EMT 209 - TRINA79</t>
  </si>
  <si>
    <t>729 - NAC75K</t>
  </si>
  <si>
    <t>1518 - TSM-DE19-540</t>
  </si>
  <si>
    <t>EMT 209 - TRINA78</t>
  </si>
  <si>
    <t>714 - R1-3K3-SS</t>
  </si>
  <si>
    <t>1515 - TSM-DE17M</t>
  </si>
  <si>
    <t>EMT 209 - TRINA77</t>
  </si>
  <si>
    <t>689 - R1-10K5-DS</t>
  </si>
  <si>
    <t>1486 - TSM-DE19-535</t>
  </si>
  <si>
    <t>EMT 209 - TRINA76</t>
  </si>
  <si>
    <t xml:space="preserve">650 - R1-8K-DS </t>
  </si>
  <si>
    <t>1455 - TSM-DE09 405W</t>
  </si>
  <si>
    <t>EMT 209 - TRINA75</t>
  </si>
  <si>
    <t>645 - R3-12K-DT</t>
  </si>
  <si>
    <t>1451 - TSM-DE15H</t>
  </si>
  <si>
    <t>EMT 209 - TRINA74</t>
  </si>
  <si>
    <t>614 - NAC50K</t>
  </si>
  <si>
    <t>1425 - TSM-DE09 -400W</t>
  </si>
  <si>
    <t>EMT 209 - TRINA73</t>
  </si>
  <si>
    <t>611 - NAC30K - DT</t>
  </si>
  <si>
    <t>1411 - TSM-PE15H-395</t>
  </si>
  <si>
    <t>EMT 209 - TRINA72</t>
  </si>
  <si>
    <t>584 - R3-15K-DT</t>
  </si>
  <si>
    <t>1407 - TSM- 410</t>
  </si>
  <si>
    <t>EMT 209 - TRINA71</t>
  </si>
  <si>
    <t>535 - NAC3K-SS</t>
  </si>
  <si>
    <t>1405 - TSM-DE15M(II)</t>
  </si>
  <si>
    <t>EMT 209 - TRINA70</t>
  </si>
  <si>
    <t xml:space="preserve">463 - NAC8K-DS </t>
  </si>
  <si>
    <t>1396 - TSM-DEG15MC.20(II) 375W</t>
  </si>
  <si>
    <t>EMT 209 - TRINA69</t>
  </si>
  <si>
    <t>416 - NAC5K-DS</t>
  </si>
  <si>
    <t>1383 - TSM-PD14</t>
  </si>
  <si>
    <t>EMT 209 - TRINA68</t>
  </si>
  <si>
    <t>1357 - BS-75K-G03</t>
  </si>
  <si>
    <t>EMT 315 - BEDINSOLAR15</t>
  </si>
  <si>
    <t>1352 - TSM-DE08MII 675W</t>
  </si>
  <si>
    <t>EMT 209 - TRINA67</t>
  </si>
  <si>
    <t>1345 - BS-110K-G03</t>
  </si>
  <si>
    <t>EMT 315 - BEDINSOLAR14</t>
  </si>
  <si>
    <t>1327 - TSM-DEG17M.20(II)-450</t>
  </si>
  <si>
    <t>EMT 209 - TRINA66</t>
  </si>
  <si>
    <t>1212 - BS-15K-G3</t>
  </si>
  <si>
    <t>EMT 315 - BEDINSOLAR13</t>
  </si>
  <si>
    <t>1308 - TSM-DE17M(II)-440W</t>
  </si>
  <si>
    <t>EMT 209 - TRINA65</t>
  </si>
  <si>
    <t>1002 - BS-6K-G</t>
  </si>
  <si>
    <t>EMT 315 - BEDINSOLAR12</t>
  </si>
  <si>
    <t>1302 - TSM-DEG15MC.20(II) 405W</t>
  </si>
  <si>
    <t>EMT 209 - TRINA64</t>
  </si>
  <si>
    <t>962 - BS-30K-G01</t>
  </si>
  <si>
    <t>EMT 315 - BEDINSOLAR11</t>
  </si>
  <si>
    <t>1286 - TSM-PE15H-345</t>
  </si>
  <si>
    <t>EMT 209 - TRINA63</t>
  </si>
  <si>
    <t>902 - BS-4K-G</t>
  </si>
  <si>
    <t>EMT 315 - BEDINSOLAR10</t>
  </si>
  <si>
    <t>1260 - TSM-DEG15HC.20(II) 375W</t>
  </si>
  <si>
    <t>EMT 209 - TRINA62</t>
  </si>
  <si>
    <t>854 - BS-10K</t>
  </si>
  <si>
    <t>EMT 315 - BEDINSOLAR9</t>
  </si>
  <si>
    <t xml:space="preserve">1250 - TSM-DE18M(II) 495W VERTEX </t>
  </si>
  <si>
    <t>EMT 209 - TRINA61</t>
  </si>
  <si>
    <t>653 - BS-40K-G01</t>
  </si>
  <si>
    <t>1246 - TSM-395DE09.05</t>
  </si>
  <si>
    <t>EMT 209 - TRINA60</t>
  </si>
  <si>
    <t>619 - BS-75K-G01</t>
  </si>
  <si>
    <t>1242 - TSM-405-DE15M(II)</t>
  </si>
  <si>
    <t>EMT 209 - TRINA59</t>
  </si>
  <si>
    <t>594 - BS-5K-G</t>
  </si>
  <si>
    <t>1236 - TSMDE15MII 455W</t>
  </si>
  <si>
    <t>EMT 209 - TRINA58</t>
  </si>
  <si>
    <t>540 - BS-3K-G</t>
  </si>
  <si>
    <t>1234 - TSM DE18M(II)500W</t>
  </si>
  <si>
    <t>EMT 209 - TRINA57</t>
  </si>
  <si>
    <t>503 - BS-35K-G01</t>
  </si>
  <si>
    <t>1233 - TSM-DE08M(II)-410</t>
  </si>
  <si>
    <t>EMT 209 - TRINA56</t>
  </si>
  <si>
    <t>491 - BS-20K-G02</t>
  </si>
  <si>
    <t>1221 - TSM-PE15H(II)-350</t>
  </si>
  <si>
    <t>EMT 209 - TRINA55</t>
  </si>
  <si>
    <t>438 - BS-25K-G02</t>
  </si>
  <si>
    <t>1201 - TSM-DE14H(II)</t>
  </si>
  <si>
    <t>EMT 209 - TRINA54</t>
  </si>
  <si>
    <t>370 - BS-8K-G</t>
  </si>
  <si>
    <t>1190 - TSMDE15MII 415W</t>
  </si>
  <si>
    <t>EMT 209 - TRINA53</t>
  </si>
  <si>
    <t>448 - SOFAR 16500TL-LV</t>
  </si>
  <si>
    <t>EMT 312 - HELT2</t>
  </si>
  <si>
    <t>1183 - TSM-PEG 15H-345W</t>
  </si>
  <si>
    <t>EMT 209 - TRINA52</t>
  </si>
  <si>
    <t>344 - 7,5KTLM</t>
  </si>
  <si>
    <t>EMT 312 - HELT1</t>
  </si>
  <si>
    <t>1164 - TSM-DE17M(II) 410W</t>
  </si>
  <si>
    <t>EMT 209 - TRINA51</t>
  </si>
  <si>
    <t>832 - MOSO ST50KTL-M</t>
  </si>
  <si>
    <t>EMT 310 - MOSO8</t>
  </si>
  <si>
    <t>1131 - TSM-PE15H - 435W</t>
  </si>
  <si>
    <t>EMT 209 - TRINA50</t>
  </si>
  <si>
    <t>690 -  SF3KTL-S</t>
  </si>
  <si>
    <t>EMT 310 - MOSO7</t>
  </si>
  <si>
    <t>1116 - TSMDE15MII 400W</t>
  </si>
  <si>
    <t>EMT 209 - TRINA49</t>
  </si>
  <si>
    <t>625 - ST25KTL</t>
  </si>
  <si>
    <t>EMT 310 - MOSO6</t>
  </si>
  <si>
    <t>1109 - TSM-DE15M(II)-450</t>
  </si>
  <si>
    <t>EMT 209 - TRINA48</t>
  </si>
  <si>
    <t>617 - ST60KTL-M</t>
  </si>
  <si>
    <t>EMT 310 - MOSO5</t>
  </si>
  <si>
    <t>1064 - TSM-DE17H(II) 450W</t>
  </si>
  <si>
    <t>EMT 209 - TRINA47</t>
  </si>
  <si>
    <t>587 - ST30KTL</t>
  </si>
  <si>
    <t>EMT 310 - MOSO4</t>
  </si>
  <si>
    <t>1057 - TSM-410.DEG15MC.20II</t>
  </si>
  <si>
    <t>EMT 209 - TRINA46</t>
  </si>
  <si>
    <t>504 - ST20KTL</t>
  </si>
  <si>
    <t>EMT 310 - MOSO3</t>
  </si>
  <si>
    <t>1052 - TSM-DEG15M.20(II) 410W</t>
  </si>
  <si>
    <t>EMT 209 - TRINA45</t>
  </si>
  <si>
    <t>437 - SF8KTL</t>
  </si>
  <si>
    <t>EMT 310 - MOSO2</t>
  </si>
  <si>
    <t>1049 - TRINA TALL MAX 450WP</t>
  </si>
  <si>
    <t>EMT 209 - TRINA44</t>
  </si>
  <si>
    <t>341 - SF5KTL</t>
  </si>
  <si>
    <t>EMT 310 - MOSO1</t>
  </si>
  <si>
    <t>1043 - TSM-DE17M(II) 450W</t>
  </si>
  <si>
    <t>EMT 209 - TRINA43</t>
  </si>
  <si>
    <t>720 - ESM5000</t>
  </si>
  <si>
    <t>1042 - TSM-DE14A(II) 375W</t>
  </si>
  <si>
    <t>EMT 209 - TRINA42</t>
  </si>
  <si>
    <t>699 - ESM - 8000</t>
  </si>
  <si>
    <t>1040 - TSMDE15MII 405W</t>
  </si>
  <si>
    <t>EMT 209 - TRINA41</t>
  </si>
  <si>
    <t>337 - ESM6500</t>
  </si>
  <si>
    <t>1032 - TSMDE15MII 410W</t>
  </si>
  <si>
    <t>EMT 209 - TRINA40</t>
  </si>
  <si>
    <t>327 - SUN1300G</t>
  </si>
  <si>
    <t>1029 - TSM-DE08M(II)-375</t>
  </si>
  <si>
    <t>EMT 209 - TRINA39</t>
  </si>
  <si>
    <t>1346 - INVSBE-TR-380-75KW-S</t>
  </si>
  <si>
    <t>EMT 302 - BELENERGY33</t>
  </si>
  <si>
    <t>1026 - TSM-DE17M(II) 455</t>
  </si>
  <si>
    <t>EMT 209 - TRINA38</t>
  </si>
  <si>
    <t>1325 - INVSBE-TR-220V</t>
  </si>
  <si>
    <t>EMT 302 - BELENERGY32</t>
  </si>
  <si>
    <t>1019 - TSM-DEG 17MC-20-445</t>
  </si>
  <si>
    <t>EMT 209 - TRINA37</t>
  </si>
  <si>
    <t>1309 - INVSBE-MO-220-3KW</t>
  </si>
  <si>
    <t>EMT 302 - BELENERGY31</t>
  </si>
  <si>
    <t>999 - TSMDE15H(II)390</t>
  </si>
  <si>
    <t>EMT 209 - TRINA36</t>
  </si>
  <si>
    <t>1248 - INSBE-MO-220-7.7KW-S</t>
  </si>
  <si>
    <t>EMT 302 - BELENERGY30</t>
  </si>
  <si>
    <t>784 - TSM-325PE14A</t>
  </si>
  <si>
    <t>EMT 209 - TRINA35</t>
  </si>
  <si>
    <t>1202 - INVSBE-MO-220V-4KW</t>
  </si>
  <si>
    <t>783 - TSM-320PE14A</t>
  </si>
  <si>
    <t>EMT 209 - TRINA34</t>
  </si>
  <si>
    <t>1142 - BEL-100K-G</t>
  </si>
  <si>
    <t>778 - TSM350DD14A</t>
  </si>
  <si>
    <t>EMT 209 - TRINA33</t>
  </si>
  <si>
    <t>1122 - BEL-50K-G-LV</t>
  </si>
  <si>
    <t>777 - TSM345D14A</t>
  </si>
  <si>
    <t>EMT 209 - TRINA32</t>
  </si>
  <si>
    <t>1108 - BEL-12K-G</t>
  </si>
  <si>
    <t>776 - TSM340DD14A</t>
  </si>
  <si>
    <t>EMT 209 - TRINA31</t>
  </si>
  <si>
    <t>1095 - INVSBE-TR-220V-25KW</t>
  </si>
  <si>
    <t>775 - TSM335DD14A</t>
  </si>
  <si>
    <t>EMT 209 - TRINA30</t>
  </si>
  <si>
    <t>1088 - BEL-33K-G</t>
  </si>
  <si>
    <t>774 - TSM330DD14A</t>
  </si>
  <si>
    <t>EMT 209 - TRINA29</t>
  </si>
  <si>
    <t>1086 - BEL-40K-G-LV</t>
  </si>
  <si>
    <t>773 - TSM325DD14A</t>
  </si>
  <si>
    <t>EMT 209 - TRINA28</t>
  </si>
  <si>
    <t>1018 - INVSBE-MO-220V-10KW</t>
  </si>
  <si>
    <t>772 - TSM290DD05A.08</t>
  </si>
  <si>
    <t>EMT 209 - TRINA27</t>
  </si>
  <si>
    <t>976 - INVSBE-TR-220V-30KW</t>
  </si>
  <si>
    <t>771 - TSM285DD05A.08</t>
  </si>
  <si>
    <t>EMT 209 - TRINA26</t>
  </si>
  <si>
    <t>967 - BEL-30K-G-LV</t>
  </si>
  <si>
    <t>770 - TSM280DD05A.08</t>
  </si>
  <si>
    <t>EMT 209 - TRINA25</t>
  </si>
  <si>
    <t>966 - BEL-30K-G-LV</t>
  </si>
  <si>
    <t>769 - TSM-275DD05A.08</t>
  </si>
  <si>
    <t>EMT 209 - TRINA24</t>
  </si>
  <si>
    <t>886 - INVSBE-MO-220V-5KW</t>
  </si>
  <si>
    <t>768 - TSM-290DD05A</t>
  </si>
  <si>
    <t>EMT 209 - TRINA23</t>
  </si>
  <si>
    <t>875 - BEL-35K-G-LV</t>
  </si>
  <si>
    <t>767 - TSM-285DD05A</t>
  </si>
  <si>
    <t>EMT 209 - TRINA22</t>
  </si>
  <si>
    <t>849 - BEL-45K-G-LV</t>
  </si>
  <si>
    <t>766 - TSM-280DD05A</t>
  </si>
  <si>
    <t>EMT 209 - TRINA21</t>
  </si>
  <si>
    <t>828 - NVSBE-TR-380-40KW-S_x000D_</t>
  </si>
  <si>
    <t>765 - TSM-275DD05A</t>
  </si>
  <si>
    <t>EMT 209 - TRINA20</t>
  </si>
  <si>
    <t>825 - INVSBE-MO-220-7KW-S</t>
  </si>
  <si>
    <t>751 - TSM320PD14</t>
  </si>
  <si>
    <t>EMT 209 - TRINA19</t>
  </si>
  <si>
    <t>792 - BEL-25K-G-LV</t>
  </si>
  <si>
    <t>750 - TSM315PEG14</t>
  </si>
  <si>
    <t>EMT 209 - TRINA18</t>
  </si>
  <si>
    <t>778 - BEL-60K-G</t>
  </si>
  <si>
    <t>749 - TSM315PD14</t>
  </si>
  <si>
    <t>EMT 209 - TRINA17</t>
  </si>
  <si>
    <t>769 - BEL-8K-SG01LP1-EU</t>
  </si>
  <si>
    <t>748 - TSM310PEG4</t>
  </si>
  <si>
    <t>EMT 209 - TRINA16</t>
  </si>
  <si>
    <t>767 - BEL2000G3-US-220</t>
  </si>
  <si>
    <t>747 - TSM310PD14</t>
  </si>
  <si>
    <t>EMT 209 - TRINA15</t>
  </si>
  <si>
    <t>753 - BEL-15K-G-LV</t>
  </si>
  <si>
    <t>746 - TSM305PEG14</t>
  </si>
  <si>
    <t>EMT 209 - TRINA14</t>
  </si>
  <si>
    <t>743 - BEL-20K-G-LV</t>
  </si>
  <si>
    <t>745 - TSM305PD14</t>
  </si>
  <si>
    <t>EMT 209 - TRINA13</t>
  </si>
  <si>
    <t>731 - INVDBE-MO-220V-8KW</t>
  </si>
  <si>
    <t>744 - TSM300PEG14</t>
  </si>
  <si>
    <t>EMT 209 - TRINA12</t>
  </si>
  <si>
    <t>725 - BEL-4K-G</t>
  </si>
  <si>
    <t>743 - TSM270PD05</t>
  </si>
  <si>
    <t>EMT 209 - TRINA11</t>
  </si>
  <si>
    <t xml:space="preserve">717 - BEL-10K-G </t>
  </si>
  <si>
    <t>741 - TSM265PD05</t>
  </si>
  <si>
    <t>EMT 209 - TRINA10</t>
  </si>
  <si>
    <t>716 - NVDBE-MO-220V-3K</t>
  </si>
  <si>
    <t>740 - TSM260PEG05</t>
  </si>
  <si>
    <t>EMT 209 - TRINA9</t>
  </si>
  <si>
    <t>691 - BEL 8K - G</t>
  </si>
  <si>
    <t>739 - TSM260PD05</t>
  </si>
  <si>
    <t>EMT 209 - TRINA8</t>
  </si>
  <si>
    <t>684 - BEL-5K-G</t>
  </si>
  <si>
    <t>738 - TSM255PEG05</t>
  </si>
  <si>
    <t>EMT 209 - TRINA7</t>
  </si>
  <si>
    <t>672 - BEL3K-G</t>
  </si>
  <si>
    <t>737 - TSM255PD05</t>
  </si>
  <si>
    <t>EMT 209 - TRINA6</t>
  </si>
  <si>
    <t>1323 - SPI30K-BLV</t>
  </si>
  <si>
    <t>EMT 301 - KEHUA TECH17</t>
  </si>
  <si>
    <t>736 - TSM250PEG05</t>
  </si>
  <si>
    <t>EMT 209 - TRINA5</t>
  </si>
  <si>
    <t>1285 - SPI20K-BLV</t>
  </si>
  <si>
    <t>EMT 301 - KEHUA TECH16</t>
  </si>
  <si>
    <t>735 - TSM250PD05</t>
  </si>
  <si>
    <t>EMT 209 - TRINA4</t>
  </si>
  <si>
    <t>1150 - SPI 9000-B X2_x000D_</t>
  </si>
  <si>
    <t>EMT 301 - KEHUA TECH15</t>
  </si>
  <si>
    <t>721 - 315PC05</t>
  </si>
  <si>
    <t>EMT 209 - TRINA3</t>
  </si>
  <si>
    <t>1082 - SPI-25K-B X2</t>
  </si>
  <si>
    <t>EMT 301 - KEHUA TECH14</t>
  </si>
  <si>
    <t>720 - 310PC05</t>
  </si>
  <si>
    <t>EMT 209 - TRINA2</t>
  </si>
  <si>
    <t>1081 - SPI-20K-B X2</t>
  </si>
  <si>
    <t>EMT 301 - KEHUA TECH13</t>
  </si>
  <si>
    <t>719 - 305PPC05</t>
  </si>
  <si>
    <t>EMT 209 - TRINA1</t>
  </si>
  <si>
    <t>1062 - SPI8000-B X2</t>
  </si>
  <si>
    <t>EMT 301 - KEHUA TECH12</t>
  </si>
  <si>
    <t>718 - SR-M660260</t>
  </si>
  <si>
    <t>EMT 208 - SUNRISE1</t>
  </si>
  <si>
    <t>993 - SPI15K-BLV</t>
  </si>
  <si>
    <t>EMT 301 - KEHUA TECH11</t>
  </si>
  <si>
    <t>717 - LN300(36)P-4-315</t>
  </si>
  <si>
    <t>EMT 207 - LINUO POWER5</t>
  </si>
  <si>
    <t>961 - SPI75K-B</t>
  </si>
  <si>
    <t>EMT 301 - KEHUA TECH10</t>
  </si>
  <si>
    <t>716 - LN300(36)P-4-310</t>
  </si>
  <si>
    <t>EMT 207 - LINUO POWER4</t>
  </si>
  <si>
    <t>936 - SPI60K-B</t>
  </si>
  <si>
    <t>EMT 301 - KEHUA TECH9</t>
  </si>
  <si>
    <t>715 - LN260(30)P-4-265</t>
  </si>
  <si>
    <t>EMT 207 - LINUO POWER3</t>
  </si>
  <si>
    <t>889 - SPI15K-B</t>
  </si>
  <si>
    <t>EMT 301 - KEHUA TECH8</t>
  </si>
  <si>
    <t>714 - LN260(30)P-4-260</t>
  </si>
  <si>
    <t>EMT 207 - LINUO POWER2</t>
  </si>
  <si>
    <t>847 - SPI25K-BLV</t>
  </si>
  <si>
    <t>EMT 301 - KEHUA TECH7</t>
  </si>
  <si>
    <t>713 - LN260(30)P-4-250</t>
  </si>
  <si>
    <t>EMT 207 - LINUO POWER1</t>
  </si>
  <si>
    <t>803 - SPI40K-B</t>
  </si>
  <si>
    <t>EMT 301 - KEHUA TECH6</t>
  </si>
  <si>
    <t>712 - YI6C-300P</t>
  </si>
  <si>
    <t>EMT 206 - YISOLAR2</t>
  </si>
  <si>
    <t>800 - SPI30K-B</t>
  </si>
  <si>
    <t>EMT 301 - KEHUA TECH5</t>
  </si>
  <si>
    <t>711 - YI6A-250A</t>
  </si>
  <si>
    <t>EMT 206 - YISOLAR1</t>
  </si>
  <si>
    <t>674 - SPI6K-B</t>
  </si>
  <si>
    <t>EMT 301 - KEHUA TECH4</t>
  </si>
  <si>
    <t>710 - UNI-300-72P</t>
  </si>
  <si>
    <t>EMT 205 - UNI-X2</t>
  </si>
  <si>
    <t>567 - SPI50K-B</t>
  </si>
  <si>
    <t>EMT 301 - KEHUA TECH3</t>
  </si>
  <si>
    <t>709 - UNI-255-60P</t>
  </si>
  <si>
    <t>EMT 205 - UNI-X1</t>
  </si>
  <si>
    <t>484 - SPI-3000-B2.</t>
  </si>
  <si>
    <t>EMT 301 - KEHUA TECH2</t>
  </si>
  <si>
    <t>707 - USEPSSERIECP260W</t>
  </si>
  <si>
    <t>EMT 204 - USEENERGY2</t>
  </si>
  <si>
    <t>317 - SPI6000-B2</t>
  </si>
  <si>
    <t>EMT 301 - KEHUA TECH1</t>
  </si>
  <si>
    <t>706 - USEPSSERIEPP250W</t>
  </si>
  <si>
    <t>EMT 204 - USEENERGY1</t>
  </si>
  <si>
    <t>1303 - SUN-40K-G-LV</t>
  </si>
  <si>
    <t>EMT 298 - DEYE66</t>
  </si>
  <si>
    <t>705 - SSM-230P</t>
  </si>
  <si>
    <t>EMT 203 - SHINE SOLAR1</t>
  </si>
  <si>
    <t>1271 - SUN-75K-G05</t>
  </si>
  <si>
    <t>EMT 298 - DEYE65</t>
  </si>
  <si>
    <t>704 - LNSE-310P</t>
  </si>
  <si>
    <t>EMT 202 - LUXEN3</t>
  </si>
  <si>
    <t>1251 - SUN-10K-SG04LP3-EU</t>
  </si>
  <si>
    <t>EMT 298 - DEYE64</t>
  </si>
  <si>
    <t>703 - LNSE-260M</t>
  </si>
  <si>
    <t>EMT 202 - LUXEN2</t>
  </si>
  <si>
    <t>1243 - SUN-25K-G05</t>
  </si>
  <si>
    <t>EMT 298 - DEYE63</t>
  </si>
  <si>
    <t>702 - LNSE-250P</t>
  </si>
  <si>
    <t>EMT 202 - LUXEN1</t>
  </si>
  <si>
    <t>1242 - SUN-20K-G05</t>
  </si>
  <si>
    <t>EMT 298 - DEYE62</t>
  </si>
  <si>
    <t>931 - AS-P727 - 330W</t>
  </si>
  <si>
    <t>EMT 201 - AEG4</t>
  </si>
  <si>
    <t>1241 - SUN-18K-G05</t>
  </si>
  <si>
    <t>EMT 298 - DEYE61</t>
  </si>
  <si>
    <t>886 - AS P727 - 727W</t>
  </si>
  <si>
    <t>EMT 201 - AEG3</t>
  </si>
  <si>
    <t>1240 - SUN-25K-G04</t>
  </si>
  <si>
    <t>EMT 298 - DEYE60</t>
  </si>
  <si>
    <t>701 - AS-P727 - 315W</t>
  </si>
  <si>
    <t>EMT 201 - AEG2</t>
  </si>
  <si>
    <t>1239 - SUN-18K-G04</t>
  </si>
  <si>
    <t>EMT 298 - DEYE59</t>
  </si>
  <si>
    <t>700 - AS-P607 - 265W</t>
  </si>
  <si>
    <t>EMT 201 - AEG1</t>
  </si>
  <si>
    <t>1238 - SUN-20K-G04</t>
  </si>
  <si>
    <t>EMT 298 - DEYE58</t>
  </si>
  <si>
    <t>699 - HR-325W-24/BA</t>
  </si>
  <si>
    <t>EMT 200 - HAREON SOLAR3</t>
  </si>
  <si>
    <t>1220 - SUN-18K-G02</t>
  </si>
  <si>
    <t>EMT 298 - DEYE57</t>
  </si>
  <si>
    <t>698 - HR-315W-24/BA</t>
  </si>
  <si>
    <t>EMT 200 - HAREON SOLAR2</t>
  </si>
  <si>
    <t>1219 - SUN-20K-G02</t>
  </si>
  <si>
    <t>EMT 298 - DEYE56</t>
  </si>
  <si>
    <t>697 - HR-265P-18/BB</t>
  </si>
  <si>
    <t>EMT 200 - HAREON SOLAR1</t>
  </si>
  <si>
    <t>1218 - SUN-25K-G02</t>
  </si>
  <si>
    <t>EMT 298 - DEYE55</t>
  </si>
  <si>
    <t>1990 - SV1S72-540</t>
  </si>
  <si>
    <t>EMT 199 - SENGI SOLAR7</t>
  </si>
  <si>
    <t>1195 - SUN-7.5K-G</t>
  </si>
  <si>
    <t>EMT 298 - DEYE54</t>
  </si>
  <si>
    <t>1934 - SV1S72-550</t>
  </si>
  <si>
    <t>EMT 199 - SENGI SOLAR6</t>
  </si>
  <si>
    <t>1172 - SUN1800G3-US-220</t>
  </si>
  <si>
    <t>EMT 298 - DEYE53</t>
  </si>
  <si>
    <t>1924 - SV1S72-545W</t>
  </si>
  <si>
    <t>EMT 199 - SENGI SOLAR5</t>
  </si>
  <si>
    <t>1163 - SUN-5K-SG03LP1-EU</t>
  </si>
  <si>
    <t>EMT 298 - DEYE52</t>
  </si>
  <si>
    <t>696 - SV285D12</t>
  </si>
  <si>
    <t>EMT 199 - SENGI SOLAR4</t>
  </si>
  <si>
    <t>1152 - SOLIS--1P7K-5G</t>
  </si>
  <si>
    <t>EMT 298 - DEYE51</t>
  </si>
  <si>
    <t>695 - SV250D20</t>
  </si>
  <si>
    <t>EMT 199 - SENGI SOLAR3</t>
  </si>
  <si>
    <t>1092 - SUN-15K-G02-LV</t>
  </si>
  <si>
    <t>EMT 298 - DEYE50</t>
  </si>
  <si>
    <t>694 - SV245D20</t>
  </si>
  <si>
    <t>EMT 199 - SENGI SOLAR2</t>
  </si>
  <si>
    <t>1083 - SUN-8K-SG01LP1-US</t>
  </si>
  <si>
    <t>EMT 298 - DEYE49</t>
  </si>
  <si>
    <t>693 - SV145D12</t>
  </si>
  <si>
    <t>EMT 199 - SENGI SOLAR1</t>
  </si>
  <si>
    <t>1072 - SUN-50K-G</t>
  </si>
  <si>
    <t>EMT 298 - DEYE48</t>
  </si>
  <si>
    <t>2173 - RS8I-M HC 465W</t>
  </si>
  <si>
    <t>EMT 198 - RESUN SOLAR5</t>
  </si>
  <si>
    <t>1057 - SUN-75K-G03</t>
  </si>
  <si>
    <t>EMT 298 - DEYE47</t>
  </si>
  <si>
    <t>2121 - RS8I-M 560W</t>
  </si>
  <si>
    <t>EMT 198 - RESUN SOLAR4</t>
  </si>
  <si>
    <t>1042 - SUN-25K-G04</t>
  </si>
  <si>
    <t>EMT 298 - DEYE46</t>
  </si>
  <si>
    <t>1870 - RS6S-360P</t>
  </si>
  <si>
    <t>EMT 198 - RESUN SOLAR3</t>
  </si>
  <si>
    <t>1033 - SUN-25K-G</t>
  </si>
  <si>
    <t>EMT 298 - DEYE45</t>
  </si>
  <si>
    <t>1101 - RS6S340P</t>
  </si>
  <si>
    <t>EMT 198 - RESUN SOLAR2</t>
  </si>
  <si>
    <t>1008 - SUN1000G3-US-220</t>
  </si>
  <si>
    <t>EMT 298 - DEYE44</t>
  </si>
  <si>
    <t>692 - RS6C-P 250 W</t>
  </si>
  <si>
    <t>EMT 198 - RESUN SOLAR1</t>
  </si>
  <si>
    <t>1007 - SUN1300G</t>
  </si>
  <si>
    <t>EMT 298 - DEYE43</t>
  </si>
  <si>
    <t>690 - SPR-P17-345-COM</t>
  </si>
  <si>
    <t>EMT 196 - SUNPOWER CORPORATION3</t>
  </si>
  <si>
    <t>1006 - SUN1000G3-US-220</t>
  </si>
  <si>
    <t>EMT 298 - DEYE42</t>
  </si>
  <si>
    <t>689 - 690</t>
  </si>
  <si>
    <t>EMT 196 - SUNPOWER CORPORATION2</t>
  </si>
  <si>
    <t>998 - SUN-10K-G</t>
  </si>
  <si>
    <t>EMT 298 - DEYE41</t>
  </si>
  <si>
    <t>688 - SPR-P17-335-COM</t>
  </si>
  <si>
    <t>EMT 196 - SUNPOWER CORPORATION1</t>
  </si>
  <si>
    <t>979 - SUN-25K-G04</t>
  </si>
  <si>
    <t>EMT 298 - DEYE40</t>
  </si>
  <si>
    <t>687 - SPR-E20-435-COM</t>
  </si>
  <si>
    <t>EMT 195 - SUNPOWER2</t>
  </si>
  <si>
    <t>921 - SUN-40K-G03</t>
  </si>
  <si>
    <t>EMT 298 - DEYE39</t>
  </si>
  <si>
    <t>685 - SPR-E20-327-COM</t>
  </si>
  <si>
    <t>EMT 195 - SUNPOWER1</t>
  </si>
  <si>
    <t>920 - SUN-30K-G03</t>
  </si>
  <si>
    <t>EMT 298 - DEYE38</t>
  </si>
  <si>
    <t>691 - SPR-P17-350-COM</t>
  </si>
  <si>
    <t>EMT 193 - TECHEN TECHNOLOGIES3</t>
  </si>
  <si>
    <t>869 - SUN-45K-G</t>
  </si>
  <si>
    <t>EMT 298 - DEYE37</t>
  </si>
  <si>
    <t>684 - TCN260P</t>
  </si>
  <si>
    <t>EMT 193 - TECHEN TECHNOLOGIES2</t>
  </si>
  <si>
    <t>866 - SUN 100K-G03</t>
  </si>
  <si>
    <t>EMT 298 - DEYE36</t>
  </si>
  <si>
    <t>683 - TCN310P</t>
  </si>
  <si>
    <t>EMT 193 - TECHEN TECHNOLOGIES1</t>
  </si>
  <si>
    <t>838 - SUN2000G3-US-220</t>
  </si>
  <si>
    <t>EMT 298 - DEYE35</t>
  </si>
  <si>
    <t>682 - 265-PM60</t>
  </si>
  <si>
    <t>EMT 192 - OPEN RENEWABLES3</t>
  </si>
  <si>
    <t>735 - SUN2000G3-US-220</t>
  </si>
  <si>
    <t>EMT 298 - DEYE34</t>
  </si>
  <si>
    <t>681 - 260-PM60</t>
  </si>
  <si>
    <t>EMT 192 - OPEN RENEWABLES2</t>
  </si>
  <si>
    <t>698 - SUN 20K-G03-LV</t>
  </si>
  <si>
    <t>EMT 298 - DEYE33</t>
  </si>
  <si>
    <t>680 - 100-MM36</t>
  </si>
  <si>
    <t>EMT 192 - OPEN RENEWABLES1</t>
  </si>
  <si>
    <t>634 - SUN 33K-G</t>
  </si>
  <si>
    <t>EMT 298 - DEYE32</t>
  </si>
  <si>
    <t>678 - LN300(36)P-3-305</t>
  </si>
  <si>
    <t>EMT 190 - LINUO POWER4</t>
  </si>
  <si>
    <t>627 - SUN1600G</t>
  </si>
  <si>
    <t>EMT 298 - DEYE31</t>
  </si>
  <si>
    <t>677 - LN260(30)P-3-255</t>
  </si>
  <si>
    <t>EMT 190 - LINUO POWER3</t>
  </si>
  <si>
    <t xml:space="preserve">622 - SUN-6K-G </t>
  </si>
  <si>
    <t>EMT 298 - DEYE30</t>
  </si>
  <si>
    <t>676 - LN300(36)M-3-310</t>
  </si>
  <si>
    <t>EMT 190 - LINUO POWER2</t>
  </si>
  <si>
    <t>602 - SUN-15K-G03</t>
  </si>
  <si>
    <t>EMT 298 - DEYE29</t>
  </si>
  <si>
    <t>675 - LN260(30)M-3-260</t>
  </si>
  <si>
    <t>EMT 190 - LINUO POWER1</t>
  </si>
  <si>
    <t>571 - SUN20K-G02-LV</t>
  </si>
  <si>
    <t>EMT 298 - DEYE28</t>
  </si>
  <si>
    <t>674 - GPV270P-60</t>
  </si>
  <si>
    <t>EMT 189 - SOLVIS2</t>
  </si>
  <si>
    <t>565 - SUN2000G</t>
  </si>
  <si>
    <t>EMT 298 - DEYE27</t>
  </si>
  <si>
    <t>673 - GPV260P-60</t>
  </si>
  <si>
    <t>EMT 189 - SOLVIS1</t>
  </si>
  <si>
    <t>557 - SUN2000G3-US-220</t>
  </si>
  <si>
    <t>EMT 298 - DEYE26</t>
  </si>
  <si>
    <t>671 - SE-B330BXC-39</t>
  </si>
  <si>
    <t>EMT 188 - SUNEDISON11</t>
  </si>
  <si>
    <t>548 - SUN-35K-G</t>
  </si>
  <si>
    <t>EMT 298 - DEYE25</t>
  </si>
  <si>
    <t>670 - SE-B350BXC-39</t>
  </si>
  <si>
    <t>EMT 188 - SUNEDISON10</t>
  </si>
  <si>
    <t>516 - SUN-40-G02-LV</t>
  </si>
  <si>
    <t>EMT 298 - DEYE24</t>
  </si>
  <si>
    <t>669 - SE-B340EXC-39</t>
  </si>
  <si>
    <t>EMT 188 - SUNEDISON9</t>
  </si>
  <si>
    <t>515 - SUN-35-G02-LV 33W</t>
  </si>
  <si>
    <t>EMT 298 - DEYE23</t>
  </si>
  <si>
    <t>668 - SE-B340BXC-39</t>
  </si>
  <si>
    <t>EMT 188 - SUNEDISON8</t>
  </si>
  <si>
    <t>509 - SUN-50K-G-LV</t>
  </si>
  <si>
    <t>EMT 298 - DEYE22</t>
  </si>
  <si>
    <t>667 - SE-B330EXC-39</t>
  </si>
  <si>
    <t>EMT 188 - SUNEDISON7</t>
  </si>
  <si>
    <t>505 - SUN-7,5K-G</t>
  </si>
  <si>
    <t>EMT 298 - DEYE21</t>
  </si>
  <si>
    <t>666 - SE-B320EXC-39</t>
  </si>
  <si>
    <t>EMT 188 - SUNEDISON6</t>
  </si>
  <si>
    <t>496 - SUN 10K - G</t>
  </si>
  <si>
    <t>EMT 298 - DEYE20</t>
  </si>
  <si>
    <t>664 - SE-B270KXC-38</t>
  </si>
  <si>
    <t>EMT 188 - SUNEDISON5</t>
  </si>
  <si>
    <t>478 - SUN-30K-G02-LV</t>
  </si>
  <si>
    <t>EMT 298 - DEYE19</t>
  </si>
  <si>
    <t>663 - SE-B320BXC-39</t>
  </si>
  <si>
    <t>EMT 188 - SUNEDISON4</t>
  </si>
  <si>
    <t>473 - SUN600G2</t>
  </si>
  <si>
    <t>EMT 298 - DEYE18</t>
  </si>
  <si>
    <t>661 - SE-P315NPB-A4</t>
  </si>
  <si>
    <t>EMT 188 - SUNEDISON3</t>
  </si>
  <si>
    <t>464 - SUN-3.6K-G</t>
  </si>
  <si>
    <t>EMT 298 - DEYE17</t>
  </si>
  <si>
    <t>660 - SE-P270NPB-A4</t>
  </si>
  <si>
    <t>EMT 188 - SUNEDISON2</t>
  </si>
  <si>
    <t xml:space="preserve">447 - SUN 12K-G </t>
  </si>
  <si>
    <t>EMT 298 - DEYE16</t>
  </si>
  <si>
    <t>659 - SE-P265NPB-A4</t>
  </si>
  <si>
    <t>EMT 188 - SUNEDISON1</t>
  </si>
  <si>
    <t>445 - SUN-15K-G02</t>
  </si>
  <si>
    <t>EMT 298 - DEYE15</t>
  </si>
  <si>
    <t>672 - SL-325P-24/BA</t>
  </si>
  <si>
    <t>EMT 187 - SUNLIGHT13</t>
  </si>
  <si>
    <t>441 - SUN1600G3-US-220</t>
  </si>
  <si>
    <t>EMT 298 - DEYE14</t>
  </si>
  <si>
    <t>658 - SL-320P-24/BA</t>
  </si>
  <si>
    <t>EMT 187 - SUNLIGHT12</t>
  </si>
  <si>
    <t>433 - SUN-60K-G</t>
  </si>
  <si>
    <t>EMT 298 - DEYE13</t>
  </si>
  <si>
    <t>657 - SL-315P-24/BA</t>
  </si>
  <si>
    <t>EMT 187 - SUNLIGHT11</t>
  </si>
  <si>
    <t>418 - MI SAN1300G-US-220_x000D_</t>
  </si>
  <si>
    <t>EMT 298 - DEYE12</t>
  </si>
  <si>
    <t>656 - SL-310P-24/BAD</t>
  </si>
  <si>
    <t>EMT 187 - SUNLIGHT10</t>
  </si>
  <si>
    <t>413 - SUN - 75K - G</t>
  </si>
  <si>
    <t>EMT 298 - DEYE11</t>
  </si>
  <si>
    <t>655 - SL-275P-18/BBC</t>
  </si>
  <si>
    <t>EMT 187 - SUNLIGHT9</t>
  </si>
  <si>
    <t>398 - SUN-20K-G</t>
  </si>
  <si>
    <t>EMT 298 - DEYE10</t>
  </si>
  <si>
    <t>654 - SL-275P-AC/BB</t>
  </si>
  <si>
    <t>EMT 187 - SUNLIGHT8</t>
  </si>
  <si>
    <t>392 - SUN1600-G2</t>
  </si>
  <si>
    <t>EMT 298 - DEYE9</t>
  </si>
  <si>
    <t>653 - SL-275P-18/BB</t>
  </si>
  <si>
    <t>EMT 187 - SUNLIGHT7</t>
  </si>
  <si>
    <t>390 - SUN-25K-G02-LV</t>
  </si>
  <si>
    <t>EMT 298 - DEYE8</t>
  </si>
  <si>
    <t>652 - SL-270P-18/BBD</t>
  </si>
  <si>
    <t>EMT 187 - SUNLIGHT6</t>
  </si>
  <si>
    <t>375 - SUN1300G2</t>
  </si>
  <si>
    <t>EMT 298 - DEYE7</t>
  </si>
  <si>
    <t>651 - SL-270P-18/BB</t>
  </si>
  <si>
    <t>EMT 187 - SUNLIGHT5</t>
  </si>
  <si>
    <t>368 - SUN-4K-G</t>
  </si>
  <si>
    <t>EMT 298 - DEYE6</t>
  </si>
  <si>
    <t>650 - SL-265P-18/BBD</t>
  </si>
  <si>
    <t>EMT 187 - SUNLIGHT4</t>
  </si>
  <si>
    <t>355 - SUN-35K-G02-LV</t>
  </si>
  <si>
    <t>EMT 298 - DEYE5</t>
  </si>
  <si>
    <t>649 - SL-265P-18/BB</t>
  </si>
  <si>
    <t>EMT 187 - SUNLIGHT3</t>
  </si>
  <si>
    <t>338 - DEYE 1600W MI</t>
  </si>
  <si>
    <t>EMT 298 - DEYE4</t>
  </si>
  <si>
    <t>648 - SL-260P-18/BBD</t>
  </si>
  <si>
    <t>EMT 187 - SUNLIGHT2</t>
  </si>
  <si>
    <t xml:space="preserve">321 - SUN-8K-G </t>
  </si>
  <si>
    <t>EMT 298 - DEYE3</t>
  </si>
  <si>
    <t>647 - SL-260P-18/BB</t>
  </si>
  <si>
    <t>EMT 187 - SUNLIGHT1</t>
  </si>
  <si>
    <t>EMT 298 - DEYE2</t>
  </si>
  <si>
    <t>646 - WRS300-ST72F</t>
  </si>
  <si>
    <t>EMT 186 - WARIS2</t>
  </si>
  <si>
    <t>305 - SUN 5K-G</t>
  </si>
  <si>
    <t>EMT 298 - DEYE1</t>
  </si>
  <si>
    <t>645 - WRS250-ST60F</t>
  </si>
  <si>
    <t>EMT 186 - WARIS1</t>
  </si>
  <si>
    <t>569 - EA7KSI</t>
  </si>
  <si>
    <t>EMT 295 - EAST4</t>
  </si>
  <si>
    <t>643 - MEMC-P290BMC-24</t>
  </si>
  <si>
    <t>EMT 185 - MEMC-SUNEDISON1</t>
  </si>
  <si>
    <t>526 - EA3KSI</t>
  </si>
  <si>
    <t>EMT 295 - EAST3</t>
  </si>
  <si>
    <t>636 - SN315P-10SERIES</t>
  </si>
  <si>
    <t>EMT 181 - S-ENERGY3</t>
  </si>
  <si>
    <t>499 - TOURIGA 3000 26 Z</t>
  </si>
  <si>
    <t>EMT 295 - EAST2</t>
  </si>
  <si>
    <t>635 - SN310P-10SERIES</t>
  </si>
  <si>
    <t>EMT 181 - S-ENERGY2</t>
  </si>
  <si>
    <t>299 - EA5KSI</t>
  </si>
  <si>
    <t>EMT 295 - EAST1</t>
  </si>
  <si>
    <t>634 - SN260P-10SERIES</t>
  </si>
  <si>
    <t>EMT 181 - S-ENERGY1</t>
  </si>
  <si>
    <t>1045 - SUN-15K-G</t>
  </si>
  <si>
    <t>642 - ST-M65</t>
  </si>
  <si>
    <t>EMT 180 - SUN HOME 3</t>
  </si>
  <si>
    <t>1197 - HMS-2000-4T</t>
  </si>
  <si>
    <t>641 - ST-M30</t>
  </si>
  <si>
    <t>EMT 180 - SUN HOME 2</t>
  </si>
  <si>
    <t>1187 - HMS-2000B-4T</t>
  </si>
  <si>
    <t>640 - STM10</t>
  </si>
  <si>
    <t>EMT 180 - SUN HOME 1</t>
  </si>
  <si>
    <t>862 - HMS-2000-4T</t>
  </si>
  <si>
    <t>639 - RSM60-6-255P</t>
  </si>
  <si>
    <t>EMT 179 - STIZ2</t>
  </si>
  <si>
    <t>806 - HMS-1800-4T</t>
  </si>
  <si>
    <t>638 - RSM60-6-250P</t>
  </si>
  <si>
    <t>EMT 179 - STIZ1</t>
  </si>
  <si>
    <t>514 - HM 1500</t>
  </si>
  <si>
    <t>637 - BIFACIAL365</t>
  </si>
  <si>
    <t>EMT 178 - MEYER BURGER1</t>
  </si>
  <si>
    <t>421 - MI 700</t>
  </si>
  <si>
    <t>2238 - TSM472H-560</t>
  </si>
  <si>
    <t>EMT 176 - TALESUN - TSUN34</t>
  </si>
  <si>
    <t>319 - MI-1500</t>
  </si>
  <si>
    <t>2179 - TSM472H-N-570</t>
  </si>
  <si>
    <t>EMT 176 - TALESUN - TSUN33</t>
  </si>
  <si>
    <t>292 - MI-1200</t>
  </si>
  <si>
    <t>2096 - TS56058B-144 - 560W</t>
  </si>
  <si>
    <t>EMT 176 - TALESUN - TSUN32</t>
  </si>
  <si>
    <t>1358 - EGT125000HMAX</t>
  </si>
  <si>
    <t>2089 - TSM478H-550</t>
  </si>
  <si>
    <t>EMT 176 - TALESUN - TSUN31</t>
  </si>
  <si>
    <t>1353 - EGT 125000 MAX G2</t>
  </si>
  <si>
    <t>2079 - TS560S8B-144</t>
  </si>
  <si>
    <t>EMT 176 - TALESUN - TSUN30</t>
  </si>
  <si>
    <t>1210 - EGT 2000 LITE G2</t>
  </si>
  <si>
    <t>1937 - TD7G72M-550</t>
  </si>
  <si>
    <t>EMT 176 - TALESUN - TSUN29</t>
  </si>
  <si>
    <t>1117 - EGT 4600 PRO</t>
  </si>
  <si>
    <t>1811 - TP6L72M 440W</t>
  </si>
  <si>
    <t>EMT 176 - TALESUN - TSUN28</t>
  </si>
  <si>
    <t>1058 - EGT 1600 MICRO</t>
  </si>
  <si>
    <t>1802 - TSM472H-550</t>
  </si>
  <si>
    <t>EMT 176 - TALESUN - TSUN27</t>
  </si>
  <si>
    <t>1009 - EGT 20000 MAX 220V G2</t>
  </si>
  <si>
    <t>1786 - TD7G72M 144-CELL - 545W</t>
  </si>
  <si>
    <t>EMT 176 - TALESUN - TSUN26</t>
  </si>
  <si>
    <t>995 - EGT 3000 LITE G2</t>
  </si>
  <si>
    <t>1714 - TP7F72M(H)-540</t>
  </si>
  <si>
    <t>EMT 176 - TALESUN - TSUN25</t>
  </si>
  <si>
    <t>917 - EGT 500 MICRO</t>
  </si>
  <si>
    <t>1656 - TP6L72M-445</t>
  </si>
  <si>
    <t>EMT 176 - TALESUN - TSUN24</t>
  </si>
  <si>
    <t>913 - EGT 8000 PRO G2</t>
  </si>
  <si>
    <t>1626 - TP7F72M(H)-535</t>
  </si>
  <si>
    <t>EMT 176 - TALESUN - TSUN23</t>
  </si>
  <si>
    <t>890 - EGT 10000 PRO G2</t>
  </si>
  <si>
    <t>1622 - TP6H72P-340W</t>
  </si>
  <si>
    <t>EMT 176 - TALESUN - TSUN22</t>
  </si>
  <si>
    <t>823 - EGT 75000 MAX G2</t>
  </si>
  <si>
    <t>1572 - TP6L72M-450</t>
  </si>
  <si>
    <t>EMT 176 - TALESUN - TSUN21</t>
  </si>
  <si>
    <t>772 - EGT 2000 LITE</t>
  </si>
  <si>
    <t>1530 - TP7F72M(H)</t>
  </si>
  <si>
    <t>EMT 176 - TALESUN - TSUN20</t>
  </si>
  <si>
    <t>764 - EGT600 MICRO</t>
  </si>
  <si>
    <t>1525 - TP6L72M(H)445W</t>
  </si>
  <si>
    <t>EMT 176 - TALESUN - TSUN19</t>
  </si>
  <si>
    <t xml:space="preserve">715 - EGT 12033X </t>
  </si>
  <si>
    <t>1475 - TP6H72P 345W</t>
  </si>
  <si>
    <t>EMT 176 - TALESUN - TSUN18</t>
  </si>
  <si>
    <t>680 - EGT 60000 MAX 220V</t>
  </si>
  <si>
    <t>1471 - TS450M12-45H_x0002_450W</t>
  </si>
  <si>
    <t>EMT 176 - TALESUN - TSUN17</t>
  </si>
  <si>
    <t>671 - EGT 50000 MAX</t>
  </si>
  <si>
    <t>1456 - TS450M12</t>
  </si>
  <si>
    <t>EMT 176 - TALESUN - TSUN16</t>
  </si>
  <si>
    <t>640 - EGT 1600 LITE</t>
  </si>
  <si>
    <t>1432 - TP6H72M(H)-410M</t>
  </si>
  <si>
    <t>EMT 176 - TALESUN - TSUN15</t>
  </si>
  <si>
    <t>629 - EGT 20000 MAX</t>
  </si>
  <si>
    <t>1423 - TP6H72M(H)-440</t>
  </si>
  <si>
    <t>EMT 176 - TALESUN - TSUN14</t>
  </si>
  <si>
    <t xml:space="preserve">613 - EGT3212X- </t>
  </si>
  <si>
    <t>1252 - TP6H72M(H)-405</t>
  </si>
  <si>
    <t>EMT 176 - TALESUN - TSUN13</t>
  </si>
  <si>
    <t xml:space="preserve">580 - EGT 4600 LITE </t>
  </si>
  <si>
    <t>1060 - TP6H72M(H)-400W</t>
  </si>
  <si>
    <t>EMT 176 - TALESUN - TSUN12</t>
  </si>
  <si>
    <t>573 - EGT 22000 MAX 220</t>
  </si>
  <si>
    <t>1023 - TP6H72M-390</t>
  </si>
  <si>
    <t>EMT 176 - TALESUN - TSUN11</t>
  </si>
  <si>
    <t>555 - EGT10000 MAX</t>
  </si>
  <si>
    <t>1000 - TP6H72P-350W</t>
  </si>
  <si>
    <t>EMT 176 - TALESUN - TSUN10</t>
  </si>
  <si>
    <t>532 - EGT 3600 PRO</t>
  </si>
  <si>
    <t>927 - TP672P - 325W</t>
  </si>
  <si>
    <t>EMT 176 - TALESUN - TSUN9</t>
  </si>
  <si>
    <t>527 - EGT 15000 MAX</t>
  </si>
  <si>
    <t>892 - TP672P 330W</t>
  </si>
  <si>
    <t>EMT 176 - TALESUN - TSUN8</t>
  </si>
  <si>
    <t>523 - EGT1200 MICRO</t>
  </si>
  <si>
    <t>633 - TP672P-325</t>
  </si>
  <si>
    <t>EMT 176 - TALESUN - TSUN7</t>
  </si>
  <si>
    <t>493 - EGT 25000 MAX</t>
  </si>
  <si>
    <t>632 - TP672P-320</t>
  </si>
  <si>
    <t>EMT 176 - TALESUN - TSUN6</t>
  </si>
  <si>
    <t>481 - EGT 33000 MAX</t>
  </si>
  <si>
    <t>631 - TP660P-270</t>
  </si>
  <si>
    <t>EMT 176 - TALESUN - TSUN5</t>
  </si>
  <si>
    <t>480 - EGT 40000MAX</t>
  </si>
  <si>
    <t>630 - TP672P-310</t>
  </si>
  <si>
    <t>EMT 176 - TALESUN - TSUN4</t>
  </si>
  <si>
    <t>451 - ON GRID EGT 3000 LITE</t>
  </si>
  <si>
    <t>416 - TP672P-305</t>
  </si>
  <si>
    <t>EMT 176 - TALESUN - TSUN3</t>
  </si>
  <si>
    <t>439 - EGT 8000 PRO</t>
  </si>
  <si>
    <t>415 - TP660P-255</t>
  </si>
  <si>
    <t>EMT 176 - TALESUN - TSUN2</t>
  </si>
  <si>
    <t>422 - EGT 2500 PRO</t>
  </si>
  <si>
    <t>414 - TP660P-240</t>
  </si>
  <si>
    <t>EMT 176 - TALESUN - TSUN1</t>
  </si>
  <si>
    <t xml:space="preserve">408 - EGT 10500 PRO </t>
  </si>
  <si>
    <t>629 - SL6P36-140W</t>
  </si>
  <si>
    <t>EMT 175 - SOLAR LEADING1</t>
  </si>
  <si>
    <t>386 - EGT 9000 PRO</t>
  </si>
  <si>
    <t>628 - HG135</t>
  </si>
  <si>
    <t>EMT 174 - SOLARTERRA2</t>
  </si>
  <si>
    <t>353 - EGT4600PRO</t>
  </si>
  <si>
    <t>627 - HG250</t>
  </si>
  <si>
    <t>EMT 174 - SOLARTERRA1</t>
  </si>
  <si>
    <t>308 - EGT 6000 PRO</t>
  </si>
  <si>
    <t>626 - HG90</t>
  </si>
  <si>
    <t>EMT 173 - SOLARTERRA7</t>
  </si>
  <si>
    <t>289 - EGT 12046X</t>
  </si>
  <si>
    <t>625 - HG50</t>
  </si>
  <si>
    <t>EMT 173 - SOLARTERRA6</t>
  </si>
  <si>
    <t>1372 - SOLIS - 250K-PLUS</t>
  </si>
  <si>
    <t>EMT 283 - SOLIS83</t>
  </si>
  <si>
    <t>624 - HG25</t>
  </si>
  <si>
    <t>EMT 173 - SOLARTERRA5</t>
  </si>
  <si>
    <t>1371 - SOLIS - 250K-PLUS</t>
  </si>
  <si>
    <t>EMT 283 - SOLIS82</t>
  </si>
  <si>
    <t>623 - HG190</t>
  </si>
  <si>
    <t>EMT 173 - SOLARTERRA4</t>
  </si>
  <si>
    <t>1362 - S6-GR1P3K</t>
  </si>
  <si>
    <t>EMT 283 - SOLIS81</t>
  </si>
  <si>
    <t>622 - HG135</t>
  </si>
  <si>
    <t>EMT 173 - SOLARTERRA3</t>
  </si>
  <si>
    <t>1354 - SOLIS-125K-EHG-5G</t>
  </si>
  <si>
    <t>EMT 283 - SOLIS80</t>
  </si>
  <si>
    <t>621 - HG10</t>
  </si>
  <si>
    <t>EMT 173 - SOLARTERRA2</t>
  </si>
  <si>
    <t>1352 - 250K-EHV-5G</t>
  </si>
  <si>
    <t>EMT 283 - SOLIS79</t>
  </si>
  <si>
    <t>620 - HD210</t>
  </si>
  <si>
    <t>EMT 173 - SOLARTERRA1</t>
  </si>
  <si>
    <t>1351 - SOLIS-100K-5G</t>
  </si>
  <si>
    <t>EMT 283 - SOLIS78</t>
  </si>
  <si>
    <t>619 - S140P</t>
  </si>
  <si>
    <t>EMT 172 - SOLARIS 6</t>
  </si>
  <si>
    <t>1329 - S5-GC70K-HV</t>
  </si>
  <si>
    <t>EMT 283 - SOLIS77</t>
  </si>
  <si>
    <t>618 - S85P</t>
  </si>
  <si>
    <t>EMT 172 - SOLARIS 5</t>
  </si>
  <si>
    <t>1328 - S5-GC60K-HV</t>
  </si>
  <si>
    <t>EMT 283 - SOLIS76</t>
  </si>
  <si>
    <t>617 - S55P</t>
  </si>
  <si>
    <t>EMT 172 - SOLARIS 4</t>
  </si>
  <si>
    <t>1322 - S5-GR1P7K</t>
  </si>
  <si>
    <t>EMT 283 - SOLIS75</t>
  </si>
  <si>
    <t>616 - S30P</t>
  </si>
  <si>
    <t>EMT 172 - SOLARIS 3</t>
  </si>
  <si>
    <t>1278 - SOLIS-40K</t>
  </si>
  <si>
    <t>EMT 283 - SOLIS74</t>
  </si>
  <si>
    <t>615 - S140P</t>
  </si>
  <si>
    <t>EMT 172 - SOLARIS 2</t>
  </si>
  <si>
    <t>1267 - S5-GR1P8K</t>
  </si>
  <si>
    <t>EMT 283 - SOLIS73</t>
  </si>
  <si>
    <t>591 - S6M225</t>
  </si>
  <si>
    <t>EMT 172 - SOLARIS 1</t>
  </si>
  <si>
    <t>1258 - S5-GC25K-LV</t>
  </si>
  <si>
    <t>EMT 283 - SOLIS72</t>
  </si>
  <si>
    <t>614 - S6PS135</t>
  </si>
  <si>
    <t>EMT 171 - SOLARIA30</t>
  </si>
  <si>
    <t>1235 - S5-GC30K-LV</t>
  </si>
  <si>
    <t>EMT 283 - SOLIS71</t>
  </si>
  <si>
    <t>613 - S6PS130</t>
  </si>
  <si>
    <t>EMT 171 - SOLARIA29</t>
  </si>
  <si>
    <t>1234 - S5-GC25-K-LV</t>
  </si>
  <si>
    <t>EMT 283 - SOLIS70</t>
  </si>
  <si>
    <t>612 - S6P2G240</t>
  </si>
  <si>
    <t>EMT 171 - SOLARIA28</t>
  </si>
  <si>
    <t>1201 - S5-GR1P8K</t>
  </si>
  <si>
    <t>EMT 283 - SOLIS69</t>
  </si>
  <si>
    <t>611 - S6P2G235</t>
  </si>
  <si>
    <t>EMT 171 - SOLARIA27</t>
  </si>
  <si>
    <t>1188 - SOLIS-5K-G</t>
  </si>
  <si>
    <t>EMT 283 - SOLIS68</t>
  </si>
  <si>
    <t>610 - S6P2G230</t>
  </si>
  <si>
    <t>EMT 171 - SOLARIA26</t>
  </si>
  <si>
    <t>1186 - SOLIS-3P10K-4G</t>
  </si>
  <si>
    <t>EMT 283 - SOLIS67</t>
  </si>
  <si>
    <t>609 - S6P2G225</t>
  </si>
  <si>
    <t>EMT 171 - SOLARIA25</t>
  </si>
  <si>
    <t xml:space="preserve">1185 - S5-GC37.5K-LV </t>
  </si>
  <si>
    <t>EMT 283 - SOLIS66</t>
  </si>
  <si>
    <t>608 - S6P2G220</t>
  </si>
  <si>
    <t>EMT 171 - SOLARIA24</t>
  </si>
  <si>
    <t>1170 - S6-GR1P2K-M</t>
  </si>
  <si>
    <t>EMT 283 - SOLIS65</t>
  </si>
  <si>
    <t>607 - S6P2G217</t>
  </si>
  <si>
    <t>EMT 171 - SOLARIA23</t>
  </si>
  <si>
    <t>1167 - GR1P3K-M</t>
  </si>
  <si>
    <t>EMT 283 - SOLIS64</t>
  </si>
  <si>
    <t>606 - S6P2G215</t>
  </si>
  <si>
    <t>EMT 171 - SOLARIA22</t>
  </si>
  <si>
    <t>1166 - 1P7K-5G</t>
  </si>
  <si>
    <t>EMT 283 - SOLIS63</t>
  </si>
  <si>
    <t>605 - S6P235</t>
  </si>
  <si>
    <t>EMT 171 - SOLARIA21</t>
  </si>
  <si>
    <t>1165 - S5-GR1P9K</t>
  </si>
  <si>
    <t>EMT 283 - SOLIS62</t>
  </si>
  <si>
    <t>604 - S6P230</t>
  </si>
  <si>
    <t>EMT 171 - SOLARIA20</t>
  </si>
  <si>
    <t>1164 - S5-GR1P9K</t>
  </si>
  <si>
    <t>EMT 283 - SOLIS61</t>
  </si>
  <si>
    <t>603 - S6P225</t>
  </si>
  <si>
    <t>EMT 171 - SOLARIA19</t>
  </si>
  <si>
    <t>1134 - S6GR1P2K-M</t>
  </si>
  <si>
    <t>EMT 283 - SOLIS60</t>
  </si>
  <si>
    <t>602 - S6P220</t>
  </si>
  <si>
    <t>EMT 171 - SOLARIA18</t>
  </si>
  <si>
    <t>1128 - S5-GC60K-LV</t>
  </si>
  <si>
    <t>EMT 283 - SOLIS59</t>
  </si>
  <si>
    <t>601 - S6P217</t>
  </si>
  <si>
    <t>EMT 171 - SOLARIA17</t>
  </si>
  <si>
    <t>1127 - S5-GC50K-LV</t>
  </si>
  <si>
    <t>EMT 283 - SOLIS58</t>
  </si>
  <si>
    <t>599 - S6P205</t>
  </si>
  <si>
    <t>EMT 171 - SOLARIA16</t>
  </si>
  <si>
    <t>1123 - S5-GC30K</t>
  </si>
  <si>
    <t>EMT 283 - SOLIS57</t>
  </si>
  <si>
    <t>598 - S6M2G245</t>
  </si>
  <si>
    <t>EMT 171 - SOLARIA15</t>
  </si>
  <si>
    <t>1105 - S5-GR3P15K</t>
  </si>
  <si>
    <t>EMT 283 - SOLIS56</t>
  </si>
  <si>
    <t>597 - S6M2G240</t>
  </si>
  <si>
    <t>EMT 171 - SOLARIA14</t>
  </si>
  <si>
    <t>1098 - 1P2.5K-4G</t>
  </si>
  <si>
    <t>EMT 283 - SOLIS55</t>
  </si>
  <si>
    <t>596 - S6M2G235</t>
  </si>
  <si>
    <t>EMT 171 - SOLARIA13</t>
  </si>
  <si>
    <t>1087 - S5-GR1P10K</t>
  </si>
  <si>
    <t>EMT 283 - SOLIS54</t>
  </si>
  <si>
    <t>595 - S6M2G230</t>
  </si>
  <si>
    <t>EMT 171 - SOLARIA12</t>
  </si>
  <si>
    <t>1056 - SOLIS-15K-LV-5G</t>
  </si>
  <si>
    <t>EMT 283 - SOLIS53</t>
  </si>
  <si>
    <t>594 - S6M2G225</t>
  </si>
  <si>
    <t>EMT 171 - SOLARIA11</t>
  </si>
  <si>
    <t>1043 - SUN-8K-G</t>
  </si>
  <si>
    <t>EMT 283 - SOLIS52</t>
  </si>
  <si>
    <t>593 - S6M235</t>
  </si>
  <si>
    <t>EMT 171 - SOLARIA10</t>
  </si>
  <si>
    <t>1032 - SOLIS-30K</t>
  </si>
  <si>
    <t>EMT 283 - SOLIS51</t>
  </si>
  <si>
    <t>592 - S6M230</t>
  </si>
  <si>
    <t>EMT 171 - SOLARIA9</t>
  </si>
  <si>
    <t>1021 - SOLIS-20K-LV-5G</t>
  </si>
  <si>
    <t>EMT 283 - SOLIS50</t>
  </si>
  <si>
    <t>590 - S6M220</t>
  </si>
  <si>
    <t>EMT 171 - SOLARIA8</t>
  </si>
  <si>
    <t>997 - SOLIS-25K-5G</t>
  </si>
  <si>
    <t>EMT 283 - SOLIS49</t>
  </si>
  <si>
    <t>589 - S6M217</t>
  </si>
  <si>
    <t>EMT 171 - SOLARIA7</t>
  </si>
  <si>
    <t>982 - S5-GR3P20K</t>
  </si>
  <si>
    <t>EMT 283 - SOLIS48</t>
  </si>
  <si>
    <t>588 - S6M215</t>
  </si>
  <si>
    <t>EMT 171 - SOLARIA6</t>
  </si>
  <si>
    <t>981 - S5-GC40K</t>
  </si>
  <si>
    <t>EMT 283 - SOLIS47</t>
  </si>
  <si>
    <t>587 - S5MS90</t>
  </si>
  <si>
    <t>EMT 171 - SOLARIA5</t>
  </si>
  <si>
    <t>915 - SOLIS-50K-LV-5G</t>
  </si>
  <si>
    <t>EMT 283 - SOLIS46</t>
  </si>
  <si>
    <t>586 - S5M175</t>
  </si>
  <si>
    <t>EMT 171 - SOLARIA4</t>
  </si>
  <si>
    <t>900 - S5-GC30K-LV</t>
  </si>
  <si>
    <t>EMT 283 - SOLIS45</t>
  </si>
  <si>
    <t>585 - S5M174</t>
  </si>
  <si>
    <t>EMT 171 - SOLARIA3</t>
  </si>
  <si>
    <t>895 - SOLIS S5-GR3P20K</t>
  </si>
  <si>
    <t>EMT 283 - SOLIS44</t>
  </si>
  <si>
    <t>584 - S5M170</t>
  </si>
  <si>
    <t>EMT 171 - SOLARIA2</t>
  </si>
  <si>
    <t>887 - S5-GC20K-LV</t>
  </si>
  <si>
    <t>EMT 283 - SOLIS43</t>
  </si>
  <si>
    <t>583 - S5M165</t>
  </si>
  <si>
    <t>EMT 171 - SOLARIA1</t>
  </si>
  <si>
    <t>881 - S5-GC15K-LV</t>
  </si>
  <si>
    <t>EMT 283 - SOLIS42</t>
  </si>
  <si>
    <t>582 - GX250W</t>
  </si>
  <si>
    <t>EMT 170 - SOLARGIX1</t>
  </si>
  <si>
    <t>872 - S6-GR1P3K-M</t>
  </si>
  <si>
    <t>EMT 283 - SOLIS41</t>
  </si>
  <si>
    <t>581 - BLUE-60PKD-P250</t>
  </si>
  <si>
    <t>EMT 169 - KDM KINGDOM SOLAR1</t>
  </si>
  <si>
    <t>868 - 125K-EHV-5G</t>
  </si>
  <si>
    <t>EMT 283 - SOLIS40</t>
  </si>
  <si>
    <t>580 - SP250P</t>
  </si>
  <si>
    <t>EMT 168 - SOLAR TECH1</t>
  </si>
  <si>
    <t>852 - S6-GR1P4K</t>
  </si>
  <si>
    <t>EMT 283 - SOLIS39</t>
  </si>
  <si>
    <t>579 - DHP60-260W</t>
  </si>
  <si>
    <t>EMT 167 - TRX SOLAR1</t>
  </si>
  <si>
    <t>831 - SOLIS S5-GC40K</t>
  </si>
  <si>
    <t>EMT 283 - SOLIS38</t>
  </si>
  <si>
    <t>2232 - SS-460-60MDH</t>
  </si>
  <si>
    <t>EMT 166 - SHINEFAR13</t>
  </si>
  <si>
    <t>830 - S6-GR1P6K</t>
  </si>
  <si>
    <t>EMT 283 - SOLIS37</t>
  </si>
  <si>
    <t>2009 - SF M18/144 555</t>
  </si>
  <si>
    <t>EMT 166 - SHINEFAR12</t>
  </si>
  <si>
    <t>826 - 60K-LV-5G</t>
  </si>
  <si>
    <t>EMT 283 - SOLIS36</t>
  </si>
  <si>
    <t>1852 - SF-M3/144-410W</t>
  </si>
  <si>
    <t>EMT 166 - SHINEFAR11</t>
  </si>
  <si>
    <t>814 - 1P8K-5G</t>
  </si>
  <si>
    <t>EMT 283 - SOLIS35</t>
  </si>
  <si>
    <t>1696 - SFM16/144-465</t>
  </si>
  <si>
    <t>EMT 166 - SHINEFAR10</t>
  </si>
  <si>
    <t>783 - S6-GR1P5K</t>
  </si>
  <si>
    <t>EMT 283 - SOLIS34</t>
  </si>
  <si>
    <t>1687 - SF-M18/144 - 550W</t>
  </si>
  <si>
    <t>EMT 166 - SHINEFAR9</t>
  </si>
  <si>
    <t>752 - SOLIS-3P15K-5G</t>
  </si>
  <si>
    <t>EMT 283 - SOLIS33</t>
  </si>
  <si>
    <t>1663 - SF M16/ 144 - 450</t>
  </si>
  <si>
    <t>EMT 166 - SHINEFAR8</t>
  </si>
  <si>
    <t>692 - SOLIS-110K-5G</t>
  </si>
  <si>
    <t>EMT 283 - SOLIS32</t>
  </si>
  <si>
    <t>1636 - SF-MF15/144-415</t>
  </si>
  <si>
    <t>EMT 166 - SHINEFAR7</t>
  </si>
  <si>
    <t>677 - MINI 2000-4G</t>
  </si>
  <si>
    <t>EMT 283 - SOLIS31</t>
  </si>
  <si>
    <t>1616 - SF-M3/144-415</t>
  </si>
  <si>
    <t>EMT 166 - SHINEFAR6</t>
  </si>
  <si>
    <t>648 - SOLIS-3P5K-4G</t>
  </si>
  <si>
    <t>EMT 283 - SOLIS30</t>
  </si>
  <si>
    <t>1497 - SF-M3/72400</t>
  </si>
  <si>
    <t>EMT 166 - SHINEFAR5</t>
  </si>
  <si>
    <t>606 - SOLIS-40K - 5G</t>
  </si>
  <si>
    <t>EMT 283 - SOLIS29</t>
  </si>
  <si>
    <t xml:space="preserve">1442 - SHINEFAR SF-M3/144415 </t>
  </si>
  <si>
    <t>EMT 166 - SHINEFAR4</t>
  </si>
  <si>
    <t>593 - SOLIS – 100K</t>
  </si>
  <si>
    <t>EMT 283 - SOLIS28</t>
  </si>
  <si>
    <t>1361 - SF-P6/72340</t>
  </si>
  <si>
    <t>EMT 166 - SHINEFAR3</t>
  </si>
  <si>
    <t>589 - MINI-2000-4G</t>
  </si>
  <si>
    <t>EMT 283 - SOLIS27</t>
  </si>
  <si>
    <t xml:space="preserve">1293 - SF- M3/144-400 </t>
  </si>
  <si>
    <t>EMT 166 - SHINEFAR2</t>
  </si>
  <si>
    <t>581 - MINI-3000-4G</t>
  </si>
  <si>
    <t>EMT 283 - SOLIS26</t>
  </si>
  <si>
    <t>578 - SF-P660250</t>
  </si>
  <si>
    <t>EMT 166 - SHINEFAR1</t>
  </si>
  <si>
    <t>577 - SOLIS 3P-17K-4G</t>
  </si>
  <si>
    <t>EMT 283 - SOLIS25</t>
  </si>
  <si>
    <t>559 - KM5</t>
  </si>
  <si>
    <t>EMT 165 - KOMAES8</t>
  </si>
  <si>
    <t>564 - SOLIS 60K-4G</t>
  </si>
  <si>
    <t>EMT 283 - SOLIS24</t>
  </si>
  <si>
    <t>558 - KM30</t>
  </si>
  <si>
    <t>EMT 165 - KOMAES7</t>
  </si>
  <si>
    <t>556 - SOLIS 25K LV</t>
  </si>
  <si>
    <t>EMT 283 - SOLIS23</t>
  </si>
  <si>
    <t>557 - KM20</t>
  </si>
  <si>
    <t>EMT 165 - KOMAES6</t>
  </si>
  <si>
    <t>550 - SOLIS-1P3K-4G</t>
  </si>
  <si>
    <t>EMT 283 - SOLIS22</t>
  </si>
  <si>
    <t>556 - KM10</t>
  </si>
  <si>
    <t>EMT 165 - KOMAES5</t>
  </si>
  <si>
    <t>508 - SOLIS- 3P15K -4G</t>
  </si>
  <si>
    <t>EMT 283 - SOLIS21</t>
  </si>
  <si>
    <t>555 - KM85</t>
  </si>
  <si>
    <t>EMT 165 - KOMAES4</t>
  </si>
  <si>
    <t>498 - SOLIS-1P7,7K-5G</t>
  </si>
  <si>
    <t>EMT 283 - SOLIS20</t>
  </si>
  <si>
    <t>554 - KM50</t>
  </si>
  <si>
    <t>EMT 165 - KOMAES3</t>
  </si>
  <si>
    <t>495 - SOLIS-50K</t>
  </si>
  <si>
    <t>EMT 283 - SOLIS19</t>
  </si>
  <si>
    <t>552 - KM140</t>
  </si>
  <si>
    <t>EMT 165 - KOMAES2</t>
  </si>
  <si>
    <t>492 - SOLIS-30K-5G</t>
  </si>
  <si>
    <t>EMT 283 - SOLIS18</t>
  </si>
  <si>
    <t>551 - KM245</t>
  </si>
  <si>
    <t>EMT 165 - KOMAES1</t>
  </si>
  <si>
    <t>490 - 1P7.7K-5G</t>
  </si>
  <si>
    <t>EMT 283 - SOLIS17</t>
  </si>
  <si>
    <t>577 - SW325XLMONO</t>
  </si>
  <si>
    <t>EMT 164 - SOALR WORLD16</t>
  </si>
  <si>
    <t>479 - SOLIS-75K-5G</t>
  </si>
  <si>
    <t>EMT 283 - SOLIS16</t>
  </si>
  <si>
    <t>576 - SW320XLMONO</t>
  </si>
  <si>
    <t>EMT 164 - SOALR WORLD15</t>
  </si>
  <si>
    <t>477 - SOLIS-15K-LV</t>
  </si>
  <si>
    <t>EMT 283 - SOLIS15</t>
  </si>
  <si>
    <t>574 - SW85POLY</t>
  </si>
  <si>
    <t>EMT 164 - SOALR WORLD14</t>
  </si>
  <si>
    <t>455 - SOLIS-1P4K-4G</t>
  </si>
  <si>
    <t>EMT 283 - SOLIS14</t>
  </si>
  <si>
    <t>573 - SW85MONO</t>
  </si>
  <si>
    <t>EMT 164 - SOALR WORLD13</t>
  </si>
  <si>
    <t>449 - SOLIS-3P20K-4G</t>
  </si>
  <si>
    <t>EMT 283 - SOLIS13</t>
  </si>
  <si>
    <t>572 - SW75MONO</t>
  </si>
  <si>
    <t>EMT 164 - SOALR WORLD12</t>
  </si>
  <si>
    <t>435 - SOLIS – 1P10K-4G</t>
  </si>
  <si>
    <t>EMT 283 - SOLIS12</t>
  </si>
  <si>
    <t>571 - SW50MONO</t>
  </si>
  <si>
    <t>EMT 164 - SOALR WORLD11</t>
  </si>
  <si>
    <t>434 - SOLIS-1P6K-4G</t>
  </si>
  <si>
    <t>EMT 283 - SOLIS11</t>
  </si>
  <si>
    <t>570 - SW260MONO</t>
  </si>
  <si>
    <t>EMT 164 - SOALR WORLD10</t>
  </si>
  <si>
    <t>420 - SOLIS-20K-LV -_x000D_ 220V</t>
  </si>
  <si>
    <t>EMT 283 - SOLIS10</t>
  </si>
  <si>
    <t>569 - SW245POLY</t>
  </si>
  <si>
    <t>EMT 164 - SOALR WORLD9</t>
  </si>
  <si>
    <t>391 - 1P7K-4G</t>
  </si>
  <si>
    <t>EMT 283 - SOLIS9</t>
  </si>
  <si>
    <t>568 - SW240POLY</t>
  </si>
  <si>
    <t>EMT 164 - SOALR WORLD8</t>
  </si>
  <si>
    <t>376 - SOLIS-1P7K-5G_x000D_</t>
  </si>
  <si>
    <t>EMT 283 - SOLIS8</t>
  </si>
  <si>
    <t>567 - SW235POLY</t>
  </si>
  <si>
    <t>EMT 164 - SOALR WORLD7</t>
  </si>
  <si>
    <t>371 - SOLIS - 30K - LV</t>
  </si>
  <si>
    <t>EMT 283 - SOLIS7</t>
  </si>
  <si>
    <t>566 - SW230POLY</t>
  </si>
  <si>
    <t>EMT 164 - SOALR WORLD6</t>
  </si>
  <si>
    <t>347 - SOLIS-1P8K-4G-3MPPT</t>
  </si>
  <si>
    <t>EMT 283 - SOLIS6</t>
  </si>
  <si>
    <t>565 - SW225POLY</t>
  </si>
  <si>
    <t>EMT 164 - SOALR WORLD5</t>
  </si>
  <si>
    <t>343 - SOLIS 1P9K-4G</t>
  </si>
  <si>
    <t>EMT 283 - SOLIS5</t>
  </si>
  <si>
    <t>564 - SW255MOONO</t>
  </si>
  <si>
    <t>EMT 164 - SOALR WORLD4</t>
  </si>
  <si>
    <t>313 - SOLIS-1P7.7K-4G</t>
  </si>
  <si>
    <t>EMT 283 - SOLIS4</t>
  </si>
  <si>
    <t>562 - SW175MONO</t>
  </si>
  <si>
    <t>EMT 164 - SOALR WORLD3</t>
  </si>
  <si>
    <t>306 - SOLIS-1P8K-4G</t>
  </si>
  <si>
    <t>EMT 283 - SOLIS3</t>
  </si>
  <si>
    <t>561 - SW140R6APOLY</t>
  </si>
  <si>
    <t>EMT 164 - SOALR WORLD2</t>
  </si>
  <si>
    <t>300 - SOLIS-MINI-3000-4G</t>
  </si>
  <si>
    <t>EMT 283 - SOLIS2</t>
  </si>
  <si>
    <t>550 - SW130POLYR6A</t>
  </si>
  <si>
    <t>EMT 164 - SOALR WORLD1</t>
  </si>
  <si>
    <t>260 - SOLIS-1P5K-4G</t>
  </si>
  <si>
    <t>EMT 283 - SOLIS1</t>
  </si>
  <si>
    <t>549 - C-SIM60EU4211760</t>
  </si>
  <si>
    <t>EMT 163 - BOSH3</t>
  </si>
  <si>
    <t>1369 - SUN2000-330KTL-H1</t>
  </si>
  <si>
    <t>EMT 282 - HUAWEI38</t>
  </si>
  <si>
    <t>548 - C-SIM60EU4211725560</t>
  </si>
  <si>
    <t>EMT 163 - BOSH2</t>
  </si>
  <si>
    <t>1366 - SUN2000-105KTL-H1</t>
  </si>
  <si>
    <t>EMT 282 - HUAWEI37</t>
  </si>
  <si>
    <t>547 - C-SIM60EU4211725060</t>
  </si>
  <si>
    <t>EMT 163 - BOSH1</t>
  </si>
  <si>
    <t>1265 - SUN2000-100KTL-H1</t>
  </si>
  <si>
    <t>EMT 282 - HUAWEI36</t>
  </si>
  <si>
    <t>513 - 156P-270</t>
  </si>
  <si>
    <t>EMT 158 - RIOSOLAR1</t>
  </si>
  <si>
    <t>1261 - SUN2000-250KTL-H1</t>
  </si>
  <si>
    <t>EMT 282 - HUAWEI35</t>
  </si>
  <si>
    <t>512 - QL-PASOLAR320W</t>
  </si>
  <si>
    <t>EMT 157 - QUALILED1</t>
  </si>
  <si>
    <t>1245 - SUN2000-50KTL</t>
  </si>
  <si>
    <t>EMT 282 - HUAWEI34</t>
  </si>
  <si>
    <t>2159 - RENO-550-HM8</t>
  </si>
  <si>
    <t>EMT 156 - RISEN1</t>
  </si>
  <si>
    <t>1209 - SUN2000-20KTL-M0</t>
  </si>
  <si>
    <t>EMT 282 - HUAWEI33</t>
  </si>
  <si>
    <t>1071 - ZXP6-72-330/P</t>
  </si>
  <si>
    <t>EMT 155 - BLD SOLAR3</t>
  </si>
  <si>
    <t>1182 - SUN2000-100KTL-H1</t>
  </si>
  <si>
    <t>EMT 282 - HUAWEI32</t>
  </si>
  <si>
    <t>508 - BLD250-60M</t>
  </si>
  <si>
    <t>EMT 155 - BLD SOLAR2</t>
  </si>
  <si>
    <t>1104 - SUN2000-75KTLM-M1</t>
  </si>
  <si>
    <t>EMT 282 - HUAWEI31</t>
  </si>
  <si>
    <t>507 - BLD020-36P</t>
  </si>
  <si>
    <t>EMT 155 - BLD SOLAR1</t>
  </si>
  <si>
    <t>1036 - SUN2000-6KTL-L1</t>
  </si>
  <si>
    <t>EMT 282 - HUAWEI30</t>
  </si>
  <si>
    <t>506 - JC310M-24/AB</t>
  </si>
  <si>
    <t>EMT 154 - RENESOLA3</t>
  </si>
  <si>
    <t>1035 - SUN2000-20KTL-M3</t>
  </si>
  <si>
    <t>EMT 282 - HUAWEI29</t>
  </si>
  <si>
    <t>505 - JC305M-24/AB</t>
  </si>
  <si>
    <t>EMT 154 - RENESOLA2</t>
  </si>
  <si>
    <t>1027 - SUN2000-215KTL-H0</t>
  </si>
  <si>
    <t>EMT 282 - HUAWEI28</t>
  </si>
  <si>
    <t>504 - JC260M-24/BB</t>
  </si>
  <si>
    <t>EMT 154 - RENESOLA1</t>
  </si>
  <si>
    <t>1012 - SUN2000-36KTL-M3</t>
  </si>
  <si>
    <t>EMT 282 - HUAWEI27</t>
  </si>
  <si>
    <t>502 - HL60P-255W</t>
  </si>
  <si>
    <t>EMT 153 - HOLYSOLAR1</t>
  </si>
  <si>
    <t>956 - SUN2000-15KTL-M0</t>
  </si>
  <si>
    <t>EMT 282 - HUAWEI26</t>
  </si>
  <si>
    <t>497 - AD320Q6-AA</t>
  </si>
  <si>
    <t>EMT 152 - AIDE SOLAR4</t>
  </si>
  <si>
    <t>940 - SUN2000-215KTL-H3</t>
  </si>
  <si>
    <t>EMT 282 - HUAWEI25</t>
  </si>
  <si>
    <t>496 - AD315Q6-AA</t>
  </si>
  <si>
    <t>EMT 152 - AIDE SOLAR3</t>
  </si>
  <si>
    <t>933 - SUN2000-5KTL-L1</t>
  </si>
  <si>
    <t>EMT 282 - HUAWEI24</t>
  </si>
  <si>
    <t>495 - AD265Q6-AB</t>
  </si>
  <si>
    <t>EMT 152 - AIDE SOLAR2</t>
  </si>
  <si>
    <t>901 - SUN2000-3KTL-L1</t>
  </si>
  <si>
    <t>EMT 282 - HUAWEI23</t>
  </si>
  <si>
    <t>494 - AD260Q6-AB</t>
  </si>
  <si>
    <t>EMT 152 - AIDE SOLAR1</t>
  </si>
  <si>
    <t>827 - SUN2000-20KTL-M2</t>
  </si>
  <si>
    <t>EMT 282 - HUAWEI22</t>
  </si>
  <si>
    <t>493 - TPS-P6U(72)-310W</t>
  </si>
  <si>
    <t>EMT 151 - TRAPAYSOLAR5</t>
  </si>
  <si>
    <t>796 - SUN2000-40KTL-M3</t>
  </si>
  <si>
    <t>EMT 282 - HUAWEI21</t>
  </si>
  <si>
    <t>492 - TPS-P6U(72)-300W</t>
  </si>
  <si>
    <t>EMT 151 - TRAPAYSOLAR4</t>
  </si>
  <si>
    <t>750 - SUN2000-4KLT-L1</t>
  </si>
  <si>
    <t>EMT 282 - HUAWEI20</t>
  </si>
  <si>
    <t>491 - TPS-P6U(60)-260W</t>
  </si>
  <si>
    <t>EMT 151 - TRAPAYSOLAR3</t>
  </si>
  <si>
    <t>733 - SUN2000-12KTL-M2</t>
  </si>
  <si>
    <t>EMT 282 - HUAWEI19</t>
  </si>
  <si>
    <t>490 - TPS-P6U(60)-255W</t>
  </si>
  <si>
    <t>EMT 151 - TRAPAYSOLAR2</t>
  </si>
  <si>
    <t>711 - SUN2000-6KTLL_x000D_</t>
  </si>
  <si>
    <t>EMT 282 - HUAWEI18</t>
  </si>
  <si>
    <t>489 - TPS-P6U(60)-250W</t>
  </si>
  <si>
    <t>EMT 151 - TRAPAYSOLAR1</t>
  </si>
  <si>
    <t>710 - SUN2000-60KTL-M0</t>
  </si>
  <si>
    <t>EMT 282 - HUAWEI17</t>
  </si>
  <si>
    <t>463 - NEMO60P25519</t>
  </si>
  <si>
    <t>EMT 150 - HECKERT SOLAR GMBH2</t>
  </si>
  <si>
    <t xml:space="preserve">700 - SUN2000-12KTL-M0 </t>
  </si>
  <si>
    <t>EMT 282 - HUAWEI16</t>
  </si>
  <si>
    <t>461 - NEMO60P25560</t>
  </si>
  <si>
    <t>EMT 150 - HECKERT SOLAR GMBH1</t>
  </si>
  <si>
    <t>664 - SUN2000-15KTL-M2</t>
  </si>
  <si>
    <t>EMT 282 - HUAWEI15</t>
  </si>
  <si>
    <t>1719 - HT66-18X-500W</t>
  </si>
  <si>
    <t>EMT 149 - HT27</t>
  </si>
  <si>
    <t>646 - SUN2000-30KTL-M3</t>
  </si>
  <si>
    <t>EMT 282 - HUAWEI14</t>
  </si>
  <si>
    <t>1377 - HT66-18X 505W</t>
  </si>
  <si>
    <t>EMT 149 - HT26</t>
  </si>
  <si>
    <t>588 - SUN2000-185KTL-H1</t>
  </si>
  <si>
    <t>EMT 282 - HUAWEI13</t>
  </si>
  <si>
    <t>1289 - HT72-156P -335W</t>
  </si>
  <si>
    <t>EMT 149 - HT25</t>
  </si>
  <si>
    <t>502 - SUN2000-100KTL-M1</t>
  </si>
  <si>
    <t>EMT 282 - HUAWEI12</t>
  </si>
  <si>
    <t>1227 - CELLS 166, HT72-166M</t>
  </si>
  <si>
    <t>EMT 149 - HT24</t>
  </si>
  <si>
    <t>354 - SUN2000-36KTL1- 40KW</t>
  </si>
  <si>
    <t>EMT 282 - HUAWEI11</t>
  </si>
  <si>
    <t>1124 - HT72-166M 450W</t>
  </si>
  <si>
    <t>EMT 149 - HT23</t>
  </si>
  <si>
    <t>272 - SUN2000L 4KTL</t>
  </si>
  <si>
    <t>EMT 282 - HUAWEI10</t>
  </si>
  <si>
    <t>1074 - HT72-156M-C-405</t>
  </si>
  <si>
    <t>EMT 149 - HT22</t>
  </si>
  <si>
    <t>267 - SUN2000-36KTL</t>
  </si>
  <si>
    <t>EMT 282 - HUAWEI9</t>
  </si>
  <si>
    <t>1055 - HT72-152M-405</t>
  </si>
  <si>
    <t>EMT 149 - HT21</t>
  </si>
  <si>
    <t>261 - SUN2000-3KTL</t>
  </si>
  <si>
    <t>EMT 282 - HUAWEI8</t>
  </si>
  <si>
    <t>972 - HT72 - 156P - 330</t>
  </si>
  <si>
    <t>EMT 149 - HT20</t>
  </si>
  <si>
    <t>251 - SUN2000L-5KTL</t>
  </si>
  <si>
    <t>EMT 282 - HUAWEI7</t>
  </si>
  <si>
    <t>501 - HT60-156P-330</t>
  </si>
  <si>
    <t>EMT 149 - HT19</t>
  </si>
  <si>
    <t>243 - SUN2000-60KTL-HV</t>
  </si>
  <si>
    <t>EMT 282 - HUAWEI6</t>
  </si>
  <si>
    <t>500 - HT60-156P-325</t>
  </si>
  <si>
    <t>EMT 149 - HT18</t>
  </si>
  <si>
    <t>188 - SUN2000-17KTL</t>
  </si>
  <si>
    <t>EMT 282 - HUAWEI5</t>
  </si>
  <si>
    <t>499 - HT60-156P-275</t>
  </si>
  <si>
    <t>EMT 149 - HT17</t>
  </si>
  <si>
    <t>166 - SUN2000-20-KTL</t>
  </si>
  <si>
    <t>EMT 282 - HUAWEI4</t>
  </si>
  <si>
    <t>498 - HT60-156P-270</t>
  </si>
  <si>
    <t>EMT 149 - HT16</t>
  </si>
  <si>
    <t>165 - SUN2000-30KTL-M3</t>
  </si>
  <si>
    <t>EMT 282 - HUAWEI3</t>
  </si>
  <si>
    <t>479 - HTHT72-156P-305</t>
  </si>
  <si>
    <t>EMT 149 - HT15</t>
  </si>
  <si>
    <t>138 - SUN2000L-5KTL</t>
  </si>
  <si>
    <t>EMT 282 - HUAWEI2</t>
  </si>
  <si>
    <t>478 - HTHT72-156P-300</t>
  </si>
  <si>
    <t>EMT 149 - HT14</t>
  </si>
  <si>
    <t>137 - SUN2000L-2KTL</t>
  </si>
  <si>
    <t>EMT 282 - HUAWEI1</t>
  </si>
  <si>
    <t>477 - HTHT72-156P-295</t>
  </si>
  <si>
    <t>EMT 149 - HT13</t>
  </si>
  <si>
    <t>1343 - GW225K-HT</t>
  </si>
  <si>
    <t>EMT 280 - GOODWE59</t>
  </si>
  <si>
    <t>476 - HTHT72-156P-290</t>
  </si>
  <si>
    <t>EMT 149 - HT12</t>
  </si>
  <si>
    <t>1333 - ASW17K-LT-G2-PRO</t>
  </si>
  <si>
    <t>EMT 280 - GOODWE58</t>
  </si>
  <si>
    <t>475 - HTHT60-156P-285</t>
  </si>
  <si>
    <t>EMT 149 - HT11</t>
  </si>
  <si>
    <t>1332 - ASW15K-LT-G2-PRO</t>
  </si>
  <si>
    <t>EMT 280 - GOODWE57</t>
  </si>
  <si>
    <t>474 - HTHT60-156P-255</t>
  </si>
  <si>
    <t>EMT 149 - HT10</t>
  </si>
  <si>
    <t>1331 - ASW36K-LT-G3</t>
  </si>
  <si>
    <t>EMT 280 - GOODWE56</t>
  </si>
  <si>
    <t>473 - HTHT60-156P-250</t>
  </si>
  <si>
    <t>EMT 149 - HT9</t>
  </si>
  <si>
    <t>1324 - GW50K-MT</t>
  </si>
  <si>
    <t>EMT 280 - GOODWE55</t>
  </si>
  <si>
    <t>472 - HTHT60-156P-245</t>
  </si>
  <si>
    <t>EMT 149 - HT8</t>
  </si>
  <si>
    <t>1320 - GW36K-MT</t>
  </si>
  <si>
    <t>EMT 280 - GOODWE54</t>
  </si>
  <si>
    <t>471 - HTHT60-156P-240</t>
  </si>
  <si>
    <t>EMT 149 - HT7</t>
  </si>
  <si>
    <t>1319 - GW30K-MT</t>
  </si>
  <si>
    <t>EMT 280 - GOODWE53</t>
  </si>
  <si>
    <t>470 - HTHT72-156M-310</t>
  </si>
  <si>
    <t>EMT 149 - HT6</t>
  </si>
  <si>
    <t>1318 - GW25K-MT</t>
  </si>
  <si>
    <t>EMT 280 - GOODWE52</t>
  </si>
  <si>
    <t>469 - HTHT72-156M-305</t>
  </si>
  <si>
    <t>EMT 149 - HT5</t>
  </si>
  <si>
    <t>1317 - GW12KLV-MT</t>
  </si>
  <si>
    <t>EMT 280 - GOODWE51</t>
  </si>
  <si>
    <t>468 - HTHT60-156M-265</t>
  </si>
  <si>
    <t>EMT 149 - HT4</t>
  </si>
  <si>
    <t>1316 - GW15KLV-MT</t>
  </si>
  <si>
    <t>EMT 280 - GOODWE50</t>
  </si>
  <si>
    <t>467 - HTHT60-156M-200</t>
  </si>
  <si>
    <t>EMT 149 - HT3</t>
  </si>
  <si>
    <t>1315 - GW20KLV-MT</t>
  </si>
  <si>
    <t>EMT 280 - GOODWE49</t>
  </si>
  <si>
    <t>466 - HTHT72-125M-200</t>
  </si>
  <si>
    <t>EMT 149 - HT2</t>
  </si>
  <si>
    <t>1276 - GW35KLS-MT</t>
  </si>
  <si>
    <t>EMT 280 - GOODWE48</t>
  </si>
  <si>
    <t>465 - HTHT72-125M-195</t>
  </si>
  <si>
    <t>EMT 149 - HT1</t>
  </si>
  <si>
    <t>1169 - GW250K-HT</t>
  </si>
  <si>
    <t>EMT 280 - GOODWE47</t>
  </si>
  <si>
    <t>462 - SR-P660250</t>
  </si>
  <si>
    <t>EMT 147 - SUNRISE SOLAR TEC CO1</t>
  </si>
  <si>
    <t>1153 - GW15KT-DT</t>
  </si>
  <si>
    <t>EMT 280 - GOODWE46</t>
  </si>
  <si>
    <t>1418 - QS545-144HM8-545W</t>
  </si>
  <si>
    <t>EMT 145 - QSOLAR2</t>
  </si>
  <si>
    <t>1050 - GW75K-HT</t>
  </si>
  <si>
    <t>EMT 280 - GOODWE45</t>
  </si>
  <si>
    <t>460 - ST245-60/P</t>
  </si>
  <si>
    <t>EMT 145 - QSOLAR1</t>
  </si>
  <si>
    <t>988 - GW30KLV-MT</t>
  </si>
  <si>
    <t>EMT 280 - GOODWE44</t>
  </si>
  <si>
    <t>459 - SOL284GTMOTO</t>
  </si>
  <si>
    <t>EMT 144 - SOLARNOVA1</t>
  </si>
  <si>
    <t>935 - GEP30-L-10</t>
  </si>
  <si>
    <t>EMT 280 - GOODWE43</t>
  </si>
  <si>
    <t>458 - 45W-36P</t>
  </si>
  <si>
    <t>EMT 143 - HETECH ENERGY2</t>
  </si>
  <si>
    <t>931 - GEP20-L-10</t>
  </si>
  <si>
    <t>EMT 280 - GOODWE42</t>
  </si>
  <si>
    <t>457 - 30W-36P</t>
  </si>
  <si>
    <t>EMT 143 - HETECH ENERGY1</t>
  </si>
  <si>
    <t>923 - GW30K-MT</t>
  </si>
  <si>
    <t>EMT 280 - GOODWE41</t>
  </si>
  <si>
    <t>456 - PRS-315PZ</t>
  </si>
  <si>
    <t>EMT 142 - PRISMA6</t>
  </si>
  <si>
    <t>922 - GW60KBF-MT</t>
  </si>
  <si>
    <t>EMT 280 - GOODWE40</t>
  </si>
  <si>
    <t>455 - PRS-310PZ</t>
  </si>
  <si>
    <t>EMT 142 - PRISMA5</t>
  </si>
  <si>
    <t>911 - GW3000N-XS</t>
  </si>
  <si>
    <t>EMT 280 - GOODWE39</t>
  </si>
  <si>
    <t>454 - PRS-300PZ</t>
  </si>
  <si>
    <t>EMT 142 - PRISMA4</t>
  </si>
  <si>
    <t>878 - GW50KBF-MT</t>
  </si>
  <si>
    <t>EMT 280 - GOODWE38</t>
  </si>
  <si>
    <t>453 - PRS-270PZ</t>
  </si>
  <si>
    <t>EMT 142 - PRISMA3</t>
  </si>
  <si>
    <t>877 - GW110K-HT</t>
  </si>
  <si>
    <t>EMT 280 - GOODWE37</t>
  </si>
  <si>
    <t>452 - PRS-260PZ</t>
  </si>
  <si>
    <t>EMT 142 - PRISMA2</t>
  </si>
  <si>
    <t>876 - GEP15-L-10</t>
  </si>
  <si>
    <t>EMT 280 - GOODWE36</t>
  </si>
  <si>
    <t>451 - PRS-250PZ</t>
  </si>
  <si>
    <t>EMT 142 - PRISMA1</t>
  </si>
  <si>
    <t>871 - GW7000-MS</t>
  </si>
  <si>
    <t>EMT 280 - GOODWE35</t>
  </si>
  <si>
    <t>450 - AN-PSP-30W</t>
  </si>
  <si>
    <t>EMT 141 - ANERN1</t>
  </si>
  <si>
    <t>841 - GW120K-HT</t>
  </si>
  <si>
    <t>EMT 280 - GOODWE34</t>
  </si>
  <si>
    <t>449 - MSE-320P</t>
  </si>
  <si>
    <t>EMT 140 - MULTISOLAR3</t>
  </si>
  <si>
    <t>835 - GW20KLV-MT</t>
  </si>
  <si>
    <t>EMT 280 - GOODWE33</t>
  </si>
  <si>
    <t>448 - MSE-260P</t>
  </si>
  <si>
    <t>EMT 140 - MULTISOLAR2</t>
  </si>
  <si>
    <t>795 - GW 20KLV</t>
  </si>
  <si>
    <t>EMT 280 - GOODWE32</t>
  </si>
  <si>
    <t>447 - MSE-250P</t>
  </si>
  <si>
    <t>EMT 140 - MULTISOLAR1</t>
  </si>
  <si>
    <t>782 - GEP25-10</t>
  </si>
  <si>
    <t>EMT 280 - GOODWE31</t>
  </si>
  <si>
    <t>446 - VBMD255AE04</t>
  </si>
  <si>
    <t>EMT 139 - PANASONIC2</t>
  </si>
  <si>
    <t>775 - GW100K-HT</t>
  </si>
  <si>
    <t>EMT 280 - GOODWE30</t>
  </si>
  <si>
    <t>445 - VBHN220AA01</t>
  </si>
  <si>
    <t>EMT 139 - PANASONIC1</t>
  </si>
  <si>
    <t>761 - GW30K-MT</t>
  </si>
  <si>
    <t>EMT 280 - GOODWE29</t>
  </si>
  <si>
    <t>2117 - LNET-670M</t>
  </si>
  <si>
    <t>EMT 138 - LUXEN25</t>
  </si>
  <si>
    <t>749 - GEP3.6-1-10</t>
  </si>
  <si>
    <t>EMT 280 - GOODWE28</t>
  </si>
  <si>
    <t>2004 - LNSK-370M</t>
  </si>
  <si>
    <t>EMT 138 - LUXEN24</t>
  </si>
  <si>
    <t>746 - GW3000D-NS</t>
  </si>
  <si>
    <t>EMT 280 - GOODWE27</t>
  </si>
  <si>
    <t>1794 - LNEX-505M</t>
  </si>
  <si>
    <t>EMT 138 - LUXEN23</t>
  </si>
  <si>
    <t>737 - GEP7.0-1-10</t>
  </si>
  <si>
    <t>EMT 280 - GOODWE26</t>
  </si>
  <si>
    <t>1774 - LNVU-530M</t>
  </si>
  <si>
    <t>EMT 138 - LUXEN22</t>
  </si>
  <si>
    <t>736 - GEP5.0-1-10</t>
  </si>
  <si>
    <t>EMT 280 - GOODWE25</t>
  </si>
  <si>
    <t>1699 - LNSU-400M</t>
  </si>
  <si>
    <t>EMT 138 - LUXEN21</t>
  </si>
  <si>
    <t>726 - GW5KBD-NS</t>
  </si>
  <si>
    <t>EMT 280 - GOODWE24</t>
  </si>
  <si>
    <t>1649 - LNVU-550M</t>
  </si>
  <si>
    <t>EMT 138 - LUXEN20</t>
  </si>
  <si>
    <t>706 - GW3KB-XS</t>
  </si>
  <si>
    <t>EMT 280 - GOODWE23</t>
  </si>
  <si>
    <t>1519 - LNVT-505M</t>
  </si>
  <si>
    <t>EMT 138 - LUXEN19</t>
  </si>
  <si>
    <t>696 - GW6000D-NS</t>
  </si>
  <si>
    <t>EMT 280 - GOODWE22</t>
  </si>
  <si>
    <t>1492 - LNVH-595M</t>
  </si>
  <si>
    <t>EMT 138 - LUXEN18</t>
  </si>
  <si>
    <t>693 - GW 5KBD-NS</t>
  </si>
  <si>
    <t>EMT 280 - GOODWE21</t>
  </si>
  <si>
    <t>1379 - LUXEN - LNSU_x0002_450M</t>
  </si>
  <si>
    <t>EMT 138 - LUXEN17</t>
  </si>
  <si>
    <t>686 - GW25K-MT</t>
  </si>
  <si>
    <t>EMT 280 - GOODWE20</t>
  </si>
  <si>
    <t xml:space="preserve">1248 - LNSU-410M </t>
  </si>
  <si>
    <t>EMT 138 - LUXEN16</t>
  </si>
  <si>
    <t>678 - GW6KBD-NS</t>
  </si>
  <si>
    <t>EMT 280 - GOODWE19</t>
  </si>
  <si>
    <t>1197 - LNSF-390M</t>
  </si>
  <si>
    <t>EMT 138 - LUXEN15</t>
  </si>
  <si>
    <t>673 - GW73KLV-HT</t>
  </si>
  <si>
    <t>EMT 280 - GOODWE18</t>
  </si>
  <si>
    <t>444 - LNSE-275P</t>
  </si>
  <si>
    <t>EMT 138 - LUXEN14</t>
  </si>
  <si>
    <t>660 - GEP9.0-1-10</t>
  </si>
  <si>
    <t>EMT 280 - GOODWE17</t>
  </si>
  <si>
    <t>443 - LNSE-270P</t>
  </si>
  <si>
    <t>EMT 138 - LUXEN13</t>
  </si>
  <si>
    <t xml:space="preserve">659 - GW17K-DT </t>
  </si>
  <si>
    <t>EMT 280 - GOODWE16</t>
  </si>
  <si>
    <t>442 - LNSE-260P</t>
  </si>
  <si>
    <t>EMT 138 - LUXEN12</t>
  </si>
  <si>
    <t xml:space="preserve">644 - GW12KLV-MT </t>
  </si>
  <si>
    <t>EMT 280 - GOODWE15</t>
  </si>
  <si>
    <t>441 - LNSE-265P</t>
  </si>
  <si>
    <t>EMT 138 - LUXEN11</t>
  </si>
  <si>
    <t>632 - GW15KLV-MT</t>
  </si>
  <si>
    <t>EMT 280 - GOODWE14</t>
  </si>
  <si>
    <t>439 - LNSE-255P</t>
  </si>
  <si>
    <t>EMT 138 - LUXEN10</t>
  </si>
  <si>
    <t>603 - GW5000T-DS</t>
  </si>
  <si>
    <t>EMT 280 - GOODWE13</t>
  </si>
  <si>
    <t>438 - LNSF-330M</t>
  </si>
  <si>
    <t>EMT 138 - LUXEN9</t>
  </si>
  <si>
    <t>572 - GW35KLV-MT</t>
  </si>
  <si>
    <t>EMT 280 - GOODWE12</t>
  </si>
  <si>
    <t>437 - LNSF-325M</t>
  </si>
  <si>
    <t>EMT 138 - LUXEN8</t>
  </si>
  <si>
    <t>528 - GW20K-DT</t>
  </si>
  <si>
    <t>EMT 280 - GOODWE11</t>
  </si>
  <si>
    <t>436 - LNSF-320M</t>
  </si>
  <si>
    <t>EMT 138 - LUXEN7</t>
  </si>
  <si>
    <t>518 - GW75K-MT</t>
  </si>
  <si>
    <t>EMT 280 - GOODWE10</t>
  </si>
  <si>
    <t>435 - LNSF-315M</t>
  </si>
  <si>
    <t>EMT 138 - LUXEN6</t>
  </si>
  <si>
    <t>485 - GW12K-DT</t>
  </si>
  <si>
    <t>EMT 280 - GOODWE9</t>
  </si>
  <si>
    <t>434 - LNSE-290M</t>
  </si>
  <si>
    <t>EMT 138 - LUXEN5</t>
  </si>
  <si>
    <t>432 - GW50KLV-MT</t>
  </si>
  <si>
    <t>EMT 280 - GOODWE8</t>
  </si>
  <si>
    <t>433 - LNSE-285M</t>
  </si>
  <si>
    <t>EMT 138 - LUXEN4</t>
  </si>
  <si>
    <t>415 - GW36K-MT</t>
  </si>
  <si>
    <t>EMT 280 - GOODWE7</t>
  </si>
  <si>
    <t>432 - LNSE-280M</t>
  </si>
  <si>
    <t>EMT 138 - LUXEN3</t>
  </si>
  <si>
    <t>377 - GW10K-MS</t>
  </si>
  <si>
    <t>EMT 280 - GOODWE6</t>
  </si>
  <si>
    <t>431 - LNSE-275M</t>
  </si>
  <si>
    <t>EMT 138 - LUXEN2</t>
  </si>
  <si>
    <t>374 - GW3000-XS_x000D_</t>
  </si>
  <si>
    <t>EMT 280 - GOODWE5</t>
  </si>
  <si>
    <t>430 - LNSE-270M</t>
  </si>
  <si>
    <t>EMT 138 - LUXEN1</t>
  </si>
  <si>
    <t>367 - GOODWE GW 8500-MS</t>
  </si>
  <si>
    <t>EMT 280 - GOODWE4</t>
  </si>
  <si>
    <t>429 - SS-DM320</t>
  </si>
  <si>
    <t>EMT 137 - SHINSUNG SOLAR ENERGY2</t>
  </si>
  <si>
    <t>366 - GOODWE GW 10000-MS</t>
  </si>
  <si>
    <t>EMT 280 - GOODWE3</t>
  </si>
  <si>
    <t>428 - SS-DP310</t>
  </si>
  <si>
    <t>EMT 137 - SHINSUNG SOLAR ENERGY1</t>
  </si>
  <si>
    <t>324 - GW5000D-NS</t>
  </si>
  <si>
    <t>EMT 280 - GOODWE2</t>
  </si>
  <si>
    <t>1882 - SL370TU-36MD</t>
  </si>
  <si>
    <t>EMT 136 - QXPV SOLAR9</t>
  </si>
  <si>
    <t>233 - GW60K-MT</t>
  </si>
  <si>
    <t>EMT 280 - GOODWE1</t>
  </si>
  <si>
    <t>1138 - SL410TU-36MH</t>
  </si>
  <si>
    <t>EMT 136 - QXPV SOLAR8</t>
  </si>
  <si>
    <t>274 - 60000TL</t>
  </si>
  <si>
    <t>974 - SL330TU – 36P</t>
  </si>
  <si>
    <t>EMT 136 - QXPV SOLAR7</t>
  </si>
  <si>
    <t>273 - 30000TL-G2</t>
  </si>
  <si>
    <t>427 - SL320TU-36P</t>
  </si>
  <si>
    <t>EMT 136 - QXPV SOLAR6</t>
  </si>
  <si>
    <t>248 - STP 12000TL-10</t>
  </si>
  <si>
    <t>426 - SL310TU-36P</t>
  </si>
  <si>
    <t>EMT 136 - QXPV SOLAR5</t>
  </si>
  <si>
    <t xml:space="preserve">247 - SB 5000TL-21	</t>
  </si>
  <si>
    <t>425 - SL260TU-30P</t>
  </si>
  <si>
    <t>EMT 136 - QXPV SOLAR4</t>
  </si>
  <si>
    <t>232 - 25000TL</t>
  </si>
  <si>
    <t>424 - SL300TU-36P</t>
  </si>
  <si>
    <t>EMT 136 - QXPV SOLAR3</t>
  </si>
  <si>
    <t>231 - SHP 75-10</t>
  </si>
  <si>
    <t>423 - SL250TU-30P</t>
  </si>
  <si>
    <t>EMT 136 - QXPV SOLAR2</t>
  </si>
  <si>
    <t>1342 - SUN-60K-G</t>
  </si>
  <si>
    <t>422 - SL150TU-18P</t>
  </si>
  <si>
    <t>EMT 136 - QXPV SOLAR1</t>
  </si>
  <si>
    <t>1229 - SE8250H</t>
  </si>
  <si>
    <t>421 - KW-255P-60</t>
  </si>
  <si>
    <t>EMT 135 - ALPERT ONE1</t>
  </si>
  <si>
    <t>1175 - SE75K - 220/127V</t>
  </si>
  <si>
    <t>420 - SP660-260</t>
  </si>
  <si>
    <t>EMT 134 - MORI1</t>
  </si>
  <si>
    <t>1149 - SE33.3K</t>
  </si>
  <si>
    <t>1881 - MS-545</t>
  </si>
  <si>
    <t>EMT 133 - MINASOL4</t>
  </si>
  <si>
    <t>919 - SE75K 55,15KW @220/127V</t>
  </si>
  <si>
    <t>1613 - MS - 340W</t>
  </si>
  <si>
    <t>EMT 133 - MINASOL3</t>
  </si>
  <si>
    <t>850 - SE20.1K</t>
  </si>
  <si>
    <t>419 - MS260</t>
  </si>
  <si>
    <t>EMT 133 - MINASOL2</t>
  </si>
  <si>
    <t>821 - SE33.3K</t>
  </si>
  <si>
    <t>418 - MS150</t>
  </si>
  <si>
    <t>EMT 133 - MINASOL1</t>
  </si>
  <si>
    <t>816 - SE75K</t>
  </si>
  <si>
    <t>417 - PS-P672300</t>
  </si>
  <si>
    <t>EMT 132 - PROSPSOLAR1</t>
  </si>
  <si>
    <t>797 - SE33.3K.380V</t>
  </si>
  <si>
    <t>413 - TSP315-72</t>
  </si>
  <si>
    <t>EMT 130 - TRUNSUN2</t>
  </si>
  <si>
    <t>760 - SE75K</t>
  </si>
  <si>
    <t>412 - TSP265-60</t>
  </si>
  <si>
    <t>EMT 130 - TRUNSUN1</t>
  </si>
  <si>
    <t>727 - SE 75K</t>
  </si>
  <si>
    <t>411 - SF156X15672P315W</t>
  </si>
  <si>
    <t>EMT 129 - SUNOWE2</t>
  </si>
  <si>
    <t>682 - SE-TL3KB</t>
  </si>
  <si>
    <t>410 - SF156X15660P265W</t>
  </si>
  <si>
    <t>EMT 129 - SUNOWE1</t>
  </si>
  <si>
    <t>623 - SE20.1K</t>
  </si>
  <si>
    <t>409 - 250-30M</t>
  </si>
  <si>
    <t>EMT 128 - FIRSTOPTION SOLAR2</t>
  </si>
  <si>
    <t>612 - SE100K</t>
  </si>
  <si>
    <t>408 - 150-18-M</t>
  </si>
  <si>
    <t>EMT 128 - FIRSTOPTION SOLAR1</t>
  </si>
  <si>
    <t>536 - SE75K</t>
  </si>
  <si>
    <t>407 - SY-60M</t>
  </si>
  <si>
    <t>EMT 127 - SUOYANG6</t>
  </si>
  <si>
    <t>531 - SE9200H</t>
  </si>
  <si>
    <t>406 - SY-30M</t>
  </si>
  <si>
    <t>EMT 127 - SUOYANG5</t>
  </si>
  <si>
    <t>511 - SE 6000H</t>
  </si>
  <si>
    <t>405 - SY-250M</t>
  </si>
  <si>
    <t>EMT 127 - SUOYANG4</t>
  </si>
  <si>
    <t>302 - SE75K</t>
  </si>
  <si>
    <t>404 - SY-200M</t>
  </si>
  <si>
    <t>EMT 127 - SUOYANG3</t>
  </si>
  <si>
    <t>297 - SE27.6 - 26,4KW</t>
  </si>
  <si>
    <t>403 - SY-135M</t>
  </si>
  <si>
    <t>EMT 127 - SUOYANG2</t>
  </si>
  <si>
    <t>290 - SE27.6K - 15,2KW</t>
  </si>
  <si>
    <t>402 - SY-100M</t>
  </si>
  <si>
    <t>EMT 127 - SUOYANG1</t>
  </si>
  <si>
    <t>250 - SE17K</t>
  </si>
  <si>
    <t>401 - JAP6-72-3153BB1500V</t>
  </si>
  <si>
    <t>EMT 126 - JA SOLAR6</t>
  </si>
  <si>
    <t>230 - SE27.6K - 27,6KW</t>
  </si>
  <si>
    <t>400 - JAP6-72-3103BB1500V</t>
  </si>
  <si>
    <t>EMT 126 - JA SOLAR5</t>
  </si>
  <si>
    <t>1337 - ELGIN-45K-G-LV</t>
  </si>
  <si>
    <t>EMT 271 - ELGIN18</t>
  </si>
  <si>
    <t>399 - JAP6-60-2754BB1500V</t>
  </si>
  <si>
    <t>EMT 126 - JA SOLAR4</t>
  </si>
  <si>
    <t>1206 - ELGIN-20K-G02-LV</t>
  </si>
  <si>
    <t>EMT 271 - ELGIN17</t>
  </si>
  <si>
    <t>398 - JAP6-60-2704BB1500V</t>
  </si>
  <si>
    <t>EMT 126 - JA SOLAR3</t>
  </si>
  <si>
    <t>1075 - ELGIN-35K-G-LV</t>
  </si>
  <si>
    <t>EMT 271 - ELGIN16</t>
  </si>
  <si>
    <t>397 - JAP6-60-2604BB1500V</t>
  </si>
  <si>
    <t>EMT 126 - JA SOLAR2</t>
  </si>
  <si>
    <t>964 - ELGIN15KW</t>
  </si>
  <si>
    <t>EMT 271 - ELGIN15</t>
  </si>
  <si>
    <t>396 - JAP6-60-2654BB1500V</t>
  </si>
  <si>
    <t>EMT 126 - JA SOLAR1</t>
  </si>
  <si>
    <t>948 - SUN-20K-G</t>
  </si>
  <si>
    <t>EMT 271 - ELGIN14</t>
  </si>
  <si>
    <t>394 - SY-250P</t>
  </si>
  <si>
    <t>EMT 125 - SUOYANG NEW ENERGY1</t>
  </si>
  <si>
    <t>947 - SUN-35K-G</t>
  </si>
  <si>
    <t>EMT 271 - ELGIN13</t>
  </si>
  <si>
    <t>359 - I920-SIIM</t>
  </si>
  <si>
    <t>EMT 124 -  I9 SOL1</t>
  </si>
  <si>
    <t>941 - ELGIN35KW</t>
  </si>
  <si>
    <t>EMT 271 - ELGIN12</t>
  </si>
  <si>
    <t>393 - AD260-60S</t>
  </si>
  <si>
    <t>EMT 123 - AIDUOPV7</t>
  </si>
  <si>
    <t>896 - ELGIN 3.6KW-HYB</t>
  </si>
  <si>
    <t>EMT 271 - ELGIN11</t>
  </si>
  <si>
    <t>392 - AD250-60S</t>
  </si>
  <si>
    <t>EMT 123 - AIDUOPV6</t>
  </si>
  <si>
    <t>882 - ELGIN-15K-G02-LV</t>
  </si>
  <si>
    <t>EMT 271 - ELGIN10</t>
  </si>
  <si>
    <t>391 - AD305-72P</t>
  </si>
  <si>
    <t>EMT 123 - AIDUOPV5</t>
  </si>
  <si>
    <t>836 - ELGIN 20KW</t>
  </si>
  <si>
    <t>EMT 271 - ELGIN9</t>
  </si>
  <si>
    <t>390 - AD300-72P</t>
  </si>
  <si>
    <t>EMT 123 - AIDUOPV4</t>
  </si>
  <si>
    <t>815 - ELGIN 2000</t>
  </si>
  <si>
    <t>EMT 271 - ELGIN8</t>
  </si>
  <si>
    <t>389 - AD260-60P</t>
  </si>
  <si>
    <t>EMT 123 - AIDUOPV3</t>
  </si>
  <si>
    <t>601 - SUN-30K-G_x000D_</t>
  </si>
  <si>
    <t>EMT 271 - ELGIN7</t>
  </si>
  <si>
    <t>388 - AD255-60P</t>
  </si>
  <si>
    <t>EMT 123 - AIDUOPV2</t>
  </si>
  <si>
    <t>546 - SUN-50K-G</t>
  </si>
  <si>
    <t>EMT 271 - ELGIN6</t>
  </si>
  <si>
    <t>387 - AD250-60P</t>
  </si>
  <si>
    <t>EMT 123 - AIDUOPV1</t>
  </si>
  <si>
    <t>529 - SUN-3K-G</t>
  </si>
  <si>
    <t>EMT 271 - ELGIN5</t>
  </si>
  <si>
    <t>2108 - KRPF-550M</t>
  </si>
  <si>
    <t>EMT 122 - KRIPT8</t>
  </si>
  <si>
    <t>519 - SUN-7.5K-G</t>
  </si>
  <si>
    <t>EMT 271 - ELGIN4</t>
  </si>
  <si>
    <t>386 - KRPF-300M</t>
  </si>
  <si>
    <t>EMT 122 - KRIPT7</t>
  </si>
  <si>
    <t>430 - SUN-8K-G</t>
  </si>
  <si>
    <t>EMT 271 - ELGIN3</t>
  </si>
  <si>
    <t>384 - KRPF-82P</t>
  </si>
  <si>
    <t>EMT 122 - KRIPT6</t>
  </si>
  <si>
    <t>378 - SUN-5K-G</t>
  </si>
  <si>
    <t>EMT 271 - ELGIN2</t>
  </si>
  <si>
    <t>383 - KRPF-50P</t>
  </si>
  <si>
    <t>EMT 122 - KRIPT5</t>
  </si>
  <si>
    <t>209 - SUN-75-G</t>
  </si>
  <si>
    <t>EMT 271 - ELGIN1</t>
  </si>
  <si>
    <t>382 - KRPF-30P</t>
  </si>
  <si>
    <t>EMT 122 - KRIPT4</t>
  </si>
  <si>
    <t>779 - REFUONE 7K-2T</t>
  </si>
  <si>
    <t>381 - KRPF-20P</t>
  </si>
  <si>
    <t>EMT 122 - KRIPT3</t>
  </si>
  <si>
    <t>765 - REFUSOL 33K-2T (17,1)W</t>
  </si>
  <si>
    <t>380 - KRPF-140P</t>
  </si>
  <si>
    <t>EMT 122 - KRIPT2</t>
  </si>
  <si>
    <t>744 - 50K-3T851P050.300</t>
  </si>
  <si>
    <t>379 - KRPF-250M</t>
  </si>
  <si>
    <t>EMT 122 - KRIPT1</t>
  </si>
  <si>
    <t>712 - REFUONE 1.6K-1T</t>
  </si>
  <si>
    <t>377 - KD250GH-4FB2</t>
  </si>
  <si>
    <t>EMT 121 - KYOCERA20</t>
  </si>
  <si>
    <t>552 - REFUSOL 25K-2T</t>
  </si>
  <si>
    <t>376 - KD255GX-LF</t>
  </si>
  <si>
    <t>EMT 121 - KYOCERA19</t>
  </si>
  <si>
    <t xml:space="preserve">551 - REFUSOL 40K </t>
  </si>
  <si>
    <t>375 - KD255GH-4FB2</t>
  </si>
  <si>
    <t>EMT 121 - KYOCERA18</t>
  </si>
  <si>
    <t>372 - REFUONE 3,3K-1T</t>
  </si>
  <si>
    <t>373 - SM-83KSM</t>
  </si>
  <si>
    <t>EMT 121 - KYOCERA17</t>
  </si>
  <si>
    <t>336 - REFUSOL 25K-2T</t>
  </si>
  <si>
    <t>372 - SM-63KSM</t>
  </si>
  <si>
    <t>EMT 121 - KYOCERA16</t>
  </si>
  <si>
    <t>282 - REFUSOL-801P005200</t>
  </si>
  <si>
    <t>371 - SM-48KSM</t>
  </si>
  <si>
    <t>EMT 121 - KYOCERA15</t>
  </si>
  <si>
    <t>281 - REFUONE 3K-2T</t>
  </si>
  <si>
    <t>370 - SM-42KSM</t>
  </si>
  <si>
    <t>EMT 121 - KYOCERA14</t>
  </si>
  <si>
    <t>280 - REFUONE 7K-2T</t>
  </si>
  <si>
    <t>369 - KS90T</t>
  </si>
  <si>
    <t>EMT 121 - KYOCERA13</t>
  </si>
  <si>
    <t>276 - REFUONE 5K-2T</t>
  </si>
  <si>
    <t>368 - KS5T</t>
  </si>
  <si>
    <t>EMT 121 - KYOCERA12</t>
  </si>
  <si>
    <t>249 - REFUSOL-20K</t>
  </si>
  <si>
    <t>367 - KS45T</t>
  </si>
  <si>
    <t>EMT 121 - KYOCERA11</t>
  </si>
  <si>
    <t>221 - REFUSOL 40K</t>
  </si>
  <si>
    <t>366 - KS20T</t>
  </si>
  <si>
    <t>EMT 121 - KYOCERA10</t>
  </si>
  <si>
    <t>216 - REFUSOL-22K (842P040010)</t>
  </si>
  <si>
    <t>365 - KS10T</t>
  </si>
  <si>
    <t>EMT 121 - KYOCERA9</t>
  </si>
  <si>
    <t>202 - REFUSOL 11K</t>
  </si>
  <si>
    <t>364 - KD315GH-4FB</t>
  </si>
  <si>
    <t>EMT 121 - KYOCERA8</t>
  </si>
  <si>
    <t>168 - 865P020000</t>
  </si>
  <si>
    <t>363 - KD245GX-LPB</t>
  </si>
  <si>
    <t>EMT 121 - KYOCERA7</t>
  </si>
  <si>
    <t>259 - OMINIK 2K-TL</t>
  </si>
  <si>
    <t>362 - KD245GH-FB2</t>
  </si>
  <si>
    <t>EMT 121 - KYOCERA6</t>
  </si>
  <si>
    <t>237 - OMNIKSOL 5K TL2</t>
  </si>
  <si>
    <t>361 - KD24GH-FB</t>
  </si>
  <si>
    <t>EMT 121 - KYOCERA5</t>
  </si>
  <si>
    <t>194 - OMNIKSOL 4K</t>
  </si>
  <si>
    <t>358 - KD240GX-LFB</t>
  </si>
  <si>
    <t>EMT 121 - KYOCERA4</t>
  </si>
  <si>
    <t>181 - OMNIKSOL-10K-TL2</t>
  </si>
  <si>
    <t>357 - KD140SX-UPU</t>
  </si>
  <si>
    <t>EMT 121 - KYOCERA3</t>
  </si>
  <si>
    <t>158 - OMNIKSOL 3K TL2</t>
  </si>
  <si>
    <t>356 - KD240GH-2PB</t>
  </si>
  <si>
    <t>EMT 121 - KYOCERA2</t>
  </si>
  <si>
    <t>155 - INDEFINIDO</t>
  </si>
  <si>
    <t>354 - KD140SX-UFBS</t>
  </si>
  <si>
    <t>EMT 121 - KYOCERA1</t>
  </si>
  <si>
    <t>162 - BLANK 3000 26Z</t>
  </si>
  <si>
    <t>895 - CORAL 325 P-72</t>
  </si>
  <si>
    <t>EMT 120 - KVA3</t>
  </si>
  <si>
    <t>144 - BLANK 5000 26 Z</t>
  </si>
  <si>
    <t>353 - CORAL310P-72</t>
  </si>
  <si>
    <t>EMT 120 - KVA2</t>
  </si>
  <si>
    <t>1077 - BLUE-G 3000S</t>
  </si>
  <si>
    <t>EMT 256 - KSTAR SOLAR 13</t>
  </si>
  <si>
    <t>352 - CORAL260P-60</t>
  </si>
  <si>
    <t>EMT 120 - KVA1</t>
  </si>
  <si>
    <t>554 - BLUE-G 6000D</t>
  </si>
  <si>
    <t>EMT 256 - KSTAR SOLAR 12</t>
  </si>
  <si>
    <t>351 - SR156P-300</t>
  </si>
  <si>
    <t>EMT 119 - SR SOLAR2</t>
  </si>
  <si>
    <t>384 - BLUE G-5000D</t>
  </si>
  <si>
    <t>EMT 256 - KSTAR SOLAR 11</t>
  </si>
  <si>
    <t>350 - SR156P-250</t>
  </si>
  <si>
    <t>EMT 119 - SR SOLAR1</t>
  </si>
  <si>
    <t>293 - KSG-12K-LV/ERZ-12K-T2</t>
  </si>
  <si>
    <t>EMT 256 - KSTAR SOLAR 10</t>
  </si>
  <si>
    <t>2223 - JAM72D30-545/MB</t>
  </si>
  <si>
    <t>EMT 118 - JA SOLAR63</t>
  </si>
  <si>
    <t>213 - KSG-50K</t>
  </si>
  <si>
    <t>EMT 256 - KSTAR SOLAR 9</t>
  </si>
  <si>
    <t>2206 - JAM72D40 565-GD BI NTP</t>
  </si>
  <si>
    <t>EMT 118 - JA SOLAR62</t>
  </si>
  <si>
    <t>212 - KSG-30K</t>
  </si>
  <si>
    <t>EMT 256 - KSTAR SOLAR 8</t>
  </si>
  <si>
    <t>2165 - TESTE</t>
  </si>
  <si>
    <t>EMT 118 - JA SOLAR61</t>
  </si>
  <si>
    <t>201 - KSG-32K</t>
  </si>
  <si>
    <t>EMT 256 - KSTAR SOLAR 7</t>
  </si>
  <si>
    <t>2139 - JAM66S30-500/MR</t>
  </si>
  <si>
    <t>EMT 118 - JA SOLAR60</t>
  </si>
  <si>
    <t>191 - KSG-3KW-SM</t>
  </si>
  <si>
    <t>EMT 256 - KSTAR SOLAR 6</t>
  </si>
  <si>
    <t>2138 - JAM72D40-570/GB</t>
  </si>
  <si>
    <t>EMT 118 - JA SOLAR59</t>
  </si>
  <si>
    <t>177 - KSG-15KW</t>
  </si>
  <si>
    <t>EMT 256 - KSTAR SOLAR 5</t>
  </si>
  <si>
    <t>2134 - JAM78D30-585/MB</t>
  </si>
  <si>
    <t>EMT 118 - JA SOLAR58</t>
  </si>
  <si>
    <t>176 - KSG-60KW</t>
  </si>
  <si>
    <t>EMT 256 - KSTAR SOLAR 4</t>
  </si>
  <si>
    <t>2105 - JAM78D30-590/MB</t>
  </si>
  <si>
    <t>EMT 118 - JA SOLAR57</t>
  </si>
  <si>
    <t>142 - KSG-5K-DM</t>
  </si>
  <si>
    <t>EMT 256 - KSTAR SOLAR 3</t>
  </si>
  <si>
    <t>2080 - JAM72S30-555/MR</t>
  </si>
  <si>
    <t>EMT 118 - JA SOLAR56</t>
  </si>
  <si>
    <t>141 - KSG-1.5</t>
  </si>
  <si>
    <t>EMT 256 - KSTAR SOLAR 2</t>
  </si>
  <si>
    <t>1941 - JAM72D30-540/MB</t>
  </si>
  <si>
    <t>EMT 118 - JA SOLAR55</t>
  </si>
  <si>
    <t>139 - KSG-20KW</t>
  </si>
  <si>
    <t>EMT 256 - KSTAR SOLAR 1</t>
  </si>
  <si>
    <t>1897 - JAM72S20-450/MR</t>
  </si>
  <si>
    <t>EMT 118 - JA SOLAR54</t>
  </si>
  <si>
    <t>152 - 4600-PHB-SS</t>
  </si>
  <si>
    <t>1814 - JAM72D30-550MB</t>
  </si>
  <si>
    <t>EMT 118 - JA SOLAR53</t>
  </si>
  <si>
    <t>143 - PHB5000D-NS</t>
  </si>
  <si>
    <t>1804 - JAM78S10-445/MR</t>
  </si>
  <si>
    <t>EMT 118 - JA SOLAR52</t>
  </si>
  <si>
    <t>135 - PHB25K-DT</t>
  </si>
  <si>
    <t>1793 - CS7N-645MB-AG-645W</t>
  </si>
  <si>
    <t>EMT 118 - JA SOLAR51</t>
  </si>
  <si>
    <t>227 - ECO 20.0-3</t>
  </si>
  <si>
    <t>1681 - JAM72S30-550/MR</t>
  </si>
  <si>
    <t>EMT 118 - JA SOLAR50</t>
  </si>
  <si>
    <t>153 - ECO 25.0-3</t>
  </si>
  <si>
    <t>1614 - JAM72D20-455/MB</t>
  </si>
  <si>
    <t>EMT 118 - JA SOLAR49</t>
  </si>
  <si>
    <t>129 - PINOTAGE 600 26 D</t>
  </si>
  <si>
    <t>1602 - JAM72S20-455/MR/ 1000V</t>
  </si>
  <si>
    <t>EMT 118 - JA SOLAR48</t>
  </si>
  <si>
    <t>1139 - BOY SB 2.5-1 VL-40</t>
  </si>
  <si>
    <t>1551 - JAM72S20 440-465/MR</t>
  </si>
  <si>
    <t>EMT 118 - JA SOLAR47</t>
  </si>
  <si>
    <t>973 - SMA 150-20</t>
  </si>
  <si>
    <t>1523 - JAM72D30-530/MB</t>
  </si>
  <si>
    <t>EMT 118 - JA SOLAR46</t>
  </si>
  <si>
    <t>972 - SMA 100-20</t>
  </si>
  <si>
    <t>1479 - JAM72S10-400/PR</t>
  </si>
  <si>
    <t>EMT 118 - JA SOLAR45</t>
  </si>
  <si>
    <t>269 - SUNNY BOY 5.0</t>
  </si>
  <si>
    <t>1478 - JAM72D30540/MB</t>
  </si>
  <si>
    <t>EMT 118 - JA SOLAR44</t>
  </si>
  <si>
    <t>254 - SUNNY BOY 4.0</t>
  </si>
  <si>
    <t>1445 - JAM72S30-545/MR</t>
  </si>
  <si>
    <t>EMT 118 - JA SOLAR43</t>
  </si>
  <si>
    <t>253 - SUNNY BOY 3.0</t>
  </si>
  <si>
    <t xml:space="preserve">1444 - JAP72S09-395/SC </t>
  </si>
  <si>
    <t>EMT 118 - JA SOLAR42</t>
  </si>
  <si>
    <t>204 - SUNNY BOY 5000TL</t>
  </si>
  <si>
    <t>1406 - JAM72S30-525/MR</t>
  </si>
  <si>
    <t>EMT 118 - JA SOLAR41</t>
  </si>
  <si>
    <t>203 - SUNNY BOY 4000 TL</t>
  </si>
  <si>
    <t>1404 - JAM72D20-455/MB</t>
  </si>
  <si>
    <t>EMT 118 - JA SOLAR40</t>
  </si>
  <si>
    <t>148 - SB5.0-1AV-40</t>
  </si>
  <si>
    <t>1372 - JAM72S20-535/MR</t>
  </si>
  <si>
    <t>EMT 118 - JA SOLAR39</t>
  </si>
  <si>
    <t>117 - SIW300 M025</t>
  </si>
  <si>
    <t>1369 - JAM78S10-455/MR</t>
  </si>
  <si>
    <t>EMT 118 - JA SOLAR38</t>
  </si>
  <si>
    <t>114 -  SB2.5-1 VL-40</t>
  </si>
  <si>
    <t>1350 - JAM72S30-530/MR</t>
  </si>
  <si>
    <t>EMT 118 - JA SOLAR37</t>
  </si>
  <si>
    <t>728 - PRIMO GEN24 6.0 PLUS</t>
  </si>
  <si>
    <t>EMT 245 - FRONIUS9</t>
  </si>
  <si>
    <t>1331 - JAP72S09-335/SC</t>
  </si>
  <si>
    <t>EMT 118 - JA SOLAR36</t>
  </si>
  <si>
    <t>186 - PRIMO 10KW</t>
  </si>
  <si>
    <t>EMT 245 - FRONIUS8</t>
  </si>
  <si>
    <t>1296 - JAM72D20-450/MB</t>
  </si>
  <si>
    <t>EMT 118 - JA SOLAR35</t>
  </si>
  <si>
    <t>180 - PRIMO 15.0-3</t>
  </si>
  <si>
    <t>EMT 245 - FRONIUS7</t>
  </si>
  <si>
    <t>1292 - JAM72S09-385/PR</t>
  </si>
  <si>
    <t>EMT 118 - JA SOLAR34</t>
  </si>
  <si>
    <t>134 - PRIMO 4.6-1</t>
  </si>
  <si>
    <t>EMT 245 - FRONIUS6</t>
  </si>
  <si>
    <t>1284 - JAM72S03-400/PR</t>
  </si>
  <si>
    <t>EMT 118 - JA SOLAR33</t>
  </si>
  <si>
    <t>130 - PRIMO 3-0-1</t>
  </si>
  <si>
    <t>EMT 245 - FRONIUS5</t>
  </si>
  <si>
    <t>1267 - JAM72S10-410/MR</t>
  </si>
  <si>
    <t>EMT 118 - JA SOLAR32</t>
  </si>
  <si>
    <t>128 - PRIMO 6.0-1</t>
  </si>
  <si>
    <t>EMT 245 - FRONIUS4</t>
  </si>
  <si>
    <t>1217 - JAM78S10-440/MR</t>
  </si>
  <si>
    <t>EMT 118 - JA SOLAR31</t>
  </si>
  <si>
    <t>119 - PRIMO 8.2-1</t>
  </si>
  <si>
    <t>EMT 245 - FRONIUS3</t>
  </si>
  <si>
    <t>1195 - JAM72S20-455/MR</t>
  </si>
  <si>
    <t>EMT 118 - JA SOLAR30</t>
  </si>
  <si>
    <t>115 - PRIMO5.0-1</t>
  </si>
  <si>
    <t>EMT 245 - FRONIUS2</t>
  </si>
  <si>
    <t>1192 - JAM72S30 540/MR</t>
  </si>
  <si>
    <t>EMT 118 - JA SOLAR29</t>
  </si>
  <si>
    <t>111 - PRIMO 4.0-1</t>
  </si>
  <si>
    <t>EMT 245 - FRONIUS1</t>
  </si>
  <si>
    <t>1181 - JAM78S10-450/MR</t>
  </si>
  <si>
    <t>EMT 118 - JA SOLAR28</t>
  </si>
  <si>
    <t>397 - SYMO BR 15.0-3</t>
  </si>
  <si>
    <t>1169 - JAM72S09-395/PR</t>
  </si>
  <si>
    <t>EMT 118 - JA SOLAR27</t>
  </si>
  <si>
    <t>294 - SYMO 27.0-3-S</t>
  </si>
  <si>
    <t>1136 - JAM72D30-535W</t>
  </si>
  <si>
    <t>EMT 118 - JA SOLAR26</t>
  </si>
  <si>
    <t>258 - SYMO 12.5-3</t>
  </si>
  <si>
    <t xml:space="preserve">1123 - JAM72S10-395/PR </t>
  </si>
  <si>
    <t>EMT 118 - JA SOLAR25</t>
  </si>
  <si>
    <t>167 - SYMO 10.0-3</t>
  </si>
  <si>
    <t>1115 - JAM72S09-390/PR</t>
  </si>
  <si>
    <t>EMT 118 - JA SOLAR24</t>
  </si>
  <si>
    <t>159 - SYMO 20.0-3</t>
  </si>
  <si>
    <t>1113 - JAM72S10-410/PR</t>
  </si>
  <si>
    <t>EMT 118 - JA SOLAR23</t>
  </si>
  <si>
    <t>120 - SYMO BR 12.0-3</t>
  </si>
  <si>
    <t xml:space="preserve">1104 - JAM72S20 450/MR </t>
  </si>
  <si>
    <t>EMT 118 - JA SOLAR22</t>
  </si>
  <si>
    <t>118 - SYMO 15.0-3</t>
  </si>
  <si>
    <t>1100 - JAM72S10 400/MR</t>
  </si>
  <si>
    <t>EMT 118 - JA SOLAR21</t>
  </si>
  <si>
    <t>110 - SYMO 17.5-3</t>
  </si>
  <si>
    <t>1054 - JAM72S30-535/MR</t>
  </si>
  <si>
    <t>EMT 118 - JA SOLAR20</t>
  </si>
  <si>
    <t>271 - GROWATT 40000TL3-NS</t>
  </si>
  <si>
    <t>992 - JAP72S03-335W</t>
  </si>
  <si>
    <t>EMT 118 - JA SOLAR19</t>
  </si>
  <si>
    <t>199 - GROWATT 1500S</t>
  </si>
  <si>
    <t>984 - JAP72S01 - 335/SC</t>
  </si>
  <si>
    <t>EMT 118 - JA SOLAR18</t>
  </si>
  <si>
    <t>198 - GROWATT5500MTL-S</t>
  </si>
  <si>
    <t>964 - JAP72S01-330</t>
  </si>
  <si>
    <t>EMT 118 - JA SOLAR17</t>
  </si>
  <si>
    <t>109 - 3000TL3-NS</t>
  </si>
  <si>
    <t>958 - JAM72S03-375W</t>
  </si>
  <si>
    <t>EMT 118 - JA SOLAR16</t>
  </si>
  <si>
    <t>1338 - 25KTLX-G3</t>
  </si>
  <si>
    <t>EMT 239 - SOFAR66</t>
  </si>
  <si>
    <t>944 - JAP6K-330W</t>
  </si>
  <si>
    <t>EMT 118 - JA SOLAR15</t>
  </si>
  <si>
    <t>1314 - 10000TL-G2</t>
  </si>
  <si>
    <t>EMT 239 - SOFAR65</t>
  </si>
  <si>
    <t>941 - JAP72S01-330/SC - 330W</t>
  </si>
  <si>
    <t>EMT 118 - JA SOLAR14</t>
  </si>
  <si>
    <t>1313 - 12000TL-G2</t>
  </si>
  <si>
    <t>EMT 239 - SOFAR64</t>
  </si>
  <si>
    <t>913 - JAM72D00 - 360/BP - 360W</t>
  </si>
  <si>
    <t>EMT 118 - JA SOLAR13</t>
  </si>
  <si>
    <t>1312 - 15000TL-G2</t>
  </si>
  <si>
    <t>EMT 239 - SOFAR63</t>
  </si>
  <si>
    <t>908 - JAM72S01-360W</t>
  </si>
  <si>
    <t>EMT 118 - JA SOLAR12</t>
  </si>
  <si>
    <t>1307 - 33000TL-G2</t>
  </si>
  <si>
    <t>EMT 239 - SOFAR62</t>
  </si>
  <si>
    <t xml:space="preserve">901 - JAM72S01 - 720W </t>
  </si>
  <si>
    <t>EMT 118 - JA SOLAR11</t>
  </si>
  <si>
    <t>1304 - 20KTLX-G3</t>
  </si>
  <si>
    <t>EMT 239 - SOFAR61</t>
  </si>
  <si>
    <t>349 - JAP6(K)-60-270/4BB</t>
  </si>
  <si>
    <t>EMT 118 - JA SOLAR10</t>
  </si>
  <si>
    <t>1291 - 75KTLX-G3</t>
  </si>
  <si>
    <t>EMT 239 - SOFAR60</t>
  </si>
  <si>
    <t>347 - JAM6(K)-60-300/PR/4BB</t>
  </si>
  <si>
    <t>EMT 118 - JA SOLAR9</t>
  </si>
  <si>
    <t>1283 - 8KTLM-G3</t>
  </si>
  <si>
    <t>EMT 239 - SOFAR59</t>
  </si>
  <si>
    <t>346 - JAP6(K)-72-3204BB</t>
  </si>
  <si>
    <t>EMT 118 - JA SOLAR8</t>
  </si>
  <si>
    <t>1252 - SOFAR 10KTLM-G3</t>
  </si>
  <si>
    <t>EMT 239 - SOFAR58</t>
  </si>
  <si>
    <t>345 - JAP6(K)-72-3254BB</t>
  </si>
  <si>
    <t>EMT 118 - JA SOLAR7</t>
  </si>
  <si>
    <t>1250 - 8KTLM-G3</t>
  </si>
  <si>
    <t>EMT 239 - SOFAR57</t>
  </si>
  <si>
    <t>344 - JAM6(K)-72-340_PR</t>
  </si>
  <si>
    <t>EMT 118 - JA SOLAR6</t>
  </si>
  <si>
    <t>1244 - 50KTLX-G3</t>
  </si>
  <si>
    <t>EMT 239 - SOFAR56</t>
  </si>
  <si>
    <t>343 - JAM6(K)-72-335_4BB</t>
  </si>
  <si>
    <t>EMT 118 - JA SOLAR5</t>
  </si>
  <si>
    <t>1228 - SOFAR-10KTLM-G3</t>
  </si>
  <si>
    <t>EMT 239 - SOFAR55</t>
  </si>
  <si>
    <t>342 - JAM6(K)-60-295_PR</t>
  </si>
  <si>
    <t>EMT 118 - JA SOLAR4</t>
  </si>
  <si>
    <t>1217 - 7.5KTLM-G3-BR</t>
  </si>
  <si>
    <t>EMT 239 - SOFAR54</t>
  </si>
  <si>
    <t>341 - JAM6(K)-60-290_PR</t>
  </si>
  <si>
    <t>EMT 118 - JA SOLAR3</t>
  </si>
  <si>
    <t>1192 - SOFAR 10.5KTLM-G3</t>
  </si>
  <si>
    <t>EMT 239 - SOFAR53</t>
  </si>
  <si>
    <t>340 - JAM6(K)-60-285_PR</t>
  </si>
  <si>
    <t>EMT 118 - JA SOLAR2</t>
  </si>
  <si>
    <t>1189 - 5KTLM-G3</t>
  </si>
  <si>
    <t>EMT 239 - SOFAR52</t>
  </si>
  <si>
    <t>339 - JAM6(K)-60-275_4BB</t>
  </si>
  <si>
    <t>EMT 118 - JA SOLAR1</t>
  </si>
  <si>
    <t>1181 - SOFAR 7KTLM-G3</t>
  </si>
  <si>
    <t>EMT 239 - SOFAR51</t>
  </si>
  <si>
    <t>338 - SFM-10</t>
  </si>
  <si>
    <t>EMT 117 - SINGFO SOLAR2</t>
  </si>
  <si>
    <t>1096 - SOFAR 10,5KTLM-G3</t>
  </si>
  <si>
    <t>EMT 239 - SOFAR50</t>
  </si>
  <si>
    <t>337 - SFP-135-36-6</t>
  </si>
  <si>
    <t>EMT 117 - SINGFO SOLAR1</t>
  </si>
  <si>
    <t>1089 - SOFAR 33000 TL-LV</t>
  </si>
  <si>
    <t>EMT 239 - SOFAR49</t>
  </si>
  <si>
    <t>336 - ECO-310W36V</t>
  </si>
  <si>
    <t>EMT 116 - ECOFORCE4</t>
  </si>
  <si>
    <t>1063 - 10.5KTLM-G3</t>
  </si>
  <si>
    <t>EMT 239 - SOFAR48</t>
  </si>
  <si>
    <t>335 - ECO-100W12V</t>
  </si>
  <si>
    <t>EMT 116 - ECOFORCE3</t>
  </si>
  <si>
    <t>1060 - SOFAR 9KTLM-G3</t>
  </si>
  <si>
    <t>EMT 239 - SOFAR47</t>
  </si>
  <si>
    <t>334 - ECO-100W36V</t>
  </si>
  <si>
    <t>EMT 116 - ECOFORCE2</t>
  </si>
  <si>
    <t>1059 - SOFAR 30000TL-G2</t>
  </si>
  <si>
    <t>EMT 239 - SOFAR46</t>
  </si>
  <si>
    <t>333 - ECO-30W</t>
  </si>
  <si>
    <t>EMT 116 - ECOFORCE1</t>
  </si>
  <si>
    <t>1051 - SOLIS 75K-5G</t>
  </si>
  <si>
    <t>EMT 239 - SOFAR45</t>
  </si>
  <si>
    <t>332 - SF-125X125-72M(L)</t>
  </si>
  <si>
    <t>EMT 115 - SUNOWE2</t>
  </si>
  <si>
    <t>1044 - SOFAR 25 KTLX-G3</t>
  </si>
  <si>
    <t>EMT 239 - SOFAR44</t>
  </si>
  <si>
    <t>331 - SF-125X125-72-M(L)</t>
  </si>
  <si>
    <t>EMT 115 - SUNOWE1</t>
  </si>
  <si>
    <t>1016 - SOFAR 10.5KTLM-G3</t>
  </si>
  <si>
    <t>EMT 239 - SOFAR43</t>
  </si>
  <si>
    <t>330 - SR-P660240</t>
  </si>
  <si>
    <t>EMT 113 - SUNRISE1</t>
  </si>
  <si>
    <t>959 - 3KTLM-G3</t>
  </si>
  <si>
    <t>EMT 239 - SOFAR42</t>
  </si>
  <si>
    <t>329 - EG-345M72-C</t>
  </si>
  <si>
    <t>EMT 112 - EGING PV2</t>
  </si>
  <si>
    <t>942 - SOFAR 25000TL-G2</t>
  </si>
  <si>
    <t>EMT 239 - SOFAR41</t>
  </si>
  <si>
    <t>328 - EG-265P60-C</t>
  </si>
  <si>
    <t>EMT 112 - EGING PV1</t>
  </si>
  <si>
    <t>934 - SOFAR 4KTLM-G3</t>
  </si>
  <si>
    <t>EMT 239 - SOFAR40</t>
  </si>
  <si>
    <t>327 - YL265P-29B</t>
  </si>
  <si>
    <t>EMT 111 - YINGLI ENERGY2</t>
  </si>
  <si>
    <t>916 - 20KTL</t>
  </si>
  <si>
    <t>EMT 239 - SOFAR39</t>
  </si>
  <si>
    <t>326 - YL260PG2530L-1</t>
  </si>
  <si>
    <t>EMT 111 - YINGLI ENERGY1</t>
  </si>
  <si>
    <t>899 - 6KTLM-G3</t>
  </si>
  <si>
    <t>EMT 239 - SOFAR38</t>
  </si>
  <si>
    <t>325 - LR6-72-340M</t>
  </si>
  <si>
    <t>EMT 110 - LERRI SOLAR4</t>
  </si>
  <si>
    <t>894 - 5KTLM-G3</t>
  </si>
  <si>
    <t>EMT 239 - SOFAR37</t>
  </si>
  <si>
    <t>324 - LR6-72-330M</t>
  </si>
  <si>
    <t>EMT 110 - LERRI SOLAR3</t>
  </si>
  <si>
    <t>833 - SOFAR 6000TLM</t>
  </si>
  <si>
    <t>EMT 239 - SOFAR36</t>
  </si>
  <si>
    <t>323 - LR6-60-280M</t>
  </si>
  <si>
    <t>EMT 110 - LERRI SOLAR2</t>
  </si>
  <si>
    <t>822 - SOFAR 5KTLM-G2</t>
  </si>
  <si>
    <t>EMT 239 - SOFAR35</t>
  </si>
  <si>
    <t>322 - LR6-60-275M</t>
  </si>
  <si>
    <t>EMT 110 - LERRI SOLAR1</t>
  </si>
  <si>
    <t>808 - 70000TL-HV</t>
  </si>
  <si>
    <t>EMT 239 - SOFAR34</t>
  </si>
  <si>
    <t>2188 - GCL M1072H 550W</t>
  </si>
  <si>
    <t>EMT 109 - GCL20</t>
  </si>
  <si>
    <t>768 - 11000TL-LV</t>
  </si>
  <si>
    <t>EMT 239 - SOFAR33</t>
  </si>
  <si>
    <t>1671 - GCL-M8/72H-465</t>
  </si>
  <si>
    <t>EMT 109 - GCL19</t>
  </si>
  <si>
    <t>669 - 6KTLM-G2</t>
  </si>
  <si>
    <t>EMT 239 - SOFAR32</t>
  </si>
  <si>
    <t>1566 - GCL-M2/72H400</t>
  </si>
  <si>
    <t>EMT 109 - GCL18</t>
  </si>
  <si>
    <t>668 - 9KTLM-G3</t>
  </si>
  <si>
    <t>EMT 239 - SOFAR31</t>
  </si>
  <si>
    <t>321 - GCL-C6/60270</t>
  </si>
  <si>
    <t>EMT 109 - GCL17</t>
  </si>
  <si>
    <t>624 - 3300TL-G3</t>
  </si>
  <si>
    <t>EMT 239 - SOFAR30</t>
  </si>
  <si>
    <t>320 - GCL-C6/60265</t>
  </si>
  <si>
    <t>EMT 109 - GCL16</t>
  </si>
  <si>
    <t>616 - 100KTL</t>
  </si>
  <si>
    <t>EMT 239 - SOFAR29</t>
  </si>
  <si>
    <t>319 - GCL-C6/60260</t>
  </si>
  <si>
    <t>EMT 109 - GCL15</t>
  </si>
  <si>
    <t>597 - 6KTLM-G2</t>
  </si>
  <si>
    <t>EMT 239 - SOFAR28</t>
  </si>
  <si>
    <t>318 - GCL-M6/60280</t>
  </si>
  <si>
    <t>EMT 109 - GCL14</t>
  </si>
  <si>
    <t>547 - 7.5KTLM-G2</t>
  </si>
  <si>
    <t>EMT 239 - SOFAR27</t>
  </si>
  <si>
    <t>317 - GCL-M6/60275</t>
  </si>
  <si>
    <t>EMT 109 - GCL13</t>
  </si>
  <si>
    <t>525 - 3KTLM-G2</t>
  </si>
  <si>
    <t>EMT 239 - SOFAR26</t>
  </si>
  <si>
    <t>316 - GCL-M6/60270</t>
  </si>
  <si>
    <t>EMT 109 - GCL12</t>
  </si>
  <si>
    <t>522 - SOFAR 3,3 KTL- G3</t>
  </si>
  <si>
    <t>EMT 239 - SOFAR25</t>
  </si>
  <si>
    <t>315 - GCL-P6/60270</t>
  </si>
  <si>
    <t>EMT 109 - GCL11</t>
  </si>
  <si>
    <t>458 - 18000TL-LV</t>
  </si>
  <si>
    <t>EMT 239 - SOFAR24</t>
  </si>
  <si>
    <t>314 - GCL-P6/60265</t>
  </si>
  <si>
    <t>EMT 109 - GCL10</t>
  </si>
  <si>
    <t>452 - 16500TL-LV</t>
  </si>
  <si>
    <t>EMT 239 - SOFAR23</t>
  </si>
  <si>
    <t>313 - GCL-P6/60260</t>
  </si>
  <si>
    <t>EMT 109 - GCL9</t>
  </si>
  <si>
    <t>450 - 13500TL-LV</t>
  </si>
  <si>
    <t>EMT 239 - SOFAR22</t>
  </si>
  <si>
    <t>311 - GCL-M6/72330</t>
  </si>
  <si>
    <t>EMT 109 - GCL8</t>
  </si>
  <si>
    <t>442 - SOFAR 75KTL</t>
  </si>
  <si>
    <t>EMT 239 - SOFAR21</t>
  </si>
  <si>
    <t>310 - GCL-M6/72320</t>
  </si>
  <si>
    <t>EMT 109 - GCL7</t>
  </si>
  <si>
    <t>411 - 33KTL-LV</t>
  </si>
  <si>
    <t>EMT 239 - SOFAR20</t>
  </si>
  <si>
    <t>309 - GCL-C6/7230</t>
  </si>
  <si>
    <t>EMT 109 - GCL6</t>
  </si>
  <si>
    <t>388 - 1600TL-G3</t>
  </si>
  <si>
    <t>EMT 239 - SOFAR19</t>
  </si>
  <si>
    <t>308 - GCL-C6/72315</t>
  </si>
  <si>
    <t>EMT 109 - GCL5</t>
  </si>
  <si>
    <t>380 - 27500TL-LV</t>
  </si>
  <si>
    <t>EMT 239 - SOFAR18</t>
  </si>
  <si>
    <t>307 - GCL-C6/72310</t>
  </si>
  <si>
    <t>EMT 109 - GCL4</t>
  </si>
  <si>
    <t>379 - 20000TL-G2</t>
  </si>
  <si>
    <t>EMT 239 - SOFAR17</t>
  </si>
  <si>
    <t>306 - GCL-P6/72320</t>
  </si>
  <si>
    <t>EMT 109 - GCL3</t>
  </si>
  <si>
    <t>323 - 6KTLM-G2</t>
  </si>
  <si>
    <t>EMT 239 - SOFAR16</t>
  </si>
  <si>
    <t>305 - GCL-P6/72315</t>
  </si>
  <si>
    <t>EMT 109 - GCL2</t>
  </si>
  <si>
    <t>307 - 4KTLM-G2</t>
  </si>
  <si>
    <t>EMT 239 - SOFAR15</t>
  </si>
  <si>
    <t>304 - GCL-P6/72310</t>
  </si>
  <si>
    <t>EMT 109 - GCL1</t>
  </si>
  <si>
    <t>303 - 7.5KTLM</t>
  </si>
  <si>
    <t>EMT 239 - SOFAR14</t>
  </si>
  <si>
    <t>1362 - GBR360P</t>
  </si>
  <si>
    <t>EMT 108 - GLOBO BRASIL11</t>
  </si>
  <si>
    <t>288 - SOFAR 25000TL</t>
  </si>
  <si>
    <t>EMT 239 - SOFAR13</t>
  </si>
  <si>
    <t>939 - GBR 330</t>
  </si>
  <si>
    <t>EMT 108 - GLOBO BRASIL10</t>
  </si>
  <si>
    <t>287 - SOFAR 7.5KTLM</t>
  </si>
  <si>
    <t>EMT 239 - SOFAR12</t>
  </si>
  <si>
    <t>303 - GBR320P</t>
  </si>
  <si>
    <t>EMT 108 - GLOBO BRASIL9</t>
  </si>
  <si>
    <t>245 - SOFAR 5000TLM</t>
  </si>
  <si>
    <t>EMT 239 - SOFAR11</t>
  </si>
  <si>
    <t>302 - GBR315P</t>
  </si>
  <si>
    <t>EMT 108 - GLOBO BRASIL8</t>
  </si>
  <si>
    <t>241 - SOFAR 30000 TL</t>
  </si>
  <si>
    <t>EMT 239 - SOFAR10</t>
  </si>
  <si>
    <t>301 - GBR310P</t>
  </si>
  <si>
    <t>EMT 108 - GLOBO BRASIL7</t>
  </si>
  <si>
    <t>240 - SOFAR 3300TL-G3</t>
  </si>
  <si>
    <t>EMT 239 - SOFAR9</t>
  </si>
  <si>
    <t>300 - GBR305P</t>
  </si>
  <si>
    <t>EMT 108 - GLOBO BRASIL6</t>
  </si>
  <si>
    <t>222 - SOFAR 60000TL</t>
  </si>
  <si>
    <t>EMT 239 - SOFAR8</t>
  </si>
  <si>
    <t>299 - GBR300P</t>
  </si>
  <si>
    <t>EMT 108 - GLOBO BRASIL5</t>
  </si>
  <si>
    <t>220 - SOFAR 15000TL</t>
  </si>
  <si>
    <t>EMT 239 - SOFAR7</t>
  </si>
  <si>
    <t>298 - GBR265P</t>
  </si>
  <si>
    <t>EMT 108 - GLOBO BRASIL4</t>
  </si>
  <si>
    <t>219 - SOFAR 12KTL-X</t>
  </si>
  <si>
    <t>EMT 239 - SOFAR6</t>
  </si>
  <si>
    <t>297 - GBR260P</t>
  </si>
  <si>
    <t>EMT 108 - GLOBO BRASIL3</t>
  </si>
  <si>
    <t>218 - SOFAR 20000TL</t>
  </si>
  <si>
    <t>EMT 239 - SOFAR5</t>
  </si>
  <si>
    <t>296 - GBR255P</t>
  </si>
  <si>
    <t>EMT 108 - GLOBO BRASIL2</t>
  </si>
  <si>
    <t>210 - SOFAR 50000TL</t>
  </si>
  <si>
    <t>EMT 239 - SOFAR4</t>
  </si>
  <si>
    <t>295 - GBR250P</t>
  </si>
  <si>
    <t>EMT 108 - GLOBO BRASIL1</t>
  </si>
  <si>
    <t>205 - SOFAR 33000TL</t>
  </si>
  <si>
    <t>EMT 239 - SOFAR3</t>
  </si>
  <si>
    <t>2083 - DQ340PSD</t>
  </si>
  <si>
    <t>EMT 107 - DAQO3</t>
  </si>
  <si>
    <t>195 - SOFAR 3000TL</t>
  </si>
  <si>
    <t>EMT 239 - SOFAR2</t>
  </si>
  <si>
    <t>294 - DQ260MSCA</t>
  </si>
  <si>
    <t>EMT 107 - DAQO2</t>
  </si>
  <si>
    <t>105 - 5KTLM-G2</t>
  </si>
  <si>
    <t>EMT 239 - SOFAR1</t>
  </si>
  <si>
    <t>293 - DQ250PSCA</t>
  </si>
  <si>
    <t>EMT 107 - DAQO1</t>
  </si>
  <si>
    <t>1069 - DS3D-L 1600W</t>
  </si>
  <si>
    <t>292 - REC260PE</t>
  </si>
  <si>
    <t>EMT 106 - REC5</t>
  </si>
  <si>
    <t>1068 - DS3D-L</t>
  </si>
  <si>
    <t>291 - REC250PE</t>
  </si>
  <si>
    <t>EMT 106 - REC4</t>
  </si>
  <si>
    <t xml:space="preserve">994 - YC600B </t>
  </si>
  <si>
    <t>290 - REC255PE</t>
  </si>
  <si>
    <t>EMT 106 - REC3</t>
  </si>
  <si>
    <t>986 - QT2D-BR</t>
  </si>
  <si>
    <t>288 - REC24PE</t>
  </si>
  <si>
    <t>EMT 106 - REC2</t>
  </si>
  <si>
    <t>985 - QT2D</t>
  </si>
  <si>
    <t>287 - REC240PE</t>
  </si>
  <si>
    <t>EMT 106 - REC1</t>
  </si>
  <si>
    <t>802 - QS1</t>
  </si>
  <si>
    <t>286 - S19J260</t>
  </si>
  <si>
    <t>EMT 105 - ALEO3</t>
  </si>
  <si>
    <t>784 - DS3D</t>
  </si>
  <si>
    <t>285 - S19-290W</t>
  </si>
  <si>
    <t>EMT 105 - ALEO2</t>
  </si>
  <si>
    <t>610 - YC 600 - 0,550W</t>
  </si>
  <si>
    <t>284 - S19-290W</t>
  </si>
  <si>
    <t>EMT 105 - ALEO1</t>
  </si>
  <si>
    <t>583 - YC1000</t>
  </si>
  <si>
    <t>281 - CHN260-60M</t>
  </si>
  <si>
    <t>EMT 103 - CHINALAND2</t>
  </si>
  <si>
    <t>440 - YC600</t>
  </si>
  <si>
    <t>280 - CHN250-60P</t>
  </si>
  <si>
    <t>EMT 103 - CHINALAND1</t>
  </si>
  <si>
    <t>358 - QS1A-BR-220 -1,5</t>
  </si>
  <si>
    <t>279 - YXGD-240P60</t>
  </si>
  <si>
    <t>EMT 102 - YINXIG2</t>
  </si>
  <si>
    <t>352 - QS-1 - 1,2KW</t>
  </si>
  <si>
    <t>278 - YXGD-200P72</t>
  </si>
  <si>
    <t>EMT 102 - YINXIG1</t>
  </si>
  <si>
    <t>349 - YC600-BR</t>
  </si>
  <si>
    <t>277 - SH156P-300W</t>
  </si>
  <si>
    <t>EMT 101 - SUNHUA3</t>
  </si>
  <si>
    <t>301 - QS1A 1,5</t>
  </si>
  <si>
    <t>276 - SH156P60-240W</t>
  </si>
  <si>
    <t>EMT 101 - SUNHUA2</t>
  </si>
  <si>
    <t>284 - QS1-BR 1,2KW</t>
  </si>
  <si>
    <t>275 - SH156P36-140W</t>
  </si>
  <si>
    <t>EMT 101 - SUNHUA1</t>
  </si>
  <si>
    <t>107 - YC1000-3</t>
  </si>
  <si>
    <t>274 - TW230P60-FA2</t>
  </si>
  <si>
    <t>EMT 100 - TIANWEI1</t>
  </si>
  <si>
    <t>50 - S3000TL</t>
  </si>
  <si>
    <t>273 - MDP-10</t>
  </si>
  <si>
    <t>EMT 99 - FC SOLAR1</t>
  </si>
  <si>
    <t>47 - YC500I</t>
  </si>
  <si>
    <t>272 - FR60260WP</t>
  </si>
  <si>
    <t>EMT 98 - SOLUXTEC1</t>
  </si>
  <si>
    <t>269 - BW-SM310M72</t>
  </si>
  <si>
    <t>EMT 96 - POWEWELL5</t>
  </si>
  <si>
    <t>268 - KSG-20K</t>
  </si>
  <si>
    <t>268 - BW-SM260M60</t>
  </si>
  <si>
    <t>EMT 96 - POWEWELL4</t>
  </si>
  <si>
    <t>256 - KSG-60K</t>
  </si>
  <si>
    <t>267 - BW-SM200M72</t>
  </si>
  <si>
    <t>EMT 96 - POWEWELL3</t>
  </si>
  <si>
    <t>235 - KSG-32KTL</t>
  </si>
  <si>
    <t>266 - BW-SM250P260</t>
  </si>
  <si>
    <t>EMT 96 - POWEWELL2</t>
  </si>
  <si>
    <t>161 - SG36KTL - M</t>
  </si>
  <si>
    <t>265 - BW-SM300P72</t>
  </si>
  <si>
    <t>EMT 96 - POWEWELL1</t>
  </si>
  <si>
    <t>103 - SG60KTL</t>
  </si>
  <si>
    <t>2233 - HY-M10/144H-555W</t>
  </si>
  <si>
    <t>EMT 95 - BLUESUN4</t>
  </si>
  <si>
    <t>1275 - SG2.0RS-S</t>
  </si>
  <si>
    <t>264 - BSM250P-60</t>
  </si>
  <si>
    <t>EMT 95 - BLUESUN3</t>
  </si>
  <si>
    <t>1156 - SG4.0RS</t>
  </si>
  <si>
    <t>263 - BSM150P-36</t>
  </si>
  <si>
    <t>EMT 95 - BLUESUN2</t>
  </si>
  <si>
    <t>1154 - SG333HX</t>
  </si>
  <si>
    <t>262 - BSM250P-60</t>
  </si>
  <si>
    <t>EMT 95 - BLUESUN1</t>
  </si>
  <si>
    <t>1125 - SG75CX</t>
  </si>
  <si>
    <t>261 - TKA-P300W</t>
  </si>
  <si>
    <t>EMT 94 - TENKA SOLAR3</t>
  </si>
  <si>
    <t>1100 - SG3.0RS-S</t>
  </si>
  <si>
    <t>260 - TKA-P280W</t>
  </si>
  <si>
    <t>EMT 94 - TENKA SOLAR2</t>
  </si>
  <si>
    <t>1080 - SG15RT</t>
  </si>
  <si>
    <t>259 - TKA-P250W</t>
  </si>
  <si>
    <t>EMT 94 - TENKA SOLAR1</t>
  </si>
  <si>
    <t>1073 - SG12RT</t>
  </si>
  <si>
    <t>258 - VG-P300W</t>
  </si>
  <si>
    <t>EMT 93 - VIGEST SOLAR3</t>
  </si>
  <si>
    <t>1055 - SG6.0RS</t>
  </si>
  <si>
    <t>257 - VG-P250W</t>
  </si>
  <si>
    <t>EMT 93 - VIGEST SOLAR2</t>
  </si>
  <si>
    <t>1040 - SG8K-D</t>
  </si>
  <si>
    <t>256 - VG-P150W</t>
  </si>
  <si>
    <t>EMT 93 - VIGEST SOLAR1</t>
  </si>
  <si>
    <t>1022 - SG8K3-D</t>
  </si>
  <si>
    <t>255 - CG145-36</t>
  </si>
  <si>
    <t>EMT 92 - CENTENNIAL GLOBAL1</t>
  </si>
  <si>
    <t>1017 - SG5.0RS</t>
  </si>
  <si>
    <t>254 - HR-260P-18/BB</t>
  </si>
  <si>
    <t>EMT 91 - HAREON SOLAR1</t>
  </si>
  <si>
    <t>984 - SG9.0RS</t>
  </si>
  <si>
    <t>253 - HG-300P/GA</t>
  </si>
  <si>
    <t>EMT 90 - HIMIN3</t>
  </si>
  <si>
    <t xml:space="preserve">971 - SG10KTL-M </t>
  </si>
  <si>
    <t>252 - HG-245P/FA</t>
  </si>
  <si>
    <t>EMT 90 - HIMIN2</t>
  </si>
  <si>
    <t>968 - SG25CX-SA</t>
  </si>
  <si>
    <t>251 - HG-150P</t>
  </si>
  <si>
    <t>EMT 90 - HIMIN1</t>
  </si>
  <si>
    <t>944 - SG10RS</t>
  </si>
  <si>
    <t>250 - G&amp;P315POLY</t>
  </si>
  <si>
    <t>EMT 89 - G&amp;P ENERGY2</t>
  </si>
  <si>
    <t>914 - SG250HX</t>
  </si>
  <si>
    <t>249 - G&amp;P260POLY</t>
  </si>
  <si>
    <t>EMT 89 - G&amp;P ENERGY1</t>
  </si>
  <si>
    <t>897 - SG8.0RS</t>
  </si>
  <si>
    <t>248 - CCHN260-60P</t>
  </si>
  <si>
    <t>EMT 88 - ENERGIA PRÓPRIA1</t>
  </si>
  <si>
    <t>874 - SG125HV</t>
  </si>
  <si>
    <t>247 - WS-P240</t>
  </si>
  <si>
    <t>EMT 87 - W SOLAR5</t>
  </si>
  <si>
    <t>774 - SG20RT</t>
  </si>
  <si>
    <t>246 - YZM5P-20</t>
  </si>
  <si>
    <t>EMT 87 - W SOLAR4</t>
  </si>
  <si>
    <t>679 - SG60KTL</t>
  </si>
  <si>
    <t>245 - YZM50P-36</t>
  </si>
  <si>
    <t>EMT 87 - W SOLAR3</t>
  </si>
  <si>
    <t>655 - SG75CX</t>
  </si>
  <si>
    <t>244 - YZM230P-60</t>
  </si>
  <si>
    <t>EMT 87 - W SOLAR2</t>
  </si>
  <si>
    <t>596 - SG36KTL-M</t>
  </si>
  <si>
    <t>243 - YZM130P-36</t>
  </si>
  <si>
    <t>EMT 87 - W SOLAR1</t>
  </si>
  <si>
    <t>544 - SG15KTL-M</t>
  </si>
  <si>
    <t>242 - PV-MLU255HC</t>
  </si>
  <si>
    <t>EMT 86 - MTSUBISHI1</t>
  </si>
  <si>
    <t>539 - SG40CX</t>
  </si>
  <si>
    <t>241 - EP310-72C</t>
  </si>
  <si>
    <t>EMT 85 - ENERGIA PLENA2</t>
  </si>
  <si>
    <t>534 - SG8K3-D</t>
  </si>
  <si>
    <t>240 - EP260-60C</t>
  </si>
  <si>
    <t>EMT 85 - ENERGIA PLENA1</t>
  </si>
  <si>
    <t>520 - SG3K-D</t>
  </si>
  <si>
    <t>239 - BWSM150P36</t>
  </si>
  <si>
    <t>EMT 84 - JUST SOLAR3</t>
  </si>
  <si>
    <t>497 - SG20KTL-M</t>
  </si>
  <si>
    <t>238 - JST250P(60)</t>
  </si>
  <si>
    <t>EMT 84 - JUST SOLAR2</t>
  </si>
  <si>
    <t>489 - SG50CX</t>
  </si>
  <si>
    <t>237 - JST150P(36)</t>
  </si>
  <si>
    <t>EMT 84 - JUST SOLAR1</t>
  </si>
  <si>
    <t>446 - SG25CX-SA</t>
  </si>
  <si>
    <t>236 - BWSM100M36</t>
  </si>
  <si>
    <t>EMT 83 - ZHEJIANG POWERWELL3</t>
  </si>
  <si>
    <t>396 - SG110CX_x000D_</t>
  </si>
  <si>
    <t>235 - BWSM260M96</t>
  </si>
  <si>
    <t>EMT 83 - ZHEJIANG POWERWELL2</t>
  </si>
  <si>
    <t>387 - SG33CX</t>
  </si>
  <si>
    <t>234 - BWSM140M36</t>
  </si>
  <si>
    <t>EMT 83 - ZHEJIANG POWERWELL1</t>
  </si>
  <si>
    <t>346 - GW12K-DT</t>
  </si>
  <si>
    <t>233 - TP-250P</t>
  </si>
  <si>
    <t>EMT 82 - HORUS1</t>
  </si>
  <si>
    <t>342 - SG110CX</t>
  </si>
  <si>
    <t>232 - EMB-260M</t>
  </si>
  <si>
    <t>EMT 81 - EMBRAR1</t>
  </si>
  <si>
    <t>291 - SG8K3-D</t>
  </si>
  <si>
    <t>231 - GPV260P-60</t>
  </si>
  <si>
    <t>EMT 80 - GERMANPV1</t>
  </si>
  <si>
    <t>200 - SG5K-D</t>
  </si>
  <si>
    <t>230 - SY315WP</t>
  </si>
  <si>
    <t>EMT 79 - SUOYANG1</t>
  </si>
  <si>
    <t>172 - SG2K-S</t>
  </si>
  <si>
    <t>229 - HR-315P-24/BB</t>
  </si>
  <si>
    <t>EMT 78 - HAREONSOLAR2</t>
  </si>
  <si>
    <t>171 - SG6K-D</t>
  </si>
  <si>
    <t>228 - HR-260P-18/BB</t>
  </si>
  <si>
    <t>EMT 78 - HAREONSOLAR1</t>
  </si>
  <si>
    <t>164 - SG3K-S</t>
  </si>
  <si>
    <t>227 - ELCOHR-315P</t>
  </si>
  <si>
    <t>EMT 77 - ELCO5</t>
  </si>
  <si>
    <t>145 - SG12KTL-M</t>
  </si>
  <si>
    <t>226 - ELCOHR-260P</t>
  </si>
  <si>
    <t>EMT 77 - ELCO4</t>
  </si>
  <si>
    <t>101 - SG4K-D</t>
  </si>
  <si>
    <t>225 - ELCO-A300P</t>
  </si>
  <si>
    <t>EMT 77 - ELCO3</t>
  </si>
  <si>
    <t>605 - ST50KTL-M</t>
  </si>
  <si>
    <t>224 - ELCO-A250P</t>
  </si>
  <si>
    <t>EMT 77 - ELCO2</t>
  </si>
  <si>
    <t>459 - ST40KTL-M</t>
  </si>
  <si>
    <t>223 - ELCOHR-250P-18/BB</t>
  </si>
  <si>
    <t>EMT 77 - ELCO1</t>
  </si>
  <si>
    <t>340 - SF8KTL</t>
  </si>
  <si>
    <t>222 - ECS-250P60</t>
  </si>
  <si>
    <t>EMT 76 - ECSOLAR2</t>
  </si>
  <si>
    <t>170 - SF5000TL (SF5KTL)</t>
  </si>
  <si>
    <t>221 - ECS-350M60</t>
  </si>
  <si>
    <t>EMT 76 - ECSOLAR1</t>
  </si>
  <si>
    <t>99 - ST20000TL</t>
  </si>
  <si>
    <t>220 - SPP280P60</t>
  </si>
  <si>
    <t>EMT 75 - SUNPORT1</t>
  </si>
  <si>
    <t>1347 - MAX 250 KTL3</t>
  </si>
  <si>
    <t>EMT 197 - GROWATT86</t>
  </si>
  <si>
    <t>219 - PLM-310P-72</t>
  </si>
  <si>
    <t>EMT 74 - PERLIGHT7</t>
  </si>
  <si>
    <t>1301 - MIN7000TL-X(E)</t>
  </si>
  <si>
    <t>EMT 197 - GROWATT85</t>
  </si>
  <si>
    <t>218 - PLM-305P-72</t>
  </si>
  <si>
    <t>EMT 74 - PERLIGHT6</t>
  </si>
  <si>
    <t>1295 - MOD 10KTL3-X</t>
  </si>
  <si>
    <t>EMT 197 - GROWATT84</t>
  </si>
  <si>
    <t>217 - PLM-300P-72</t>
  </si>
  <si>
    <t>EMT 74 - PERLIGHT5</t>
  </si>
  <si>
    <t>1289 - MID 17KTL3-X</t>
  </si>
  <si>
    <t>EMT 197 - GROWATT83</t>
  </si>
  <si>
    <t>216 - PLM-260P-60</t>
  </si>
  <si>
    <t>EMT 74 - PERLIGHT4</t>
  </si>
  <si>
    <t>1230 - MIC2000TL-X</t>
  </si>
  <si>
    <t>EMT 197 - GROWATT82</t>
  </si>
  <si>
    <t>215 - PLM-255P-60</t>
  </si>
  <si>
    <t>EMT 74 - PERLIGHT3</t>
  </si>
  <si>
    <t>1215 - MIN-3000TL-X</t>
  </si>
  <si>
    <t>EMT 197 - GROWATT81</t>
  </si>
  <si>
    <t>214 - PLM-250P-60</t>
  </si>
  <si>
    <t>EMT 74 - PERLIGHT2</t>
  </si>
  <si>
    <t>1191 - 1500 S</t>
  </si>
  <si>
    <t>EMT 197 - GROWATT80</t>
  </si>
  <si>
    <t>213 - PLM-150P-36</t>
  </si>
  <si>
    <t>EMT 74 - PERLIGHT1</t>
  </si>
  <si>
    <t>1147 - MAX 110KTL3-X-LV</t>
  </si>
  <si>
    <t>EMT 197 - GROWATT79</t>
  </si>
  <si>
    <t>2226 - ERA-72HC-555M</t>
  </si>
  <si>
    <t>EMT 73 - ERA SOLAR14</t>
  </si>
  <si>
    <t>1146 - MID 25KTL3-X1</t>
  </si>
  <si>
    <t>EMT 197 - GROWATT78</t>
  </si>
  <si>
    <t>2141 - ERA-72HC-545M</t>
  </si>
  <si>
    <t>EMT 73 - ERA SOLAR13</t>
  </si>
  <si>
    <t>1118 - MID15KTL3-XL</t>
  </si>
  <si>
    <t>EMT 197 - GROWATT77</t>
  </si>
  <si>
    <t>1985 - ERA-72HC</t>
  </si>
  <si>
    <t>EMT 73 - ERA SOLAR12</t>
  </si>
  <si>
    <t>1115 - MAX 70KTL3-XL2</t>
  </si>
  <si>
    <t>EMT 197 - GROWATT76</t>
  </si>
  <si>
    <t>1875 - ESPHSC550</t>
  </si>
  <si>
    <t>EMT 73 - ERA SOLAR11</t>
  </si>
  <si>
    <t>1114 - MAX 73KTL3-XL2</t>
  </si>
  <si>
    <t>EMT 197 - GROWATT75</t>
  </si>
  <si>
    <t>1544 - ESPHSC540</t>
  </si>
  <si>
    <t>EMT 73 - ERA SOLAR10</t>
  </si>
  <si>
    <t>1113 - MAX 50KTL3-XL2</t>
  </si>
  <si>
    <t>EMT 197 - GROWATT74</t>
  </si>
  <si>
    <t>1539 - ERA-72HCB</t>
  </si>
  <si>
    <t>EMT 73 - ERA SOLAR9</t>
  </si>
  <si>
    <t>1112 - MAX 60KTL3-XL2</t>
  </si>
  <si>
    <t>EMT 197 - GROWATT73</t>
  </si>
  <si>
    <t>1454 - ESPSC390M</t>
  </si>
  <si>
    <t>EMT 73 - ERA SOLAR8</t>
  </si>
  <si>
    <t>1079 - MAC15KTL3-XL</t>
  </si>
  <si>
    <t>EMT 197 - GROWATT72</t>
  </si>
  <si>
    <t>1420 - ESPHSC440W</t>
  </si>
  <si>
    <t>EMT 73 - ERA SOLAR7</t>
  </si>
  <si>
    <t>1066 - MAX 75KTL3-XL2</t>
  </si>
  <si>
    <t>EMT 197 - GROWATT71</t>
  </si>
  <si>
    <t>1376 - ESPHSC-450</t>
  </si>
  <si>
    <t>EMT 73 - ERA SOLAR6</t>
  </si>
  <si>
    <t>1053 - MAC 15KTL3-XL</t>
  </si>
  <si>
    <t>EMT 197 - GROWATT70</t>
  </si>
  <si>
    <t>271 - ESPMC140</t>
  </si>
  <si>
    <t>EMT 73 - ERA SOLAR5</t>
  </si>
  <si>
    <t>1052 - SIW200G M105 W0</t>
  </si>
  <si>
    <t>EMT 197 - GROWATT69</t>
  </si>
  <si>
    <t>270 - ESPMC80</t>
  </si>
  <si>
    <t>EMT 73 - ERA SOLAR4</t>
  </si>
  <si>
    <t>1049 - MAX 50KTL3-XL2</t>
  </si>
  <si>
    <t>EMT 197 - GROWATT68</t>
  </si>
  <si>
    <t>69 - ESPMC310</t>
  </si>
  <si>
    <t>EMT 73 - ERA SOLAR3</t>
  </si>
  <si>
    <t>1025 - MAC60KTL3-X LV 60KW</t>
  </si>
  <si>
    <t>EMT 197 - GROWATT67</t>
  </si>
  <si>
    <t>68 - ESPMC260</t>
  </si>
  <si>
    <t>EMT 73 - ERA SOLAR2</t>
  </si>
  <si>
    <t>1024 - MAX 75KTL3-XL 2</t>
  </si>
  <si>
    <t>EMT 197 - GROWATT66</t>
  </si>
  <si>
    <t>67 - ESPM150</t>
  </si>
  <si>
    <t>EMT 73 - ERA SOLAR1</t>
  </si>
  <si>
    <t>1023 - MAX 125KTL3-X LV</t>
  </si>
  <si>
    <t>EMT 197 - GROWATT65</t>
  </si>
  <si>
    <t>208 - RS255P-60</t>
  </si>
  <si>
    <t>EMT 72 - RUNDA1</t>
  </si>
  <si>
    <t>1020 - MIN 3000TL-X</t>
  </si>
  <si>
    <t>EMT 197 - GROWATT64</t>
  </si>
  <si>
    <t>206 - ST290P(72)</t>
  </si>
  <si>
    <t>EMT 70 - SENSOTEC10</t>
  </si>
  <si>
    <t>1005 - MAC 60KTL3-X MV</t>
  </si>
  <si>
    <t>EMT 197 - GROWATT63</t>
  </si>
  <si>
    <t>205 - ST250P(60)</t>
  </si>
  <si>
    <t>EMT 70 - SENSOTEC9</t>
  </si>
  <si>
    <t>989 - MAX 120KTL3-X LV</t>
  </si>
  <si>
    <t>EMT 197 - GROWATT62</t>
  </si>
  <si>
    <t>204 - ST240P(60)</t>
  </si>
  <si>
    <t>EMT 70 - SENSOTEC8</t>
  </si>
  <si>
    <t>970 - MID 20KTL3-XL</t>
  </si>
  <si>
    <t>EMT 197 - GROWATT61</t>
  </si>
  <si>
    <t>203 - ST235P(60)</t>
  </si>
  <si>
    <t>EMT 70 - SENSOTEC7</t>
  </si>
  <si>
    <t>969 - MID 15KTL3-XL</t>
  </si>
  <si>
    <t>EMT 197 - GROWATT60</t>
  </si>
  <si>
    <t>202 - ST230P(60)</t>
  </si>
  <si>
    <t>EMT 70 - SENSOTEC6</t>
  </si>
  <si>
    <t>965 - MAX 60KTL3 LV</t>
  </si>
  <si>
    <t>EMT 197 - GROWATT59</t>
  </si>
  <si>
    <t>201 - ST195P(72)</t>
  </si>
  <si>
    <t>EMT 70 - SENSOTEC5</t>
  </si>
  <si>
    <t>946 - MAX100KTL3- X LV</t>
  </si>
  <si>
    <t>EMT 197 - GROWATT58</t>
  </si>
  <si>
    <t>200 - ST190P(72)</t>
  </si>
  <si>
    <t>EMT 70 - SENSOTEC4</t>
  </si>
  <si>
    <t>930 - MAX 125KTL3-X LV</t>
  </si>
  <si>
    <t>EMT 197 - GROWATT57</t>
  </si>
  <si>
    <t>199 - ST140P(36)</t>
  </si>
  <si>
    <t>EMT 70 - SENSOTEC3</t>
  </si>
  <si>
    <t>912 - MIN 7000TL-X(E)</t>
  </si>
  <si>
    <t>EMT 197 - GROWATT56</t>
  </si>
  <si>
    <t>198 - ST110P(36)</t>
  </si>
  <si>
    <t>EMT 70 - SENSOTEC2</t>
  </si>
  <si>
    <t>888 - MAC 20KTL3-XL</t>
  </si>
  <si>
    <t>EMT 197 - GROWATT55</t>
  </si>
  <si>
    <t>197 - ST070P(36)</t>
  </si>
  <si>
    <t>EMT 70 - SENSOTEC1</t>
  </si>
  <si>
    <t>839 - MIN 9000TL-X</t>
  </si>
  <si>
    <t>EMT 197 - GROWATT54</t>
  </si>
  <si>
    <t>2235 - ZXM7-UHLD144-575/N</t>
  </si>
  <si>
    <t>EMT 69 - ZNSHINE40</t>
  </si>
  <si>
    <t>813 - 8000MTLP-S</t>
  </si>
  <si>
    <t>EMT 197 - GROWATT53</t>
  </si>
  <si>
    <t>2136 - ZXM6-NHLDD-455W</t>
  </si>
  <si>
    <t>EMT 69 - ZNSHINE39</t>
  </si>
  <si>
    <t>810 - MIC 6000 TL-X</t>
  </si>
  <si>
    <t>EMT 197 - GROWATT52</t>
  </si>
  <si>
    <t>2133 - ZXP6-HLD144-335/P</t>
  </si>
  <si>
    <t>EMT 69 - ZNSHINE38</t>
  </si>
  <si>
    <t>793 - GW8500-MS</t>
  </si>
  <si>
    <t>EMT 197 - GROWATT51</t>
  </si>
  <si>
    <t>2056 - ZXM7-SH144-540/M</t>
  </si>
  <si>
    <t>EMT 69 - ZNSHINE37</t>
  </si>
  <si>
    <t>758 - MID 12KTL3-X</t>
  </si>
  <si>
    <t>EMT 197 - GROWATT50</t>
  </si>
  <si>
    <t>2037 - ZXM7-SH144 - 550W</t>
  </si>
  <si>
    <t>EMT 69 - ZNSHINE36</t>
  </si>
  <si>
    <t>756 - 22000TL3-SL</t>
  </si>
  <si>
    <t>EMT 197 - GROWATT49</t>
  </si>
  <si>
    <t>2028 - ZXM7-SHLD144-555W</t>
  </si>
  <si>
    <t>EMT 69 - ZNSHINE35</t>
  </si>
  <si>
    <t>748 - MAC 60KTL3-X LV</t>
  </si>
  <si>
    <t>EMT 197 - GROWATT48</t>
  </si>
  <si>
    <t>2023 - ZXM7-SPLD144</t>
  </si>
  <si>
    <t>EMT 69 - ZNSHINE34</t>
  </si>
  <si>
    <t>705 - 30000 TL3-S</t>
  </si>
  <si>
    <t>EMT 197 - GROWATT47</t>
  </si>
  <si>
    <t>2002 - ZXM8-TP120-605/M</t>
  </si>
  <si>
    <t>EMT 69 - ZNSHINE33</t>
  </si>
  <si>
    <t>687 - MID 20KTL3-XL</t>
  </si>
  <si>
    <t>EMT 197 - GROWATT46</t>
  </si>
  <si>
    <t>1986 - ZXM7-SP144-550/M</t>
  </si>
  <si>
    <t>EMT 69 - ZNSHINE32</t>
  </si>
  <si>
    <t>676 - MAC 25KTL3-XL</t>
  </si>
  <si>
    <t>EMT 197 - GROWATT45</t>
  </si>
  <si>
    <t>1969 - ZXM6-NHDB156-460</t>
  </si>
  <si>
    <t>EMT 69 - ZNSHINE31</t>
  </si>
  <si>
    <t>667 - MIN 8000TL-X</t>
  </si>
  <si>
    <t>EMT 197 - GROWATT44</t>
  </si>
  <si>
    <t>1842 - ZXM6-NH132-415W</t>
  </si>
  <si>
    <t>EMT 69 - ZNSHINE30</t>
  </si>
  <si>
    <t>654 - MIN 8000TL-X(E)</t>
  </si>
  <si>
    <t>EMT 197 - GROWATT43</t>
  </si>
  <si>
    <t>1820 - ZXM6-NHLD144-450</t>
  </si>
  <si>
    <t>EMT 69 - ZNSHINE29</t>
  </si>
  <si>
    <t>647 - MAC 50KTL3-X LV</t>
  </si>
  <si>
    <t>EMT 197 - GROWATT42</t>
  </si>
  <si>
    <t>1787 - ZXP6-LD72-330/P</t>
  </si>
  <si>
    <t>EMT 69 - ZNSHINE28</t>
  </si>
  <si>
    <t>643 - 6000MTL-S</t>
  </si>
  <si>
    <t>EMT 197 - GROWATT41</t>
  </si>
  <si>
    <t>1660 - ZXM7-SPDB144</t>
  </si>
  <si>
    <t>EMT 69 - ZNSHINE27</t>
  </si>
  <si>
    <t>621 - MIN-2500TL-X</t>
  </si>
  <si>
    <t>EMT 197 - GROWATT40</t>
  </si>
  <si>
    <t>1554 - ZXM6-NH144-430W</t>
  </si>
  <si>
    <t>EMT 69 - ZNSHINE26</t>
  </si>
  <si>
    <t>620 - MIC1000TL-X</t>
  </si>
  <si>
    <t>EMT 197 - GROWATT39</t>
  </si>
  <si>
    <t>1552 - ZXP6-LD72-345/P</t>
  </si>
  <si>
    <t>EMT 69 - ZNSHINE25</t>
  </si>
  <si>
    <t>615 - MAC 36KTL3-XL</t>
  </si>
  <si>
    <t>EMT 197 - GROWATT38</t>
  </si>
  <si>
    <t>1506 - ZXM7-SPLD144</t>
  </si>
  <si>
    <t>EMT 69 - ZNSHINE24</t>
  </si>
  <si>
    <t>604 - MAC 30KTL3-XL</t>
  </si>
  <si>
    <t>EMT 197 - GROWATT37</t>
  </si>
  <si>
    <t>1485 - ZXP6 T72-330</t>
  </si>
  <si>
    <t>EMT 69 - ZNSHINE23</t>
  </si>
  <si>
    <t>598 - 5500MTL-S</t>
  </si>
  <si>
    <t>EMT 197 - GROWATT36</t>
  </si>
  <si>
    <t>1480 - ZXP6-LD72-335/P</t>
  </si>
  <si>
    <t>EMT 69 - ZNSHINE22</t>
  </si>
  <si>
    <t>582 - MID 30KTL3-X</t>
  </si>
  <si>
    <t>EMT 197 - GROWATT35</t>
  </si>
  <si>
    <t>1470 - ZXM6-NHLD144</t>
  </si>
  <si>
    <t>EMT 69 - ZNSHINE21</t>
  </si>
  <si>
    <t>579 - MID 40KTL3-X</t>
  </si>
  <si>
    <t>EMT 197 - GROWATT34</t>
  </si>
  <si>
    <t>1438 - ZXP6-72-345W</t>
  </si>
  <si>
    <t>EMT 69 - ZNSHINE20</t>
  </si>
  <si>
    <t>576 - 8000 MTL-S- 8,2KW</t>
  </si>
  <si>
    <t>EMT 197 - GROWATT33</t>
  </si>
  <si>
    <t>1434 - ZXM6-NHLDD144-440M</t>
  </si>
  <si>
    <t>EMT 69 - ZNSHINE19</t>
  </si>
  <si>
    <t>543 - MID 36KTL3-X</t>
  </si>
  <si>
    <t>EMT 197 - GROWATT32</t>
  </si>
  <si>
    <t>1431 - ZXM6-NH144-440/M</t>
  </si>
  <si>
    <t>EMT 69 - ZNSHINE18</t>
  </si>
  <si>
    <t>530 - 2500TL3</t>
  </si>
  <si>
    <t>EMT 197 - GROWATT31</t>
  </si>
  <si>
    <t>1428 - ZXM6-NH144-405/M</t>
  </si>
  <si>
    <t>EMT 69 - ZNSHINE17</t>
  </si>
  <si>
    <t xml:space="preserve">506 - TL3-S11000 </t>
  </si>
  <si>
    <t>EMT 197 - GROWATT30</t>
  </si>
  <si>
    <t>1382 - ZXM6-NHLD144-445/M</t>
  </si>
  <si>
    <t>EMT 69 - ZNSHINE16</t>
  </si>
  <si>
    <t>486 - MIC 1500TL-X</t>
  </si>
  <si>
    <t>EMT 197 - GROWATT29</t>
  </si>
  <si>
    <t>1326 - ZXM6-NH144 - 415W</t>
  </si>
  <si>
    <t>EMT 69 - ZNSHINE15</t>
  </si>
  <si>
    <t>468 - MIN 7000TL-X</t>
  </si>
  <si>
    <t>EMT 197 - GROWATT28</t>
  </si>
  <si>
    <t>1198 - ZXM6-NHLD144-405M</t>
  </si>
  <si>
    <t>EMT 69 - ZNSHINE14</t>
  </si>
  <si>
    <t>465 - 7000MTL-S</t>
  </si>
  <si>
    <t>EMT 197 - GROWATT27</t>
  </si>
  <si>
    <t>1186 - ZXM6-NHLD144-435W</t>
  </si>
  <si>
    <t>EMT 69 - ZNSHINE13</t>
  </si>
  <si>
    <t xml:space="preserve">461 - 9000MTL-S </t>
  </si>
  <si>
    <t>EMT 197 - GROWATT26</t>
  </si>
  <si>
    <t xml:space="preserve">1174 - ZXM6-NHLD144-425 </t>
  </si>
  <si>
    <t>EMT 69 - ZNSHINE12</t>
  </si>
  <si>
    <t>457 - MAC 60KTL3 LV</t>
  </si>
  <si>
    <t>EMT 197 - GROWATT25</t>
  </si>
  <si>
    <t>1170 - ZXM6-NH144-425/M</t>
  </si>
  <si>
    <t>EMT 69 - ZNSHINE11</t>
  </si>
  <si>
    <t>444 - MID 25KTL3-X</t>
  </si>
  <si>
    <t>EMT 197 - GROWATT24</t>
  </si>
  <si>
    <t>1163 - ZXM6-NH144 - 430M</t>
  </si>
  <si>
    <t>EMT 69 - ZNSHINE10</t>
  </si>
  <si>
    <t>436 - MIC 2000TL-X</t>
  </si>
  <si>
    <t>EMT 197 - GROWATT23</t>
  </si>
  <si>
    <t>1114 - ZXP6-LD72-330/P</t>
  </si>
  <si>
    <t>EMT 69 - ZNSHINE9</t>
  </si>
  <si>
    <t>419 - MID 15KTL3-X</t>
  </si>
  <si>
    <t>EMT 197 - GROWATT22</t>
  </si>
  <si>
    <t>1050 - ZXM7-SPLDD144-530/M</t>
  </si>
  <si>
    <t>EMT 69 - ZNSHINE8</t>
  </si>
  <si>
    <t>404 - MIN 3000TL-X</t>
  </si>
  <si>
    <t>EMT 197 - GROWATT21</t>
  </si>
  <si>
    <t>1044 - ZXP6-LD72-340/P</t>
  </si>
  <si>
    <t>EMT 69 - ZNSHINE7</t>
  </si>
  <si>
    <t>403 - MID 25000TL3-X</t>
  </si>
  <si>
    <t>EMT 197 - GROWATT20</t>
  </si>
  <si>
    <t>1024 - ZXP6-72-330/P</t>
  </si>
  <si>
    <t>EMT 69 - ZNSHINE6</t>
  </si>
  <si>
    <t xml:space="preserve">402 - MID 33KTL3-X </t>
  </si>
  <si>
    <t>EMT 197 - GROWATT19</t>
  </si>
  <si>
    <t>1007 - ZXM6-NHLD144-430/M</t>
  </si>
  <si>
    <t>EMT 69 - ZNSHINE5</t>
  </si>
  <si>
    <t>394 - 10500MTLP-S</t>
  </si>
  <si>
    <t>EMT 197 - GROWATT18</t>
  </si>
  <si>
    <t>196 - ZXP6-72--320/P</t>
  </si>
  <si>
    <t>EMT 69 - ZNSHINE4</t>
  </si>
  <si>
    <t>385 - MIC 2500TL-X</t>
  </si>
  <si>
    <t>EMT 197 - GROWATT17</t>
  </si>
  <si>
    <t>195 - ZXP6-72-315/P</t>
  </si>
  <si>
    <t>EMT 69 - ZNSHINE3</t>
  </si>
  <si>
    <t>351 - MIN 10000TL-X</t>
  </si>
  <si>
    <t>EMT 197 - GROWATT16</t>
  </si>
  <si>
    <t>194 - ZXP6-60-265/P</t>
  </si>
  <si>
    <t>EMT 69 - ZNSHINE2</t>
  </si>
  <si>
    <t>345 - MID 20KTL3-X</t>
  </si>
  <si>
    <t>EMT 197 - GROWATT15</t>
  </si>
  <si>
    <t>193 - ZXP6-60-260/P</t>
  </si>
  <si>
    <t>EMT 69 - ZNSHINE1</t>
  </si>
  <si>
    <t>318 - MIN 6000TL-X</t>
  </si>
  <si>
    <t>EMT 197 - GROWATT14</t>
  </si>
  <si>
    <t>192 - TN-72-5M190</t>
  </si>
  <si>
    <t>EMT 68 - TNS SOLAR5</t>
  </si>
  <si>
    <t>316 - MIN 4200TL-X</t>
  </si>
  <si>
    <t>EMT 197 - GROWATT13</t>
  </si>
  <si>
    <t>191 - TN-60-5P230</t>
  </si>
  <si>
    <t>EMT 68 - TNS SOLAR4</t>
  </si>
  <si>
    <t>312 - 8000MTL-S</t>
  </si>
  <si>
    <t>EMT 197 - GROWATT12</t>
  </si>
  <si>
    <t>190 - TN-60-6M240</t>
  </si>
  <si>
    <t>EMT 68 - TNS SOLAR3</t>
  </si>
  <si>
    <t>311 - MIN-5000TL-X</t>
  </si>
  <si>
    <t>EMT 197 - GROWATT11</t>
  </si>
  <si>
    <t>189 - TN-36-5M90</t>
  </si>
  <si>
    <t>EMT 68 - TNS SOLAR2</t>
  </si>
  <si>
    <t>310 - MIC 3000TL-X</t>
  </si>
  <si>
    <t>EMT 197 - GROWATT10</t>
  </si>
  <si>
    <t>188 - TN-36-5M45</t>
  </si>
  <si>
    <t>EMT 68 - TNS SOLAR1</t>
  </si>
  <si>
    <t>309 - 5000KTL-X</t>
  </si>
  <si>
    <t>EMT 197 - GROWATT9</t>
  </si>
  <si>
    <t>2200 - CHSM72M-HC-550W</t>
  </si>
  <si>
    <t>EMT 67 - ASTRONERGY27</t>
  </si>
  <si>
    <t>278 - MAX 75KTL3 LV</t>
  </si>
  <si>
    <t>EMT 197 - GROWATT8</t>
  </si>
  <si>
    <t>2085 - CHSM72M-HC-535WP</t>
  </si>
  <si>
    <t>EMT 67 - ASTRONERGY26</t>
  </si>
  <si>
    <t>275 - GROWATT 20.000-TL3-S</t>
  </si>
  <si>
    <t>EMT 197 - GROWATT7</t>
  </si>
  <si>
    <t>2032 - CHSM72M-HC 595W</t>
  </si>
  <si>
    <t>EMT 67 - ASTRONERGY25</t>
  </si>
  <si>
    <t>263 - 3600MTL-S</t>
  </si>
  <si>
    <t>EMT 197 - GROWATT6</t>
  </si>
  <si>
    <t>1954 - CHSM72M-HC-555W</t>
  </si>
  <si>
    <t>EMT 67 - ASTRONERGY24</t>
  </si>
  <si>
    <t>242 - GROWATT 1500S</t>
  </si>
  <si>
    <t>EMT 197 - GROWATT5</t>
  </si>
  <si>
    <t>1945 - CHSM72M(DG)/F-BH-530</t>
  </si>
  <si>
    <t>EMT 67 - ASTRONERGY23</t>
  </si>
  <si>
    <t>234 - 33000 TL3-S</t>
  </si>
  <si>
    <t>EMT 197 - GROWATT4</t>
  </si>
  <si>
    <t>1928 - CHSM72M-HC-555</t>
  </si>
  <si>
    <t>EMT 67 - ASTRONERGY22</t>
  </si>
  <si>
    <t>192 - 5500-MTL-S</t>
  </si>
  <si>
    <t>EMT 197 - GROWATT3</t>
  </si>
  <si>
    <t>1778 - CHSM72M-HC-545</t>
  </si>
  <si>
    <t>EMT 67 - ASTRONERGY21</t>
  </si>
  <si>
    <t>98 - GROWATT 3000-S</t>
  </si>
  <si>
    <t>EMT 197 - GROWATT2</t>
  </si>
  <si>
    <t>1767 - CHSM72M-HC-540W</t>
  </si>
  <si>
    <t>EMT 67 - ASTRONERGY20</t>
  </si>
  <si>
    <t>27 - 5000MTL-S</t>
  </si>
  <si>
    <t>EMT 197 - GROWATT1</t>
  </si>
  <si>
    <t>1692 - CHSM72M-HC</t>
  </si>
  <si>
    <t>EMT 67 - ASTRONERGY19</t>
  </si>
  <si>
    <t>1359 - SIW500H-ST200 H3</t>
  </si>
  <si>
    <t>EMT 32 - WEG72</t>
  </si>
  <si>
    <t>1542 - CHSM72M-HC410</t>
  </si>
  <si>
    <t>EMT 67 - ASTRONERGY18</t>
  </si>
  <si>
    <t>1356 - SIW500H - ST200 H3</t>
  </si>
  <si>
    <t>EMT 32 - WEG71</t>
  </si>
  <si>
    <t>1322 - CHSM6612P-330W</t>
  </si>
  <si>
    <t>EMT 67 - ASTRONERGY17</t>
  </si>
  <si>
    <t>1348 - SIW400G T100 W0</t>
  </si>
  <si>
    <t>EMT 32 - WEG70</t>
  </si>
  <si>
    <t>1240 - CHSM6612P/HV</t>
  </si>
  <si>
    <t>EMT 67 - ASTRONERGY16</t>
  </si>
  <si>
    <t>1281 - SIW400G T012 W0</t>
  </si>
  <si>
    <t>EMT 32 - WEG69</t>
  </si>
  <si>
    <t>1121 - CHSM72-HC</t>
  </si>
  <si>
    <t>EMT 67 - ASTRONERGY15</t>
  </si>
  <si>
    <t>1257 - SIW400G T025 W0</t>
  </si>
  <si>
    <t>EMT 32 - WEG68</t>
  </si>
  <si>
    <t>985 - CHSM72M-375</t>
  </si>
  <si>
    <t>EMT 67 - ASTRONERGY14</t>
  </si>
  <si>
    <t>1256 - SIW400G T020 W0</t>
  </si>
  <si>
    <t>EMT 32 - WEG67</t>
  </si>
  <si>
    <t>983 - CHSM72M-HC-370</t>
  </si>
  <si>
    <t>EMT 67 - ASTRONERGY13</t>
  </si>
  <si>
    <t>1255 - SIW400G T015 W0</t>
  </si>
  <si>
    <t>EMT 32 - WEG66</t>
  </si>
  <si>
    <t>977 - CHSM6612P-340</t>
  </si>
  <si>
    <t>EMT 67 - ASTRONERGY12</t>
  </si>
  <si>
    <t>1254 - SIW400G T012 W0</t>
  </si>
  <si>
    <t>EMT 32 - WEG65</t>
  </si>
  <si>
    <t>187 - CHSM6612P-320</t>
  </si>
  <si>
    <t>EMT 67 - ASTRONERGY11</t>
  </si>
  <si>
    <t>1237 - SIW200G050</t>
  </si>
  <si>
    <t>EMT 32 - WEG64</t>
  </si>
  <si>
    <t>184 - CHSM6610P-270</t>
  </si>
  <si>
    <t>EMT 67 - ASTRONERGY10</t>
  </si>
  <si>
    <t>1190 - SIW500G T075 W0</t>
  </si>
  <si>
    <t>EMT 32 - WEG63</t>
  </si>
  <si>
    <t>183 - CHSM6610P-265</t>
  </si>
  <si>
    <t>EMT 67 - ASTRONERGY9</t>
  </si>
  <si>
    <t>1168 - SIW200F M050</t>
  </si>
  <si>
    <t>EMT 32 - WEG62</t>
  </si>
  <si>
    <t>181 - CHSM6612P-315</t>
  </si>
  <si>
    <t>EMT 67 - ASTRONERGY8</t>
  </si>
  <si>
    <t>1143 - SIW400G T025 W0</t>
  </si>
  <si>
    <t>EMT 32 - WEG61</t>
  </si>
  <si>
    <t>180 - CHSM6612P-310</t>
  </si>
  <si>
    <t>EMT 67 - ASTRONERGY7</t>
  </si>
  <si>
    <t>1135 - SIW500G T075 W0</t>
  </si>
  <si>
    <t>EMT 32 - WEG60</t>
  </si>
  <si>
    <t>179 - CHSM6612P-305</t>
  </si>
  <si>
    <t>EMT 67 - ASTRONERGY6</t>
  </si>
  <si>
    <t>1061 - SIW500H ST036 M3</t>
  </si>
  <si>
    <t>EMT 32 - WEG59</t>
  </si>
  <si>
    <t>178 - CHSM6610P-265</t>
  </si>
  <si>
    <t>EMT 67 - ASTRONERGY5</t>
  </si>
  <si>
    <t>1026 - SIW500H ST012 M2</t>
  </si>
  <si>
    <t>EMT 32 - WEG58</t>
  </si>
  <si>
    <t>177 - CHSM6610P-260</t>
  </si>
  <si>
    <t>EMT 67 - ASTRONERGY4</t>
  </si>
  <si>
    <t>1003 - SIW500H ST100</t>
  </si>
  <si>
    <t>EMT 32 - WEG57</t>
  </si>
  <si>
    <t>176 - CHSM6610P-255</t>
  </si>
  <si>
    <t>EMT 67 - ASTRONERGY3</t>
  </si>
  <si>
    <t>1001 - SIW400H ST075 (GW 75K-MT)</t>
  </si>
  <si>
    <t>EMT 32 - WEG56</t>
  </si>
  <si>
    <t>175 - CHSM6610-275</t>
  </si>
  <si>
    <t>EMT 67 - ASTRONERGY2</t>
  </si>
  <si>
    <t>996 - SIW300H M030 L1</t>
  </si>
  <si>
    <t>EMT 32 - WEG55</t>
  </si>
  <si>
    <t>174 - CHSM6610M-270</t>
  </si>
  <si>
    <t>EMT 67 - ASTRONERGY1</t>
  </si>
  <si>
    <t>990 - SIW 400G T025 W0</t>
  </si>
  <si>
    <t>EMT 32 - WEG54</t>
  </si>
  <si>
    <t>173 - CNE310P</t>
  </si>
  <si>
    <t>EMT 65 - CNE3</t>
  </si>
  <si>
    <t>980 - SIW200G M030 WO</t>
  </si>
  <si>
    <t>EMT 32 - WEG53</t>
  </si>
  <si>
    <t>172 - CNE260P</t>
  </si>
  <si>
    <t>EMT 65 - CNE2</t>
  </si>
  <si>
    <t>974 - SIW500H ST030 M3 (SUN2000-30KTL-M3)</t>
  </si>
  <si>
    <t>EMT 32 - WEG52</t>
  </si>
  <si>
    <t>170 - CNE260</t>
  </si>
  <si>
    <t>EMT 65 - CNE1</t>
  </si>
  <si>
    <t>958 - SIW500H ST015 M2</t>
  </si>
  <si>
    <t>EMT 32 - WEG51</t>
  </si>
  <si>
    <t>169 - CJ156PC-255W</t>
  </si>
  <si>
    <t>EMT 64 - SUNLIGHT-PV1</t>
  </si>
  <si>
    <t>954 - SIW500H ST040 M3</t>
  </si>
  <si>
    <t>EMT 32 - WEG50</t>
  </si>
  <si>
    <t>168 - D4-MC60-ECOPOWER250</t>
  </si>
  <si>
    <t>EMT 63 - DAY41</t>
  </si>
  <si>
    <t>951 - SIW500H ST030 M3</t>
  </si>
  <si>
    <t>EMT 32 - WEG49</t>
  </si>
  <si>
    <t>2214 - CS7L-580MB-AG</t>
  </si>
  <si>
    <t>EMT 61 - CANADIAN153</t>
  </si>
  <si>
    <t>950 - SIW400 ST075_x000D_</t>
  </si>
  <si>
    <t>EMT 32 - WEG48</t>
  </si>
  <si>
    <t>2212 - BIHIKU7-CS7N-640</t>
  </si>
  <si>
    <t>EMT 61 - CANADIAN152</t>
  </si>
  <si>
    <t>949 - SIW300H - M040 L1</t>
  </si>
  <si>
    <t>EMT 32 - WEG47</t>
  </si>
  <si>
    <t>2209 - CS7N-640MB-AG</t>
  </si>
  <si>
    <t>EMT 61 - CANADIAN151</t>
  </si>
  <si>
    <t>945 - SIW500H ST020 M2 (SUN2000-20KTL-M2)</t>
  </si>
  <si>
    <t>EMT 32 - WEG46</t>
  </si>
  <si>
    <t>2208 - CS7L-680TB-AG</t>
  </si>
  <si>
    <t>EMT 61 - CANADIAN150</t>
  </si>
  <si>
    <t>918 - SIW400G T025 W0</t>
  </si>
  <si>
    <t>EMT 32 - WEG45</t>
  </si>
  <si>
    <t>2204 - BIHIKU7-CS7N-640</t>
  </si>
  <si>
    <t>EMT 61 - CANADIAN149</t>
  </si>
  <si>
    <t>909 - SIW500H ST060 (SUN2000-60KTL-M0)</t>
  </si>
  <si>
    <t>EMT 32 - WEG44</t>
  </si>
  <si>
    <t>2198 - CS7L-595MB-AG</t>
  </si>
  <si>
    <t>EMT 61 - CANADIAN148</t>
  </si>
  <si>
    <t>908 - SIW200 M030</t>
  </si>
  <si>
    <t>EMT 32 - WEG43</t>
  </si>
  <si>
    <t>2189 - CS7L-575MS</t>
  </si>
  <si>
    <t>EMT 61 - CANADIAN147</t>
  </si>
  <si>
    <t>905 - SIW500H SK020 (SUN2000-20KTL-M3)</t>
  </si>
  <si>
    <t>EMT 32 - WEG42</t>
  </si>
  <si>
    <t>2184 - BIHIKU7-CS7N-640</t>
  </si>
  <si>
    <t>EMT 61 - CANADIAN146</t>
  </si>
  <si>
    <t>892 - SIW200G M080 W0</t>
  </si>
  <si>
    <t>EMT 32 - WEG41</t>
  </si>
  <si>
    <t>2168 - CS7N-665MS</t>
  </si>
  <si>
    <t>EMT 61 - CANADIAN145</t>
  </si>
  <si>
    <t>843 - SIW200G M105 W0</t>
  </si>
  <si>
    <t>EMT 32 - WEG40</t>
  </si>
  <si>
    <t>2167 - CS6Y-570-MS</t>
  </si>
  <si>
    <t>EMT 61 - CANADIAN144</t>
  </si>
  <si>
    <t>842 - SIW200G M090 W0</t>
  </si>
  <si>
    <t>EMT 32 - WEG39</t>
  </si>
  <si>
    <t>2153 - CS3Y-485MS</t>
  </si>
  <si>
    <t>EMT 61 - CANADIAN143</t>
  </si>
  <si>
    <t>817 - SIW200G M070 W0</t>
  </si>
  <si>
    <t>EMT 32 - WEG38</t>
  </si>
  <si>
    <t>2147 - CS3L-325P</t>
  </si>
  <si>
    <t>EMT 61 - CANADIAN142</t>
  </si>
  <si>
    <t>770 - SIW200G M060 W0</t>
  </si>
  <si>
    <t>EMT 32 - WEG37</t>
  </si>
  <si>
    <t>2112 - CS6W-545MS</t>
  </si>
  <si>
    <t>EMT 61 - CANADIAN141</t>
  </si>
  <si>
    <t>763 - SUN2000-215KTL-H3</t>
  </si>
  <si>
    <t>EMT 32 - WEG36</t>
  </si>
  <si>
    <t>2071 - HIKU6 MONO PERC</t>
  </si>
  <si>
    <t>EMT 61 - CANADIAN140</t>
  </si>
  <si>
    <t>759 - SIW200G M050 W0</t>
  </si>
  <si>
    <t>EMT 32 - WEG35</t>
  </si>
  <si>
    <t>2046 - CS6W-550MB-AG</t>
  </si>
  <si>
    <t>EMT 61 - CANADIAN139</t>
  </si>
  <si>
    <t xml:space="preserve">739 - SIW200G M060 </t>
  </si>
  <si>
    <t>EMT 32 - WEG34</t>
  </si>
  <si>
    <t>2017 - CS3W- 425MS</t>
  </si>
  <si>
    <t>EMT 61 - CANADIAN138</t>
  </si>
  <si>
    <t>730 - SIW200 M030 (GW3000N-XS)</t>
  </si>
  <si>
    <t>EMT 32 - WEG33</t>
  </si>
  <si>
    <t>2014 - CS7N-670MS</t>
  </si>
  <si>
    <t>EMT 61 - CANADIAN137</t>
  </si>
  <si>
    <t>695 - SIW500H-ST200-HV</t>
  </si>
  <si>
    <t>EMT 32 - WEG32</t>
  </si>
  <si>
    <t>2013 - CS7N-660MS</t>
  </si>
  <si>
    <t>EMT 61 - CANADIAN136</t>
  </si>
  <si>
    <t xml:space="preserve">694 - SIW500H-ST050 </t>
  </si>
  <si>
    <t>EMT 32 - WEG31</t>
  </si>
  <si>
    <t>2012 - CS6W555</t>
  </si>
  <si>
    <t>EMT 61 - CANADIAN135</t>
  </si>
  <si>
    <t>683 - SIW200F M046</t>
  </si>
  <si>
    <t>EMT 32 - WEG30</t>
  </si>
  <si>
    <t>1999 - CS6W-525MB-AG</t>
  </si>
  <si>
    <t>EMT 61 - CANADIAN134</t>
  </si>
  <si>
    <t>661 - SIW200F M060</t>
  </si>
  <si>
    <t>EMT 32 - WEG29</t>
  </si>
  <si>
    <t>1998 - CS6W-520MB-AG</t>
  </si>
  <si>
    <t>EMT 61 - CANADIAN133</t>
  </si>
  <si>
    <t>637 - SIW200-M050</t>
  </si>
  <si>
    <t>EMT 32 - WEG28</t>
  </si>
  <si>
    <t>1997 - CS6W-530MB-AG</t>
  </si>
  <si>
    <t>EMT 61 - CANADIAN132</t>
  </si>
  <si>
    <t>635 - SIW200 M085</t>
  </si>
  <si>
    <t>EMT 32 - WEG27</t>
  </si>
  <si>
    <t>1996 - CS6W-540MB-AG</t>
  </si>
  <si>
    <t>EMT 61 - CANADIAN131</t>
  </si>
  <si>
    <t>626 - ST30000</t>
  </si>
  <si>
    <t>EMT 32 - WEG26</t>
  </si>
  <si>
    <t>1995 - CS6W-545MB-AG</t>
  </si>
  <si>
    <t>EMT 61 - CANADIAN130</t>
  </si>
  <si>
    <t>609 - SIW500H ST060 (SUN2000-60KTL-M0)</t>
  </si>
  <si>
    <t>EMT 32 - WEG25</t>
  </si>
  <si>
    <t>1987 - CS7N655MB-AG</t>
  </si>
  <si>
    <t>EMT 61 - CANADIAN129</t>
  </si>
  <si>
    <t xml:space="preserve">608 - SIW500H ST018 </t>
  </si>
  <si>
    <t>EMT 32 - WEG24</t>
  </si>
  <si>
    <t>1979 - CS3W-550</t>
  </si>
  <si>
    <t>EMT 61 - CANADIAN128</t>
  </si>
  <si>
    <t>483 - SIW500H-ST100HV</t>
  </si>
  <si>
    <t>EMT 32 - WEG23</t>
  </si>
  <si>
    <t>1975 - CS3K-325MS</t>
  </si>
  <si>
    <t>EMT 61 - CANADIAN127</t>
  </si>
  <si>
    <t>412 - SIW400 ST075</t>
  </si>
  <si>
    <t>EMT 32 - WEG22</t>
  </si>
  <si>
    <t>1973 - CS6P-255P</t>
  </si>
  <si>
    <t>EMT 61 - CANADIAN126</t>
  </si>
  <si>
    <t>410 - SIW500H ST036</t>
  </si>
  <si>
    <t>EMT 32 - WEG21</t>
  </si>
  <si>
    <t>1957 - CS3L-330</t>
  </si>
  <si>
    <t>EMT 61 - CANADIAN125</t>
  </si>
  <si>
    <t>407 - SIW500H - ST020</t>
  </si>
  <si>
    <t>EMT 32 - WEG20</t>
  </si>
  <si>
    <t>1947 - CS7N-650MB-AG</t>
  </si>
  <si>
    <t>EMT 61 - CANADIAN124</t>
  </si>
  <si>
    <t>389 - SIW300H-M060 L1</t>
  </si>
  <si>
    <t>EMT 32 - WEG19</t>
  </si>
  <si>
    <t>1942 - CS7N-660MB-AG</t>
  </si>
  <si>
    <t>EMT 61 - CANADIAN123</t>
  </si>
  <si>
    <t>373 - SIW500H-ST015</t>
  </si>
  <si>
    <t>EMT 32 - WEG18</t>
  </si>
  <si>
    <t>1929 - CS6W-535MB-AG</t>
  </si>
  <si>
    <t>EMT 61 - CANADIAN122</t>
  </si>
  <si>
    <t>364 - SIW200 M100 (GW 10K-MS)</t>
  </si>
  <si>
    <t>EMT 32 - WEG17</t>
  </si>
  <si>
    <t>1918 - CS6W-545MS</t>
  </si>
  <si>
    <t>EMT 61 - CANADIAN121</t>
  </si>
  <si>
    <t>361 - SIW300H - M050 L1</t>
  </si>
  <si>
    <t>EMT 32 - WEG16</t>
  </si>
  <si>
    <t>1908 - CS3Y-460PB-AG</t>
  </si>
  <si>
    <t>EMT 61 - CANADIAN120</t>
  </si>
  <si>
    <t>330 - SIW200 - M085</t>
  </si>
  <si>
    <t>EMT 32 - WEG15</t>
  </si>
  <si>
    <t>1904 - CS7N-645MB-AG</t>
  </si>
  <si>
    <t>EMT 61 - CANADIAN119</t>
  </si>
  <si>
    <t>208 - SIW500H ST060</t>
  </si>
  <si>
    <t>EMT 32 - WEG14</t>
  </si>
  <si>
    <t>1893 - CS3Y-460PB-AG</t>
  </si>
  <si>
    <t>EMT 61 - CANADIAN118</t>
  </si>
  <si>
    <t>207 - SIW300H M040 L1</t>
  </si>
  <si>
    <t>EMT 32 - WEG13</t>
  </si>
  <si>
    <t>1874 - CS7L-590MB-AG</t>
  </si>
  <si>
    <t>EMT 61 - CANADIAN117</t>
  </si>
  <si>
    <t>185 - SIW500H ST018</t>
  </si>
  <si>
    <t>EMT 32 - WEG12</t>
  </si>
  <si>
    <t>1867 - CS7N-645MB-AG_x000D_</t>
  </si>
  <si>
    <t>EMT 61 - CANADIAN116</t>
  </si>
  <si>
    <t>183 - SIW500H ST040</t>
  </si>
  <si>
    <t>EMT 32 - WEG11</t>
  </si>
  <si>
    <t>1853 - CS6W-540MS</t>
  </si>
  <si>
    <t>EMT 61 - CANADIAN115</t>
  </si>
  <si>
    <t>178 - SIW500H ST013</t>
  </si>
  <si>
    <t>EMT 32 - WEG10</t>
  </si>
  <si>
    <t>1847 - CS3W-465MS</t>
  </si>
  <si>
    <t>EMT 61 - CANADIAN114</t>
  </si>
  <si>
    <t>175 - SIW500H-ST012</t>
  </si>
  <si>
    <t>EMT 32 - WEG9</t>
  </si>
  <si>
    <t>1845 - BIHIKU 7 655WP_x000D_</t>
  </si>
  <si>
    <t>EMT 61 - CANADIAN113</t>
  </si>
  <si>
    <t>174 - SIW300H M020</t>
  </si>
  <si>
    <t>EMT 32 - WEG8</t>
  </si>
  <si>
    <t>1844 - CS7L-MS-605W</t>
  </si>
  <si>
    <t>EMT 61 - CANADIAN112</t>
  </si>
  <si>
    <t>151 - SIW300H M040</t>
  </si>
  <si>
    <t>EMT 32 - WEG7</t>
  </si>
  <si>
    <t>1835 - CS3Y-500MS</t>
  </si>
  <si>
    <t>EMT 61 - CANADIAN111</t>
  </si>
  <si>
    <t>149 - SIW300 M025</t>
  </si>
  <si>
    <t>EMT 32 - WEG6</t>
  </si>
  <si>
    <t>1832 - CS3W-415P 1500</t>
  </si>
  <si>
    <t>EMT 61 - CANADIAN110</t>
  </si>
  <si>
    <t>124 - SIW500H ST030</t>
  </si>
  <si>
    <t>EMT 32 - WEG5</t>
  </si>
  <si>
    <t>1823 - CS6W-540MB-AG</t>
  </si>
  <si>
    <t>EMT 61 - CANADIAN109</t>
  </si>
  <si>
    <t>123 - SIW300H M050</t>
  </si>
  <si>
    <t>EMT 32 - WEG4</t>
  </si>
  <si>
    <t>1808 - CS6W HIKU 545W</t>
  </si>
  <si>
    <t>EMT 61 - CANADIAN108</t>
  </si>
  <si>
    <t>116 - SIW500H ST022</t>
  </si>
  <si>
    <t>EMT 32 - WEG3</t>
  </si>
  <si>
    <t>1785 - CS6W-550MS</t>
  </si>
  <si>
    <t>EMT 61 - CANADIAN107</t>
  </si>
  <si>
    <t>113 - SIW300H M030</t>
  </si>
  <si>
    <t>EMT 32 - WEG2</t>
  </si>
  <si>
    <t>1779 - CS7L-580MB-AG</t>
  </si>
  <si>
    <t>EMT 61 - CANADIAN106</t>
  </si>
  <si>
    <t>97 - SIW600T020-44</t>
  </si>
  <si>
    <t>EMT 32 - WEG1</t>
  </si>
  <si>
    <t>1759 - HIKU5 MONO CS3Y - 500W</t>
  </si>
  <si>
    <t>EMT 61 - CANADIAN105</t>
  </si>
  <si>
    <t>96 - MI-500</t>
  </si>
  <si>
    <t>EMT 31 - HOYMILES2</t>
  </si>
  <si>
    <t>1701 - CS3Y-415</t>
  </si>
  <si>
    <t>EMT 61 - CANADIAN104</t>
  </si>
  <si>
    <t>95 - MI-250</t>
  </si>
  <si>
    <t>EMT 31 - HOYMILES1</t>
  </si>
  <si>
    <t>1698 - CS6W-550MS</t>
  </si>
  <si>
    <t>EMT 61 - CANADIAN103</t>
  </si>
  <si>
    <t>94 - 5K-TL2</t>
  </si>
  <si>
    <t>1666 - CS3K-285</t>
  </si>
  <si>
    <t>EMT 61 - CANADIAN102</t>
  </si>
  <si>
    <t>93 - 4K-TL2</t>
  </si>
  <si>
    <t>1596 - CS6W-545W</t>
  </si>
  <si>
    <t>EMT 61 - CANADIAN101</t>
  </si>
  <si>
    <t>92 - 3K-TL2</t>
  </si>
  <si>
    <t>1592 - CS3W-460MS</t>
  </si>
  <si>
    <t>EMT 61 - CANADIAN100</t>
  </si>
  <si>
    <t>90 - SB1.5-1VL40</t>
  </si>
  <si>
    <t>EMT 29 - SMA1</t>
  </si>
  <si>
    <t>1575 - CS3W-410MS</t>
  </si>
  <si>
    <t>EMT 61 - CANADIAN99</t>
  </si>
  <si>
    <t>89 - MI-500</t>
  </si>
  <si>
    <t>1557 - CS3W-450W</t>
  </si>
  <si>
    <t>EMT 61 - CANADIAN98</t>
  </si>
  <si>
    <t>88 - MI-250</t>
  </si>
  <si>
    <t>1547 - CS3K-330MS</t>
  </si>
  <si>
    <t>EMT 61 - CANADIAN97</t>
  </si>
  <si>
    <t>87 - BDM-300X2-EU-D</t>
  </si>
  <si>
    <t xml:space="preserve">1513 - CS6W-450MS </t>
  </si>
  <si>
    <t>EMT 61 - CANADIAN96</t>
  </si>
  <si>
    <t>86 - JSI-2000TL</t>
  </si>
  <si>
    <t>1509 - CS3W-430MS</t>
  </si>
  <si>
    <t>EMT 61 - CANADIAN95</t>
  </si>
  <si>
    <t>85 - TECHEN-3K-BR</t>
  </si>
  <si>
    <t>EMT 25 - TECHEN TECHNOLOGIES1</t>
  </si>
  <si>
    <t>1503 - CS6W-540W</t>
  </si>
  <si>
    <t>EMT 61 - CANADIAN94</t>
  </si>
  <si>
    <t>1260 - SE27.6K</t>
  </si>
  <si>
    <t>1496 - CS3W-405P (456W)</t>
  </si>
  <si>
    <t>EMT 61 - CANADIAN93</t>
  </si>
  <si>
    <t>1084 - SE27.6K</t>
  </si>
  <si>
    <t>1495 - CS3W – 455WP</t>
  </si>
  <si>
    <t>EMT 61 - CANADIAN92</t>
  </si>
  <si>
    <t>666 - SE3680H</t>
  </si>
  <si>
    <t>1489 - CS3U-380MB-AG</t>
  </si>
  <si>
    <t>EMT 61 - CANADIAN91</t>
  </si>
  <si>
    <t>662 - HD WAVE - SE 9.2K</t>
  </si>
  <si>
    <t>1487 - CS3W- 420 MB-AG</t>
  </si>
  <si>
    <t>EMT 61 - CANADIAN90</t>
  </si>
  <si>
    <t>84 - TECHEN-5K-BR</t>
  </si>
  <si>
    <t>1447 - CS3U 390</t>
  </si>
  <si>
    <t>EMT 61 - CANADIAN89</t>
  </si>
  <si>
    <t>83 - SE-TL5K</t>
  </si>
  <si>
    <t>1397 - CS1U-405</t>
  </si>
  <si>
    <t>EMT 61 - CANADIAN88</t>
  </si>
  <si>
    <t>82 - SE-TL4K</t>
  </si>
  <si>
    <t>1388 - CS6W-525</t>
  </si>
  <si>
    <t>EMT 61 - CANADIAN87</t>
  </si>
  <si>
    <t>81 - SE-TL1.5K</t>
  </si>
  <si>
    <t>1375 - CS7N-665MS</t>
  </si>
  <si>
    <t>EMT 61 - CANADIAN86</t>
  </si>
  <si>
    <t>80 - SE-TL2K</t>
  </si>
  <si>
    <t>1365 - CS1U-400</t>
  </si>
  <si>
    <t>EMT 61 - CANADIAN85</t>
  </si>
  <si>
    <t>79 - SE-TL3KA</t>
  </si>
  <si>
    <t>1355 - CS3W-425P</t>
  </si>
  <si>
    <t>EMT 61 - CANADIAN84</t>
  </si>
  <si>
    <t>78 - SE-TL3KB</t>
  </si>
  <si>
    <t>1345 - CS3U-410P</t>
  </si>
  <si>
    <t>EMT 61 - CANADIAN83</t>
  </si>
  <si>
    <t>77 - DE2800TL</t>
  </si>
  <si>
    <t>1341 - CS3Y-480MS</t>
  </si>
  <si>
    <t>EMT 61 - CANADIAN82</t>
  </si>
  <si>
    <t>76 - DS2000TL</t>
  </si>
  <si>
    <t>1338 - CS3W - 430WP</t>
  </si>
  <si>
    <t>EMT 61 - CANADIAN81</t>
  </si>
  <si>
    <t>75 - DS1500TL</t>
  </si>
  <si>
    <t>1324 - CS6W-535MS</t>
  </si>
  <si>
    <t>EMT 61 - CANADIAN80</t>
  </si>
  <si>
    <t>1361 - PEAK3-SHP100-100-20</t>
  </si>
  <si>
    <t>EMT 22 - SMA23</t>
  </si>
  <si>
    <t>1304 - CS3Y-490MS</t>
  </si>
  <si>
    <t>EMT 61 - CANADIAN79</t>
  </si>
  <si>
    <t>1101 - SUNNY TRIPOWER 25000TL</t>
  </si>
  <si>
    <t>EMT 22 - SMA22</t>
  </si>
  <si>
    <t>1294 - CS3L-335 - HIKU</t>
  </si>
  <si>
    <t>EMT 61 - CANADIAN78</t>
  </si>
  <si>
    <t>1015 - SB3.0-1AV-41</t>
  </si>
  <si>
    <t>EMT 22 - SMA21</t>
  </si>
  <si>
    <t>1290 - CS3W-440MS</t>
  </si>
  <si>
    <t>EMT 61 - CANADIAN77</t>
  </si>
  <si>
    <t>809 - SMA SUNNY 150 KW</t>
  </si>
  <si>
    <t>EMT 22 - SMA20</t>
  </si>
  <si>
    <t>1283 - CS3U-395WP</t>
  </si>
  <si>
    <t>EMT 61 - CANADIAN76</t>
  </si>
  <si>
    <t>786 - SMA 110 KW</t>
  </si>
  <si>
    <t>EMT 22 - SMA19</t>
  </si>
  <si>
    <t>1269 - CS3W-435MS</t>
  </si>
  <si>
    <t>EMT 61 - CANADIAN75</t>
  </si>
  <si>
    <t>740 - SB5.0-1AV-41</t>
  </si>
  <si>
    <t>EMT 22 - SMA18</t>
  </si>
  <si>
    <t>1258 - CS3W-445P</t>
  </si>
  <si>
    <t>EMT 61 - CANADIAN74</t>
  </si>
  <si>
    <t>658 - SUNNY BOY 2.5</t>
  </si>
  <si>
    <t>EMT 22 - SMA17</t>
  </si>
  <si>
    <t>1243 - CS3W-440P</t>
  </si>
  <si>
    <t>EMT 61 - CANADIAN73</t>
  </si>
  <si>
    <t>575 - SUNNY BOY 6.0</t>
  </si>
  <si>
    <t>EMT 22 - SMA16</t>
  </si>
  <si>
    <t>1237 - CS1U-410MS</t>
  </si>
  <si>
    <t>EMT 61 - CANADIAN72</t>
  </si>
  <si>
    <t>494 - STP 20000TL-30</t>
  </si>
  <si>
    <t>EMT 22 - SMA15</t>
  </si>
  <si>
    <t>1232 - CS3U-420P</t>
  </si>
  <si>
    <t>EMT 61 - CANADIAN71</t>
  </si>
  <si>
    <t>488 - SUNNY 25000TL</t>
  </si>
  <si>
    <t>EMT 22 - SMA14</t>
  </si>
  <si>
    <t>1228 - CS3L 340P</t>
  </si>
  <si>
    <t>EMT 61 - CANADIAN70</t>
  </si>
  <si>
    <t>454 - SUNNY TRIPOWER 50 (STP 50)</t>
  </si>
  <si>
    <t>EMT 22 - SMA13</t>
  </si>
  <si>
    <t>1178 - CS3U 375MS</t>
  </si>
  <si>
    <t>EMT 61 - CANADIAN69</t>
  </si>
  <si>
    <t>453 - SUNNY TRIPOWER 15 (STP 15)</t>
  </si>
  <si>
    <t>EMT 22 - SMA12</t>
  </si>
  <si>
    <t>1177 - CS3U-415WP</t>
  </si>
  <si>
    <t>EMT 61 - CANADIAN68</t>
  </si>
  <si>
    <t>429 - SUNNY TRIPOWER CORE 1 50 KW</t>
  </si>
  <si>
    <t>EMT 22 - SMA11</t>
  </si>
  <si>
    <t>1166 - CS3W-435P</t>
  </si>
  <si>
    <t>EMT 61 - CANADIAN67</t>
  </si>
  <si>
    <t>425 - SB3.0-1AV-40</t>
  </si>
  <si>
    <t>EMT 22 - SMA10</t>
  </si>
  <si>
    <t>1153 - CS1U-420W</t>
  </si>
  <si>
    <t>EMT 61 - CANADIAN66</t>
  </si>
  <si>
    <t>363 - STP 50-40</t>
  </si>
  <si>
    <t>EMT 22 - SMA9</t>
  </si>
  <si>
    <t>1146 - CS3W-420P</t>
  </si>
  <si>
    <t>EMT 61 - CANADIAN65</t>
  </si>
  <si>
    <t xml:space="preserve">362 - SB6.0-1AV-41 </t>
  </si>
  <si>
    <t>EMT 22 - SMA8</t>
  </si>
  <si>
    <t>1135 - CS3W 450MS</t>
  </si>
  <si>
    <t>EMT 61 - CANADIAN64</t>
  </si>
  <si>
    <t>356 - STP15000TL-30</t>
  </si>
  <si>
    <t>EMT 22 - SMA7</t>
  </si>
  <si>
    <t>1134 - CS1U-415MS</t>
  </si>
  <si>
    <t>EMT 61 - CANADIAN63</t>
  </si>
  <si>
    <t>329 - SB4.0-1AV-41</t>
  </si>
  <si>
    <t>EMT 22 - SMA6</t>
  </si>
  <si>
    <t>1130 - CS3W-440MB-AG</t>
  </si>
  <si>
    <t>EMT 61 - CANADIAN62</t>
  </si>
  <si>
    <t>279 - STP 50-40</t>
  </si>
  <si>
    <t>EMT 22 - SMA5</t>
  </si>
  <si>
    <t>1122 - CS3W-445MB-AG</t>
  </si>
  <si>
    <t>EMT 61 - CANADIAN61</t>
  </si>
  <si>
    <t>246 - SB5.0 – 1AV - 40</t>
  </si>
  <si>
    <t>EMT 22 - SMA4</t>
  </si>
  <si>
    <t>1112 - CS3W-445MS</t>
  </si>
  <si>
    <t>EMT 61 - CANADIAN60</t>
  </si>
  <si>
    <t>182 - SUNNY TRIPOWER 75</t>
  </si>
  <si>
    <t>EMT 22 - SMA3</t>
  </si>
  <si>
    <t>1106 - CS3W-405P</t>
  </si>
  <si>
    <t>EMT 61 - CANADIAN59</t>
  </si>
  <si>
    <t>74 - SB2.5-1VL-40</t>
  </si>
  <si>
    <t>EMT 22 - SMA2</t>
  </si>
  <si>
    <t>1076 - CS3W-455MS</t>
  </si>
  <si>
    <t>EMT 61 - CANADIAN58</t>
  </si>
  <si>
    <t>73 - SB1.5VL-40</t>
  </si>
  <si>
    <t>EMT 22 - SMA1</t>
  </si>
  <si>
    <t>1033 - CS3W-410P</t>
  </si>
  <si>
    <t>EMT 61 - CANADIAN57</t>
  </si>
  <si>
    <t>252 - CABERNET 33000 27L</t>
  </si>
  <si>
    <t>EMT 21 - SERRANA4</t>
  </si>
  <si>
    <t>1016 - CS3W-415P</t>
  </si>
  <si>
    <t>EMT 61 - CANADIAN56</t>
  </si>
  <si>
    <t>430 - OUROLUX</t>
  </si>
  <si>
    <t>EMT_MODULO262</t>
  </si>
  <si>
    <t>72 - CABERNETE 40000 32L</t>
  </si>
  <si>
    <t>EMT 21 - SERRANA3</t>
  </si>
  <si>
    <t>1005 - CS3U-365P</t>
  </si>
  <si>
    <t>EMT 61 - CANADIAN55</t>
  </si>
  <si>
    <t>429 - L8 ENERGY</t>
  </si>
  <si>
    <t>EMT_MODULO261</t>
  </si>
  <si>
    <t>71 - CABERNET30000 27L</t>
  </si>
  <si>
    <t>EMT 21 - SERRANA2</t>
  </si>
  <si>
    <t>995 - CS6U-360P</t>
  </si>
  <si>
    <t>EMT 61 - CANADIAN54</t>
  </si>
  <si>
    <t>428 - OUROLUX SOLAR</t>
  </si>
  <si>
    <t>EMT_MODULO260</t>
  </si>
  <si>
    <t>69 - 5000 E</t>
  </si>
  <si>
    <t>EMT 21 - SERRANA1</t>
  </si>
  <si>
    <t>994 - CS6X - 320P</t>
  </si>
  <si>
    <t>EMT 61 - CANADIAN53</t>
  </si>
  <si>
    <t>426 - HC CHASER</t>
  </si>
  <si>
    <t>EMT_MODULO259</t>
  </si>
  <si>
    <t>70 - 5000 E-S</t>
  </si>
  <si>
    <t>990 - CS3U-385MS</t>
  </si>
  <si>
    <t>EMT 61 - CANADIAN52</t>
  </si>
  <si>
    <t>424 - ASTROENERGY</t>
  </si>
  <si>
    <t>EMT_MODULO258</t>
  </si>
  <si>
    <t>68 - 4000 E</t>
  </si>
  <si>
    <t>988 - CS3U-360P</t>
  </si>
  <si>
    <t>EMT 61 - CANADIAN51</t>
  </si>
  <si>
    <t>423 - EINNOVA SOLARLINE</t>
  </si>
  <si>
    <t>EMT_MODULO257</t>
  </si>
  <si>
    <t>67 - 3000 E</t>
  </si>
  <si>
    <t>987 - CS3W-400P</t>
  </si>
  <si>
    <t>EMT 61 - CANADIAN50</t>
  </si>
  <si>
    <t>420 - TW SOLAR</t>
  </si>
  <si>
    <t>EMT_MODULO256</t>
  </si>
  <si>
    <t>1365 - SOFAR 3 KTLM-G3</t>
  </si>
  <si>
    <t>980 - CS3U-380MS</t>
  </si>
  <si>
    <t>EMT 61 - CANADIAN49</t>
  </si>
  <si>
    <t>419 - JNG</t>
  </si>
  <si>
    <t>EMT_MODULO255</t>
  </si>
  <si>
    <t>1364 - SOFAR 3 KTLM-G3</t>
  </si>
  <si>
    <t>979 - CS3W-395P</t>
  </si>
  <si>
    <t>EMT 61 - CANADIAN48</t>
  </si>
  <si>
    <t>417 - BOLD ENERGY</t>
  </si>
  <si>
    <t>EMT_MODULO254</t>
  </si>
  <si>
    <t>66 - KSG-3K-SM</t>
  </si>
  <si>
    <t>975 - CS3U – 340P</t>
  </si>
  <si>
    <t>EMT 61 - CANADIAN47</t>
  </si>
  <si>
    <t>416 - TS-8G66M-665</t>
  </si>
  <si>
    <t>EMT_MODULO253</t>
  </si>
  <si>
    <t>65 - KSG-1.5K-DM</t>
  </si>
  <si>
    <t>966 - CS3U-335P</t>
  </si>
  <si>
    <t>EMT 61 - CANADIAN46</t>
  </si>
  <si>
    <t>414 - HITOUCH</t>
  </si>
  <si>
    <t>EMT_MODULO252</t>
  </si>
  <si>
    <t>64 - KSG-FK-DM</t>
  </si>
  <si>
    <t>965 - CS6U-340</t>
  </si>
  <si>
    <t>EMT 61 - CANADIAN45</t>
  </si>
  <si>
    <t>413 - HT-SAAE</t>
  </si>
  <si>
    <t>EMT_MODULO251</t>
  </si>
  <si>
    <t>1311 - PHB2900D-NS</t>
  </si>
  <si>
    <t>EMT 18 - PHB39</t>
  </si>
  <si>
    <t>962 - CS3U-330P</t>
  </si>
  <si>
    <t>EMT 61 - CANADIAN44</t>
  </si>
  <si>
    <t>412 - AKCOME</t>
  </si>
  <si>
    <t>EMT_MODULO250</t>
  </si>
  <si>
    <t>1288 - PHB6000D-NS</t>
  </si>
  <si>
    <t>EMT 18 - PHB38</t>
  </si>
  <si>
    <t>940 - CS6K -300MS</t>
  </si>
  <si>
    <t>EMT 61 - CANADIAN43</t>
  </si>
  <si>
    <t>409 - TSUN</t>
  </si>
  <si>
    <t>EMT_MODULO249</t>
  </si>
  <si>
    <t>1193 - PHB27K-MT</t>
  </si>
  <si>
    <t>EMT 18 - PHB37</t>
  </si>
  <si>
    <t>937 - CS6K-330P-FG</t>
  </si>
  <si>
    <t>EMT 61 - CANADIAN42</t>
  </si>
  <si>
    <t>408 - BLUESOL</t>
  </si>
  <si>
    <t>EMT_MODULO248</t>
  </si>
  <si>
    <t>1090 - PHB 1800N-XS</t>
  </si>
  <si>
    <t>EMT 18 - PHB36</t>
  </si>
  <si>
    <t>926 - CS3U-360MS</t>
  </si>
  <si>
    <t>EMT 61 - CANADIAN41</t>
  </si>
  <si>
    <t>406 - HANERSUN</t>
  </si>
  <si>
    <t>EMT_MODULO247</t>
  </si>
  <si>
    <t>1071 - PHB12KF-DT</t>
  </si>
  <si>
    <t>EMT 18 - PHB35</t>
  </si>
  <si>
    <t>925 - CS6X-330 P</t>
  </si>
  <si>
    <t>EMT 61 - CANADIAN40</t>
  </si>
  <si>
    <t>399 - TOPRAY</t>
  </si>
  <si>
    <t>EMT_MODULO246</t>
  </si>
  <si>
    <t>992 - PHB8000MTL-S</t>
  </si>
  <si>
    <t>EMT 18 - PHB34</t>
  </si>
  <si>
    <t>923 - CS6XA-335</t>
  </si>
  <si>
    <t>EMT 61 - CANADIAN39</t>
  </si>
  <si>
    <t>398 - SKY SOLLARIS</t>
  </si>
  <si>
    <t>EMT_MODULO245</t>
  </si>
  <si>
    <t>943 - PHB6000-MS</t>
  </si>
  <si>
    <t>EMT 18 - PHB33</t>
  </si>
  <si>
    <t>920 - CS3U-350P</t>
  </si>
  <si>
    <t>EMT 61 - CANADIAN38</t>
  </si>
  <si>
    <t>397 - RENESOLA</t>
  </si>
  <si>
    <t>EMT_MODULO244</t>
  </si>
  <si>
    <t>924 - PHB73K-HT</t>
  </si>
  <si>
    <t>EMT 18 - PHB32</t>
  </si>
  <si>
    <t>917 - CS6P-260P</t>
  </si>
  <si>
    <t>EMT 61 - CANADIAN37</t>
  </si>
  <si>
    <t>394 - SOL</t>
  </si>
  <si>
    <t>EMT_MODULO243</t>
  </si>
  <si>
    <t>851 - PHB13KT-DT</t>
  </si>
  <si>
    <t>EMT 18 - PHB31</t>
  </si>
  <si>
    <t>909 - CS3U-345W</t>
  </si>
  <si>
    <t>EMT 61 - CANADIAN36</t>
  </si>
  <si>
    <t>391 - TIGER / JINCO</t>
  </si>
  <si>
    <t>EMT_MODULO242</t>
  </si>
  <si>
    <t>811 - PHB780-XS</t>
  </si>
  <si>
    <t>EMT 18 - PHB30</t>
  </si>
  <si>
    <t>903 - CS6U-335P</t>
  </si>
  <si>
    <t>EMT 61 - CANADIAN35</t>
  </si>
  <si>
    <t>389 - QSOLAR</t>
  </si>
  <si>
    <t>EMT_MODULO241</t>
  </si>
  <si>
    <t xml:space="preserve">804 - PHB3000N-XS </t>
  </si>
  <si>
    <t>EMT 18 - PHB29</t>
  </si>
  <si>
    <t>900 - CS3U-370MS</t>
  </si>
  <si>
    <t>EMT 61 - CANADIAN34</t>
  </si>
  <si>
    <t>386 - RENESOLA</t>
  </si>
  <si>
    <t>EMT_MODULO240</t>
  </si>
  <si>
    <t>785 - PHB85K-MT</t>
  </si>
  <si>
    <t>EMT 18 - PHB28</t>
  </si>
  <si>
    <t>896 - CS3U-355P</t>
  </si>
  <si>
    <t>EMT 61 - CANADIAN33</t>
  </si>
  <si>
    <t>385 - SGV SOLAR</t>
  </si>
  <si>
    <t>EMT_MODULO239</t>
  </si>
  <si>
    <t>781 - PHB35KS-MT</t>
  </si>
  <si>
    <t>EMT 18 - PHB27</t>
  </si>
  <si>
    <t>894 - CS3U-345P</t>
  </si>
  <si>
    <t>EMT 61 - CANADIAN32</t>
  </si>
  <si>
    <t>383 - SUN&amp;POWER MONO HALF CUT</t>
  </si>
  <si>
    <t>EMT_MODULO238</t>
  </si>
  <si>
    <t>722 - PHB5000T-DS</t>
  </si>
  <si>
    <t>EMT 18 - PHB26</t>
  </si>
  <si>
    <t>893 - CS6U-350P</t>
  </si>
  <si>
    <t>EMT 61 - CANADIAN31</t>
  </si>
  <si>
    <t>381 - WDC SOLAR</t>
  </si>
  <si>
    <t>EMT_MODULO237</t>
  </si>
  <si>
    <t>591 - PHB15K-MT</t>
  </si>
  <si>
    <t>EMT 18 - PHB25</t>
  </si>
  <si>
    <t>891 - CS6K-275P</t>
  </si>
  <si>
    <t>EMT 61 - CANADIAN30</t>
  </si>
  <si>
    <t>379 - JNG</t>
  </si>
  <si>
    <t>EMT_MODULO236</t>
  </si>
  <si>
    <t>590 - PHB21KT-DT</t>
  </si>
  <si>
    <t>EMT 18 - PHB24</t>
  </si>
  <si>
    <t>882 - CS6U-335P</t>
  </si>
  <si>
    <t>EMT 61 - CANADIAN29</t>
  </si>
  <si>
    <t>377 - WDC SOLAR</t>
  </si>
  <si>
    <t>EMT_MODULO235</t>
  </si>
  <si>
    <t>586 - PHB 8.5K-MS</t>
  </si>
  <si>
    <t>EMT 18 - PHB23</t>
  </si>
  <si>
    <t>880 - CS6U-345P</t>
  </si>
  <si>
    <t>EMT 61 - CANADIAN28</t>
  </si>
  <si>
    <t>376 - HONOR SOLAR</t>
  </si>
  <si>
    <t>EMT_MODULO234</t>
  </si>
  <si>
    <t>585 - PHB 1500-XS</t>
  </si>
  <si>
    <t>EMT 18 - PHB22</t>
  </si>
  <si>
    <t>879 - CS6U-355P</t>
  </si>
  <si>
    <t>EMT 61 - CANADIAN27</t>
  </si>
  <si>
    <t>375 - SUNKET</t>
  </si>
  <si>
    <t>EMT_MODULO233</t>
  </si>
  <si>
    <t>538 - PHB36K-MT</t>
  </si>
  <si>
    <t>EMT 18 - PHB21</t>
  </si>
  <si>
    <t>876 - CS6U -330P</t>
  </si>
  <si>
    <t>EMT 61 - CANADIAN26</t>
  </si>
  <si>
    <t>374 - HONOR SOLAR</t>
  </si>
  <si>
    <t>EMT_MODULO232</t>
  </si>
  <si>
    <t>487 - PHB20K-MT</t>
  </si>
  <si>
    <t>EMT 18 - PHB20</t>
  </si>
  <si>
    <t>875 - CS6U 325-P</t>
  </si>
  <si>
    <t>EMT 61 - CANADIAN25</t>
  </si>
  <si>
    <t>369 - SINE ENERGY</t>
  </si>
  <si>
    <t>EMT_MODULO231</t>
  </si>
  <si>
    <t>467 - PHB50K-MT</t>
  </si>
  <si>
    <t>EMT 18 - PHB19</t>
  </si>
  <si>
    <t>167 - CS6X-325P-FG</t>
  </si>
  <si>
    <t>EMT 61 - CANADIAN24</t>
  </si>
  <si>
    <t>367 - XPOWER</t>
  </si>
  <si>
    <t>EMT_MODULO230</t>
  </si>
  <si>
    <t>466 - PHB12KN-DT</t>
  </si>
  <si>
    <t>EMT 18 - PHB18</t>
  </si>
  <si>
    <t>166 - CS6X-325P</t>
  </si>
  <si>
    <t>EMT 61 - CANADIAN23</t>
  </si>
  <si>
    <t xml:space="preserve">363 - HONOR </t>
  </si>
  <si>
    <t>EMT_MODULO229</t>
  </si>
  <si>
    <t>431 - PHB6000D-NS</t>
  </si>
  <si>
    <t>EMT 18 - PHB17</t>
  </si>
  <si>
    <t>165 - CS6K-275P-FG</t>
  </si>
  <si>
    <t>EMT 61 - CANADIAN22</t>
  </si>
  <si>
    <t>359 - SPOLARPV</t>
  </si>
  <si>
    <t>EMT_MODULO228</t>
  </si>
  <si>
    <t>423 - PHB75K-MT</t>
  </si>
  <si>
    <t>EMT 18 - PHB16</t>
  </si>
  <si>
    <t>164 - CS6K-270P-FG</t>
  </si>
  <si>
    <t>EMT 61 - CANADIAN21</t>
  </si>
  <si>
    <t>358 - TEGULA</t>
  </si>
  <si>
    <t>EMT_MODULO227</t>
  </si>
  <si>
    <t>401 - PHB60K-MT</t>
  </si>
  <si>
    <t>EMT 18 - PHB15</t>
  </si>
  <si>
    <t>163 - CS6C-155P</t>
  </si>
  <si>
    <t>EMT 61 - CANADIAN20</t>
  </si>
  <si>
    <t>357 - AUSTA ENERGY</t>
  </si>
  <si>
    <t>EMT_MODULO226</t>
  </si>
  <si>
    <t>326 - PHB8500-MS</t>
  </si>
  <si>
    <t>EMT 18 - PHB14</t>
  </si>
  <si>
    <t>162 - CS6X-335M</t>
  </si>
  <si>
    <t>EMT 61 - CANADIAN19</t>
  </si>
  <si>
    <t>356 - HERSHEY</t>
  </si>
  <si>
    <t>EMT_MODULO225</t>
  </si>
  <si>
    <t>223 - PHB - 5.0K</t>
  </si>
  <si>
    <t>EMT 18 - PHB13</t>
  </si>
  <si>
    <t>161 - CS6U-335M</t>
  </si>
  <si>
    <t>EMT 61 - CANADIAN18</t>
  </si>
  <si>
    <t>353 - ALMADEN</t>
  </si>
  <si>
    <t>EMT_MODULO224</t>
  </si>
  <si>
    <t>217 - PHB35K-MT</t>
  </si>
  <si>
    <t>EMT 18 - PHB12</t>
  </si>
  <si>
    <t>160 - CS6K-280M</t>
  </si>
  <si>
    <t>EMT 61 - CANADIAN17</t>
  </si>
  <si>
    <t>345 - KOFV</t>
  </si>
  <si>
    <t>EMT_MODULO223</t>
  </si>
  <si>
    <t>163 - PHB5000D-NS</t>
  </si>
  <si>
    <t>EMT 18 - PHB11</t>
  </si>
  <si>
    <t>159 - CS6U-320P</t>
  </si>
  <si>
    <t>EMT 61 - CANADIAN16</t>
  </si>
  <si>
    <t>344 - BST4</t>
  </si>
  <si>
    <t>EMT_MODULO222</t>
  </si>
  <si>
    <t>63 - PHB5000D-NS</t>
  </si>
  <si>
    <t>EMT 18 - PHB10</t>
  </si>
  <si>
    <t>158 - CS6U-315P</t>
  </si>
  <si>
    <t>EMT 61 - CANADIAN15</t>
  </si>
  <si>
    <t>343 - SINOSOLA</t>
  </si>
  <si>
    <t>EMT_MODULO221</t>
  </si>
  <si>
    <t>62 - PHB3000-NS</t>
  </si>
  <si>
    <t>EMT 18 - PHB9</t>
  </si>
  <si>
    <t>157 - CS6X310P</t>
  </si>
  <si>
    <t>EMT 61 - CANADIAN14</t>
  </si>
  <si>
    <t>342 - NEXEN</t>
  </si>
  <si>
    <t>EMT_MODULO220</t>
  </si>
  <si>
    <t>61 - PHB1500-NS</t>
  </si>
  <si>
    <t>EMT 18 - PHB8</t>
  </si>
  <si>
    <t>156 - CS6X-315P</t>
  </si>
  <si>
    <t>EMT 61 - CANADIAN13</t>
  </si>
  <si>
    <t>341 - EXIOM</t>
  </si>
  <si>
    <t>EMT_MODULO219</t>
  </si>
  <si>
    <t>60 - PHB14K-DT</t>
  </si>
  <si>
    <t>EMT 18 - PHB7</t>
  </si>
  <si>
    <t>155 - CS6X-315P-FG</t>
  </si>
  <si>
    <t>EMT 61 - CANADIAN12</t>
  </si>
  <si>
    <t>339 - LEAPTON</t>
  </si>
  <si>
    <t>EMT_MODULO218</t>
  </si>
  <si>
    <t>59 - PHB14K-DT</t>
  </si>
  <si>
    <t>EMT 18 - PHB6</t>
  </si>
  <si>
    <t>154 - CS6P-265P</t>
  </si>
  <si>
    <t>EMT 61 - CANADIAN11</t>
  </si>
  <si>
    <t>338 - SINOSOLA</t>
  </si>
  <si>
    <t>EMT_MODULO217</t>
  </si>
  <si>
    <t>58 - PHB25K-DT</t>
  </si>
  <si>
    <t>EMT 18 - PHB5</t>
  </si>
  <si>
    <t>153 - CS6K-260P-FG</t>
  </si>
  <si>
    <t>EMT 61 - CANADIAN10</t>
  </si>
  <si>
    <t>337 - SIRIUS</t>
  </si>
  <si>
    <t>EMT_MODULO216</t>
  </si>
  <si>
    <t>57 - PHB 20K-DT</t>
  </si>
  <si>
    <t>EMT 18 - PHB4</t>
  </si>
  <si>
    <t>152 - CS6K-275M</t>
  </si>
  <si>
    <t>EMT 61 - CANADIAN9</t>
  </si>
  <si>
    <t>336 - ODEX SOLAR</t>
  </si>
  <si>
    <t>EMT_MODULO215</t>
  </si>
  <si>
    <t>56 - PHB4600-SS</t>
  </si>
  <si>
    <t>EMT 18 - PHB3</t>
  </si>
  <si>
    <t>151 - CS6K-270M</t>
  </si>
  <si>
    <t>EMT 61 - CANADIAN8</t>
  </si>
  <si>
    <t>333 - VSUN SOLAR</t>
  </si>
  <si>
    <t>EMT_MODULO214</t>
  </si>
  <si>
    <t>55 - PHB30000-SS</t>
  </si>
  <si>
    <t>EMT 18 - PHB2</t>
  </si>
  <si>
    <t>150 - CS6P-250M</t>
  </si>
  <si>
    <t>EMT 61 - CANADIAN7</t>
  </si>
  <si>
    <t>330 - JAYU SOLAR</t>
  </si>
  <si>
    <t>EMT_MODULO213</t>
  </si>
  <si>
    <t>54 - PHB1500-SS</t>
  </si>
  <si>
    <t>EMT 18 - PHB1</t>
  </si>
  <si>
    <t>149 - CS6P-245M</t>
  </si>
  <si>
    <t>EMT 61 - CANADIAN6</t>
  </si>
  <si>
    <t>329 - RAYTECH</t>
  </si>
  <si>
    <t>EMT_MODULO212</t>
  </si>
  <si>
    <t>1253 - RMI 2000</t>
  </si>
  <si>
    <t>EMT 17 - RENOVIGI43</t>
  </si>
  <si>
    <t>148 - CS6P-240M</t>
  </si>
  <si>
    <t>EMT 61 - CANADIAN5</t>
  </si>
  <si>
    <t>328 - SOLPAC</t>
  </si>
  <si>
    <t>EMT_MODULO211</t>
  </si>
  <si>
    <t>1204 - RENO 20K HC</t>
  </si>
  <si>
    <t>EMT 17 - RENOVIGI42</t>
  </si>
  <si>
    <t>147 - CS6P250P</t>
  </si>
  <si>
    <t>EMT 61 - CANADIAN4</t>
  </si>
  <si>
    <t>325 - KOMECO</t>
  </si>
  <si>
    <t>EMT_MODULO210</t>
  </si>
  <si>
    <t>1199 - RENO-15K-HC</t>
  </si>
  <si>
    <t>EMT 17 - RENOVIGI41</t>
  </si>
  <si>
    <t>146 - CS6P245P</t>
  </si>
  <si>
    <t>EMT 61 - CANADIAN3</t>
  </si>
  <si>
    <t>321 - SOPRANO</t>
  </si>
  <si>
    <t>EMT_MODULO209</t>
  </si>
  <si>
    <t>1028 - RENO-20K-LV-NG-HC</t>
  </si>
  <si>
    <t>EMT 17 - RENOVIGI40</t>
  </si>
  <si>
    <t>145 - CS6P240P</t>
  </si>
  <si>
    <t>EMT 61 - CANADIAN2</t>
  </si>
  <si>
    <t>319 - EMPALUX</t>
  </si>
  <si>
    <t>EMT_MODULO208</t>
  </si>
  <si>
    <t>983 - RENO-10K-HC</t>
  </si>
  <si>
    <t>EMT 17 - RENOVIGI39</t>
  </si>
  <si>
    <t>144 - CS6P235P</t>
  </si>
  <si>
    <t>EMT 61 - CANADIAN1</t>
  </si>
  <si>
    <t>318 - BEYONDSUN</t>
  </si>
  <si>
    <t>EMT_MODULO207</t>
  </si>
  <si>
    <t>960 - RENO-30K-NG-HC</t>
  </si>
  <si>
    <t>EMT 17 - RENOVIGI38</t>
  </si>
  <si>
    <t>2123 - MLK-36 540WP</t>
  </si>
  <si>
    <t>EMT 59 - BYD68</t>
  </si>
  <si>
    <t>317 - JETION</t>
  </si>
  <si>
    <t>EMT_MODULO206</t>
  </si>
  <si>
    <t>928 - RENO-40K-NG-HC</t>
  </si>
  <si>
    <t>EMT 17 - RENOVIGI37</t>
  </si>
  <si>
    <t>2103 - BYD-450MIK-36</t>
  </si>
  <si>
    <t>EMT 59 - BYD67</t>
  </si>
  <si>
    <t>315 - BEDINSOLAR</t>
  </si>
  <si>
    <t>EMT_MODULO205</t>
  </si>
  <si>
    <t>907 - RENO-4K-HC</t>
  </si>
  <si>
    <t>EMT 17 - RENOVIGI36</t>
  </si>
  <si>
    <t>2092 - BYD455MGTK-36</t>
  </si>
  <si>
    <t>EMT 59 - BYD66</t>
  </si>
  <si>
    <t>313 - SUNOVA</t>
  </si>
  <si>
    <t>EMT_MODULO204</t>
  </si>
  <si>
    <t>891 - RENO-3K-HC</t>
  </si>
  <si>
    <t>EMT 17 - RENOVIGI35</t>
  </si>
  <si>
    <t>2074 - BYD-525MLTK-36</t>
  </si>
  <si>
    <t>EMT 59 - BYD65</t>
  </si>
  <si>
    <t>311 - OSDA</t>
  </si>
  <si>
    <t>EMT_MODULO203</t>
  </si>
  <si>
    <t>873 - RENO-5K-HC</t>
  </si>
  <si>
    <t>EMT 17 - RENOVIGI34</t>
  </si>
  <si>
    <t>2073 - BYD-520MLTK-36</t>
  </si>
  <si>
    <t>EMT 59 - BYD64</t>
  </si>
  <si>
    <t>309 - PHONO</t>
  </si>
  <si>
    <t>EMT_MODULO202</t>
  </si>
  <si>
    <t>812 - RENO 5K PLUS</t>
  </si>
  <si>
    <t>EMT 17 - RENOVIGI33</t>
  </si>
  <si>
    <t>2072 - BYD-530MLTK-36</t>
  </si>
  <si>
    <t>EMT 59 - BYD63</t>
  </si>
  <si>
    <t>306 - ELGIN</t>
  </si>
  <si>
    <t>EMT_MODULO201</t>
  </si>
  <si>
    <t>777 - RENO 30K-NG</t>
  </si>
  <si>
    <t>EMT 17 - RENOVIGI32</t>
  </si>
  <si>
    <t>2065 - MBK-36-SERIE-5P</t>
  </si>
  <si>
    <t>EMT 59 - BYD62</t>
  </si>
  <si>
    <t>305 - RENOVIGI</t>
  </si>
  <si>
    <t>EMT_MODULO200</t>
  </si>
  <si>
    <t>721 - RENO-7.7K</t>
  </si>
  <si>
    <t>EMT 17 - RENOVIGI31</t>
  </si>
  <si>
    <t>2045 - 535 MLK-36</t>
  </si>
  <si>
    <t>EMT 59 - BYD61</t>
  </si>
  <si>
    <t>303 - HIPRO</t>
  </si>
  <si>
    <t>EMT_MODULO199</t>
  </si>
  <si>
    <t>561 - RENO 15K_x000D_</t>
  </si>
  <si>
    <t>EMT 17 - RENOVIGI30</t>
  </si>
  <si>
    <t>2018 - BYD400-MIK-36-5B</t>
  </si>
  <si>
    <t>EMT 59 - BYD60</t>
  </si>
  <si>
    <t>302 - BELENERGY</t>
  </si>
  <si>
    <t>EMT_MODULO198</t>
  </si>
  <si>
    <t>541 - RENO-110K-NG</t>
  </si>
  <si>
    <t>EMT 17 - RENOVIGI29</t>
  </si>
  <si>
    <t>1981 - 540MLTK-36</t>
  </si>
  <si>
    <t>EMT 59 - BYD59</t>
  </si>
  <si>
    <t>300 - HELIUS ENERGY</t>
  </si>
  <si>
    <t>EMT_MODULO197</t>
  </si>
  <si>
    <t>537 - RENO-110K-5G_x000D_</t>
  </si>
  <si>
    <t>EMT 17 - RENOVIGI28</t>
  </si>
  <si>
    <t>1962 - BYD540MLTK</t>
  </si>
  <si>
    <t>EMT 59 - BYD58</t>
  </si>
  <si>
    <t>299 - AE SOLAR</t>
  </si>
  <si>
    <t>EMT_MODULO196</t>
  </si>
  <si>
    <t>469 - RENO 75K NG</t>
  </si>
  <si>
    <t>EMT 17 - RENOVIGI27</t>
  </si>
  <si>
    <t>1958 - BYD540MLTK</t>
  </si>
  <si>
    <t>EMT 59 - BYD57</t>
  </si>
  <si>
    <t>296 - LONGI SOLAR</t>
  </si>
  <si>
    <t>EMT_MODULO195</t>
  </si>
  <si>
    <t>428 - RENO-560</t>
  </si>
  <si>
    <t>EMT 17 - RENOVIGI26</t>
  </si>
  <si>
    <t>1939 - BYD545MLK-36</t>
  </si>
  <si>
    <t>EMT 59 - BYD56</t>
  </si>
  <si>
    <t>290 - INTELBRAS ENERGY</t>
  </si>
  <si>
    <t>EMT_MODULO194</t>
  </si>
  <si>
    <t>417 - RENO 40K</t>
  </si>
  <si>
    <t>EMT 17 - RENOVIGI25</t>
  </si>
  <si>
    <t>1932 - MLTK-36-535W</t>
  </si>
  <si>
    <t>EMT 59 - BYD55</t>
  </si>
  <si>
    <t>288 - ASTROSEMI ENERGY</t>
  </si>
  <si>
    <t>EMT_MODULO193</t>
  </si>
  <si>
    <t>357 - RENO 8K</t>
  </si>
  <si>
    <t>EMT 17 - RENOVIGI24</t>
  </si>
  <si>
    <t>1907 - BYD– MLK-36 540W</t>
  </si>
  <si>
    <t>EMT 59 - BYD54</t>
  </si>
  <si>
    <t>284 - STAVE</t>
  </si>
  <si>
    <t>EMT_MODULO192</t>
  </si>
  <si>
    <t>350 - RENO 10K PLUS</t>
  </si>
  <si>
    <t>EMT 17 - RENOVIGI23</t>
  </si>
  <si>
    <t>1900 - MGK-36 - 455W</t>
  </si>
  <si>
    <t>EMT 59 - BYD53</t>
  </si>
  <si>
    <t>281 - Q.PRIME</t>
  </si>
  <si>
    <t>EMT_MODULO191</t>
  </si>
  <si>
    <t>339 - RENO 8K PLUS</t>
  </si>
  <si>
    <t>EMT 17 - RENOVIGI22</t>
  </si>
  <si>
    <t>1861 - BYD535MLK-36</t>
  </si>
  <si>
    <t>EMT 59 - BYD52</t>
  </si>
  <si>
    <t>276 - SUNERGY</t>
  </si>
  <si>
    <t>EMT_MODULO190</t>
  </si>
  <si>
    <t>335 - G3000TL</t>
  </si>
  <si>
    <t>EMT 17 - RENOVIGI21</t>
  </si>
  <si>
    <t>1813 - BYD 335PHK-36</t>
  </si>
  <si>
    <t>EMT 59 - BYD51</t>
  </si>
  <si>
    <t xml:space="preserve">275 - Q.PEAK </t>
  </si>
  <si>
    <t>EMT_MODULO189</t>
  </si>
  <si>
    <t>322 - RENO 3K PLUS</t>
  </si>
  <si>
    <t>EMT 17 - RENOVIGI20</t>
  </si>
  <si>
    <t>1809 - 450MGTK-36</t>
  </si>
  <si>
    <t>EMT 59 - BYD50</t>
  </si>
  <si>
    <t>274 - HECKERT</t>
  </si>
  <si>
    <t>EMT_MODULO188</t>
  </si>
  <si>
    <t>304 - RENO 3K</t>
  </si>
  <si>
    <t>EMT 17 - RENOVIGI19</t>
  </si>
  <si>
    <t>1776 - BYD530MLK-36</t>
  </si>
  <si>
    <t>EMT 59 - BYD49</t>
  </si>
  <si>
    <t>273 - MINASOL</t>
  </si>
  <si>
    <t>EMT_MODULO187</t>
  </si>
  <si>
    <t>298 - RENO 30K LV</t>
  </si>
  <si>
    <t>EMT 17 - RENOVIGI18</t>
  </si>
  <si>
    <t>1752 - 335PHK-36</t>
  </si>
  <si>
    <t>EMT 59 - BYD48</t>
  </si>
  <si>
    <t>272 - AIUDUO</t>
  </si>
  <si>
    <t>EMT_MODULO186</t>
  </si>
  <si>
    <t>296 - RENO 4K PLUS</t>
  </si>
  <si>
    <t>EMT 17 - RENOVIGI17</t>
  </si>
  <si>
    <t>1732 - BYD445MGTK-36</t>
  </si>
  <si>
    <t>EMT 59 - BYD47</t>
  </si>
  <si>
    <t>270 - TRINA</t>
  </si>
  <si>
    <t>EMT_MODULO185</t>
  </si>
  <si>
    <t>286 - RENO 10K</t>
  </si>
  <si>
    <t>EMT 17 - RENOVIGI16</t>
  </si>
  <si>
    <t>1710 - BYD370-MBK-36</t>
  </si>
  <si>
    <t>EMT 59 - BYD46</t>
  </si>
  <si>
    <t>269 - ULICA</t>
  </si>
  <si>
    <t>EMT_MODULO184</t>
  </si>
  <si>
    <t>270 - RENO 5K PLUS</t>
  </si>
  <si>
    <t>EMT 17 - RENOVIGI15</t>
  </si>
  <si>
    <t xml:space="preserve">1705 - BYD450MGTK-36 </t>
  </si>
  <si>
    <t>EMT 59 - BYD45</t>
  </si>
  <si>
    <t>267 - UPSOLAR</t>
  </si>
  <si>
    <t>EMT_MODULO183</t>
  </si>
  <si>
    <t>266 - RENO3000HD</t>
  </si>
  <si>
    <t>EMT 17 - RENOVIGI14</t>
  </si>
  <si>
    <t>1685 - 400MIK-36</t>
  </si>
  <si>
    <t>EMT 59 - BYD44</t>
  </si>
  <si>
    <t>266 - BALFAR</t>
  </si>
  <si>
    <t>EMT_MODULO182</t>
  </si>
  <si>
    <t>262 - RENO 20K LV</t>
  </si>
  <si>
    <t>EMT 17 - RENOVIGI13</t>
  </si>
  <si>
    <t>1623 - 360M6K-36</t>
  </si>
  <si>
    <t>EMT 59 - BYD43</t>
  </si>
  <si>
    <t>265 - AMERISOLAR</t>
  </si>
  <si>
    <t>EMT_MODULO181</t>
  </si>
  <si>
    <t>228 - RENO 500</t>
  </si>
  <si>
    <t>EMT 17 - RENOVIGI12</t>
  </si>
  <si>
    <t>1574 - 330P6C-36</t>
  </si>
  <si>
    <t>EMT 59 - BYD42</t>
  </si>
  <si>
    <t>262 - INDEFINIDO</t>
  </si>
  <si>
    <t>EMT_MODULO180</t>
  </si>
  <si>
    <t>226 - RENO500</t>
  </si>
  <si>
    <t>EMT 17 - RENOVIGI11</t>
  </si>
  <si>
    <t>1570 - BYD400-MIC-36</t>
  </si>
  <si>
    <t>EMT 59 - BYD41</t>
  </si>
  <si>
    <t>257 - Q CELLS</t>
  </si>
  <si>
    <t>EMT_MODULO179</t>
  </si>
  <si>
    <t>225 - ST12000 TL</t>
  </si>
  <si>
    <t>EMT 17 - RENOVIGI10</t>
  </si>
  <si>
    <t>1543 - BYD395M7K</t>
  </si>
  <si>
    <t>EMT 59 - BYD40</t>
  </si>
  <si>
    <t>254 - JINKO</t>
  </si>
  <si>
    <t>EMT_MODULO178</t>
  </si>
  <si>
    <t>190 - RENO 1500H</t>
  </si>
  <si>
    <t>EMT 17 - RENOVIGI9</t>
  </si>
  <si>
    <t>1529 - 400M7K36</t>
  </si>
  <si>
    <t>EMT 59 - BYD39</t>
  </si>
  <si>
    <t>250 - DAH</t>
  </si>
  <si>
    <t>EMT_MODULO177</t>
  </si>
  <si>
    <t>179 - RENO-60K</t>
  </si>
  <si>
    <t>EMT 17 - RENOVIGI8</t>
  </si>
  <si>
    <t>1415 - BYD380-MIK-36-5B</t>
  </si>
  <si>
    <t>EMT 59 - BYD38</t>
  </si>
  <si>
    <t>248 - GCL SOLAR</t>
  </si>
  <si>
    <t>EMT_MODULO176</t>
  </si>
  <si>
    <t>147 - ST20000TL</t>
  </si>
  <si>
    <t>EMT 17 - RENOVIGI7</t>
  </si>
  <si>
    <t>1401 - BYD 335PHK-36 - 535W</t>
  </si>
  <si>
    <t>EMT 59 - BYD37</t>
  </si>
  <si>
    <t>246 - GCL</t>
  </si>
  <si>
    <t>EMT_MODULO175</t>
  </si>
  <si>
    <t>112 - SF5KTN</t>
  </si>
  <si>
    <t>EMT 17 - RENOVIGI6</t>
  </si>
  <si>
    <t>1356 - BYD PIK-36-SERIES-5BB 335W</t>
  </si>
  <si>
    <t>EMT 59 - BYD36</t>
  </si>
  <si>
    <t xml:space="preserve">242 - RESUN </t>
  </si>
  <si>
    <t>EMT_MODULO174</t>
  </si>
  <si>
    <t>102 - SF 3KTN</t>
  </si>
  <si>
    <t>EMT 17 - RENOVIGI5</t>
  </si>
  <si>
    <t>1342 - 335 PHK-36-4BB</t>
  </si>
  <si>
    <t>EMT 59 - BYD35</t>
  </si>
  <si>
    <t>240 - TP672P</t>
  </si>
  <si>
    <t>EMT_MODULO173</t>
  </si>
  <si>
    <t>100 - RENO-50K</t>
  </si>
  <si>
    <t>EMT 17 - RENOVIGI4</t>
  </si>
  <si>
    <t>1316 - 335 P6C - 36</t>
  </si>
  <si>
    <t>EMT 59 - BYD34</t>
  </si>
  <si>
    <t>235 - RISEN SOLAR</t>
  </si>
  <si>
    <t>EMT_MODULO172</t>
  </si>
  <si>
    <t>53 - SF5000TL</t>
  </si>
  <si>
    <t>EMT 17 - RENOVIGI3</t>
  </si>
  <si>
    <t>1280 - 340P6K-36</t>
  </si>
  <si>
    <t>EMT 59 - BYD33</t>
  </si>
  <si>
    <t>233 - GE</t>
  </si>
  <si>
    <t>EMT_MODULO171</t>
  </si>
  <si>
    <t>52 - SF3000TL</t>
  </si>
  <si>
    <t>EMT 17 - RENOVIGI2</t>
  </si>
  <si>
    <t>1211 - BYD345-PHK-36-5B</t>
  </si>
  <si>
    <t>EMT 59 - BYD32</t>
  </si>
  <si>
    <t>232 - CALYXO</t>
  </si>
  <si>
    <t>EMT_MODULO170</t>
  </si>
  <si>
    <t>51 - SF1600TL</t>
  </si>
  <si>
    <t>EMT 17 - RENOVIGI1</t>
  </si>
  <si>
    <t xml:space="preserve">1210 - 390M7K-36 </t>
  </si>
  <si>
    <t>EMT 59 - BYD31</t>
  </si>
  <si>
    <t>231 - SOLIKER</t>
  </si>
  <si>
    <t>EMT_MODULO169</t>
  </si>
  <si>
    <t>1138 - ES GT-30K</t>
  </si>
  <si>
    <t>EMT 15 - ECOSOLYS14</t>
  </si>
  <si>
    <t>1182 - 340PIK-36</t>
  </si>
  <si>
    <t>EMT 59 - BYD30</t>
  </si>
  <si>
    <t>230 - AVANCIS</t>
  </si>
  <si>
    <t>EMT_MODULO168</t>
  </si>
  <si>
    <t>1004 - ES GT-10K-V2</t>
  </si>
  <si>
    <t>EMT 15 - ECOSOLYS13</t>
  </si>
  <si>
    <t xml:space="preserve">1158 - 365M6K-36 </t>
  </si>
  <si>
    <t>EMT 59 - BYD29</t>
  </si>
  <si>
    <t>229 - NEXPOWER</t>
  </si>
  <si>
    <t>EMT_MODULO167</t>
  </si>
  <si>
    <t>834 - ES GT-08K-V2</t>
  </si>
  <si>
    <t>EMT 15 - ECOSOLYS12</t>
  </si>
  <si>
    <t>1133 - 340PHK-36</t>
  </si>
  <si>
    <t>EMT 59 - BYD28</t>
  </si>
  <si>
    <t>228 - FIRST SOLAR</t>
  </si>
  <si>
    <t>EMT_MODULO166</t>
  </si>
  <si>
    <t>732 - ES GT 20K</t>
  </si>
  <si>
    <t>EMT 15 - ECOSOLYS11</t>
  </si>
  <si>
    <t>1128 - 400MIK-36</t>
  </si>
  <si>
    <t>EMT 59 - BYD27</t>
  </si>
  <si>
    <t>226 - FIRST SOLAR</t>
  </si>
  <si>
    <t>EMT_MODULO165</t>
  </si>
  <si>
    <t>697 - ES GT-10K</t>
  </si>
  <si>
    <t>EMT 15 - ECOSOLYS10</t>
  </si>
  <si>
    <t>1012 - BYD335-PHK-36-5B</t>
  </si>
  <si>
    <t>EMT 59 - BYD26</t>
  </si>
  <si>
    <t>225 - DU APOLLO</t>
  </si>
  <si>
    <t>EMT_MODULO164</t>
  </si>
  <si>
    <t>649 - ES GT-16K</t>
  </si>
  <si>
    <t>EMT 15 - ECOSOLYS9</t>
  </si>
  <si>
    <t>969 - 335P6K-36</t>
  </si>
  <si>
    <t>EMT 59 - BYD25</t>
  </si>
  <si>
    <t>224 - WINACO</t>
  </si>
  <si>
    <t>EMT_MODULO163</t>
  </si>
  <si>
    <t>600 - ES GT-10K</t>
  </si>
  <si>
    <t>EMT 15 - ECOSOLYS8</t>
  </si>
  <si>
    <t>957 - 330P6K-36</t>
  </si>
  <si>
    <t>EMT 59 - BYD24</t>
  </si>
  <si>
    <t>223 - ELFIE</t>
  </si>
  <si>
    <t>EMT_MODULO162</t>
  </si>
  <si>
    <t>599 - ES GT-12K</t>
  </si>
  <si>
    <t>EMT 15 - ECOSOLYS7</t>
  </si>
  <si>
    <t>956 - BYD325-PHK-36-5B</t>
  </si>
  <si>
    <t>EMT 59 - BYD23</t>
  </si>
  <si>
    <t>222 - HUASHUN-ZATECH</t>
  </si>
  <si>
    <t>EMT_MODULO161</t>
  </si>
  <si>
    <t>570 - ES GT-60K</t>
  </si>
  <si>
    <t>EMT 15 - ECOSOLYS6</t>
  </si>
  <si>
    <t>919 - 325 P6C-36</t>
  </si>
  <si>
    <t>EMT 59 - BYD22</t>
  </si>
  <si>
    <t>221 - E+SOLAR</t>
  </si>
  <si>
    <t>EMT_MODULO160</t>
  </si>
  <si>
    <t>524 - ECOS 2K PLUS</t>
  </si>
  <si>
    <t>EMT 15 - ECOSOLYS5</t>
  </si>
  <si>
    <t>916 - BYD330-PHK-36-5B</t>
  </si>
  <si>
    <t>EMT 59 - BYD21</t>
  </si>
  <si>
    <t>220 - HILIGTH SOLAR</t>
  </si>
  <si>
    <t>EMT_MODULO159</t>
  </si>
  <si>
    <t>460 - ECOS-3000</t>
  </si>
  <si>
    <t>EMT 15 - ECOSOLYS4</t>
  </si>
  <si>
    <t>143 - BYD315P6D-36</t>
  </si>
  <si>
    <t>EMT 59 - BYD20</t>
  </si>
  <si>
    <t>219 - YINGLI SOLAR</t>
  </si>
  <si>
    <t>EMT_MODULO158</t>
  </si>
  <si>
    <t>369 - ES GT - 05K</t>
  </si>
  <si>
    <t>EMT 15 - ECOSOLYS3</t>
  </si>
  <si>
    <t>142 - BYD325P6D-36</t>
  </si>
  <si>
    <t>EMT 59 - BYD19</t>
  </si>
  <si>
    <t>218 - SCHUTTEN</t>
  </si>
  <si>
    <t>EMT_MODULO157</t>
  </si>
  <si>
    <t>46 - ECOS-2000</t>
  </si>
  <si>
    <t>EMT 15 - ECOSOLYS2</t>
  </si>
  <si>
    <t>141 - BYD320P6D-36</t>
  </si>
  <si>
    <t>EMT 59 - BYD18</t>
  </si>
  <si>
    <t>216 - SUNTELLITE</t>
  </si>
  <si>
    <t>EMT_MODULO156</t>
  </si>
  <si>
    <t>45 - ECOS-1000</t>
  </si>
  <si>
    <t>EMT 15 - ECOSOLYS1</t>
  </si>
  <si>
    <t>140 - BYD310P6D-36</t>
  </si>
  <si>
    <t>EMT 59 - BYD17</t>
  </si>
  <si>
    <t>215 - FUXING SOLAR</t>
  </si>
  <si>
    <t>EMT_MODULO155</t>
  </si>
  <si>
    <t>1335 - R5-10K-T2-15</t>
  </si>
  <si>
    <t>EMT 14 - SAJ49</t>
  </si>
  <si>
    <t>139 - BYD265P6D-30</t>
  </si>
  <si>
    <t>EMT 59 - BYD16</t>
  </si>
  <si>
    <t>214 - RISEN SOLAR</t>
  </si>
  <si>
    <t>EMT_MODULO154</t>
  </si>
  <si>
    <t>1327 - R5-8K-T2</t>
  </si>
  <si>
    <t>EMT 14 - SAJ48</t>
  </si>
  <si>
    <t>138 - BYD260P6D-30</t>
  </si>
  <si>
    <t>EMT 59 - BYD15</t>
  </si>
  <si>
    <t>212 - SERAPHIM SOLAR</t>
  </si>
  <si>
    <t>EMT_MODULO153</t>
  </si>
  <si>
    <t>1306 - R5-7K-S2-15</t>
  </si>
  <si>
    <t>EMT 14 - SAJ47</t>
  </si>
  <si>
    <t>137 - BYD255P6D-30</t>
  </si>
  <si>
    <t>EMT 59 - BYD14</t>
  </si>
  <si>
    <t>211 - SUNTECH</t>
  </si>
  <si>
    <t>EMT_MODULO152</t>
  </si>
  <si>
    <t>1294 - SUNTRIO PLUS 30K-LV</t>
  </si>
  <si>
    <t>EMT 14 - SAJ46</t>
  </si>
  <si>
    <t>136 - BYD250P6D-30</t>
  </si>
  <si>
    <t>EMT 59 - BYD13</t>
  </si>
  <si>
    <t>209 - TRINA</t>
  </si>
  <si>
    <t>EMT_MODULO151</t>
  </si>
  <si>
    <t>1290 - R6-33K-T3-32</t>
  </si>
  <si>
    <t>EMT 14 - SAJ45</t>
  </si>
  <si>
    <t>135 - BYD250P6C-30-DG</t>
  </si>
  <si>
    <t>EMT 59 - BYD12</t>
  </si>
  <si>
    <t>208 - SUNRISE</t>
  </si>
  <si>
    <t>EMT_MODULO150</t>
  </si>
  <si>
    <t>1277 - R6-25K-T2-32</t>
  </si>
  <si>
    <t>EMT 14 - SAJ44</t>
  </si>
  <si>
    <t>134 - BYD315P6C-36-DG</t>
  </si>
  <si>
    <t>EMT 59 - BYD11</t>
  </si>
  <si>
    <t>207 - LINUO POWER</t>
  </si>
  <si>
    <t>EMT_MODULO149</t>
  </si>
  <si>
    <t>1263 - R6-8K-S3</t>
  </si>
  <si>
    <t>EMT 14 - SAJ43</t>
  </si>
  <si>
    <t>133 - BYD310P6C-36-DG</t>
  </si>
  <si>
    <t>EMT 59 - BYD10</t>
  </si>
  <si>
    <t>206 - YISOLAR</t>
  </si>
  <si>
    <t>EMT_MODULO148</t>
  </si>
  <si>
    <t>1208 - R6-50K-T4-32</t>
  </si>
  <si>
    <t>EMT 14 - SAJ42</t>
  </si>
  <si>
    <t>132 - BYD260P6C-30-DG</t>
  </si>
  <si>
    <t>EMT 59 - BYD9</t>
  </si>
  <si>
    <t>205 - UNI-X</t>
  </si>
  <si>
    <t>EMT_MODULO147</t>
  </si>
  <si>
    <t>1207 - R5-4K-S2-15</t>
  </si>
  <si>
    <t>EMT 14 - SAJ41</t>
  </si>
  <si>
    <t>131 - BYD255P6C-30-DG</t>
  </si>
  <si>
    <t>EMT 59 - BYD8</t>
  </si>
  <si>
    <t>204 - USEENERGY</t>
  </si>
  <si>
    <t>EMT_MODULO146</t>
  </si>
  <si>
    <t>1174 - R6-10K-S3</t>
  </si>
  <si>
    <t>EMT 14 - SAJ40</t>
  </si>
  <si>
    <t>130 - BYD130P6C-18</t>
  </si>
  <si>
    <t>EMT 59 - BYD7</t>
  </si>
  <si>
    <t>203 - SHINE SOLAR</t>
  </si>
  <si>
    <t>EMT_MODULO145</t>
  </si>
  <si>
    <t>1162 - R6-30K-T4-32-LV</t>
  </si>
  <si>
    <t>EMT 14 - SAJ39</t>
  </si>
  <si>
    <t>129 - BYD315P6C-36</t>
  </si>
  <si>
    <t>EMT 59 - BYD6</t>
  </si>
  <si>
    <t>202 - LUXEN</t>
  </si>
  <si>
    <t>EMT_MODULO144</t>
  </si>
  <si>
    <t>1161 - R5-3K-S1- 15</t>
  </si>
  <si>
    <t>EMT 14 - SAJ38</t>
  </si>
  <si>
    <t>128 - BYD260P6C-30</t>
  </si>
  <si>
    <t>EMT 59 - BYD5</t>
  </si>
  <si>
    <t>201 - AEG</t>
  </si>
  <si>
    <t>EMT_MODULO143</t>
  </si>
  <si>
    <t>1107 - R6-40K-T4-32</t>
  </si>
  <si>
    <t>EMT 14 - SAJ37</t>
  </si>
  <si>
    <t>127 - BYD255P6C-30</t>
  </si>
  <si>
    <t>EMT 59 - BYD4</t>
  </si>
  <si>
    <t>200 - HAREON SOLAR</t>
  </si>
  <si>
    <t>EMT_MODULO142</t>
  </si>
  <si>
    <t>1102 - R6-50K-T4-32</t>
  </si>
  <si>
    <t>EMT 14 - SAJ36</t>
  </si>
  <si>
    <t>126 - BYD250P6C-30</t>
  </si>
  <si>
    <t>EMT 59 - BYD3</t>
  </si>
  <si>
    <t>199 - SENGI SOLAR</t>
  </si>
  <si>
    <t>EMT_MODULO141</t>
  </si>
  <si>
    <t>1091 - R6-20K-T2-32</t>
  </si>
  <si>
    <t>EMT 14 - SAJ35</t>
  </si>
  <si>
    <t>72 - BYD240P6-30</t>
  </si>
  <si>
    <t>EMT 59 - BYD2</t>
  </si>
  <si>
    <t>198 - RESUN SOLAR</t>
  </si>
  <si>
    <t>EMT_MODULO140</t>
  </si>
  <si>
    <t>1085 - R6-20K-T3-32-LV</t>
  </si>
  <si>
    <t>EMT 14 - SAJ34</t>
  </si>
  <si>
    <t>71 - BYD140P6-18</t>
  </si>
  <si>
    <t>EMT 59 - BYD1</t>
  </si>
  <si>
    <t>196 - SUNPOWER CORPORATION</t>
  </si>
  <si>
    <t>EMT_MODULO139</t>
  </si>
  <si>
    <t>1047 - R5-5K-S2-15</t>
  </si>
  <si>
    <t>EMT 14 - SAJ33</t>
  </si>
  <si>
    <t>125 - AP60-255</t>
  </si>
  <si>
    <t>EMT 58 - FERRANIA SOLIS1</t>
  </si>
  <si>
    <t>195 - SUNPOWER</t>
  </si>
  <si>
    <t>EMT_MODULO138</t>
  </si>
  <si>
    <t>1038 - R5-8K-S2-15</t>
  </si>
  <si>
    <t>EMT 14 - SAJ32</t>
  </si>
  <si>
    <t>2182 - UP-M550MH</t>
  </si>
  <si>
    <t>EMT 57 - UP SOLAR9</t>
  </si>
  <si>
    <t>193 - TECHEN TECHNOLOGIES</t>
  </si>
  <si>
    <t>EMT_MODULO137</t>
  </si>
  <si>
    <t>1031 - R6-15K-T2-32-LV</t>
  </si>
  <si>
    <t>EMT 14 - SAJ31</t>
  </si>
  <si>
    <t>1734 - UP-M555MH</t>
  </si>
  <si>
    <t>EMT 57 - UP SOLAR8</t>
  </si>
  <si>
    <t>192 - OPEN RENEWABLES</t>
  </si>
  <si>
    <t>EMT_MODULO136</t>
  </si>
  <si>
    <t>1030 - R5-6K-S2-15</t>
  </si>
  <si>
    <t>EMT 14 - SAJ30</t>
  </si>
  <si>
    <t>1709 - UP-M340P</t>
  </si>
  <si>
    <t>EMT 57 - UP SOLAR7</t>
  </si>
  <si>
    <t>190 - LINUO POWER</t>
  </si>
  <si>
    <t>EMT_MODULO135</t>
  </si>
  <si>
    <t>880 - SUNTRIO PLUS 50K</t>
  </si>
  <si>
    <t>EMT 14 - SAJ29</t>
  </si>
  <si>
    <t>124 - UP-M150P(6X6)</t>
  </si>
  <si>
    <t>EMT 57 - UP SOLAR6</t>
  </si>
  <si>
    <t>189 - SOLVIS</t>
  </si>
  <si>
    <t>EMT_MODULO134</t>
  </si>
  <si>
    <t>863 - SUNTRIO PLUS-35K-LV</t>
  </si>
  <si>
    <t>EMT 14 - SAJ28</t>
  </si>
  <si>
    <t>123 - UP-M150P(9X4)</t>
  </si>
  <si>
    <t>EMT 57 - UP SOLAR5</t>
  </si>
  <si>
    <t>188 - SUNEDISON</t>
  </si>
  <si>
    <t>EMT_MODULO133</t>
  </si>
  <si>
    <t>829 - SUNTRIO PLUS 40K</t>
  </si>
  <si>
    <t>EMT 14 - SAJ27</t>
  </si>
  <si>
    <t>122 - UP-M315P</t>
  </si>
  <si>
    <t>EMT 57 - UP SOLAR4</t>
  </si>
  <si>
    <t>187 - SUNLIGHT</t>
  </si>
  <si>
    <t>EMT_MODULO132</t>
  </si>
  <si>
    <t>807 - SUNTRIO 40K</t>
  </si>
  <si>
    <t>EMT 14 - SAJ26</t>
  </si>
  <si>
    <t>121 - UP-M310P</t>
  </si>
  <si>
    <t>EMT 57 - UP SOLAR3</t>
  </si>
  <si>
    <t>186 - WARIS</t>
  </si>
  <si>
    <t>EMT_MODULO131</t>
  </si>
  <si>
    <t>787 - R5-15K-T2</t>
  </si>
  <si>
    <t>EMT 14 - SAJ25</t>
  </si>
  <si>
    <t>120 - UP-M265P</t>
  </si>
  <si>
    <t>EMT 57 - UP SOLAR2</t>
  </si>
  <si>
    <t>185 - MEMC-SUNEDISON</t>
  </si>
  <si>
    <t>EMT_MODULO130</t>
  </si>
  <si>
    <t>718 - SUNUNO PLUS 6K-M</t>
  </si>
  <si>
    <t>EMT 14 - SAJ24</t>
  </si>
  <si>
    <t>119 - UP-M260P</t>
  </si>
  <si>
    <t>EMT 57 - UP SOLAR1</t>
  </si>
  <si>
    <t>181 - S-ENERGY</t>
  </si>
  <si>
    <t>EMT_MODULO129</t>
  </si>
  <si>
    <t>685 - SUNTRIO PLUS 33K</t>
  </si>
  <si>
    <t>EMT 14 - SAJ23</t>
  </si>
  <si>
    <t>118 - TM-P6-72-310</t>
  </si>
  <si>
    <t>EMT 56 - BRASOLAR4</t>
  </si>
  <si>
    <t xml:space="preserve">180 - SUN HOME </t>
  </si>
  <si>
    <t>EMT_MODULO128</t>
  </si>
  <si>
    <t>681 - R5-20K-T2</t>
  </si>
  <si>
    <t>EMT 14 - SAJ22</t>
  </si>
  <si>
    <t>117 - TM-P6-60-260</t>
  </si>
  <si>
    <t>EMT 56 - BRASOLAR3</t>
  </si>
  <si>
    <t>179 - STIZ</t>
  </si>
  <si>
    <t>EMT_MODULO127</t>
  </si>
  <si>
    <t>628 - SUNUNO PLUS 8K</t>
  </si>
  <si>
    <t>EMT 14 - SAJ21</t>
  </si>
  <si>
    <t>116 - TM-M6-82-320</t>
  </si>
  <si>
    <t>EMT 56 - BRASOLAR2</t>
  </si>
  <si>
    <t>178 - MEYER BURGER</t>
  </si>
  <si>
    <t>EMT_MODULO126</t>
  </si>
  <si>
    <t xml:space="preserve">578 - R5-17K-T2 </t>
  </si>
  <si>
    <t>EMT 14 - SAJ20</t>
  </si>
  <si>
    <t>115 - TM-M6-60-270</t>
  </si>
  <si>
    <t>EMT 56 - BRASOLAR1</t>
  </si>
  <si>
    <t>176 - TALESUN - TSUN</t>
  </si>
  <si>
    <t>EMT_MODULO125</t>
  </si>
  <si>
    <t>568 - R5-4K-S2</t>
  </si>
  <si>
    <t>EMT 14 - SAJ19</t>
  </si>
  <si>
    <t>112 - LN240(30)P-3-240</t>
  </si>
  <si>
    <t>EMT 55 - LINUO1</t>
  </si>
  <si>
    <t>175 - SOLAR LEADING</t>
  </si>
  <si>
    <t>EMT_MODULO124</t>
  </si>
  <si>
    <t>560 - R5-3K-S2</t>
  </si>
  <si>
    <t>EMT 14 - SAJ18</t>
  </si>
  <si>
    <t>114 - BSL250P3</t>
  </si>
  <si>
    <t>EMT 54 - BRASIL SOLAR3</t>
  </si>
  <si>
    <t>174 - SOLARTERRA</t>
  </si>
  <si>
    <t>EMT_MODULO123</t>
  </si>
  <si>
    <t xml:space="preserve">542 - R5-3K-S1 </t>
  </si>
  <si>
    <t>EMT 14 - SAJ17</t>
  </si>
  <si>
    <t>111 - BSL240P3</t>
  </si>
  <si>
    <t>EMT 54 - BRASIL SOLAR2</t>
  </si>
  <si>
    <t>173 - SOLARTERRA</t>
  </si>
  <si>
    <t>EMT_MODULO122</t>
  </si>
  <si>
    <t>533 - R5-12K-T2</t>
  </si>
  <si>
    <t>EMT 14 - SAJ16</t>
  </si>
  <si>
    <t>110 - BSL23093</t>
  </si>
  <si>
    <t>EMT 54 - BRASIL SOLAR1</t>
  </si>
  <si>
    <t xml:space="preserve">172 - SOLARIS </t>
  </si>
  <si>
    <t>EMT_MODULO121</t>
  </si>
  <si>
    <t>512 - R5-6K-S2</t>
  </si>
  <si>
    <t>EMT 14 - SAJ15</t>
  </si>
  <si>
    <t>109 - QSMARTUFL110</t>
  </si>
  <si>
    <t>EMT 53 - Q-CELLS3</t>
  </si>
  <si>
    <t>171 - SOLARIA</t>
  </si>
  <si>
    <t>EMT_MODULO120</t>
  </si>
  <si>
    <t>510 - R5-7K-S2</t>
  </si>
  <si>
    <t>EMT 14 - SAJ14</t>
  </si>
  <si>
    <t>108 - QPROG2 240</t>
  </si>
  <si>
    <t>EMT 53 - Q-CELLS2</t>
  </si>
  <si>
    <t>170 - SOLARGIX</t>
  </si>
  <si>
    <t>EMT_MODULO119</t>
  </si>
  <si>
    <t>501 - R5-2K-S1</t>
  </si>
  <si>
    <t>EMT 14 - SAJ13</t>
  </si>
  <si>
    <t>107 - QBASEG2 240</t>
  </si>
  <si>
    <t>EMT 53 - Q-CELLS1</t>
  </si>
  <si>
    <t>169 - KDM KINGDOM SOLAR</t>
  </si>
  <si>
    <t>EMT_MODULO118</t>
  </si>
  <si>
    <t>482 - SUNTRIO PLUS 60K</t>
  </si>
  <si>
    <t>EMT 14 - SAJ12</t>
  </si>
  <si>
    <t>2158 - RS6-570N-E3</t>
  </si>
  <si>
    <t>EMT 52 - RENESOLA36</t>
  </si>
  <si>
    <t>168 - SOLAR TECH</t>
  </si>
  <si>
    <t>EMT_MODULO117</t>
  </si>
  <si>
    <t>462 - SUNTRIO PLUS 20K</t>
  </si>
  <si>
    <t>EMT 14 - SAJ11</t>
  </si>
  <si>
    <t>1914 - RS3-455MB-E3</t>
  </si>
  <si>
    <t>EMT 52 - RENESOLA35</t>
  </si>
  <si>
    <t>167 - TRX SOLAR</t>
  </si>
  <si>
    <t>EMT_MODULO116</t>
  </si>
  <si>
    <t>427 - SUNTRIO PLUS 25K</t>
  </si>
  <si>
    <t>EMT 14 - SAJ10</t>
  </si>
  <si>
    <t>1901 - RS3-455MB-E3</t>
  </si>
  <si>
    <t>EMT 52 - RENESOLA34</t>
  </si>
  <si>
    <t>166 - SHINEFAR</t>
  </si>
  <si>
    <t>EMT_MODULO115</t>
  </si>
  <si>
    <t>409 - R5-5K-S2</t>
  </si>
  <si>
    <t>EMT 14 - SAJ9</t>
  </si>
  <si>
    <t>106 - JC95S-12HB</t>
  </si>
  <si>
    <t>EMT 52 - RENESOLA33</t>
  </si>
  <si>
    <t>165 - KOMAES</t>
  </si>
  <si>
    <t>EMT_MODULO114</t>
  </si>
  <si>
    <t>393 - R5-8K-S2</t>
  </si>
  <si>
    <t>EMT 14 - SAJ8</t>
  </si>
  <si>
    <t>105 - JC90S-12HB</t>
  </si>
  <si>
    <t>EMT 52 - RENESOLA32</t>
  </si>
  <si>
    <t>164 - SOALR WORLD</t>
  </si>
  <si>
    <t>EMT_MODULO113</t>
  </si>
  <si>
    <t>44 - SUNUNO PLUS 1K</t>
  </si>
  <si>
    <t>EMT 14 - SAJ7</t>
  </si>
  <si>
    <t>104 - JC305M-24-ABV</t>
  </si>
  <si>
    <t>EMT 52 - RENESOLA31</t>
  </si>
  <si>
    <t>163 - BOSH</t>
  </si>
  <si>
    <t>EMT_MODULO112</t>
  </si>
  <si>
    <t>43 - SUNUNO PLUS 1.5K</t>
  </si>
  <si>
    <t>EMT 14 - SAJ6</t>
  </si>
  <si>
    <t>103 - JC300M-24-ABV</t>
  </si>
  <si>
    <t>EMT 52 - RENESOLA30</t>
  </si>
  <si>
    <t>158 - RIOSOLAR</t>
  </si>
  <si>
    <t>EMT_MODULO111</t>
  </si>
  <si>
    <t>42 - SUNUNO PLUS 2K</t>
  </si>
  <si>
    <t>EMT 14 - SAJ5</t>
  </si>
  <si>
    <t>102 - JC300M-24-AB</t>
  </si>
  <si>
    <t>EMT 52 - RENESOLA29</t>
  </si>
  <si>
    <t>157 - QUALILED</t>
  </si>
  <si>
    <t>EMT_MODULO110</t>
  </si>
  <si>
    <t>41 - SUNUNO PLUS 2.5K</t>
  </si>
  <si>
    <t>EMT 14 - SAJ4</t>
  </si>
  <si>
    <t>101 - JC295M-24-ABV</t>
  </si>
  <si>
    <t>EMT 52 - RENESOLA28</t>
  </si>
  <si>
    <t>156 - RISEN</t>
  </si>
  <si>
    <t>EMT_MODULO109</t>
  </si>
  <si>
    <t>40 - SUNUNO PLUS 5K-M</t>
  </si>
  <si>
    <t>EMT 14 - SAJ3</t>
  </si>
  <si>
    <t>100 - JC295M-24-AB</t>
  </si>
  <si>
    <t>EMT 52 - RENESOLA27</t>
  </si>
  <si>
    <t>155 - BLD SOLAR</t>
  </si>
  <si>
    <t>EMT_MODULO108</t>
  </si>
  <si>
    <t>39 - SUNUNO PLUS 4K-M</t>
  </si>
  <si>
    <t>EMT 14 - SAJ2</t>
  </si>
  <si>
    <t>99 - JC290M-24-ABV</t>
  </si>
  <si>
    <t>EMT 52 - RENESOLA26</t>
  </si>
  <si>
    <t>154 - RENESOLA</t>
  </si>
  <si>
    <t>EMT_MODULO107</t>
  </si>
  <si>
    <t>38 - SUNUNO PLUS 3K-M</t>
  </si>
  <si>
    <t>EMT 14 - SAJ1</t>
  </si>
  <si>
    <t>98 - JC290M-24-AB</t>
  </si>
  <si>
    <t>EMT 52 - RENESOLA25</t>
  </si>
  <si>
    <t>153 - HOLYSOLAR</t>
  </si>
  <si>
    <t>EMT_MODULO106</t>
  </si>
  <si>
    <t>37 - SOLARTECD 5000</t>
  </si>
  <si>
    <t>97 - JC285M-24-AB</t>
  </si>
  <si>
    <t>EMT 52 - RENESOLA24</t>
  </si>
  <si>
    <t>152 - AIDE SOLAR</t>
  </si>
  <si>
    <t>EMT_MODULO105</t>
  </si>
  <si>
    <t>36 - ECO-INV-600W</t>
  </si>
  <si>
    <t>433 - TBEA</t>
  </si>
  <si>
    <t>EMT_INVERSOR104</t>
  </si>
  <si>
    <t>96 - JC280M-24-AB</t>
  </si>
  <si>
    <t>EMT 52 - RENESOLA23</t>
  </si>
  <si>
    <t>151 - TRAPAYSOLAR</t>
  </si>
  <si>
    <t>EMT_MODULO104</t>
  </si>
  <si>
    <t>35 - 1000 S</t>
  </si>
  <si>
    <t>EMT 11 - GROWATT9</t>
  </si>
  <si>
    <t>427 - SOLAR MAXX TECH</t>
  </si>
  <si>
    <t>EMT_INVERSOR103</t>
  </si>
  <si>
    <t>95 - JC260M-24-BBV</t>
  </si>
  <si>
    <t>EMT 52 - RENESOLA22</t>
  </si>
  <si>
    <t>150 - HECKERT SOLAR GMBH</t>
  </si>
  <si>
    <t>EMT_MODULO103</t>
  </si>
  <si>
    <t>34 - 1500 S</t>
  </si>
  <si>
    <t>EMT 11 - GROWATT8</t>
  </si>
  <si>
    <t>425 - HOPWIND</t>
  </si>
  <si>
    <t>EMT_INVERSOR102</t>
  </si>
  <si>
    <t>94 - JC255S-24-BB</t>
  </si>
  <si>
    <t>EMT 52 - RENESOLA21</t>
  </si>
  <si>
    <t>149 - HT</t>
  </si>
  <si>
    <t>EMT_MODULO102</t>
  </si>
  <si>
    <t>33 - 2000 S</t>
  </si>
  <si>
    <t>EMT 11 - GROWATT7</t>
  </si>
  <si>
    <t>421 - AUSTA</t>
  </si>
  <si>
    <t>EMT_INVERSOR101</t>
  </si>
  <si>
    <t>93 - JC255M-24-BBV</t>
  </si>
  <si>
    <t>EMT 52 - RENESOLA20</t>
  </si>
  <si>
    <t>147 - SUNRISE SOLAR TEC CO</t>
  </si>
  <si>
    <t>EMT_MODULO101</t>
  </si>
  <si>
    <t>32 - 300 S</t>
  </si>
  <si>
    <t>EMT 11 - GROWATT6</t>
  </si>
  <si>
    <t>418 - HYPPONTECH</t>
  </si>
  <si>
    <t>EMT_INVERSOR100</t>
  </si>
  <si>
    <t>92 - JC255M-24-BB</t>
  </si>
  <si>
    <t>EMT 52 - RENESOLA19</t>
  </si>
  <si>
    <t>145 - QSOLAR</t>
  </si>
  <si>
    <t>EMT_MODULO100</t>
  </si>
  <si>
    <t>31 - 2500MTL-S</t>
  </si>
  <si>
    <t>EMT 11 - GROWATT5</t>
  </si>
  <si>
    <t>415 - NEXEN</t>
  </si>
  <si>
    <t>EMT_INVERSOR99</t>
  </si>
  <si>
    <t>90 - JC250M-24-BBV</t>
  </si>
  <si>
    <t>EMT 52 - RENESOLA18</t>
  </si>
  <si>
    <t>144 - SOLARNOVA</t>
  </si>
  <si>
    <t>EMT_MODULO99</t>
  </si>
  <si>
    <t>30 - 3000MTL-S</t>
  </si>
  <si>
    <t>EMT 11 - GROWATT4</t>
  </si>
  <si>
    <t>411 - WDC</t>
  </si>
  <si>
    <t>EMT_INVERSOR98</t>
  </si>
  <si>
    <t>89 - JC250M-24-BB</t>
  </si>
  <si>
    <t>EMT 52 - RENESOLA17</t>
  </si>
  <si>
    <t>143 - HETECH ENERGY</t>
  </si>
  <si>
    <t>EMT_MODULO98</t>
  </si>
  <si>
    <t>29 - 3600MTL-S</t>
  </si>
  <si>
    <t>EMT 11 - GROWATT3</t>
  </si>
  <si>
    <t>410 - TECH POWER</t>
  </si>
  <si>
    <t>EMT_INVERSOR97</t>
  </si>
  <si>
    <t>88 - JC245S-24-BB</t>
  </si>
  <si>
    <t>EMT 52 - RENESOLA16</t>
  </si>
  <si>
    <t>142 - PRISMA</t>
  </si>
  <si>
    <t>EMT_MODULO97</t>
  </si>
  <si>
    <t>28 - 4200MTL-S</t>
  </si>
  <si>
    <t>EMT 11 - GROWATT2</t>
  </si>
  <si>
    <t>EMT_INVERSOR96</t>
  </si>
  <si>
    <t>87 - JC245M-24-BBV</t>
  </si>
  <si>
    <t>EMT 52 - RENESOLA15</t>
  </si>
  <si>
    <t>141 - ANERN</t>
  </si>
  <si>
    <t>EMT_MODULO96</t>
  </si>
  <si>
    <t>26 - 5500MTL-S</t>
  </si>
  <si>
    <t>EMT 11 - GROWATT1</t>
  </si>
  <si>
    <t>405 - HYPPONTECH</t>
  </si>
  <si>
    <t>EMT_INVERSOR95</t>
  </si>
  <si>
    <t>86 - JC245M-24-BB</t>
  </si>
  <si>
    <t>EMT 52 - RENESOLA14</t>
  </si>
  <si>
    <t>140 - MULTISOLAR</t>
  </si>
  <si>
    <t>EMT_MODULO95</t>
  </si>
  <si>
    <t>978 - INGECON SUN 40TL</t>
  </si>
  <si>
    <t>404 - NEXEN</t>
  </si>
  <si>
    <t>EMT_INVERSOR94</t>
  </si>
  <si>
    <t>85 - JC240M-24-BB</t>
  </si>
  <si>
    <t>EMT 52 - RENESOLA13</t>
  </si>
  <si>
    <t>139 - PANASONIC</t>
  </si>
  <si>
    <t>EMT_MODULO94</t>
  </si>
  <si>
    <t>977 -  INGECON SUN 100TL</t>
  </si>
  <si>
    <t>403 - WDC</t>
  </si>
  <si>
    <t>EMT_INVERSOR93</t>
  </si>
  <si>
    <t>84 - JC235M-24-BB</t>
  </si>
  <si>
    <t>EMT 52 - RENESOLA12</t>
  </si>
  <si>
    <t>138 - LUXEN</t>
  </si>
  <si>
    <t>EMT_MODULO93</t>
  </si>
  <si>
    <t>904 - SUN-160TL-PRO_x000D_</t>
  </si>
  <si>
    <t>402 - BYD</t>
  </si>
  <si>
    <t>EMT_INVERSOR92</t>
  </si>
  <si>
    <t>83 - JC230M-24-BB</t>
  </si>
  <si>
    <t>EMT 52 - RENESOLA11</t>
  </si>
  <si>
    <t>137 - SHINSUNG SOLAR ENERGY</t>
  </si>
  <si>
    <t>EMT_MODULO92</t>
  </si>
  <si>
    <t>789 - SUN 160TL PRO</t>
  </si>
  <si>
    <t>EMT_INVERSOR91</t>
  </si>
  <si>
    <t>82 - JC195S-24-DB</t>
  </si>
  <si>
    <t>EMT 52 - RENESOLA10</t>
  </si>
  <si>
    <t>136 - QXPV SOLAR</t>
  </si>
  <si>
    <t>EMT_MODULO91</t>
  </si>
  <si>
    <t>25 - INGECONSUN 5 TL M</t>
  </si>
  <si>
    <t>400 - FIMER</t>
  </si>
  <si>
    <t>EMT_INVERSOR90</t>
  </si>
  <si>
    <t>81 - JC190S-24-DB</t>
  </si>
  <si>
    <t>EMT 52 - RENESOLA9</t>
  </si>
  <si>
    <t>135 - ALPERT ONE</t>
  </si>
  <si>
    <t>EMT_MODULO90</t>
  </si>
  <si>
    <t>24 - INGECONSUN 3 TL M</t>
  </si>
  <si>
    <t>395 - GEP</t>
  </si>
  <si>
    <t>EMT_INVERSOR89</t>
  </si>
  <si>
    <t>80 - JC150S-12-GB</t>
  </si>
  <si>
    <t>EMT 52 - RENESOLA8</t>
  </si>
  <si>
    <t>134 - MORI</t>
  </si>
  <si>
    <t>EMT_MODULO89</t>
  </si>
  <si>
    <t>1349 - TAURO ECO 100-3-P</t>
  </si>
  <si>
    <t>EMT 9 - FRONIUS28</t>
  </si>
  <si>
    <t>393 - NHS</t>
  </si>
  <si>
    <t>EMT_INVERSOR88</t>
  </si>
  <si>
    <t>79 - JC150M-12GBV</t>
  </si>
  <si>
    <t>EMT 52 - RENESOLA7</t>
  </si>
  <si>
    <t>133 - MINASOL</t>
  </si>
  <si>
    <t>EMT_MODULO88</t>
  </si>
  <si>
    <t>1326 - SYMO 12.0-3 208-240</t>
  </si>
  <si>
    <t>EMT 9 - FRONIUS27</t>
  </si>
  <si>
    <t>392 - OMNIKSOL</t>
  </si>
  <si>
    <t>EMT_INVERSOR87</t>
  </si>
  <si>
    <t>78 - JC145S-12-GB</t>
  </si>
  <si>
    <t>EMT 52 - RENESOLA6</t>
  </si>
  <si>
    <t>132 - PROSPSOLAR</t>
  </si>
  <si>
    <t>EMT_MODULO87</t>
  </si>
  <si>
    <t>1280 - TAURO ECO 100-3-D</t>
  </si>
  <si>
    <t>EMT 9 - FRONIUS26</t>
  </si>
  <si>
    <t>384 - AFORE</t>
  </si>
  <si>
    <t>EMT_INVERSOR86</t>
  </si>
  <si>
    <t>77 - JC145M-12-GB</t>
  </si>
  <si>
    <t>EMT 52 - RENESOLA5</t>
  </si>
  <si>
    <t>130 - TRUNSUN</t>
  </si>
  <si>
    <t>EMT_MODULO86</t>
  </si>
  <si>
    <t>1094 - MID 20TL3-XL</t>
  </si>
  <si>
    <t>EMT 9 - FRONIUS25</t>
  </si>
  <si>
    <t>382 - SOLPLANET</t>
  </si>
  <si>
    <t>EMT_INVERSOR85</t>
  </si>
  <si>
    <t>76 - JC140M-12-GB</t>
  </si>
  <si>
    <t>EMT 52 - RENESOLA4</t>
  </si>
  <si>
    <t>129 - SUNOWE</t>
  </si>
  <si>
    <t>EMT_MODULO85</t>
  </si>
  <si>
    <t>1048 - SYMO BR 15.0-3</t>
  </si>
  <si>
    <t>EMT 9 - FRONIUS24</t>
  </si>
  <si>
    <t>380 - SOLPLANET</t>
  </si>
  <si>
    <t>EMT_INVERSOR84</t>
  </si>
  <si>
    <t>75 - JC145M-12-GBV</t>
  </si>
  <si>
    <t>EMT 52 - RENESOLA3</t>
  </si>
  <si>
    <t>128 - FIRSTOPTION SOLAR</t>
  </si>
  <si>
    <t>EMT_MODULO84</t>
  </si>
  <si>
    <t>987 - TAURO ECO 50-3-D</t>
  </si>
  <si>
    <t>EMT 9 - FRONIUS23</t>
  </si>
  <si>
    <t>378 -  GENERAL ELECTRIC COMPANY</t>
  </si>
  <si>
    <t>EMT_INVERSOR83</t>
  </si>
  <si>
    <t>74 - JC260S-24-BB</t>
  </si>
  <si>
    <t>EMT 52 - RENESOLA2</t>
  </si>
  <si>
    <t>127 - SUOYANG</t>
  </si>
  <si>
    <t>EMT_MODULO83</t>
  </si>
  <si>
    <t xml:space="preserve">773 - PRIMO 8.0-2 </t>
  </si>
  <si>
    <t>EMT 9 - FRONIUS22</t>
  </si>
  <si>
    <t>370 - ENPHASE</t>
  </si>
  <si>
    <t>EMT_INVERSOR82</t>
  </si>
  <si>
    <t>73 - JC200S-24-DB</t>
  </si>
  <si>
    <t>EMT 52 - RENESOLA1</t>
  </si>
  <si>
    <t>EMT_MODULO82</t>
  </si>
  <si>
    <t>766 - SYMO-10.0-3</t>
  </si>
  <si>
    <t>EMT 9 - FRONIUS21</t>
  </si>
  <si>
    <t>EMT_INVERSOR81</t>
  </si>
  <si>
    <t>70 - PFVBS300W</t>
  </si>
  <si>
    <t>EMT 50 - BIT SOLAR1</t>
  </si>
  <si>
    <t>125 - SUOYANG NEW ENERGY</t>
  </si>
  <si>
    <t>EMT_MODULO81</t>
  </si>
  <si>
    <t>724 - SYMO 17.5-3-M</t>
  </si>
  <si>
    <t>EMT 9 - FRONIUS20</t>
  </si>
  <si>
    <t>EMT_INVERSOR80</t>
  </si>
  <si>
    <t>2220 - ESPHSC555</t>
  </si>
  <si>
    <t>EMT 49 - ERA SOLAR9</t>
  </si>
  <si>
    <t>124 -  I9 SOL</t>
  </si>
  <si>
    <t>EMT_MODULO80</t>
  </si>
  <si>
    <t xml:space="preserve">719 - SYMO 25.0-3-S 25KW </t>
  </si>
  <si>
    <t>EMT 9 - FRONIUS19</t>
  </si>
  <si>
    <t>EMT_INVERSOR79</t>
  </si>
  <si>
    <t>2091 - ESPHSC550M_x000D_</t>
  </si>
  <si>
    <t>EMT 49 - ERA SOLAR8</t>
  </si>
  <si>
    <t>123 - AIDUOPV</t>
  </si>
  <si>
    <t>EMT_MODULO79</t>
  </si>
  <si>
    <t xml:space="preserve">638 - SYMO BRASIL 12.0-3 W </t>
  </si>
  <si>
    <t>EMT 9 - FRONIUS18</t>
  </si>
  <si>
    <t>EMT_INVERSOR78</t>
  </si>
  <si>
    <t>1878 - ESPMC-325P</t>
  </si>
  <si>
    <t>EMT 49 - ERA SOLAR7</t>
  </si>
  <si>
    <t>122 - KRIPT</t>
  </si>
  <si>
    <t>EMT_MODULO78</t>
  </si>
  <si>
    <t>630 - SYMO BR 12.0-3 - 11,995W</t>
  </si>
  <si>
    <t>EMT 9 - FRONIUS17</t>
  </si>
  <si>
    <t>EMT_INVERSOR77</t>
  </si>
  <si>
    <t xml:space="preserve">1179 - ESPMC330 </t>
  </si>
  <si>
    <t>EMT 49 - ERA SOLAR6</t>
  </si>
  <si>
    <t>121 - KYOCERA</t>
  </si>
  <si>
    <t>EMT_MODULO77</t>
  </si>
  <si>
    <t>558 - PRIMO 5.0-1</t>
  </si>
  <si>
    <t>EMT 9 - FRONIUS16</t>
  </si>
  <si>
    <t xml:space="preserve">354 - HYPONTECH </t>
  </si>
  <si>
    <t>EMT_INVERSOR76</t>
  </si>
  <si>
    <t>1154 - ESPMC 335</t>
  </si>
  <si>
    <t>EMT 49 - ERA SOLAR5</t>
  </si>
  <si>
    <t>120 - KVA</t>
  </si>
  <si>
    <t>EMT_MODULO76</t>
  </si>
  <si>
    <t>424 - SYMO 3.0-3-M</t>
  </si>
  <si>
    <t>EMT 9 - FRONIUS15</t>
  </si>
  <si>
    <t>350 - KEHUA TECH</t>
  </si>
  <si>
    <t>EMT_INVERSOR75</t>
  </si>
  <si>
    <t>1008 - ESPSC390M</t>
  </si>
  <si>
    <t>EMT 49 - ERA SOLAR4</t>
  </si>
  <si>
    <t>119 - SR SOLAR</t>
  </si>
  <si>
    <t>EMT_MODULO75</t>
  </si>
  <si>
    <t>332 - SYMO 12.5-3-M</t>
  </si>
  <si>
    <t>EMT 9 - FRONIUS14</t>
  </si>
  <si>
    <t>348 - SOLAX POWER</t>
  </si>
  <si>
    <t>EMT_INVERSOR74</t>
  </si>
  <si>
    <t>212 - ESPMC310</t>
  </si>
  <si>
    <t>EMT 49 - ERA SOLAR3</t>
  </si>
  <si>
    <t>118 - JA SOLAR</t>
  </si>
  <si>
    <t>EMT_MODULO74</t>
  </si>
  <si>
    <t>132 - ECO 27.0-3-S</t>
  </si>
  <si>
    <t>EMT 9 - FRONIUS13</t>
  </si>
  <si>
    <t>347 - FOXESS</t>
  </si>
  <si>
    <t>EMT_INVERSOR73</t>
  </si>
  <si>
    <t>211 - ESPMC260</t>
  </si>
  <si>
    <t>EMT 49 - ERA SOLAR2</t>
  </si>
  <si>
    <t>117 - SINGFO SOLAR</t>
  </si>
  <si>
    <t>EMT_MODULO73</t>
  </si>
  <si>
    <t>127 - SYMO 15.0-3</t>
  </si>
  <si>
    <t>EMT 9 - FRONIUS12</t>
  </si>
  <si>
    <t>346 - KOFV</t>
  </si>
  <si>
    <t>EMT_INVERSOR72</t>
  </si>
  <si>
    <t>210 - ESPMC150</t>
  </si>
  <si>
    <t>EMT 49 - ERA SOLAR1</t>
  </si>
  <si>
    <t>116 - ECOFORCE</t>
  </si>
  <si>
    <t>EMT_MODULO72</t>
  </si>
  <si>
    <t>126 - SYMO 20.0-3</t>
  </si>
  <si>
    <t>EMT 9 - FRONIUS11</t>
  </si>
  <si>
    <t>EMT_INVERSOR71</t>
  </si>
  <si>
    <t>56 - HG-140</t>
  </si>
  <si>
    <t>EMT 48 - QSOLAR1</t>
  </si>
  <si>
    <t>115 - SUNOWE</t>
  </si>
  <si>
    <t>EMT_MODULO71</t>
  </si>
  <si>
    <t>108 - ECO 25.0-3-S</t>
  </si>
  <si>
    <t>EMT 9 - FRONIUS10</t>
  </si>
  <si>
    <t>EMT_INVERSOR70</t>
  </si>
  <si>
    <t xml:space="preserve">1599 - CSP18-72H </t>
  </si>
  <si>
    <t>EMT 47 - CSUN26</t>
  </si>
  <si>
    <t>113 - SUNRISE</t>
  </si>
  <si>
    <t>EMT_MODULO70</t>
  </si>
  <si>
    <t>23 - PRIMO 5.0-1</t>
  </si>
  <si>
    <t>EMT 9 - FRONIUS9</t>
  </si>
  <si>
    <t>EMT_INVERSOR69</t>
  </si>
  <si>
    <t>536 - CSUN315-72M</t>
  </si>
  <si>
    <t>EMT 47 - CSUN25</t>
  </si>
  <si>
    <t>112 - EGING PV</t>
  </si>
  <si>
    <t>EMT_MODULO69</t>
  </si>
  <si>
    <t>22 - PRIMO 3.0-1</t>
  </si>
  <si>
    <t>EMT 9 - FRONIUS8</t>
  </si>
  <si>
    <t>334 - CHINT POWER</t>
  </si>
  <si>
    <t>EMT_INVERSOR68</t>
  </si>
  <si>
    <t>535 - CSUN310-72M</t>
  </si>
  <si>
    <t>EMT 47 - CSUN24</t>
  </si>
  <si>
    <t>111 - YINGLI ENERGY</t>
  </si>
  <si>
    <t>EMT_MODULO68</t>
  </si>
  <si>
    <t>21 - PRIMO 6.0-1</t>
  </si>
  <si>
    <t>EMT 9 - FRONIUS7</t>
  </si>
  <si>
    <t>EMT_INVERSOR67</t>
  </si>
  <si>
    <t>534 - CSUN275-60M</t>
  </si>
  <si>
    <t>EMT 47 - CSUN23</t>
  </si>
  <si>
    <t>110 - LERRI SOLAR</t>
  </si>
  <si>
    <t>EMT_MODULO67</t>
  </si>
  <si>
    <t>20 - PRIMO 4.0-1</t>
  </si>
  <si>
    <t>EMT 9 - FRONIUS6</t>
  </si>
  <si>
    <t>324 - EMPALUX</t>
  </si>
  <si>
    <t>EMT_INVERSOR66</t>
  </si>
  <si>
    <t>531 - CSUN260-60M</t>
  </si>
  <si>
    <t>EMT 47 - CSUN22</t>
  </si>
  <si>
    <t>109 - GCL</t>
  </si>
  <si>
    <t>EMT_MODULO66</t>
  </si>
  <si>
    <t>19 - PRIMO 8.2-1</t>
  </si>
  <si>
    <t>EMT 9 - FRONIUS5</t>
  </si>
  <si>
    <t>EMT_INVERSOR65</t>
  </si>
  <si>
    <t>530 - CSUN315-72P</t>
  </si>
  <si>
    <t>EMT 47 - CSUN21</t>
  </si>
  <si>
    <t>108 - GLOBO BRASIL</t>
  </si>
  <si>
    <t>EMT_MODULO65</t>
  </si>
  <si>
    <t>18 - FRONIUS GALVO 3,0</t>
  </si>
  <si>
    <t>EMT 9 - FRONIUS4</t>
  </si>
  <si>
    <t>EMT_INVERSOR64</t>
  </si>
  <si>
    <t>528 - CSUN305-72P</t>
  </si>
  <si>
    <t>EMT 47 - CSUN20</t>
  </si>
  <si>
    <t>107 - DAQO</t>
  </si>
  <si>
    <t>EMT_MODULO64</t>
  </si>
  <si>
    <t>17 - FRONIUS GALVO 2,5</t>
  </si>
  <si>
    <t>EMT 9 - FRONIUS3</t>
  </si>
  <si>
    <t>EMT_INVERSOR63</t>
  </si>
  <si>
    <t>527 - CSUN300-72P</t>
  </si>
  <si>
    <t>EMT 47 - CSUN19</t>
  </si>
  <si>
    <t>106 - REC</t>
  </si>
  <si>
    <t>EMT_MODULO63</t>
  </si>
  <si>
    <t>16 - FRONIUS GOLVO 2,0</t>
  </si>
  <si>
    <t>EMT 9 - FRONIUS2</t>
  </si>
  <si>
    <t>312 - HELT</t>
  </si>
  <si>
    <t>EMT_INVERSOR62</t>
  </si>
  <si>
    <t>526 - CSUN265-60P</t>
  </si>
  <si>
    <t>EMT 47 - CSUN18</t>
  </si>
  <si>
    <t>105 - ALEO</t>
  </si>
  <si>
    <t>EMT_MODULO62</t>
  </si>
  <si>
    <t>15 - FRONIUS GALVO1,5</t>
  </si>
  <si>
    <t>EMT 9 - FRONIUS1</t>
  </si>
  <si>
    <t>310 - MOSO</t>
  </si>
  <si>
    <t>EMT_INVERSOR61</t>
  </si>
  <si>
    <t>525 - CSUN260-60P</t>
  </si>
  <si>
    <t>EMT 47 - CSUN17</t>
  </si>
  <si>
    <t>103 - CHINALAND</t>
  </si>
  <si>
    <t>EMT_MODULO61</t>
  </si>
  <si>
    <t>1370 - CSI-100K-T400GL02-E</t>
  </si>
  <si>
    <t>EMT 7 - CANADIAN34</t>
  </si>
  <si>
    <t>EMT_INVERSOR60</t>
  </si>
  <si>
    <t>521 - CSUN305-72P</t>
  </si>
  <si>
    <t>EMT 47 - CSUN16</t>
  </si>
  <si>
    <t>102 - YINXIG</t>
  </si>
  <si>
    <t>EMT_MODULO60</t>
  </si>
  <si>
    <t>1350 - CSI-250K-T800GL03-E</t>
  </si>
  <si>
    <t>EMT 7 - CANADIAN33</t>
  </si>
  <si>
    <t>EMT_INVERSOR59</t>
  </si>
  <si>
    <t>519 - CSUN260-60P</t>
  </si>
  <si>
    <t>EMT 47 - CSUN15</t>
  </si>
  <si>
    <t>101 - SUNHUA</t>
  </si>
  <si>
    <t>EMT_MODULO59</t>
  </si>
  <si>
    <t>1268 - CSI-60K-T400GL03-E</t>
  </si>
  <si>
    <t>EMT 7 - CANADIAN32</t>
  </si>
  <si>
    <t>EMT_INVERSOR58</t>
  </si>
  <si>
    <t>518 - CSUN255-60P</t>
  </si>
  <si>
    <t>EMT 47 - CSUN14</t>
  </si>
  <si>
    <t>100 - TIANWEI</t>
  </si>
  <si>
    <t>EMT_MODULO58</t>
  </si>
  <si>
    <t>1203 - CSI-40K-T400GL02-E</t>
  </si>
  <si>
    <t>EMT 7 - CANADIAN31</t>
  </si>
  <si>
    <t>301 - KEHUA TECH</t>
  </si>
  <si>
    <t>EMT_INVERSOR57</t>
  </si>
  <si>
    <t>517 - CSUN265-60P</t>
  </si>
  <si>
    <t>EMT 47 - CSUN13</t>
  </si>
  <si>
    <t>99 - FC SOLAR</t>
  </si>
  <si>
    <t>EMT_MODULO57</t>
  </si>
  <si>
    <t>1037 - CSI-5K-S22002-E</t>
  </si>
  <si>
    <t>EMT 7 - CANADIAN30</t>
  </si>
  <si>
    <t>298 - DEYE</t>
  </si>
  <si>
    <t>EMT_INVERSOR56</t>
  </si>
  <si>
    <t>516 - CSUN320-72M</t>
  </si>
  <si>
    <t>EMT 47 - CSUN12</t>
  </si>
  <si>
    <t>98 - SOLUXTEC</t>
  </si>
  <si>
    <t>EMT_MODULO56</t>
  </si>
  <si>
    <t>1019 - CSI-3K-S22002-ED</t>
  </si>
  <si>
    <t>EMT 7 - CANADIAN29</t>
  </si>
  <si>
    <t>295 - EAST</t>
  </si>
  <si>
    <t>EMT_INVERSOR55</t>
  </si>
  <si>
    <t>515 - CSUN270-60M</t>
  </si>
  <si>
    <t>EMT 47 - CSUN11</t>
  </si>
  <si>
    <t>96 - POWEWELL</t>
  </si>
  <si>
    <t>EMT_MODULO55</t>
  </si>
  <si>
    <t>927 -  CSI-25K-T400GL02-E</t>
  </si>
  <si>
    <t>EMT 7 - CANADIAN28</t>
  </si>
  <si>
    <t>EMT_INVERSOR54</t>
  </si>
  <si>
    <t>66 - CSUN310-72P</t>
  </si>
  <si>
    <t>EMT 47 - CSUN10</t>
  </si>
  <si>
    <t>95 - BLUESUN</t>
  </si>
  <si>
    <t>EMT_MODULO54</t>
  </si>
  <si>
    <t>910 - CSI-125KTL-GI-E</t>
  </si>
  <si>
    <t>EMT 7 - CANADIAN27</t>
  </si>
  <si>
    <t>EMT_INVERSOR53</t>
  </si>
  <si>
    <t>65 - CSUN290-72P</t>
  </si>
  <si>
    <t>EMT 47 - CSUN9</t>
  </si>
  <si>
    <t>94 - TENKA SOLAR</t>
  </si>
  <si>
    <t>EMT_MODULO53</t>
  </si>
  <si>
    <t>762 - CSI-40KTL-GI-FL</t>
  </si>
  <si>
    <t>EMT 7 - CANADIAN26</t>
  </si>
  <si>
    <t>EMT_INVERSOR52</t>
  </si>
  <si>
    <t>64 - CSUN265-60M</t>
  </si>
  <si>
    <t>EMT 47 - CSUN8</t>
  </si>
  <si>
    <t>93 - VIGEST SOLAR</t>
  </si>
  <si>
    <t>EMT_MODULO52</t>
  </si>
  <si>
    <t>723 - CSI-15K-T400GL01-E</t>
  </si>
  <si>
    <t>EMT 7 - CANADIAN25</t>
  </si>
  <si>
    <t>283 - SOLIS</t>
  </si>
  <si>
    <t>EMT_INVERSOR51</t>
  </si>
  <si>
    <t>63 - CSUN260-60M</t>
  </si>
  <si>
    <t>EMT 47 - CSUN7</t>
  </si>
  <si>
    <t>92 - CENTENNIAL GLOBAL</t>
  </si>
  <si>
    <t>EMT_MODULO51</t>
  </si>
  <si>
    <t>688 - CSI-7K-S22002-ED</t>
  </si>
  <si>
    <t>EMT 7 - CANADIAN24</t>
  </si>
  <si>
    <t>282 - HUAWEI</t>
  </si>
  <si>
    <t>EMT_INVERSOR50</t>
  </si>
  <si>
    <t>62 - CSUN255-60M</t>
  </si>
  <si>
    <t>EMT 47 - CSUN6</t>
  </si>
  <si>
    <t>91 - HAREON SOLAR</t>
  </si>
  <si>
    <t>EMT_MODULO50</t>
  </si>
  <si>
    <t>670 - CSI-20K-T400GL01-E</t>
  </si>
  <si>
    <t>EMT 7 - CANADIAN23</t>
  </si>
  <si>
    <t>280 - GOODWE</t>
  </si>
  <si>
    <t>EMT_INVERSOR49</t>
  </si>
  <si>
    <t>61 - CSUN250-60P</t>
  </si>
  <si>
    <t>EMT 47 - CSUN5</t>
  </si>
  <si>
    <t>90 - HIMIN</t>
  </si>
  <si>
    <t>EMT_MODULO49</t>
  </si>
  <si>
    <t>652 - CSI-9K-S22002-ED</t>
  </si>
  <si>
    <t>EMT 7 - CANADIAN22</t>
  </si>
  <si>
    <t>EMT_INVERSOR48</t>
  </si>
  <si>
    <t>60 - CSUN250-60M</t>
  </si>
  <si>
    <t>EMT 47 - CSUN4</t>
  </si>
  <si>
    <t>89 - G&amp;P ENERGY</t>
  </si>
  <si>
    <t>EMT_MODULO48</t>
  </si>
  <si>
    <t>639 - CSI-75K-T400GL02-E</t>
  </si>
  <si>
    <t>EMT 7 - CANADIAN21</t>
  </si>
  <si>
    <t>EMT_INVERSOR47</t>
  </si>
  <si>
    <t>59 - CSUN245-60P</t>
  </si>
  <si>
    <t>EMT 47 - CSUN3</t>
  </si>
  <si>
    <t>88 - ENERGIA PRÓPRIA</t>
  </si>
  <si>
    <t>EMT_MODULO47</t>
  </si>
  <si>
    <t>636 - CSI-25KTL-GI-L</t>
  </si>
  <si>
    <t>EMT 7 - CANADIAN20</t>
  </si>
  <si>
    <t>EMT_INVERSOR46</t>
  </si>
  <si>
    <t>58 - CSUN240-60P</t>
  </si>
  <si>
    <t>EMT 47 - CSUN2</t>
  </si>
  <si>
    <t>87 - W SOLAR</t>
  </si>
  <si>
    <t>EMT_MODULO46</t>
  </si>
  <si>
    <t>592 - CSI-60KTL-GI-HFL</t>
  </si>
  <si>
    <t>EMT 7 - CANADIAN19</t>
  </si>
  <si>
    <t>271 - ELGIN</t>
  </si>
  <si>
    <t>EMT_INVERSOR45</t>
  </si>
  <si>
    <t>57 - CSUN235-60P</t>
  </si>
  <si>
    <t>EMT 47 - CSUN1</t>
  </si>
  <si>
    <t>86 - MTSUBISHI</t>
  </si>
  <si>
    <t>EMT_MODULO45</t>
  </si>
  <si>
    <t>566 -  CSI-40K-T500</t>
  </si>
  <si>
    <t>EMT 7 - CANADIAN18</t>
  </si>
  <si>
    <t>EMT_INVERSOR44</t>
  </si>
  <si>
    <t>1417 - AC-330P/72S</t>
  </si>
  <si>
    <t>EMT 45 - AXITEC9</t>
  </si>
  <si>
    <t>85 - ENERGIA PLENA</t>
  </si>
  <si>
    <t>EMT_MODULO44</t>
  </si>
  <si>
    <t>563 - CSI-3K-S22002</t>
  </si>
  <si>
    <t>EMT 7 - CANADIAN17</t>
  </si>
  <si>
    <t>EMT_INVERSOR43</t>
  </si>
  <si>
    <t>51 - AC-265M/156-60S</t>
  </si>
  <si>
    <t>EMT 45 - AXITEC8</t>
  </si>
  <si>
    <t>84 - JUST SOLAR</t>
  </si>
  <si>
    <t>EMT_MODULO43</t>
  </si>
  <si>
    <t>549 - CSI-30K-T400GL02-E</t>
  </si>
  <si>
    <t>EMT 7 - CANADIAN16</t>
  </si>
  <si>
    <t>EMT_INVERSOR42</t>
  </si>
  <si>
    <t>50 - AC-270P/156-60S</t>
  </si>
  <si>
    <t>EMT 45 - AXITEC7</t>
  </si>
  <si>
    <t>83 - ZHEJIANG POWERWELL</t>
  </si>
  <si>
    <t>EMT_MODULO42</t>
  </si>
  <si>
    <t>513 - CSI-7KTL1 P-GI-FL</t>
  </si>
  <si>
    <t>EMT 7 - CANADIAN15</t>
  </si>
  <si>
    <t>EMT_INVERSOR41</t>
  </si>
  <si>
    <t>49 - AC310P/156-72S - 310W</t>
  </si>
  <si>
    <t>EMT 45 - AXITEC6</t>
  </si>
  <si>
    <t>82 - HORUS</t>
  </si>
  <si>
    <t>EMT_MODULO41</t>
  </si>
  <si>
    <t>500 - CSI-30KTL-GI-L</t>
  </si>
  <si>
    <t>EMT 7 - CANADIAN14</t>
  </si>
  <si>
    <t xml:space="preserve">256 - KSTAR SOLAR </t>
  </si>
  <si>
    <t>EMT_INVERSOR40</t>
  </si>
  <si>
    <t>48 - AC310P/156-72S - 300W</t>
  </si>
  <si>
    <t>EMT 45 - AXITEC5</t>
  </si>
  <si>
    <t>81 - EMBRAR</t>
  </si>
  <si>
    <t>EMT_MODULO40</t>
  </si>
  <si>
    <t>414 - CSI-5KTL1P-GI-FL</t>
  </si>
  <si>
    <t>EMT 7 - CANADIAN13</t>
  </si>
  <si>
    <t>EMT_INVERSOR39</t>
  </si>
  <si>
    <t>47 - AC-260P/156-60S</t>
  </si>
  <si>
    <t>EMT 45 - AXITEC4</t>
  </si>
  <si>
    <t>80 - GERMANPV</t>
  </si>
  <si>
    <t>EMT_MODULO39</t>
  </si>
  <si>
    <t>406 - CSI-3.0KTL1P-GI-FL</t>
  </si>
  <si>
    <t>EMT 7 - CANADIAN12</t>
  </si>
  <si>
    <t>EMT_INVERSOR38</t>
  </si>
  <si>
    <t>46 - AC-255P/156-60S</t>
  </si>
  <si>
    <t>EMT 45 - AXITEC3</t>
  </si>
  <si>
    <t>79 - SUOYANG</t>
  </si>
  <si>
    <t>EMT_MODULO38</t>
  </si>
  <si>
    <t>405 - CSI-15KTL-GI-LFL</t>
  </si>
  <si>
    <t>EMT 7 - CANADIAN11</t>
  </si>
  <si>
    <t>EMT_INVERSOR37</t>
  </si>
  <si>
    <t>45 - AC-250P/156-60S</t>
  </si>
  <si>
    <t>EMT 45 - AXITEC2</t>
  </si>
  <si>
    <t>78 - HAREONSOLAR</t>
  </si>
  <si>
    <t>EMT_MODULO37</t>
  </si>
  <si>
    <t xml:space="preserve">400 - CSI-4KTLP-GI-FL </t>
  </si>
  <si>
    <t>EMT 7 - CANADIAN10</t>
  </si>
  <si>
    <t>EMT_INVERSOR36</t>
  </si>
  <si>
    <t>44 - AC-240P/156-60S</t>
  </si>
  <si>
    <t>EMT 45 - AXITEC1</t>
  </si>
  <si>
    <t>77 - ELCO</t>
  </si>
  <si>
    <t>EMT_MODULO36</t>
  </si>
  <si>
    <t>399 - CSI-20KTL-GI-LFL-2MPPT</t>
  </si>
  <si>
    <t>EMT 7 - CANADIAN9</t>
  </si>
  <si>
    <t>245 - FRONIUS</t>
  </si>
  <si>
    <t>EMT_INVERSOR35</t>
  </si>
  <si>
    <t>43 - AVP72M-300WP</t>
  </si>
  <si>
    <t>EMT 44 - AVPROJECT13</t>
  </si>
  <si>
    <t>76 - ECSOLAR</t>
  </si>
  <si>
    <t>EMT_MODULO35</t>
  </si>
  <si>
    <t>383 - CSI-8KTL1P-GI-FL</t>
  </si>
  <si>
    <t>EMT 7 - CANADIAN8</t>
  </si>
  <si>
    <t>EMT_INVERSOR34</t>
  </si>
  <si>
    <t>42 - AVP72M-295WP</t>
  </si>
  <si>
    <t>EMT 44 - AVPROJECT12</t>
  </si>
  <si>
    <t>75 - SUNPORT</t>
  </si>
  <si>
    <t>EMT_MODULO34</t>
  </si>
  <si>
    <t>382 - CSI-5K-S22002-ED</t>
  </si>
  <si>
    <t>EMT 7 - CANADIAN7</t>
  </si>
  <si>
    <t>EMT_INVERSOR33</t>
  </si>
  <si>
    <t>41 - AVP72M-290WP</t>
  </si>
  <si>
    <t>EMT 44 - AVPROJECT11</t>
  </si>
  <si>
    <t>74 - PERLIGHT</t>
  </si>
  <si>
    <t>EMT_MODULO33</t>
  </si>
  <si>
    <t>333 - CSI-9KTL1P-GI</t>
  </si>
  <si>
    <t>EMT 7 - CANADIAN6</t>
  </si>
  <si>
    <t>239 - SOFAR</t>
  </si>
  <si>
    <t>EMT_INVERSOR32</t>
  </si>
  <si>
    <t>40 - AVP60M-285WP</t>
  </si>
  <si>
    <t>EMT 44 - AVPROJECT10</t>
  </si>
  <si>
    <t>EMT_MODULO32</t>
  </si>
  <si>
    <t>197 - CSI-50KTL-GI</t>
  </si>
  <si>
    <t>EMT 7 - CANADIAN5</t>
  </si>
  <si>
    <t>EMT_INVERSOR31</t>
  </si>
  <si>
    <t>39 - AVP60M-250WP</t>
  </si>
  <si>
    <t>EMT 44 - AVPROJECT9</t>
  </si>
  <si>
    <t>72 - RUNDA</t>
  </si>
  <si>
    <t>EMT_MODULO31</t>
  </si>
  <si>
    <t>160 - CSI-25KTL</t>
  </si>
  <si>
    <t>EMT 7 - CANADIAN4</t>
  </si>
  <si>
    <t>EMT_INVERSOR30</t>
  </si>
  <si>
    <t>38 - AVP60M-245WP</t>
  </si>
  <si>
    <t>EMT 44 - AVPROJECT8</t>
  </si>
  <si>
    <t>70 - SENSOTEC</t>
  </si>
  <si>
    <t>EMT_MODULO30</t>
  </si>
  <si>
    <t>12 - CSI-5K-MTL</t>
  </si>
  <si>
    <t>EMT 7 - CANADIAN3</t>
  </si>
  <si>
    <t>EMT_INVERSOR29</t>
  </si>
  <si>
    <t>37 - AVP60M-240WP</t>
  </si>
  <si>
    <t>EMT 44 - AVPROJECT7</t>
  </si>
  <si>
    <t>69 - ZNSHINE</t>
  </si>
  <si>
    <t>EMT_MODULO29</t>
  </si>
  <si>
    <t>11 - CSI-3K-TL</t>
  </si>
  <si>
    <t>EMT 7 - CANADIAN2</t>
  </si>
  <si>
    <t>EMT_INVERSOR28</t>
  </si>
  <si>
    <t>36 - AVP60M-235WP</t>
  </si>
  <si>
    <t>EMT 44 - AVPROJECT6</t>
  </si>
  <si>
    <t>68 - TNS SOLAR</t>
  </si>
  <si>
    <t>EMT_MODULO28</t>
  </si>
  <si>
    <t>10 - CSI-1.5-TL</t>
  </si>
  <si>
    <t>EMT 7 - CANADIAN1</t>
  </si>
  <si>
    <t>197 - GROWATT</t>
  </si>
  <si>
    <t>EMT_INVERSOR27</t>
  </si>
  <si>
    <t>35 - AVP48M-195WP</t>
  </si>
  <si>
    <t>EMT 44 - AVPROJECT5</t>
  </si>
  <si>
    <t>67 - ASTRONERGY</t>
  </si>
  <si>
    <t>EMT_MODULO27</t>
  </si>
  <si>
    <t>1126 - R5-3K-S1</t>
  </si>
  <si>
    <t>EMT 5 - SAJ2</t>
  </si>
  <si>
    <t>32 - WEG</t>
  </si>
  <si>
    <t>EMT_INVERSOR26</t>
  </si>
  <si>
    <t>34 - AVP48M-190WP</t>
  </si>
  <si>
    <t>EMT 44 - AVPROJECT4</t>
  </si>
  <si>
    <t>65 - CNE</t>
  </si>
  <si>
    <t>EMT_MODULO26</t>
  </si>
  <si>
    <t>1010 - R5-8K-S2-15</t>
  </si>
  <si>
    <t>EMT 5 - SAJ1</t>
  </si>
  <si>
    <t>31 - HOYMILES</t>
  </si>
  <si>
    <t>EMT_INVERSOR25</t>
  </si>
  <si>
    <t>33 - AVP-250P</t>
  </si>
  <si>
    <t>EMT 44 - AVPROJECT3</t>
  </si>
  <si>
    <t>64 - SUNLIGHT-PV</t>
  </si>
  <si>
    <t>EMT_MODULO25</t>
  </si>
  <si>
    <t>1029 - UNO-DM-3.3-TL-PLUS-SB</t>
  </si>
  <si>
    <t>EMT 4 - ABB24</t>
  </si>
  <si>
    <t>EMT_INVERSOR24</t>
  </si>
  <si>
    <t>32 - AVP-150P</t>
  </si>
  <si>
    <t>EMT 44 - AVPROJECT2</t>
  </si>
  <si>
    <t>63 - DAY4</t>
  </si>
  <si>
    <t>EMT_MODULO24</t>
  </si>
  <si>
    <t>790 - UNO-DM-4.6-TL - PLUS</t>
  </si>
  <si>
    <t>EMT 4 - ABB23</t>
  </si>
  <si>
    <t>29 - SMA</t>
  </si>
  <si>
    <t>EMT_INVERSOR23</t>
  </si>
  <si>
    <t>31 - AVP-140P</t>
  </si>
  <si>
    <t>EMT 44 - AVPROJECT1</t>
  </si>
  <si>
    <t>61 - CANADIAN</t>
  </si>
  <si>
    <t>EMT_MODULO23</t>
  </si>
  <si>
    <t>360 - PVI-10.0-TL OUTD-FS</t>
  </si>
  <si>
    <t>EMT 4 - ABB22</t>
  </si>
  <si>
    <t>EMT_INVERSOR22</t>
  </si>
  <si>
    <t>15 - AP60-235</t>
  </si>
  <si>
    <t>EMT 42 - FERRANIA SOLIS1</t>
  </si>
  <si>
    <t>59 - BYD</t>
  </si>
  <si>
    <t>EMT_MODULO22</t>
  </si>
  <si>
    <t>359 - PVS-50-TL-SX2</t>
  </si>
  <si>
    <t>EMT 4 - ABB21</t>
  </si>
  <si>
    <t>EMT_INVERSOR21</t>
  </si>
  <si>
    <t>24 - ALP290P-72</t>
  </si>
  <si>
    <t>EMT 40 - ALPER10</t>
  </si>
  <si>
    <t>58 - FERRANIA SOLIS</t>
  </si>
  <si>
    <t>EMT_MODULO21</t>
  </si>
  <si>
    <t>334 - PVI-12.5-TL-OUTD-FS</t>
  </si>
  <si>
    <t>EMT 4 - ABB20</t>
  </si>
  <si>
    <t>EMT_INVERSOR20</t>
  </si>
  <si>
    <t>23 - ALP285P-72</t>
  </si>
  <si>
    <t>EMT 40 - ALPER9</t>
  </si>
  <si>
    <t>57 - UP SOLAR</t>
  </si>
  <si>
    <t>EMT_MODULO20</t>
  </si>
  <si>
    <t>314 - PVI-12.5-TL-OUTD</t>
  </si>
  <si>
    <t>EMT 4 - ABB19</t>
  </si>
  <si>
    <t>25 - TECHEN TECHNOLOGIES</t>
  </si>
  <si>
    <t>EMT_INVERSOR19</t>
  </si>
  <si>
    <t>22 - ALP280P-72</t>
  </si>
  <si>
    <t>EMT 40 - ALPER8</t>
  </si>
  <si>
    <t>56 - BRASOLAR</t>
  </si>
  <si>
    <t>EMT_MODULO19</t>
  </si>
  <si>
    <t>283 - PVS-50.0-TL</t>
  </si>
  <si>
    <t>EMT 4 - ABB18</t>
  </si>
  <si>
    <t>EMT_INVERSOR18</t>
  </si>
  <si>
    <t>19 - ALP265M-60</t>
  </si>
  <si>
    <t>EMT 40 - ALPER7</t>
  </si>
  <si>
    <t>55 - LINUO</t>
  </si>
  <si>
    <t>EMT_MODULO18</t>
  </si>
  <si>
    <t>239 - UNO 3.3-TL-PLUS</t>
  </si>
  <si>
    <t>EMT 4 - ABB17</t>
  </si>
  <si>
    <t>EMT_INVERSOR17</t>
  </si>
  <si>
    <t>18 - ALP260M-60</t>
  </si>
  <si>
    <t>EMT 40 - ALPER6</t>
  </si>
  <si>
    <t>54 - BRASIL SOLAR</t>
  </si>
  <si>
    <t>EMT_MODULO17</t>
  </si>
  <si>
    <t>214 - PVS-100-TL</t>
  </si>
  <si>
    <t>EMT 4 - ABB16</t>
  </si>
  <si>
    <t>22 - SMA</t>
  </si>
  <si>
    <t>EMT_INVERSOR16</t>
  </si>
  <si>
    <t>17 - ALP250M-60</t>
  </si>
  <si>
    <t>EMT 40 - ALPER5</t>
  </si>
  <si>
    <t>53 - Q-CELLS</t>
  </si>
  <si>
    <t>EMT_MODULO16</t>
  </si>
  <si>
    <t>196 - TRIO -50.00-TL-OUTD</t>
  </si>
  <si>
    <t>EMT 4 - ABB15</t>
  </si>
  <si>
    <t>21 - SERRANA</t>
  </si>
  <si>
    <t>EMT_INVERSOR15</t>
  </si>
  <si>
    <t>16 - ALP245M-60</t>
  </si>
  <si>
    <t>EMT 40 - ALPER4</t>
  </si>
  <si>
    <t>52 - RENESOLA</t>
  </si>
  <si>
    <t>EMT_MODULO15</t>
  </si>
  <si>
    <t>157 - UNO-DM-6.0-TL-PLUS</t>
  </si>
  <si>
    <t>EMT 4 - ABB14</t>
  </si>
  <si>
    <t>EMT_INVERSOR14</t>
  </si>
  <si>
    <t>13 - ALP240P-60</t>
  </si>
  <si>
    <t>EMT 40 - ALPER3</t>
  </si>
  <si>
    <t>50 - BIT SOLAR</t>
  </si>
  <si>
    <t>EMT_MODULO14</t>
  </si>
  <si>
    <t>156 - ABB-UNO-4.0K-TL-PLUS</t>
  </si>
  <si>
    <t>EMT 4 - ABB13</t>
  </si>
  <si>
    <t>EMT_INVERSOR13</t>
  </si>
  <si>
    <t>12 - ALP235P-60</t>
  </si>
  <si>
    <t>EMT 40 - ALPER2</t>
  </si>
  <si>
    <t>49 - ERA SOLAR</t>
  </si>
  <si>
    <t>EMT_MODULO13</t>
  </si>
  <si>
    <t>150 - TRIO27.6-TL-OUTD</t>
  </si>
  <si>
    <t>EMT 4 - ABB12</t>
  </si>
  <si>
    <t>18 - PHB</t>
  </si>
  <si>
    <t>EMT_INVERSOR12</t>
  </si>
  <si>
    <t>11 - ALP230P-60</t>
  </si>
  <si>
    <t>EMT 40 - ALPER1</t>
  </si>
  <si>
    <t>48 - QSOLAR</t>
  </si>
  <si>
    <t>EMT_MODULO12</t>
  </si>
  <si>
    <t>146 - ABB-TRIO 50,0 – TL</t>
  </si>
  <si>
    <t>EMT 4 - ABB11</t>
  </si>
  <si>
    <t>17 - RENOVIGI</t>
  </si>
  <si>
    <t>EMT_INVERSOR11</t>
  </si>
  <si>
    <t>10 - 60MC4</t>
  </si>
  <si>
    <t>EMT 39 - DAY41</t>
  </si>
  <si>
    <t>47 - CSUN</t>
  </si>
  <si>
    <t>EMT_MODULO11</t>
  </si>
  <si>
    <t>133 - PRO 33.0-TL-OUTD</t>
  </si>
  <si>
    <t>EMT 4 - ABB10</t>
  </si>
  <si>
    <t>15 - ECOSOLYS</t>
  </si>
  <si>
    <t>EMT_INVERSOR10</t>
  </si>
  <si>
    <t>9 - CHROME250</t>
  </si>
  <si>
    <t>EMT 38 - CENCORP1</t>
  </si>
  <si>
    <t>45 - AXITEC</t>
  </si>
  <si>
    <t>EMT_MODULO10</t>
  </si>
  <si>
    <t>122 - TRIO-20.0-TL</t>
  </si>
  <si>
    <t>EMT 4 - ABB9</t>
  </si>
  <si>
    <t>14 - SAJ</t>
  </si>
  <si>
    <t>EMT_INVERSOR9</t>
  </si>
  <si>
    <t>7 - HQ130P-130W</t>
  </si>
  <si>
    <t>EMT 36 - HQ SOLAR3</t>
  </si>
  <si>
    <t>44 - AVPROJECT</t>
  </si>
  <si>
    <t>EMT_MODULO9</t>
  </si>
  <si>
    <t>121 - PVI-12.5-TL-OUT</t>
  </si>
  <si>
    <t>EMT 4 - ABB8</t>
  </si>
  <si>
    <t>EMT_INVERSOR8</t>
  </si>
  <si>
    <t>6 - HQ100P-100W</t>
  </si>
  <si>
    <t>EMT 36 - HQ SOLAR2</t>
  </si>
  <si>
    <t>42 - FERRANIA SOLIS</t>
  </si>
  <si>
    <t>EMT_MODULO8</t>
  </si>
  <si>
    <t>106 - UNODM-5.0-TL-PLUS</t>
  </si>
  <si>
    <t>EMT 4 - ABB7</t>
  </si>
  <si>
    <t>EMT_INVERSOR7</t>
  </si>
  <si>
    <t>5 - HQ050P-50W</t>
  </si>
  <si>
    <t>EMT 36 - HQ SOLAR1</t>
  </si>
  <si>
    <t>40 - ALPER</t>
  </si>
  <si>
    <t>EMT_MODULO7</t>
  </si>
  <si>
    <t>7 - UNO-2.0-TL-OUTD-S</t>
  </si>
  <si>
    <t>EMT 4 - ABB6</t>
  </si>
  <si>
    <t>EMT_INVERSOR6</t>
  </si>
  <si>
    <t>4 - S/M-270</t>
  </si>
  <si>
    <t>EMT 35 - AJ IMPORTS1</t>
  </si>
  <si>
    <t>39 - DAY4</t>
  </si>
  <si>
    <t>EMT_MODULO6</t>
  </si>
  <si>
    <t>6 - PVI-6000-TL-OUTD-S</t>
  </si>
  <si>
    <t>EMT 4 - ABB5</t>
  </si>
  <si>
    <t>EMT_INVERSOR5</t>
  </si>
  <si>
    <t>2194 - HY-M10/144H-555</t>
  </si>
  <si>
    <t>EMT 34 - BLUESN BLUE SOL3</t>
  </si>
  <si>
    <t>38 - CENCORP</t>
  </si>
  <si>
    <t>EMT_MODULO5</t>
  </si>
  <si>
    <t>5 - PVI-5000-TL-OUTD-S</t>
  </si>
  <si>
    <t>EMT 4 - ABB4</t>
  </si>
  <si>
    <t>9 - FRONIUS</t>
  </si>
  <si>
    <t>EMT_INVERSOR4</t>
  </si>
  <si>
    <t>2001 - BSOL-GRAPH-460</t>
  </si>
  <si>
    <t>EMT 34 - BLUESN BLUE SOL2</t>
  </si>
  <si>
    <t>36 - HQ SOLAR</t>
  </si>
  <si>
    <t>EMT_MODULO4</t>
  </si>
  <si>
    <t>4 - PVI-4.2-TL-OUTD-S</t>
  </si>
  <si>
    <t>EMT 4 - ABB3</t>
  </si>
  <si>
    <t>7 - CANADIAN</t>
  </si>
  <si>
    <t>EMT_INVERSOR3</t>
  </si>
  <si>
    <t>3 - BSM260-60POLYCRISTALINO</t>
  </si>
  <si>
    <t>EMT 34 - BLUESN BLUE SOL1</t>
  </si>
  <si>
    <t>35 - AJ IMPORTS</t>
  </si>
  <si>
    <t>EMT_MODULO3</t>
  </si>
  <si>
    <t>3 - PVI-3.6-TL-OUTD-S</t>
  </si>
  <si>
    <t>EMT 4 - ABB2</t>
  </si>
  <si>
    <t>5 - SAJ</t>
  </si>
  <si>
    <t>EMT_INVERSOR2</t>
  </si>
  <si>
    <t>2 - 3TS260WP</t>
  </si>
  <si>
    <t>EMT 33 - 3TSOLAR2</t>
  </si>
  <si>
    <t>34 - BLUESN BLUE SOL</t>
  </si>
  <si>
    <t>EMT_MODULO2</t>
  </si>
  <si>
    <t>2 - PVI-3.0-TL-OUTD-S</t>
  </si>
  <si>
    <t>EMT 4 - ABB1</t>
  </si>
  <si>
    <t>4 - ABB</t>
  </si>
  <si>
    <t>EMT_INVERSOR1</t>
  </si>
  <si>
    <t>1 - 3TS140WP</t>
  </si>
  <si>
    <t>EMT 33 - 3TSOLAR1</t>
  </si>
  <si>
    <t>33 - 3TSOLAR</t>
  </si>
  <si>
    <t>EMT_MODULO1</t>
  </si>
  <si>
    <t>795 - PHB15K-MT</t>
  </si>
  <si>
    <t>765 - PHB3000N-XS</t>
  </si>
  <si>
    <t>704 - PHB5000T-DS - 5KW</t>
  </si>
  <si>
    <t>694 - PHB35KS-MT - 35KW</t>
  </si>
  <si>
    <t>682 - PHB6000D-NS - 6KW</t>
  </si>
  <si>
    <t>673 - PHB8500-MS</t>
  </si>
  <si>
    <t>589 - PHB14K-DT</t>
  </si>
  <si>
    <t>761 - NAC3K-SS ~ 3K</t>
  </si>
  <si>
    <t>728 - SUN2000G3-US-220 - 2KW</t>
  </si>
  <si>
    <t>706 - R1-10K5-DS - 10,5KW</t>
  </si>
  <si>
    <t>688 - NAC20K-DT - 20KW</t>
  </si>
  <si>
    <t>664 - NAC5K-DS</t>
  </si>
  <si>
    <t>654 - SI05000 - 5 KW</t>
  </si>
  <si>
    <t xml:space="preserve">565 - NAC8K-DS </t>
  </si>
  <si>
    <t>723 - GT1-8K-D</t>
  </si>
  <si>
    <t>EAC 134 - LIVOLTEK6</t>
  </si>
  <si>
    <t>666 - GT1-10K-D</t>
  </si>
  <si>
    <t>EAC 134 - LIVOLTEK5</t>
  </si>
  <si>
    <t>557 - GT1-5K-D</t>
  </si>
  <si>
    <t>EAC 134 - LIVOLTEK4</t>
  </si>
  <si>
    <t>554 - GT1-6K-D</t>
  </si>
  <si>
    <t>EAC 134 - LIVOLTEK3</t>
  </si>
  <si>
    <t>553 - GT3-25K-D</t>
  </si>
  <si>
    <t>EAC 134 - LIVOLTEK2</t>
  </si>
  <si>
    <t>551 - GT1-3K-S</t>
  </si>
  <si>
    <t>EAC 134 - LIVOLTEK1</t>
  </si>
  <si>
    <t>734 - X-1 6.0 -D - 6 KW</t>
  </si>
  <si>
    <t>EAC 133 - SOLAX POWER4</t>
  </si>
  <si>
    <t>605 - X1-8.0-T-D</t>
  </si>
  <si>
    <t>EAC 133 - SOLAX POWER3</t>
  </si>
  <si>
    <t>547 - X1-5.0-T</t>
  </si>
  <si>
    <t>EAC 133 - SOLAX POWER2</t>
  </si>
  <si>
    <t>546 - X1-8.0-T</t>
  </si>
  <si>
    <t>EAC 133 - SOLAX POWER1</t>
  </si>
  <si>
    <t>845 - 7.5KLM-G3-BR</t>
  </si>
  <si>
    <t>EAC 132 - SOFAR3</t>
  </si>
  <si>
    <t>799 - SOFAR 6KTLM</t>
  </si>
  <si>
    <t>EAC 132 - SOFAR2</t>
  </si>
  <si>
    <t>541 - 4KTLM-G2</t>
  </si>
  <si>
    <t>EAC 132 - SOFAR1</t>
  </si>
  <si>
    <t>526 - TOURINGA 5000 26 Z(EA5KSI)</t>
  </si>
  <si>
    <t>EAC 129 - TOURINGA1</t>
  </si>
  <si>
    <t>798 - TRIO-20.0-TL-OUTD-S2X-400</t>
  </si>
  <si>
    <t>EAC 127 - ABB3</t>
  </si>
  <si>
    <t>696 - UNO-DM-6.0-TL-PLUS - 6KW</t>
  </si>
  <si>
    <t>EAC 127 - ABB2</t>
  </si>
  <si>
    <t>669 - ABB PVS-50-TL</t>
  </si>
  <si>
    <t>EAC 127 - ABB1</t>
  </si>
  <si>
    <t>726 - STP50-40 SUNNY 50KWTRIF380V</t>
  </si>
  <si>
    <t>725 - STP110-60 SUNNY CORE2 110KW TRIF 380V</t>
  </si>
  <si>
    <t>532 - SUNNY TRIPOWER 25KW</t>
  </si>
  <si>
    <t>522 - SUNNY BOY-5.0</t>
  </si>
  <si>
    <t>758 - SUN2000-40KTL-M3</t>
  </si>
  <si>
    <t>EAC 124 - HUAWEI9</t>
  </si>
  <si>
    <t>719 - SUN2000-20KTL-M3 - 20KW</t>
  </si>
  <si>
    <t>EAC 124 - HUAWEI8</t>
  </si>
  <si>
    <t>714 - SUN2000-20KTL-M2 - 20KW</t>
  </si>
  <si>
    <t>EAC 124 - HUAWEI7</t>
  </si>
  <si>
    <t>698 - SUN2000-30KTL-M3</t>
  </si>
  <si>
    <t>EAC 124 - HUAWEI6</t>
  </si>
  <si>
    <t>632 - SUN2000-36KTL</t>
  </si>
  <si>
    <t>EAC 124 - HUAWEI5</t>
  </si>
  <si>
    <t>623 - SIW300H - M050</t>
  </si>
  <si>
    <t>EAC 124 - HUAWEI4</t>
  </si>
  <si>
    <t>611 - SIW300H-M020 - 2KW</t>
  </si>
  <si>
    <t>EAC 124 - HUAWEI3</t>
  </si>
  <si>
    <t>610 - SIW300H-M040 - 4KW</t>
  </si>
  <si>
    <t>EAC 124 - HUAWEI2</t>
  </si>
  <si>
    <t>604 - SUN2000-60KTL-M0</t>
  </si>
  <si>
    <t>EAC 124 - HUAWEI1</t>
  </si>
  <si>
    <t>856 - SUN-20K-G02-LV</t>
  </si>
  <si>
    <t>841 - SUN-25K-G02</t>
  </si>
  <si>
    <t>823 - SUN-4K-G</t>
  </si>
  <si>
    <t>811 - SUN-30K-G02</t>
  </si>
  <si>
    <t>785 - SUN-6K-G</t>
  </si>
  <si>
    <t>782 - SUN-50K-G</t>
  </si>
  <si>
    <t>781 - SUN-7.5K-G</t>
  </si>
  <si>
    <t>716 - SUN-35K-G</t>
  </si>
  <si>
    <t>670 - SUN-3K-G</t>
  </si>
  <si>
    <t>662 - SUN 100K-G03</t>
  </si>
  <si>
    <t>642 - SUN-10K-G - 10KW</t>
  </si>
  <si>
    <t>629 - SUN-75K-G - 75KW</t>
  </si>
  <si>
    <t>616 - SUN-15K-G03</t>
  </si>
  <si>
    <t>612 - SUN -8K- G - 8KW</t>
  </si>
  <si>
    <t>592 - SUN-2000G</t>
  </si>
  <si>
    <t>576 - SUN-3.6K-G</t>
  </si>
  <si>
    <t>563 - SUN 1300 G</t>
  </si>
  <si>
    <t>536 - SUN-5K-G</t>
  </si>
  <si>
    <t>516 - SUN 1600W</t>
  </si>
  <si>
    <t>860 - SG36KTL-M</t>
  </si>
  <si>
    <t>857 - SG25CX-SA</t>
  </si>
  <si>
    <t>848 - SG8.0RS</t>
  </si>
  <si>
    <t>813 - SG10RS</t>
  </si>
  <si>
    <t>806 - SG6.0RS</t>
  </si>
  <si>
    <t>793 - SG9.0RS</t>
  </si>
  <si>
    <t>786 - SG6K-G</t>
  </si>
  <si>
    <t>711 - SG12RT - 12KW</t>
  </si>
  <si>
    <t>705 - SG3K-S - 3KW</t>
  </si>
  <si>
    <t>683 - SG3 K-D - 3KW</t>
  </si>
  <si>
    <t>621 - SG75CX</t>
  </si>
  <si>
    <t>591 - SG15KTL-M</t>
  </si>
  <si>
    <t>573 - SG40CX</t>
  </si>
  <si>
    <t>545 - SG12KTL-M</t>
  </si>
  <si>
    <t>540 - SG20KTL-M</t>
  </si>
  <si>
    <t>515 - SG 5K-D</t>
  </si>
  <si>
    <t>825 - REFUSOL 5KW</t>
  </si>
  <si>
    <t>EAC 118 - REFUSOL10</t>
  </si>
  <si>
    <t>697 - REFU ONE - 3K2T - 3KW</t>
  </si>
  <si>
    <t>EAC 118 - REFUSOL9</t>
  </si>
  <si>
    <t>635 - 50K-3T - 50KW</t>
  </si>
  <si>
    <t>EAC 118 - REFUSOL8</t>
  </si>
  <si>
    <t>626 - REFUSOL 40K - 40KW</t>
  </si>
  <si>
    <t>EAC 118 - REFUSOL7</t>
  </si>
  <si>
    <t>607 - 25K-2T - 13KW</t>
  </si>
  <si>
    <t>EAC 118 - REFUSOL6</t>
  </si>
  <si>
    <t>595 - REFUSOL REFUONE 7K-2T</t>
  </si>
  <si>
    <t>EAC 118 - REFUSOL5</t>
  </si>
  <si>
    <t>570 - 33K-2T 17,1KW</t>
  </si>
  <si>
    <t>EAC 118 - REFUSOL4</t>
  </si>
  <si>
    <t>569 - 33K-2T</t>
  </si>
  <si>
    <t>EAC 118 - REFUSOL3</t>
  </si>
  <si>
    <t>703 - 550W</t>
  </si>
  <si>
    <t>EAC 184 - OUROLUX SOLAR1</t>
  </si>
  <si>
    <t>566 - 25K-2T 25KW</t>
  </si>
  <si>
    <t>EAC 118 - REFUSOL2</t>
  </si>
  <si>
    <t>702 - SS-450-60MDH</t>
  </si>
  <si>
    <t>EAC 183 - SOLIS1</t>
  </si>
  <si>
    <t>560 - REFU 7.5KTLM</t>
  </si>
  <si>
    <t>EAC 118 - REFUSOL1</t>
  </si>
  <si>
    <t>694 - SN-500-132M</t>
  </si>
  <si>
    <t>EAC 181 - SINE ENERGY1</t>
  </si>
  <si>
    <t>771 - HMS-2000-4T</t>
  </si>
  <si>
    <t>683 - SKT550M10</t>
  </si>
  <si>
    <t>EAC 179 - SUNKET1</t>
  </si>
  <si>
    <t>732 - HMT-1800-6T - 1800W</t>
  </si>
  <si>
    <t>673 - TW655MBCP - 655W</t>
  </si>
  <si>
    <t>EAC 178 - TW SOLAR1</t>
  </si>
  <si>
    <t>685 - MI - 1200</t>
  </si>
  <si>
    <t>668 - YL330P-35B</t>
  </si>
  <si>
    <t>EAC 177 - YINGLI SOLAR1</t>
  </si>
  <si>
    <t>578 - HM-1500</t>
  </si>
  <si>
    <t>665 - CHASER-M10/144P 550W</t>
  </si>
  <si>
    <t>EAC 176 - AKOME1</t>
  </si>
  <si>
    <t>513 - MI - 1500 - LT</t>
  </si>
  <si>
    <t>663 - Q.POWER L-G5 330</t>
  </si>
  <si>
    <t>EAC 174 - QCELLS1</t>
  </si>
  <si>
    <t>587 - EA7KSI</t>
  </si>
  <si>
    <t>718 - CP18-72H555W</t>
  </si>
  <si>
    <t>EAC 172 - HANERSUN2</t>
  </si>
  <si>
    <t>552 - TOURIGA EA7KSI</t>
  </si>
  <si>
    <t>659 - CP18-72H550W</t>
  </si>
  <si>
    <t>EAC 172 - HANERSUN1</t>
  </si>
  <si>
    <t>509 - TOURINGA 5000 26Z</t>
  </si>
  <si>
    <t>651 - RS3-455MB-E3 ~455W</t>
  </si>
  <si>
    <t>EAC 170 - RENESOLA1</t>
  </si>
  <si>
    <t>817 - SUN-60K-G</t>
  </si>
  <si>
    <t>630 - HY-M10-144H 550W</t>
  </si>
  <si>
    <t>808 - ELGIN 45K-GLV</t>
  </si>
  <si>
    <t>EAC 167 - AE SOLAR2</t>
  </si>
  <si>
    <t>791 - ELGIN-15K-G02-LV</t>
  </si>
  <si>
    <t>625 - AE 440HM6L-72 ~440W</t>
  </si>
  <si>
    <t>EAC 167 - AE SOLAR1</t>
  </si>
  <si>
    <t>780 - ELGIN-35K-G-LV</t>
  </si>
  <si>
    <t>612 - BS72M- 545W</t>
  </si>
  <si>
    <t>EAC 163 - BALFAR SOLAR1</t>
  </si>
  <si>
    <t>740 - ELGIN2000</t>
  </si>
  <si>
    <t>704 - HY-M10/156H</t>
  </si>
  <si>
    <t>724 - SUN-50K-G - 50KW</t>
  </si>
  <si>
    <t>698 - HY-M10\144H - 555</t>
  </si>
  <si>
    <t>639 - SUN-3K-G</t>
  </si>
  <si>
    <t>658 - HONOR 550 HY-MO/144</t>
  </si>
  <si>
    <t>586 - SUN-30K-G</t>
  </si>
  <si>
    <t>653 - HY-M10120H-460</t>
  </si>
  <si>
    <t>542 - SUN-20K-G</t>
  </si>
  <si>
    <t>642 - HY-M12/132H-665W</t>
  </si>
  <si>
    <t>539 - SUN-8K-G</t>
  </si>
  <si>
    <t>604 - HYM10/120H - 460W</t>
  </si>
  <si>
    <t>512 - SUN 75KG</t>
  </si>
  <si>
    <t>714 - XP-670W-66MET</t>
  </si>
  <si>
    <t>EAC 160 - X POWER4</t>
  </si>
  <si>
    <t>505 - SUN-5K-G</t>
  </si>
  <si>
    <t>699 - XP-550 72MET</t>
  </si>
  <si>
    <t>EAC 160 - X POWER3</t>
  </si>
  <si>
    <t>503 - SONUMO PLUS 6K - M</t>
  </si>
  <si>
    <t>679 - XP- 505-66 MDH ~ 505W</t>
  </si>
  <si>
    <t>EAC 160 - X POWER2</t>
  </si>
  <si>
    <t>871 - C6-100K-T9</t>
  </si>
  <si>
    <t>599 - XP 450 - 72 MET 144 CELLS</t>
  </si>
  <si>
    <t>EAC 160 - X POWER1</t>
  </si>
  <si>
    <t>844 - R5-12K-T2</t>
  </si>
  <si>
    <t>689 - 560W TS560S8B-144</t>
  </si>
  <si>
    <t>EAC 159 - TSUN2</t>
  </si>
  <si>
    <t>832 - R6-30K-T4-32-LV</t>
  </si>
  <si>
    <t>585 - TSM472H-550 - 550W</t>
  </si>
  <si>
    <t>EAC 159 - TSUN1</t>
  </si>
  <si>
    <t>829 - R6-10K-S3</t>
  </si>
  <si>
    <t xml:space="preserve">582 - VSUN 545 - 144BMH </t>
  </si>
  <si>
    <t>EAC 158 - VSUN1</t>
  </si>
  <si>
    <t>800 - KEHUA TECH SPI50K-B</t>
  </si>
  <si>
    <t>580 - QS545-144HM8</t>
  </si>
  <si>
    <t>EAC 157 - QSOLAR1</t>
  </si>
  <si>
    <t>737 - R5-17K-T2</t>
  </si>
  <si>
    <t>579 - SRP-400-BMA-DG</t>
  </si>
  <si>
    <t>EAC 156 - SERAPHIM1</t>
  </si>
  <si>
    <t>731 - R5- 2K- S1</t>
  </si>
  <si>
    <t>560 - JY340P6-FG-5</t>
  </si>
  <si>
    <t>EAC 154 - SOPRANO1</t>
  </si>
  <si>
    <t>720 - R5-4K-S2 - 4KW</t>
  </si>
  <si>
    <t>546 - BST4</t>
  </si>
  <si>
    <t>EAC 153 - BST41</t>
  </si>
  <si>
    <t>710 - R5-1.5K-S1</t>
  </si>
  <si>
    <t>545 - YGE 72 CÉL SÉRIE 2 - 330W</t>
  </si>
  <si>
    <t>686 - R5-15K-T2</t>
  </si>
  <si>
    <t>649 - ESPHSC550</t>
  </si>
  <si>
    <t>681 - R5-3K-S1 - 3KW</t>
  </si>
  <si>
    <t>574 - ESPHSC540</t>
  </si>
  <si>
    <t>663 - SUNTRIO PLUS 40K - 40 KW</t>
  </si>
  <si>
    <t>541 - ESPHSC450 - 450W</t>
  </si>
  <si>
    <t>656 - SUNTRIO PLUS 25K - 25KW</t>
  </si>
  <si>
    <t>709 - MFREN-MO-144-455W</t>
  </si>
  <si>
    <t>655 - SUNUNO PLUS 3K</t>
  </si>
  <si>
    <t>708 - MFVHO-PO-156-460W</t>
  </si>
  <si>
    <t>640 - SUNTRIO PLUS 35K-LV</t>
  </si>
  <si>
    <t>675 - MFREN-MO-144-455W</t>
  </si>
  <si>
    <t>622 - R5-20K-T2 - 20KW</t>
  </si>
  <si>
    <t>646 - MFVHO-MO-156-600W</t>
  </si>
  <si>
    <t>614 - SUNTRIO PLUS 30KVA</t>
  </si>
  <si>
    <t>634 - MFVHO-MO-144-550W</t>
  </si>
  <si>
    <t>613 - R5 5K-S2</t>
  </si>
  <si>
    <t>633 - MFVZN-MO-120-460W</t>
  </si>
  <si>
    <t>585 - SAJ SUNTRIO PLUS 60K</t>
  </si>
  <si>
    <t>616 - MFVLE - MO - 132 - 665W</t>
  </si>
  <si>
    <t>580 - SUNUNO PLUS 5K-M</t>
  </si>
  <si>
    <t>611 - MFVRE-MO-144-550W</t>
  </si>
  <si>
    <t>561 - SUNTRIO PLUS 50K</t>
  </si>
  <si>
    <t>598 - MFVOS-MO-120-460W</t>
  </si>
  <si>
    <t>556 - R5-6K-S2</t>
  </si>
  <si>
    <t>565 - MFVZN-PO-72-345W - 345W</t>
  </si>
  <si>
    <t>549 - SUNTRIO PLUS 33</t>
  </si>
  <si>
    <t>552 - MFVZN-PO144-345W - 345W</t>
  </si>
  <si>
    <t>537 - R5-7K-S2</t>
  </si>
  <si>
    <t>551 - MFVOS-MO-410W - 410W</t>
  </si>
  <si>
    <t>502 - R5-8K-S2</t>
  </si>
  <si>
    <t>549 - MFVZN-MO-144-545W - 545W</t>
  </si>
  <si>
    <t>850 - SOLIS--1P7K-5G</t>
  </si>
  <si>
    <t>543 - MFVOS-MO-144-450W</t>
  </si>
  <si>
    <t xml:space="preserve">814 - SOLIS-110K-5G TRIF </t>
  </si>
  <si>
    <t>540 - MFVOS-PO-72-340W</t>
  </si>
  <si>
    <t>778 - S6-GR1P5K</t>
  </si>
  <si>
    <t>591 - SUN 78 M-HFO - 440W</t>
  </si>
  <si>
    <t>EAC 149 - SUNERGY3</t>
  </si>
  <si>
    <t>774 - SOLIS 1P9K-4G</t>
  </si>
  <si>
    <t>537 - SUN340-72P</t>
  </si>
  <si>
    <t>EAC 149 - SUNERGY2</t>
  </si>
  <si>
    <t>766 - SOLIS - 3P12K-4G</t>
  </si>
  <si>
    <t>EAC 149 - SUNERGY1</t>
  </si>
  <si>
    <t>760 - SOLIS GP1P6K</t>
  </si>
  <si>
    <t>716 - NXN-575-144MT</t>
  </si>
  <si>
    <t>EAC 147 - NEXEN5</t>
  </si>
  <si>
    <t>749 - GR1P-3K - M</t>
  </si>
  <si>
    <t>692 - NXN-555-144M</t>
  </si>
  <si>
    <t>EAC 147 - NEXEN4</t>
  </si>
  <si>
    <t>748 - SOLIS 100K-5G - 100KW</t>
  </si>
  <si>
    <t>660 - NEXEN - 460 KWP</t>
  </si>
  <si>
    <t>EAC 147 - NEXEN3</t>
  </si>
  <si>
    <t xml:space="preserve">741 - S5 - GC 40K </t>
  </si>
  <si>
    <t>648 - NXN-550-144M</t>
  </si>
  <si>
    <t>EAC 147 - NEXEN2</t>
  </si>
  <si>
    <t>722 - IP7K-5G</t>
  </si>
  <si>
    <t>535 - NXN-545-144M</t>
  </si>
  <si>
    <t>EAC 147 - NEXEN1</t>
  </si>
  <si>
    <t>712 - SOLIS-50K-LV-5G</t>
  </si>
  <si>
    <t>528 - BPDM72H-450WEF</t>
  </si>
  <si>
    <t>EAC 145 - RAY TECH1</t>
  </si>
  <si>
    <t>693 - SOLIS-MINI-3000-4G</t>
  </si>
  <si>
    <t>670 - LP182*182-M-72-MH 560W</t>
  </si>
  <si>
    <t>680 - 60K - 4G - 60KW</t>
  </si>
  <si>
    <t>620 - LP210*210-M-66-MH - 665W</t>
  </si>
  <si>
    <t>678 - 1P4K - 4G - 4KW</t>
  </si>
  <si>
    <t>600 - LP182*182-M-78-MH - 590W</t>
  </si>
  <si>
    <t>648 - SOLIS-75K-5G</t>
  </si>
  <si>
    <t>583 - LP182*182-M-60-MB</t>
  </si>
  <si>
    <t>644 - SOLIS 4K</t>
  </si>
  <si>
    <t>547 - LP210*210-M-60-MH</t>
  </si>
  <si>
    <t>624 - SOLIS – 25K-LV - 25KW</t>
  </si>
  <si>
    <t>534 - LP182-M-72-MH-540W</t>
  </si>
  <si>
    <t>615 - SOLIS 15K - LV - 15KW</t>
  </si>
  <si>
    <t>526 - DEYE 545</t>
  </si>
  <si>
    <t>606 - 20K-LV</t>
  </si>
  <si>
    <t>513 - LP158M72 - 410W</t>
  </si>
  <si>
    <t>590 - SOLIS-30K-LV</t>
  </si>
  <si>
    <t>720 - LNVH-595M</t>
  </si>
  <si>
    <t>535 - SOLIS-1P5K-4G</t>
  </si>
  <si>
    <t>701 - 550W</t>
  </si>
  <si>
    <t>534 - 1P7K-4G</t>
  </si>
  <si>
    <t>632 - LNVU-550M</t>
  </si>
  <si>
    <t>529 - 1P7K-4G</t>
  </si>
  <si>
    <t>525 - LUXEN 505</t>
  </si>
  <si>
    <t>521 - SOLIS-1P10K-4G - 10KW</t>
  </si>
  <si>
    <t>509 - LNSU-410M</t>
  </si>
  <si>
    <t>519 - 7,7K - 5G</t>
  </si>
  <si>
    <t>691 - SF-M18/144 - 555W</t>
  </si>
  <si>
    <t>501 - SOLIS 1P8K -4G</t>
  </si>
  <si>
    <t>615 - SF-M18/144 ~ 550W</t>
  </si>
  <si>
    <t>500 - SOLIS-1P9K-4G</t>
  </si>
  <si>
    <t>608 - SF-M15/144415</t>
  </si>
  <si>
    <t>872 - SOFAR 60000TL</t>
  </si>
  <si>
    <t>506 - SF-M3/14440 - 400W</t>
  </si>
  <si>
    <t>821 - 3KTLM-G3</t>
  </si>
  <si>
    <t>531 - BELENERGY 545W</t>
  </si>
  <si>
    <t>820 - 10.5KTLM-G3</t>
  </si>
  <si>
    <t>530 - BELENERGY 345W</t>
  </si>
  <si>
    <t>816 - SOFAR 9KTLM-G3</t>
  </si>
  <si>
    <t>508 - MFVOS-MO-144 - 410W</t>
  </si>
  <si>
    <t>687 - 7.5KTLM - 7,5KW</t>
  </si>
  <si>
    <t>504 - MFVOS-PO-72 340W</t>
  </si>
  <si>
    <t>668 - 7,5 KTLM - 7,5 KW</t>
  </si>
  <si>
    <t>684 - MF00690</t>
  </si>
  <si>
    <t>667 - 7.5KTLM - 7,5KW</t>
  </si>
  <si>
    <t>627 - LF605M12-60H</t>
  </si>
  <si>
    <t>641 - SOFAR 27,5</t>
  </si>
  <si>
    <t>573 - MF 00 605 - 605W</t>
  </si>
  <si>
    <t>617 - 25000TL-G2 - 25KW</t>
  </si>
  <si>
    <t>548 - LF350P6 - 350W</t>
  </si>
  <si>
    <t>601 - 20000TL-G2</t>
  </si>
  <si>
    <t>529 - EMPALUX 500W</t>
  </si>
  <si>
    <t>594 - 33000TL-LV</t>
  </si>
  <si>
    <t>462 - YH450W-36MH_x000D_</t>
  </si>
  <si>
    <t>584 - 50000TL</t>
  </si>
  <si>
    <t>717 - RESUM 560 KWP</t>
  </si>
  <si>
    <t>EAC 135 - RESUN7</t>
  </si>
  <si>
    <t>583 - SOFAR 3300TL-G3</t>
  </si>
  <si>
    <t>712 - RS8I-550W</t>
  </si>
  <si>
    <t>EAC 135 - RESUN6</t>
  </si>
  <si>
    <t>574 - SOFAR 33000TL-G2</t>
  </si>
  <si>
    <t>647 - RS8I-550M</t>
  </si>
  <si>
    <t>EAC 135 - RESUN5</t>
  </si>
  <si>
    <t>568 - 4KTLM-G2</t>
  </si>
  <si>
    <t>641 - RS8I-540-545-BD</t>
  </si>
  <si>
    <t>EAC 135 - RESUN4</t>
  </si>
  <si>
    <t>538 - SOFAR 75KTL</t>
  </si>
  <si>
    <t>619 -  RS6I-M - 410W</t>
  </si>
  <si>
    <t>EAC 135 - RESUN3</t>
  </si>
  <si>
    <t>531 - 6KTLM-G2</t>
  </si>
  <si>
    <t>578 - RS8I-545M-BD</t>
  </si>
  <si>
    <t>EAC 135 - RESUN2</t>
  </si>
  <si>
    <t>530 - 5KTLM-G2</t>
  </si>
  <si>
    <t>457 - RS6S340P</t>
  </si>
  <si>
    <t>EAC 135 - RESUN1</t>
  </si>
  <si>
    <t>499 - SOFAR 7,5KTLM</t>
  </si>
  <si>
    <t>662 - PS550M6-24/TH 550W</t>
  </si>
  <si>
    <t>EAC 131 - PHONO SOLAR5</t>
  </si>
  <si>
    <t>849 - TDM400G T025 WO</t>
  </si>
  <si>
    <t>567 - PS535H6H-24/TH</t>
  </si>
  <si>
    <t>EAC 131 - PHONO SOLAR4</t>
  </si>
  <si>
    <t>826 -  SIW200G M060 W0</t>
  </si>
  <si>
    <t>479 - PS405M1H-24/TH</t>
  </si>
  <si>
    <t>EAC 131 - PHONO SOLAR3</t>
  </si>
  <si>
    <t>810 - SIW200G M105 W0</t>
  </si>
  <si>
    <t>463 - PS450M4H-24TH</t>
  </si>
  <si>
    <t>EAC 131 - PHONO SOLAR2</t>
  </si>
  <si>
    <t>804 - SIW500H ST060 ~ 60</t>
  </si>
  <si>
    <t>444 - PS400M1-24/TH</t>
  </si>
  <si>
    <t>EAC 131 - PHONO SOLAR1</t>
  </si>
  <si>
    <t>794 - SIW500H-ST036-M3</t>
  </si>
  <si>
    <t>502 - JY340P6 - 340W</t>
  </si>
  <si>
    <t>EAC 130 - JAYU SOLAR3</t>
  </si>
  <si>
    <t>792 - SIW200G M090 W0</t>
  </si>
  <si>
    <t>480 - JY410M6-FS-9</t>
  </si>
  <si>
    <t>EAC 130 - JAYU SOLAR2</t>
  </si>
  <si>
    <t>779 - SIW200G M060 W0</t>
  </si>
  <si>
    <t>434 - JY335P6-AA-5</t>
  </si>
  <si>
    <t>EAC 130 - JAYU SOLAR1</t>
  </si>
  <si>
    <t>772 - SIW300H M030L1</t>
  </si>
  <si>
    <t>428 - Q. PEAK DUO L-G8</t>
  </si>
  <si>
    <t>EAC 128 - QCELLS1</t>
  </si>
  <si>
    <t>739 - SI200 M100 ~ 10K</t>
  </si>
  <si>
    <t>707 - JAM78D30 590/MB</t>
  </si>
  <si>
    <t>EAC 125 - JA SOLAR14</t>
  </si>
  <si>
    <t>735 - SIW200 M085</t>
  </si>
  <si>
    <t>687 - JAM78S10-445/MR</t>
  </si>
  <si>
    <t>EAC 125 - JA SOLAR13</t>
  </si>
  <si>
    <t>701 - SIW200 M050</t>
  </si>
  <si>
    <t>623 - JAM72S30-550</t>
  </si>
  <si>
    <t>EAC 125 - JA SOLAR12</t>
  </si>
  <si>
    <t>700 - SIW200G-M050-WO</t>
  </si>
  <si>
    <t>601 - JAP72501 335 W</t>
  </si>
  <si>
    <t>EAC 125 - JA SOLAR11</t>
  </si>
  <si>
    <t>690 - SIW200 M030</t>
  </si>
  <si>
    <t>597 - JAM72S10-410/MR - 410W</t>
  </si>
  <si>
    <t>EAC 125 - JA SOLAR10</t>
  </si>
  <si>
    <t>689 - SIW300H - M020 L1 - 20KW</t>
  </si>
  <si>
    <t>523 - JA SOLAR 545W</t>
  </si>
  <si>
    <t>EAC 125 - JA SOLAR9</t>
  </si>
  <si>
    <t>661 - SIW500H-ST015 - 15KW</t>
  </si>
  <si>
    <t>522 - JAM72S30-545/MR - 545W</t>
  </si>
  <si>
    <t>EAC 125 - JA SOLAR8</t>
  </si>
  <si>
    <t>647 - SIW200F-M050</t>
  </si>
  <si>
    <t>489 - JAM72S10-400/PR</t>
  </si>
  <si>
    <t>EAC 125 - JA SOLAR7</t>
  </si>
  <si>
    <t>646 - WEG 36K</t>
  </si>
  <si>
    <t>470 - JAM72S30-540/MR</t>
  </si>
  <si>
    <t>EAC 125 - JA SOLAR6</t>
  </si>
  <si>
    <t>575 - SIW500H-ST040</t>
  </si>
  <si>
    <t>448 - JAM72S10-535/MR</t>
  </si>
  <si>
    <t>EAC 125 - JA SOLAR5</t>
  </si>
  <si>
    <t>498 - SUN 2000-20KTL</t>
  </si>
  <si>
    <t>433 - JAM72S30 525-550/MR</t>
  </si>
  <si>
    <t>EAC 125 - JA SOLAR4</t>
  </si>
  <si>
    <t>878 - GW50KS-MT</t>
  </si>
  <si>
    <t>432 - JAM78S10 435-455/MR</t>
  </si>
  <si>
    <t>EAC 125 - JA SOLAR3</t>
  </si>
  <si>
    <t>867 - GW3KB-XS</t>
  </si>
  <si>
    <t>431 - JAM72S20-450/MR</t>
  </si>
  <si>
    <t>EAC 125 - JA SOLAR2</t>
  </si>
  <si>
    <t>858 - GW60KS-MT</t>
  </si>
  <si>
    <t>427 - JAM 455W</t>
  </si>
  <si>
    <t>EAC 125 - JA SOLAR1</t>
  </si>
  <si>
    <t>752 - GW15KLV-DT</t>
  </si>
  <si>
    <t>588 - UL-550M-144HV</t>
  </si>
  <si>
    <t>699 - GW12KT-DT - 12KW</t>
  </si>
  <si>
    <t>568 - UL-505M-132HV</t>
  </si>
  <si>
    <t>672 - GW5KBD-NS - 5KW</t>
  </si>
  <si>
    <t>515 - UL-340P-72 - 340W</t>
  </si>
  <si>
    <t>671 - GW6KBD-NS - 6KW</t>
  </si>
  <si>
    <t>469 - UL-440M-144HV</t>
  </si>
  <si>
    <t>523 - GW3000-XS</t>
  </si>
  <si>
    <t>425 - UL 450W</t>
  </si>
  <si>
    <t>520 - GW 8500W</t>
  </si>
  <si>
    <t>697 - ODA555-36V-MH</t>
  </si>
  <si>
    <t>511 - GW 10K - MS</t>
  </si>
  <si>
    <t>635 - ODA550-36V-MH 550W</t>
  </si>
  <si>
    <t>510 - GW 30K -MT</t>
  </si>
  <si>
    <t>577 - ODA-144MH-550W - 550W</t>
  </si>
  <si>
    <t>497 - GW5000D-NS</t>
  </si>
  <si>
    <t>569 - ODA460-30V-MH - 460W</t>
  </si>
  <si>
    <t>862 - MIN 9000TL-X</t>
  </si>
  <si>
    <t>538 - ODA450-36MH</t>
  </si>
  <si>
    <t>822 - MIN 4200TL-X</t>
  </si>
  <si>
    <t>517 - ODA410-36-MH</t>
  </si>
  <si>
    <t>790 - MIC 1500TL-X</t>
  </si>
  <si>
    <t>503 - ODA410-36-MH</t>
  </si>
  <si>
    <t>789 - MAC 20KTL3-XL</t>
  </si>
  <si>
    <t>497 - ODA545-36V - 545W</t>
  </si>
  <si>
    <t>788 - MAC60TL3-X-LV</t>
  </si>
  <si>
    <t>492 - ODA-144-HCLM450</t>
  </si>
  <si>
    <t>783 - MIC1500TL-X</t>
  </si>
  <si>
    <t>485 - ODA-400W36M</t>
  </si>
  <si>
    <t>762 -  7000MTL-S ~ 7K</t>
  </si>
  <si>
    <t>446 - ODA-340W36P</t>
  </si>
  <si>
    <t>751 - MAX 100 KTL3-X</t>
  </si>
  <si>
    <t>686 - ZXM7SH144-540M</t>
  </si>
  <si>
    <t>750 - MAC 50KTL3-X LV - 50KW</t>
  </si>
  <si>
    <t>563 - ZXM7-SPLD 144-545M</t>
  </si>
  <si>
    <t>715 - MAC 25KTL3-XL - 25KW</t>
  </si>
  <si>
    <t>488 - ZXM6-NH144-430/M</t>
  </si>
  <si>
    <t>695 - MIN3000TL-X - 3KW</t>
  </si>
  <si>
    <t>459 - ZXM6-NH144-425/M</t>
  </si>
  <si>
    <t>653 - MAX125KTL3</t>
  </si>
  <si>
    <t>450 - ZXP6-LD72-340</t>
  </si>
  <si>
    <t>649 - MIN 5000TL-X</t>
  </si>
  <si>
    <t>423 - ZXP6 LD72 - 330W</t>
  </si>
  <si>
    <t>645 - GROWATT 36K</t>
  </si>
  <si>
    <t>715 - SS-670-66MDH-G12</t>
  </si>
  <si>
    <t>638 - MIN8000TL-X</t>
  </si>
  <si>
    <t>705 - SS-460-60MDH</t>
  </si>
  <si>
    <t>637 - MID15KTL3-XL - 15KW</t>
  </si>
  <si>
    <t>671 - SS-555-72MDH</t>
  </si>
  <si>
    <t>628 - 8000 MTL-S - 8KW</t>
  </si>
  <si>
    <t>609 - SS-505-66-MDH - 505W</t>
  </si>
  <si>
    <t>625 - MAC 30KTL3-XL  - 30KW</t>
  </si>
  <si>
    <t>481 - SS-550-72MDH</t>
  </si>
  <si>
    <t>618 - 60KTL3-X</t>
  </si>
  <si>
    <t>421 - SS-450W -72MD</t>
  </si>
  <si>
    <t>603 - MIN5000TL-X</t>
  </si>
  <si>
    <t>706 - AS-7M144-HC- 550</t>
  </si>
  <si>
    <t>600 - GWT-25000-TL3</t>
  </si>
  <si>
    <t>700 - AS-8M132-HC</t>
  </si>
  <si>
    <t>599 - TL-3-25000</t>
  </si>
  <si>
    <t>561 - AS-7M144-HC - 545W</t>
  </si>
  <si>
    <t>598 - 25000-TL3</t>
  </si>
  <si>
    <t>435 - AS-6P 340W</t>
  </si>
  <si>
    <t>577 - MID 25KTL3-X</t>
  </si>
  <si>
    <t>417 - AS-6M-HC 400W</t>
  </si>
  <si>
    <t>567 - MIC 2500TL-X</t>
  </si>
  <si>
    <t>680 - ELGIN 370W</t>
  </si>
  <si>
    <t>564 - 8000 MTL-X 10,500WP</t>
  </si>
  <si>
    <t>559 - MID 20KTL3-X</t>
  </si>
  <si>
    <t>643 - ELG550-M72HOD</t>
  </si>
  <si>
    <t>558 - MAX 75KTL3 LV</t>
  </si>
  <si>
    <t>638 - ELG590-M78HLP</t>
  </si>
  <si>
    <t>550 - MIN 10000TL-X</t>
  </si>
  <si>
    <t>628 - ELG550-M72HCH</t>
  </si>
  <si>
    <t>544 - SG12KTL-M</t>
  </si>
  <si>
    <t>589 - ELG545 - M72HLD</t>
  </si>
  <si>
    <t>543 - MIC2000 TL-X</t>
  </si>
  <si>
    <t>581 - ELGIN MONOCRISTALINO (HALF-CELL) 450W</t>
  </si>
  <si>
    <t>528 - 25000TL-3</t>
  </si>
  <si>
    <t>539 - ODA450-36-MH - 450W</t>
  </si>
  <si>
    <t>524 - MIC 3000TL-X</t>
  </si>
  <si>
    <t>524 - SUN410-72M-HF - 410W</t>
  </si>
  <si>
    <t>496 - 8000MTÇ-S</t>
  </si>
  <si>
    <t>477 - SUN 340-72P</t>
  </si>
  <si>
    <t>495 - MIN-6000TL-X</t>
  </si>
  <si>
    <t>445 - 400 W</t>
  </si>
  <si>
    <t>443 - 340W</t>
  </si>
  <si>
    <t>807 - RENO 60K</t>
  </si>
  <si>
    <t>418 - AS-6P 340W</t>
  </si>
  <si>
    <t>745 - RENO-3K-HC - 3 KW</t>
  </si>
  <si>
    <t>413 - ODA 400W</t>
  </si>
  <si>
    <t>744 - RENO 4K - HC</t>
  </si>
  <si>
    <t>655 - JKM 465N-60HL4-V</t>
  </si>
  <si>
    <t>743 - RENO-5K-HC - 5KW</t>
  </si>
  <si>
    <t xml:space="preserve">652 - JKM565N-72HL4-V </t>
  </si>
  <si>
    <t>727 - RENO-15K - 15KW</t>
  </si>
  <si>
    <t>639 - JKM550M-72HL4-V</t>
  </si>
  <si>
    <t>702 - RENO-7.7K - 7,7KW</t>
  </si>
  <si>
    <t>629 - JKM410M-72H-V</t>
  </si>
  <si>
    <t>659 - RENO 30K-LV - 30KW</t>
  </si>
  <si>
    <t>610 - JKM470M-7RL3-V</t>
  </si>
  <si>
    <t>602 - RENO-40K</t>
  </si>
  <si>
    <t>603 - JKM455M-60HL4 - 455W</t>
  </si>
  <si>
    <t>581 - RENO-10K</t>
  </si>
  <si>
    <t>586 - JKM450M-60-HL4-V ~ 450W</t>
  </si>
  <si>
    <t>572 - RENO 20K</t>
  </si>
  <si>
    <t>584 - JKM540M-72HL4-V - 540W</t>
  </si>
  <si>
    <t>555 - RENO-50K</t>
  </si>
  <si>
    <t>558 - JKM535</t>
  </si>
  <si>
    <t>533 - RENO 3K PLUS</t>
  </si>
  <si>
    <t>557 - JKM445M-60HL4-V - 445W</t>
  </si>
  <si>
    <t>527 - RENO 8K</t>
  </si>
  <si>
    <t>555 - JKM375M-72</t>
  </si>
  <si>
    <t>525 - RENO-4K-PLUS</t>
  </si>
  <si>
    <t>553 - JKM530M-72HL4-TV - 530W</t>
  </si>
  <si>
    <t>494 - RENO 5K PLUS</t>
  </si>
  <si>
    <t>533 - JKM525M-7TL4-TV</t>
  </si>
  <si>
    <t>870 - EGT 125000 HMAX</t>
  </si>
  <si>
    <t>514 - JKM460M-60HL4-V - 460W</t>
  </si>
  <si>
    <t>864 - EGT 33000 MAX G2</t>
  </si>
  <si>
    <t>486 - TIGER PRO 440W</t>
  </si>
  <si>
    <t>847 - EGT 3000</t>
  </si>
  <si>
    <t>478 - JKM330PP-72</t>
  </si>
  <si>
    <t>846 - EGT 10000 PRO</t>
  </si>
  <si>
    <t>471 - JKM450M</t>
  </si>
  <si>
    <t>835 - EGT - 12033X</t>
  </si>
  <si>
    <t>449 - JKM-72-HV</t>
  </si>
  <si>
    <t>770 - G2, EGT 40000 MAX G2,</t>
  </si>
  <si>
    <t>415 - JKM 400W -72H</t>
  </si>
  <si>
    <t>768 - EGT 20000 MAX 220 V G2</t>
  </si>
  <si>
    <t xml:space="preserve">412 - JKM 440W </t>
  </si>
  <si>
    <t>747 - EGT 10000 PRO G2</t>
  </si>
  <si>
    <t>693 - SS-555-72MDH</t>
  </si>
  <si>
    <t>746 - INTELBRAS</t>
  </si>
  <si>
    <t xml:space="preserve">618 - SS-550-72MDH </t>
  </si>
  <si>
    <t>736 - EGT 15000 MAX 220 V</t>
  </si>
  <si>
    <t>464 - DHM72L9</t>
  </si>
  <si>
    <t>718 - GT1- 10K- D</t>
  </si>
  <si>
    <t>411 - UL 395WM-144</t>
  </si>
  <si>
    <t>703 - ETG 3600 PRO</t>
  </si>
  <si>
    <t>713 - LR5-66HPH-505M</t>
  </si>
  <si>
    <t>692 - EGT 75000 MAX G2</t>
  </si>
  <si>
    <t>676 - LR5-72HPH-550M</t>
  </si>
  <si>
    <t>675 - EGT 25000 MAX</t>
  </si>
  <si>
    <t>667 - LR5-72HBD-540M</t>
  </si>
  <si>
    <t>674 - EGT 50000 MAX</t>
  </si>
  <si>
    <t>626 - LR-72OPH-400M</t>
  </si>
  <si>
    <t>627 - EGT 22000 MAX - 22KW</t>
  </si>
  <si>
    <t>605 - LR4-72HBD-445M - 445W</t>
  </si>
  <si>
    <t>620 - EGT 3000 LITE</t>
  </si>
  <si>
    <t>572 - LR5-72HPH-545M - 545W</t>
  </si>
  <si>
    <t>597 - EGT 80000</t>
  </si>
  <si>
    <t>571 - LR5-66HPH-500M</t>
  </si>
  <si>
    <t>596 - EGT 60000 MAX</t>
  </si>
  <si>
    <t>501 - LR4-72H9H450M - 450W</t>
  </si>
  <si>
    <t>571 - EGT 4600 PRO</t>
  </si>
  <si>
    <t>410 - LR4-72HPH-440M</t>
  </si>
  <si>
    <t>518 - EGT 3,6K</t>
  </si>
  <si>
    <t>672 - LP210*210-M-66-MH 665 WP</t>
  </si>
  <si>
    <t>517 - EGT9000 PRO</t>
  </si>
  <si>
    <t>654 - TSM-DEG19C.20-540WP</t>
  </si>
  <si>
    <t>514 - EGT 6000 PRO</t>
  </si>
  <si>
    <t>644 - TSM-510DE18M(II)</t>
  </si>
  <si>
    <t>508 - EGT 1600LITE</t>
  </si>
  <si>
    <t>576 - TSM-PEG15H.20 - 345W</t>
  </si>
  <si>
    <t>507 - EGT 10500 PRO</t>
  </si>
  <si>
    <t>566 - TSM-DE14A (II)</t>
  </si>
  <si>
    <t>506 - EGT 3215X 15K</t>
  </si>
  <si>
    <t>562 - TSM-DE18M-505 - 505W</t>
  </si>
  <si>
    <t>492 - EGT 8000 PRO</t>
  </si>
  <si>
    <t>559 - TSM-510-DE18M - 510W</t>
  </si>
  <si>
    <t>491 - EGT 2500 PRO</t>
  </si>
  <si>
    <t>519 - TSM-PE15H 405</t>
  </si>
  <si>
    <t>773 - DS3D</t>
  </si>
  <si>
    <t>518 - TSM-PE15H 350</t>
  </si>
  <si>
    <t>609 - QS1A - BR - 1500W</t>
  </si>
  <si>
    <t>495 - TSM - DE18M(II) - 495W</t>
  </si>
  <si>
    <t>493 - QSI-1200</t>
  </si>
  <si>
    <t>494 - TSM-DE18M.500</t>
  </si>
  <si>
    <t>490 - YC600</t>
  </si>
  <si>
    <t>482 - TSM - 400</t>
  </si>
  <si>
    <t>861 - CSI-75K-T400GL02-E</t>
  </si>
  <si>
    <t>EAC 89 - CANADIAN15</t>
  </si>
  <si>
    <t>476 - TSM-DEG15HC-375W</t>
  </si>
  <si>
    <t>834 - HIKU7CS7N-660MS</t>
  </si>
  <si>
    <t>EAC 89 - CANADIAN14</t>
  </si>
  <si>
    <t>466 - TSM-DE17M - 450W</t>
  </si>
  <si>
    <t>833 - HIKU7CS7N-660MS</t>
  </si>
  <si>
    <t>EAC 89 - CANADIAN13</t>
  </si>
  <si>
    <t>452 - TSM-DE17M(II)-455</t>
  </si>
  <si>
    <t>803 - CSI-100K-T400GL03-E</t>
  </si>
  <si>
    <t>EAC 89 - CANADIAN12</t>
  </si>
  <si>
    <t>451 - TSM-DEG15MC.20 (II)</t>
  </si>
  <si>
    <t>784 - CSI-30KTL-G1-L</t>
  </si>
  <si>
    <t>EAC 89 - CANADIAN11</t>
  </si>
  <si>
    <t>429 - TSM-DE08MII 375W HONEY 120 CEL</t>
  </si>
  <si>
    <t>776 - CSI-25K-T400GL02-E</t>
  </si>
  <si>
    <t>EAC 89 - CANADIAN10</t>
  </si>
  <si>
    <t>424 - TSM 410W</t>
  </si>
  <si>
    <t>707 - CSI-15K-T400 - 15KW</t>
  </si>
  <si>
    <t>EAC 89 - CANADIAN9</t>
  </si>
  <si>
    <t>408 - TSM 405W</t>
  </si>
  <si>
    <t>684 - CSI-9K-S220 - 9KW</t>
  </si>
  <si>
    <t>EAC 89 - CANADIAN8</t>
  </si>
  <si>
    <t>696 - RSM120-8-605M</t>
  </si>
  <si>
    <t>677 - CSI-15KTL-GI-LFL - 15KW</t>
  </si>
  <si>
    <t>EAC 89 - CANADIAN7</t>
  </si>
  <si>
    <t>690 - RSM144-9-550M</t>
  </si>
  <si>
    <t>660 - CSI-7KTL - 7KW</t>
  </si>
  <si>
    <t>EAC 89 - CANADIAN6</t>
  </si>
  <si>
    <t>678 - RSM144-9-535-555M</t>
  </si>
  <si>
    <t>652 - CSI-20K-3P - 20KW</t>
  </si>
  <si>
    <t>EAC 89 - CANADIAN5</t>
  </si>
  <si>
    <t>637 - RSM144-6-405M</t>
  </si>
  <si>
    <t>608 - CSI-50KTL - G1-FL</t>
  </si>
  <si>
    <t>EAC 89 - CANADIAN4</t>
  </si>
  <si>
    <t>592 - RMS40-8-405M - 405W</t>
  </si>
  <si>
    <t>582 - CSI-25KTL-GI-FL</t>
  </si>
  <si>
    <t>EAC 89 - CANADIAN3</t>
  </si>
  <si>
    <t>544 - RSM120-8-590M - 590W</t>
  </si>
  <si>
    <t>489 - CSI-3.0K-TL</t>
  </si>
  <si>
    <t>EAC 89 - CANADIAN2</t>
  </si>
  <si>
    <t>491 - RSM-144-6-340</t>
  </si>
  <si>
    <t>488 - CSI-20 5K-TL</t>
  </si>
  <si>
    <t>EAC 89 - CANADIAN1</t>
  </si>
  <si>
    <t>484 - RSM144-6-415M</t>
  </si>
  <si>
    <t>873 - PRIMO 3.0-1</t>
  </si>
  <si>
    <t>EAC 87 - FRONIUS11</t>
  </si>
  <si>
    <t>483 -  RSM144-6-380M</t>
  </si>
  <si>
    <t>634 - SYMO 10.0-3</t>
  </si>
  <si>
    <t>EAC 87 - FRONIUS10</t>
  </si>
  <si>
    <t>474 - RSM144-7-445MDG</t>
  </si>
  <si>
    <t>633 - ECO 25.0-3-S 25KW</t>
  </si>
  <si>
    <t>EAC 87 - FRONIUS9</t>
  </si>
  <si>
    <t>460 - RSM156-6-450M_x000D_</t>
  </si>
  <si>
    <t>631 - ECO - 27.0.3 - S - 27KW</t>
  </si>
  <si>
    <t>EAC 87 - FRONIUS8</t>
  </si>
  <si>
    <t>458 - RSM-144-6-410M</t>
  </si>
  <si>
    <t>593 - SYMO 12.5-3-M</t>
  </si>
  <si>
    <t>EAC 87 - FRONIUS7</t>
  </si>
  <si>
    <t>455 - RSM72-6-330P</t>
  </si>
  <si>
    <t>588 - PRIMO 5.0-1</t>
  </si>
  <si>
    <t>EAC 87 - FRONIUS6</t>
  </si>
  <si>
    <t>579 - SYMO 20.0-3-M</t>
  </si>
  <si>
    <t>EAC 87 - FRONIUS5</t>
  </si>
  <si>
    <t>437 - RSM144-6-345P</t>
  </si>
  <si>
    <t>562 - PRIMO 4.0-1</t>
  </si>
  <si>
    <t>EAC 87 - FRONIUS4</t>
  </si>
  <si>
    <t>422 - RISEM RMS 385W</t>
  </si>
  <si>
    <t>504 - SYMO 15K 03M</t>
  </si>
  <si>
    <t>EAC 87 - FRONIUS3</t>
  </si>
  <si>
    <t>409 - RSM 440W</t>
  </si>
  <si>
    <t>487 - PRIMO 6.0.1</t>
  </si>
  <si>
    <t>EAC 87 - FRONIUS2</t>
  </si>
  <si>
    <t>407 - RSM144-6345P</t>
  </si>
  <si>
    <t>486 - PRIMO 8.2.1</t>
  </si>
  <si>
    <t>EAC 87 - FRONIUS1</t>
  </si>
  <si>
    <t>674 - CHSM72M-HC-555</t>
  </si>
  <si>
    <t>EAC 86 - DEYE1</t>
  </si>
  <si>
    <t>664 - CHSM72M-HC-545</t>
  </si>
  <si>
    <t>406 - CHSM 345W</t>
  </si>
  <si>
    <t>685 - TS560S8B-144</t>
  </si>
  <si>
    <t>681 - TS560S8B-144</t>
  </si>
  <si>
    <t>EAC 77 - INVT4</t>
  </si>
  <si>
    <t>575 - TP7F72M(H)-535</t>
  </si>
  <si>
    <t>EAC 77 - INVT3</t>
  </si>
  <si>
    <t>550 - TP7F72M(H)-550 - 550W</t>
  </si>
  <si>
    <t>EAC 77 - INVT2</t>
  </si>
  <si>
    <t>520 - TS450M12-45H 450</t>
  </si>
  <si>
    <t>EAC 77 - INVT1</t>
  </si>
  <si>
    <t>510 - TP6L72M(H) - 440W</t>
  </si>
  <si>
    <t>EAC 76 - DELTA1</t>
  </si>
  <si>
    <t>500 - TP6H72M(H)E-400 - 400W</t>
  </si>
  <si>
    <t>EAC 71 - EAST3</t>
  </si>
  <si>
    <t>439 - TP6H72M(H)-405</t>
  </si>
  <si>
    <t>EAC 71 - EAST2</t>
  </si>
  <si>
    <t>419 - TP6H72P - 350W</t>
  </si>
  <si>
    <t>EAC 71 - EAST1</t>
  </si>
  <si>
    <t>416 - TP6H72P -340W</t>
  </si>
  <si>
    <t>EAC 70 - NINGBO GINLONG3</t>
  </si>
  <si>
    <t>404 - TP6H 400W</t>
  </si>
  <si>
    <t>EAC 70 - NINGBO GINLONG2</t>
  </si>
  <si>
    <t>669 - DHM-72X10555W ~555WP</t>
  </si>
  <si>
    <t>EAC 70 - NINGBO GINLONG1</t>
  </si>
  <si>
    <t>607 - DHM 72X10- 550W</t>
  </si>
  <si>
    <t>EAC 67 - INTELBRAS9</t>
  </si>
  <si>
    <t>593 - DHT-M60X10 - 460W</t>
  </si>
  <si>
    <t>EAC 67 - INTELBRAS8</t>
  </si>
  <si>
    <t>570 - HCM78X9 - 440W</t>
  </si>
  <si>
    <t>EAC 67 - INTELBRAS7</t>
  </si>
  <si>
    <t>554 - DHP-72-320 -320W</t>
  </si>
  <si>
    <t>EAC 67 - INTELBRAS6</t>
  </si>
  <si>
    <t>542 - DHM72L9 445</t>
  </si>
  <si>
    <t>EAC 67 - INTELBRAS5</t>
  </si>
  <si>
    <t>527 - DEYE 545W</t>
  </si>
  <si>
    <t>EAC 67 - INTELBRAS4</t>
  </si>
  <si>
    <t>521 - HCP72X9-360 - 360W</t>
  </si>
  <si>
    <t>EAC 67 - INTELBRAS3</t>
  </si>
  <si>
    <t>512 - HCM72X9 - 405W</t>
  </si>
  <si>
    <t>EAC 67 - INTELBRAS2</t>
  </si>
  <si>
    <t>511 - DHM-72X10 - 545W</t>
  </si>
  <si>
    <t>EAC 67 - INTELBRAS1</t>
  </si>
  <si>
    <t>505 - DHM-72L9 - 450W</t>
  </si>
  <si>
    <t>EAC 63 - VICTRON1</t>
  </si>
  <si>
    <t>498 - DHM-72X10 - 540W</t>
  </si>
  <si>
    <t>EAC 61 - MOSO1</t>
  </si>
  <si>
    <t>472 - DHM-72L9/BF-440W</t>
  </si>
  <si>
    <t>EAC 55 - INGETEAM S.A4</t>
  </si>
  <si>
    <t>441 - HCP78X9-400W</t>
  </si>
  <si>
    <t>EAC 55 - INGETEAM S.A3</t>
  </si>
  <si>
    <t>440 - HCP72X9-370W</t>
  </si>
  <si>
    <t>EAC 55 - INGETEAM S.A2</t>
  </si>
  <si>
    <t>405 - HCP 365W</t>
  </si>
  <si>
    <t>EAC 55 - INGETEAM S.A1</t>
  </si>
  <si>
    <t>402 - HCM 400</t>
  </si>
  <si>
    <t>EAC 54 - CPS5</t>
  </si>
  <si>
    <t>657 - RSM156-6-440M</t>
  </si>
  <si>
    <t>EAC 54 - CPS4</t>
  </si>
  <si>
    <t>656 - RSM72-6-340P</t>
  </si>
  <si>
    <t>EAC 54 - CPS3</t>
  </si>
  <si>
    <t>622 - RENO-545-HCM8</t>
  </si>
  <si>
    <t>EAC 54 - CPS2</t>
  </si>
  <si>
    <t>516 - ZXP6-72-330/P - 330W</t>
  </si>
  <si>
    <t>EAC 54 - CPS1</t>
  </si>
  <si>
    <t>401 - RENO 335P</t>
  </si>
  <si>
    <t>EAC 53 - GOODWE21</t>
  </si>
  <si>
    <t>711 - EMSH-550 HC</t>
  </si>
  <si>
    <t>EAC 53 - GOODWE20</t>
  </si>
  <si>
    <t>710 - EMST-545B SG</t>
  </si>
  <si>
    <t>EAC 53 - GOODWE19</t>
  </si>
  <si>
    <t>682 - EMSH-540BM HC</t>
  </si>
  <si>
    <t>EAC 53 - GOODWE18</t>
  </si>
  <si>
    <t>645 - EMS450</t>
  </si>
  <si>
    <t>EAC 53 - GOODWE17</t>
  </si>
  <si>
    <t>595 - EMSB-535M HC  - 535W</t>
  </si>
  <si>
    <t>EAC 53 - GOODWE16</t>
  </si>
  <si>
    <t>594 - EMST 340P HC - 340W</t>
  </si>
  <si>
    <t>EAC 53 - GOODWE15</t>
  </si>
  <si>
    <t>564 - EMSJ-445M HC</t>
  </si>
  <si>
    <t>EAC 53 - GOODWE14</t>
  </si>
  <si>
    <t>532 - INTELBRAS EMS 590</t>
  </si>
  <si>
    <t>EAC 53 - GOODWE13</t>
  </si>
  <si>
    <t>473 - EMSC-415M HC</t>
  </si>
  <si>
    <t>EAC 53 - GOODWE12</t>
  </si>
  <si>
    <t>454 - EMS 330P</t>
  </si>
  <si>
    <t>EAC 53 - GOODWE11</t>
  </si>
  <si>
    <t>430 - EMS 340P</t>
  </si>
  <si>
    <t>EAC 53 - GOODWE10</t>
  </si>
  <si>
    <t>426 - 445W</t>
  </si>
  <si>
    <t>EAC 53 - GOODWE9</t>
  </si>
  <si>
    <t>420 - EMS 430W</t>
  </si>
  <si>
    <t>EAC 53 - GOODWE8</t>
  </si>
  <si>
    <t>399 - EMS 335P</t>
  </si>
  <si>
    <t>EAC 53 - GOODWE7</t>
  </si>
  <si>
    <t>695 - BDY-450MIK-36</t>
  </si>
  <si>
    <t>EAC 90 - BYD14</t>
  </si>
  <si>
    <t>EAC 53 - GOODWE6</t>
  </si>
  <si>
    <t>661 - BYD SOLAR - MLTK-36 535WP</t>
  </si>
  <si>
    <t>EAC 90 - BYD13</t>
  </si>
  <si>
    <t>EAC 53 - GOODWE5</t>
  </si>
  <si>
    <t>624 - BYD530MLTK-36</t>
  </si>
  <si>
    <t>EAC 90 - BYD12</t>
  </si>
  <si>
    <t>EAC 53 - GOODWE4</t>
  </si>
  <si>
    <t>614 - MGTK450-36</t>
  </si>
  <si>
    <t>EAC 90 - BYD11</t>
  </si>
  <si>
    <t>EAC 53 - GOODWE3</t>
  </si>
  <si>
    <t>587 - BYD 340 P6K-36  -340</t>
  </si>
  <si>
    <t>EAC 90 - BYD10</t>
  </si>
  <si>
    <t>EAC 53 - GOODWE2</t>
  </si>
  <si>
    <t>556 - BYD335PIK-36</t>
  </si>
  <si>
    <t>EAC 90 - BYD9</t>
  </si>
  <si>
    <t>EAC 53 - GOODWE1</t>
  </si>
  <si>
    <t>487 - 340PHK-36</t>
  </si>
  <si>
    <t>EAC 90 - BYD8</t>
  </si>
  <si>
    <t>EAC 52 - SERRANA SISTEMAS DE ENERGIA2</t>
  </si>
  <si>
    <t>475 - BYD340PIK-36</t>
  </si>
  <si>
    <t>EAC 90 - BYD7</t>
  </si>
  <si>
    <t>EAC 52 - SERRANA SISTEMAS DE ENERGIA1</t>
  </si>
  <si>
    <t>467 - BYD335PHK-36</t>
  </si>
  <si>
    <t>EAC 90 - BYD6</t>
  </si>
  <si>
    <t>EAC 47 - SOLIS20</t>
  </si>
  <si>
    <t>465 - 330PHK-36</t>
  </si>
  <si>
    <t>EAC 90 - BYD5</t>
  </si>
  <si>
    <t>EAC 47 - SOLIS19</t>
  </si>
  <si>
    <t>456 - BYD340-PHK-36-5B</t>
  </si>
  <si>
    <t>EAC 90 - BYD4</t>
  </si>
  <si>
    <t>EAC 47 - SOLIS18</t>
  </si>
  <si>
    <t>453 - 400-MIK-36-5B</t>
  </si>
  <si>
    <t>EAC 90 - BYD3</t>
  </si>
  <si>
    <t>EAC 47 - SOLIS17</t>
  </si>
  <si>
    <t>398 - BYD-335P6D-36</t>
  </si>
  <si>
    <t>EAC 90 - BYD2</t>
  </si>
  <si>
    <t>EAC 47 - SOLIS16</t>
  </si>
  <si>
    <t>397 - BYD325P6D-36</t>
  </si>
  <si>
    <t>EAC 90 - BYD1</t>
  </si>
  <si>
    <t>EAC 47 - SOLIS15</t>
  </si>
  <si>
    <t>688 - HIKU7CS7N-660MS</t>
  </si>
  <si>
    <t>EAC 47 - SOLIS14</t>
  </si>
  <si>
    <t>677 - CS7N-665</t>
  </si>
  <si>
    <t>EAC 47 - SOLIS13</t>
  </si>
  <si>
    <t>650 - CS6W-550</t>
  </si>
  <si>
    <t>EAC 47 - SOLIS12</t>
  </si>
  <si>
    <t>636 - CS6U-330P</t>
  </si>
  <si>
    <t>EAC 47 - SOLIS11</t>
  </si>
  <si>
    <t>631 - CS3W-425P</t>
  </si>
  <si>
    <t>EAC 47 - SOLIS10</t>
  </si>
  <si>
    <t>621 - CS7L-600MS</t>
  </si>
  <si>
    <t>EAC 47 - SOLIS9</t>
  </si>
  <si>
    <t>617 - CS6W-545MS - 545W</t>
  </si>
  <si>
    <t>EAC 47 - SOLIS8</t>
  </si>
  <si>
    <t>613 - CS6W-540MS</t>
  </si>
  <si>
    <t>EAC 47 - SOLIS7</t>
  </si>
  <si>
    <t>606 - CS3Y - 500MS</t>
  </si>
  <si>
    <t>EAC 47 - SOLIS6</t>
  </si>
  <si>
    <t>602 - CS3W-440MS - 440W</t>
  </si>
  <si>
    <t>EAC 47 - SOLIS5</t>
  </si>
  <si>
    <t>596 - CS3W 400P</t>
  </si>
  <si>
    <t>EAC 47 - SOLIS4</t>
  </si>
  <si>
    <t>590 - CS3W-460MS</t>
  </si>
  <si>
    <t>EAC 47 - SOLIS3</t>
  </si>
  <si>
    <t>507 - CS3W - 420W</t>
  </si>
  <si>
    <t>200 - SOLIS 40 KW  - GG</t>
  </si>
  <si>
    <t>EAC 47 - SOLIS2</t>
  </si>
  <si>
    <t>499 - CS3U - 340P - 340W</t>
  </si>
  <si>
    <t>187 - SOLIS - 110KW - 5G</t>
  </si>
  <si>
    <t>EAC 47 - SOLIS1</t>
  </si>
  <si>
    <t>496 - HIKU6 - CS6W - 535W</t>
  </si>
  <si>
    <t>493 - CS3W - 410P</t>
  </si>
  <si>
    <t>490 - CS3W - 405P</t>
  </si>
  <si>
    <t>468 - CS3W-455MS</t>
  </si>
  <si>
    <t>461 - CS3W - 450 MS</t>
  </si>
  <si>
    <t>447 - HIKU CS3W-445MS</t>
  </si>
  <si>
    <t>EAC 42 - ELGIN S.A.14</t>
  </si>
  <si>
    <t>438 - CS3U - 360P</t>
  </si>
  <si>
    <t>EAC 42 - ELGIN S.A.13</t>
  </si>
  <si>
    <t>436 - CS3W - 330W</t>
  </si>
  <si>
    <t>EAC 42 - ELGIN S.A.12</t>
  </si>
  <si>
    <t>414 - CS3 415W</t>
  </si>
  <si>
    <t>EAC 42 - ELGIN S.A.11</t>
  </si>
  <si>
    <t>403 - CZSU 365P</t>
  </si>
  <si>
    <t>EAC 42 - ELGIN S.A.10</t>
  </si>
  <si>
    <t>400 - 410P</t>
  </si>
  <si>
    <t>EAC 42 - ELGIN S.A.9</t>
  </si>
  <si>
    <t>396 - CS3U-350P</t>
  </si>
  <si>
    <t>EAC 42 - ELGIN S.A.8</t>
  </si>
  <si>
    <t>395 - CS6U-325P</t>
  </si>
  <si>
    <t>EAC 42 - ELGIN S.A.7</t>
  </si>
  <si>
    <t>EAC 85 - SUNTECH2</t>
  </si>
  <si>
    <t>EAC 42 - ELGIN S.A.6</t>
  </si>
  <si>
    <t>EAC 85 - SUNTECH1</t>
  </si>
  <si>
    <t>EAC 42 - ELGIN S.A.5</t>
  </si>
  <si>
    <t>EAC 84 - LUCKSOLAR1</t>
  </si>
  <si>
    <t>EAC 42 - ELGIN S.A.4</t>
  </si>
  <si>
    <t>EAC 83 - OSDA1</t>
  </si>
  <si>
    <t>EAC 42 - ELGIN S.A.3</t>
  </si>
  <si>
    <t>EAC 82 - SINOSOLA1</t>
  </si>
  <si>
    <t>EAC 42 - ELGIN S.A.2</t>
  </si>
  <si>
    <t>EAC 42 - ELGIN S.A.1</t>
  </si>
  <si>
    <t>EAC 79 - SUNOVA SOLAR4</t>
  </si>
  <si>
    <t>EAC 79 - SUNOVA SOLAR3</t>
  </si>
  <si>
    <t>EAC 79 - SUNOVA SOLAR2</t>
  </si>
  <si>
    <t>EAC 79 - SUNOVA SOLAR1</t>
  </si>
  <si>
    <t>EAC 75 - VIGESTSOLAR1</t>
  </si>
  <si>
    <t>EAC 74 - PHOTO SOLAR1</t>
  </si>
  <si>
    <t>EAC 73 - RENESOLA2</t>
  </si>
  <si>
    <t>EAC 73 - RENESOLA1</t>
  </si>
  <si>
    <t>EAC 72 - UP SOLAR1</t>
  </si>
  <si>
    <t>EAC 68 - LONGI SOLAR4</t>
  </si>
  <si>
    <t>EAC 68 - LONGI SOLAR3</t>
  </si>
  <si>
    <t>EAC 68 - LONGI SOLAR2</t>
  </si>
  <si>
    <t>EAC 68 - LONGI SOLAR1</t>
  </si>
  <si>
    <t>EAC 66 - INTELBRAS2</t>
  </si>
  <si>
    <t>EAC 66 - INTELBRAS1</t>
  </si>
  <si>
    <t>EAC 65 - OPUS SOLAR1</t>
  </si>
  <si>
    <t>EAC 64 - OPEN RENEWABLES1</t>
  </si>
  <si>
    <t>EAC 59 - SINOLA2</t>
  </si>
  <si>
    <t>EAC 59 - SINOLA1</t>
  </si>
  <si>
    <t>EAC 58 - WEG2</t>
  </si>
  <si>
    <t>EAC 58 - WEG1</t>
  </si>
  <si>
    <t>EAC 33 - NHS SOLAR4</t>
  </si>
  <si>
    <t>EAC 57 - BLUESUN SOLAR1</t>
  </si>
  <si>
    <t>EAC 33 - NHS SOLAR3</t>
  </si>
  <si>
    <t>EAC 56 - PERLIGHT SOLAR2</t>
  </si>
  <si>
    <t>EAC 33 - NHS SOLAR2</t>
  </si>
  <si>
    <t>EAC 56 - PERLIGHT SOLAR1</t>
  </si>
  <si>
    <t>EAC 33 - NHS SOLAR1</t>
  </si>
  <si>
    <t>EAC 51 - KVA SISTEMAS DE ENERGIA2</t>
  </si>
  <si>
    <t>EAC 31 - CANCELADO1</t>
  </si>
  <si>
    <t>EAC 51 - KVA SISTEMAS DE ENERGIA1</t>
  </si>
  <si>
    <t>EAC 50 - ASTROHALO2</t>
  </si>
  <si>
    <t>EAC 50 - ASTROHALO1</t>
  </si>
  <si>
    <t>EAC 49 - ZNSHINE SOLAR6</t>
  </si>
  <si>
    <t>EAC 49 - ZNSHINE SOLAR5</t>
  </si>
  <si>
    <t>EAC 49 - ZNSHINE SOLAR4</t>
  </si>
  <si>
    <t>EAC 49 - ZNSHINE SOLAR3</t>
  </si>
  <si>
    <t>EAC 49 - ZNSHINE SOLAR2</t>
  </si>
  <si>
    <t>EAC 49 - ZNSHINE SOLAR1</t>
  </si>
  <si>
    <t>EAC 45 - SUNERGY SOLAR6</t>
  </si>
  <si>
    <t>EAC 45 - SUNERGY SOLAR5</t>
  </si>
  <si>
    <t>EAC 45 - SUNERGY SOLAR4</t>
  </si>
  <si>
    <t>EAC 45 - SUNERGY SOLAR3</t>
  </si>
  <si>
    <t>EAC 45 - SUNERGY SOLAR2</t>
  </si>
  <si>
    <t>EAC 45 - SUNERGY SOLAR1</t>
  </si>
  <si>
    <t>207 - 25,5KTL</t>
  </si>
  <si>
    <t>EAC 43 - RENOVIGI4</t>
  </si>
  <si>
    <t>EAC 43 - RENOVIGI3</t>
  </si>
  <si>
    <t>EAC 43 - RENOVIGI2</t>
  </si>
  <si>
    <t>EAC 43 - RENOVIGI1</t>
  </si>
  <si>
    <t>EAC 39 - TRINA SOLAR37</t>
  </si>
  <si>
    <t>EAC 39 - TRINA SOLAR36</t>
  </si>
  <si>
    <t>EAC 39 - TRINA SOLAR35</t>
  </si>
  <si>
    <t>EAC 39 - TRINA SOLAR34</t>
  </si>
  <si>
    <t>EAC 39 - TRINA SOLAR33</t>
  </si>
  <si>
    <t>EAC 39 - TRINA SOLAR32</t>
  </si>
  <si>
    <t>EAC 39 - TRINA SOLAR31</t>
  </si>
  <si>
    <t>EAC 39 - TRINA SOLAR30</t>
  </si>
  <si>
    <t>EAC 39 - TRINA SOLAR29</t>
  </si>
  <si>
    <t>EAC 39 - TRINA SOLAR28</t>
  </si>
  <si>
    <t>EAC 39 - TRINA SOLAR27</t>
  </si>
  <si>
    <t>EAC 39 - TRINA SOLAR26</t>
  </si>
  <si>
    <t>EAC 39 - TRINA SOLAR25</t>
  </si>
  <si>
    <t>EAC 39 - TRINA SOLAR24</t>
  </si>
  <si>
    <t>EAC 39 - TRINA SOLAR23</t>
  </si>
  <si>
    <t>EAC 39 - TRINA SOLAR22</t>
  </si>
  <si>
    <t>EAC 39 - TRINA SOLAR21</t>
  </si>
  <si>
    <t>EAC 39 - TRINA SOLAR20</t>
  </si>
  <si>
    <t>EAC 39 - TRINA SOLAR19</t>
  </si>
  <si>
    <t>EAC 39 - TRINA SOLAR18</t>
  </si>
  <si>
    <t>EAC 39 - TRINA SOLAR17</t>
  </si>
  <si>
    <t>EAC 39 - TRINA SOLAR16</t>
  </si>
  <si>
    <t>EAC 39 - TRINA SOLAR15</t>
  </si>
  <si>
    <t>EAC 39 - TRINA SOLAR14</t>
  </si>
  <si>
    <t>EAC 39 - TRINA SOLAR13</t>
  </si>
  <si>
    <t>EAC 39 - TRINA SOLAR12</t>
  </si>
  <si>
    <t>EAC 39 - TRINA SOLAR11</t>
  </si>
  <si>
    <t>EAC 39 - TRINA SOLAR10</t>
  </si>
  <si>
    <t>EAC 39 - TRINA SOLAR9</t>
  </si>
  <si>
    <t>EAC 39 - TRINA SOLAR8</t>
  </si>
  <si>
    <t>EAC 39 - TRINA SOLAR7</t>
  </si>
  <si>
    <t>EAC 39 - TRINA SOLAR6</t>
  </si>
  <si>
    <t>EAC 39 - TRINA SOLAR5</t>
  </si>
  <si>
    <t>EAC 39 - TRINA SOLAR4</t>
  </si>
  <si>
    <t>EAC 39 - TRINA SOLAR3</t>
  </si>
  <si>
    <t>EAC 39 - TRINA SOLAR2</t>
  </si>
  <si>
    <t>EAC 39 - TRINA SOLAR1</t>
  </si>
  <si>
    <t>EAC 34 - BALFAR SOLAR2</t>
  </si>
  <si>
    <t>EAC 34 - BALFAR SOLAR1</t>
  </si>
  <si>
    <t>EAC 17 - ECOSOLYS13</t>
  </si>
  <si>
    <t>EAC 17 - ECOSOLYS12</t>
  </si>
  <si>
    <t>EAC 17 - ECOSOLYS11</t>
  </si>
  <si>
    <t>EAC 17 - ECOSOLYS10</t>
  </si>
  <si>
    <t>EAC 17 - ECOSOLYS9</t>
  </si>
  <si>
    <t>EAC 17 - ECOSOLYS8</t>
  </si>
  <si>
    <t>EAC 17 - ECOSOLYS7</t>
  </si>
  <si>
    <t>EAC 17 - ECOSOLYS6</t>
  </si>
  <si>
    <t>EAC 17 - ECOSOLYS5</t>
  </si>
  <si>
    <t>EAC 17 - ECOSOLYS4</t>
  </si>
  <si>
    <t>EAC 17 - ECOSOLYS3</t>
  </si>
  <si>
    <t>EAC 17 - ECOSOLYS2</t>
  </si>
  <si>
    <t>EAC 17 - ECOSOLYS1</t>
  </si>
  <si>
    <t>290 - RSM 500W</t>
  </si>
  <si>
    <t>EAC 18 - QCELLS22</t>
  </si>
  <si>
    <t>EAC 18 - QCELLS21</t>
  </si>
  <si>
    <t>EAC 18 - QCELLS20</t>
  </si>
  <si>
    <t>EAC 18 - QCELLS19</t>
  </si>
  <si>
    <t>EAC 18 - QCELLS18</t>
  </si>
  <si>
    <t>EAC 18 - QCELLS17</t>
  </si>
  <si>
    <t>EAC 18 - QCELLS16</t>
  </si>
  <si>
    <t>EAC 18 - QCELLS15</t>
  </si>
  <si>
    <t>EAC 18 - QCELLS14</t>
  </si>
  <si>
    <t>EAC 18 - QCELLS13</t>
  </si>
  <si>
    <t>EAC 18 - QCELLS12</t>
  </si>
  <si>
    <t>EAC 18 - QCELLS11</t>
  </si>
  <si>
    <t>EAC 18 - QCELLS10</t>
  </si>
  <si>
    <t>EAC 18 - QCELLS9</t>
  </si>
  <si>
    <t>EAC 18 - QCELLS8</t>
  </si>
  <si>
    <t>EAC 18 - QCELLS7</t>
  </si>
  <si>
    <t>EAC 18 - QCELLS6</t>
  </si>
  <si>
    <t>EAC 18 - QCELLS5</t>
  </si>
  <si>
    <t>EAC 18 - QCELLS4</t>
  </si>
  <si>
    <t>EAC 18 - QCELLS3</t>
  </si>
  <si>
    <t>EAC 18 - QCELLS2</t>
  </si>
  <si>
    <t>EAC 18 - QCELLS1</t>
  </si>
  <si>
    <t>265 - 535 KW</t>
  </si>
  <si>
    <t>184 - OUROLUX SOLAR</t>
  </si>
  <si>
    <t>EAC_MODULO104</t>
  </si>
  <si>
    <t>183 - SOLIS</t>
  </si>
  <si>
    <t>EAC_MODULO103</t>
  </si>
  <si>
    <t>181 - SINE ENERGY</t>
  </si>
  <si>
    <t>EAC_MODULO102</t>
  </si>
  <si>
    <t>179 - SUNKET</t>
  </si>
  <si>
    <t>EAC_MODULO101</t>
  </si>
  <si>
    <t>EAC 9 - BYD24</t>
  </si>
  <si>
    <t>178 - TW SOLAR</t>
  </si>
  <si>
    <t>EAC_MODULO100</t>
  </si>
  <si>
    <t>EAC 9 - BYD23</t>
  </si>
  <si>
    <t>177 - YINGLI SOLAR</t>
  </si>
  <si>
    <t>EAC_MODULO99</t>
  </si>
  <si>
    <t>EAC 9 - BYD22</t>
  </si>
  <si>
    <t>176 - AKOME</t>
  </si>
  <si>
    <t>EAC_MODULO98</t>
  </si>
  <si>
    <t>EAC 9 - BYD21</t>
  </si>
  <si>
    <t>174 - QCELLS</t>
  </si>
  <si>
    <t>EAC_MODULO97</t>
  </si>
  <si>
    <t>EAC 9 - BYD20</t>
  </si>
  <si>
    <t>172 - HANERSUN</t>
  </si>
  <si>
    <t>EAC_MODULO96</t>
  </si>
  <si>
    <t>EAC 9 - BYD19</t>
  </si>
  <si>
    <t>170 - RENESOLA</t>
  </si>
  <si>
    <t>EAC_MODULO95</t>
  </si>
  <si>
    <t>EAC 9 - BYD18</t>
  </si>
  <si>
    <t>EAC_MODULO94</t>
  </si>
  <si>
    <t>EAC 9 - BYD17</t>
  </si>
  <si>
    <t>167 - AE SOLAR</t>
  </si>
  <si>
    <t>EAC_MODULO93</t>
  </si>
  <si>
    <t>EAC 9 - BYD16</t>
  </si>
  <si>
    <t>163 - BALFAR SOLAR</t>
  </si>
  <si>
    <t>EAC_MODULO92</t>
  </si>
  <si>
    <t>EAC 9 - BYD15</t>
  </si>
  <si>
    <t>EAC_MODULO91</t>
  </si>
  <si>
    <t>EAC 9 - BYD14</t>
  </si>
  <si>
    <t>160 - X POWER</t>
  </si>
  <si>
    <t>EAC_MODULO90</t>
  </si>
  <si>
    <t>EAC 9 - BYD13</t>
  </si>
  <si>
    <t>159 - TSUN</t>
  </si>
  <si>
    <t>EAC_MODULO89</t>
  </si>
  <si>
    <t>EAC 9 - BYD12</t>
  </si>
  <si>
    <t>158 - VSUN</t>
  </si>
  <si>
    <t>EAC_MODULO88</t>
  </si>
  <si>
    <t>EAC 9 - BYD11</t>
  </si>
  <si>
    <t>157 - QSOLAR</t>
  </si>
  <si>
    <t>EAC_MODULO87</t>
  </si>
  <si>
    <t>EAC 9 - BYD10</t>
  </si>
  <si>
    <t>156 - SERAPHIM</t>
  </si>
  <si>
    <t>EAC_MODULO86</t>
  </si>
  <si>
    <t>EAC 9 - BYD9</t>
  </si>
  <si>
    <t>154 - SOPRANO</t>
  </si>
  <si>
    <t>EAC_MODULO85</t>
  </si>
  <si>
    <t>EAC 9 - BYD8</t>
  </si>
  <si>
    <t>153 - BST4</t>
  </si>
  <si>
    <t>EAC_MODULO84</t>
  </si>
  <si>
    <t>EAC 9 - BYD7</t>
  </si>
  <si>
    <t>EAC_MODULO83</t>
  </si>
  <si>
    <t>185 - LEVEROS</t>
  </si>
  <si>
    <t>EAC_INVERSOR82</t>
  </si>
  <si>
    <t>EAC 9 - BYD6</t>
  </si>
  <si>
    <t>EAC_MODULO82</t>
  </si>
  <si>
    <t>182 - BYD</t>
  </si>
  <si>
    <t>EAC_INVERSOR81</t>
  </si>
  <si>
    <t>EAC 9 - BYD5</t>
  </si>
  <si>
    <t>EAC_MODULO81</t>
  </si>
  <si>
    <t>180 - NEXEN</t>
  </si>
  <si>
    <t>EAC_INVERSOR80</t>
  </si>
  <si>
    <t>EAC 9 - BYD4</t>
  </si>
  <si>
    <t>149 - SUNERGY</t>
  </si>
  <si>
    <t>EAC_MODULO80</t>
  </si>
  <si>
    <t>175 - CHINT POWER</t>
  </si>
  <si>
    <t>EAC_INVERSOR79</t>
  </si>
  <si>
    <t>EAC 9 - BYD3</t>
  </si>
  <si>
    <t>EAC_MODULO79</t>
  </si>
  <si>
    <t>173 - HYPONTECH</t>
  </si>
  <si>
    <t>EAC_INVERSOR78</t>
  </si>
  <si>
    <t>EAC 9 - BYD2</t>
  </si>
  <si>
    <t>145 - RAY TECH</t>
  </si>
  <si>
    <t>EAC_MODULO78</t>
  </si>
  <si>
    <t>171 - KEHUA TECH</t>
  </si>
  <si>
    <t>EAC_INVERSOR77</t>
  </si>
  <si>
    <t>EAC 9 - BYD1</t>
  </si>
  <si>
    <t>EAC_MODULO77</t>
  </si>
  <si>
    <t>169 - EAST</t>
  </si>
  <si>
    <t>EAC_INVERSOR76</t>
  </si>
  <si>
    <t>EAC_MODULO76</t>
  </si>
  <si>
    <t>166 - FOXESS</t>
  </si>
  <si>
    <t>EAC_INVERSOR75</t>
  </si>
  <si>
    <t>EAC_MODULO75</t>
  </si>
  <si>
    <t>165 - HOPESUN</t>
  </si>
  <si>
    <t>EAC_INVERSOR74</t>
  </si>
  <si>
    <t>EAC_MODULO74</t>
  </si>
  <si>
    <t>164 - SOLPLANET</t>
  </si>
  <si>
    <t>EAC_INVERSOR73</t>
  </si>
  <si>
    <t>EAC_MODULO73</t>
  </si>
  <si>
    <t>161 - SOLAR EDGE</t>
  </si>
  <si>
    <t>EAC_INVERSOR72</t>
  </si>
  <si>
    <t>135 - RESUN</t>
  </si>
  <si>
    <t>EAC_MODULO72</t>
  </si>
  <si>
    <t>155 - ELSYS</t>
  </si>
  <si>
    <t>EAC_INVERSOR71</t>
  </si>
  <si>
    <t>131 - PHONO SOLAR</t>
  </si>
  <si>
    <t>EAC_MODULO71</t>
  </si>
  <si>
    <t>EAC_INVERSOR70</t>
  </si>
  <si>
    <t>130 - JAYU SOLAR</t>
  </si>
  <si>
    <t>EAC_MODULO70</t>
  </si>
  <si>
    <t>148 - ECOSOLYS</t>
  </si>
  <si>
    <t>EAC_INVERSOR69</t>
  </si>
  <si>
    <t>128 - QCELLS</t>
  </si>
  <si>
    <t>EAC_MODULO69</t>
  </si>
  <si>
    <t>146 - RENAC</t>
  </si>
  <si>
    <t>EAC_INVERSOR68</t>
  </si>
  <si>
    <t>125 - JA SOLAR</t>
  </si>
  <si>
    <t>EAC_MODULO68</t>
  </si>
  <si>
    <t>144 - KEHUA</t>
  </si>
  <si>
    <t>EAC_INVERSOR67</t>
  </si>
  <si>
    <t>EAC_MODULO67</t>
  </si>
  <si>
    <t>EAC_INVERSOR66</t>
  </si>
  <si>
    <t>EAC_MODULO66</t>
  </si>
  <si>
    <t>EAC_INVERSOR65</t>
  </si>
  <si>
    <t>EAC_MODULO65</t>
  </si>
  <si>
    <t>134 - LIVOLTEK</t>
  </si>
  <si>
    <t>EAC_INVERSOR64</t>
  </si>
  <si>
    <t>EAC_MODULO64</t>
  </si>
  <si>
    <t>133 - SOLAX POWER</t>
  </si>
  <si>
    <t>EAC_INVERSOR63</t>
  </si>
  <si>
    <t>EAC_MODULO63</t>
  </si>
  <si>
    <t>132 - SOFAR</t>
  </si>
  <si>
    <t>EAC_INVERSOR62</t>
  </si>
  <si>
    <t>EAC_MODULO62</t>
  </si>
  <si>
    <t>129 - TOURINGA</t>
  </si>
  <si>
    <t>EAC_INVERSOR61</t>
  </si>
  <si>
    <t>EAC_MODULO61</t>
  </si>
  <si>
    <t>127 - ABB</t>
  </si>
  <si>
    <t>EAC_INVERSOR60</t>
  </si>
  <si>
    <t>EAC_MODULO60</t>
  </si>
  <si>
    <t>EAC_INVERSOR59</t>
  </si>
  <si>
    <t>EAC_MODULO59</t>
  </si>
  <si>
    <t>124 - HUAWEI</t>
  </si>
  <si>
    <t>EAC_INVERSOR58</t>
  </si>
  <si>
    <t>EAC_MODULO58</t>
  </si>
  <si>
    <t>EAC_INVERSOR57</t>
  </si>
  <si>
    <t>EAC_MODULO57</t>
  </si>
  <si>
    <t>EAC_INVERSOR56</t>
  </si>
  <si>
    <t>EAC_MODULO56</t>
  </si>
  <si>
    <t>118 - REFUSOL</t>
  </si>
  <si>
    <t>EAC_INVERSOR55</t>
  </si>
  <si>
    <t>EAC_MODULO55</t>
  </si>
  <si>
    <t>EAC_INVERSOR54</t>
  </si>
  <si>
    <t>EAC_MODULO54</t>
  </si>
  <si>
    <t>EAC_INVERSOR53</t>
  </si>
  <si>
    <t>EAC_MODULO53</t>
  </si>
  <si>
    <t>EAC_INVERSOR52</t>
  </si>
  <si>
    <t>EAC_MODULO52</t>
  </si>
  <si>
    <t>EAC_INVERSOR51</t>
  </si>
  <si>
    <t>90 - BYD</t>
  </si>
  <si>
    <t>EAC_MODULO51</t>
  </si>
  <si>
    <t>EAC_INVERSOR50</t>
  </si>
  <si>
    <t>EAC_MODULO50</t>
  </si>
  <si>
    <t>EAC_INVERSOR49</t>
  </si>
  <si>
    <t>EAC_MODULO49</t>
  </si>
  <si>
    <t>EAC_INVERSOR48</t>
  </si>
  <si>
    <t>EAC_MODULO48</t>
  </si>
  <si>
    <t>EAC_INVERSOR47</t>
  </si>
  <si>
    <t>EAC_MODULO47</t>
  </si>
  <si>
    <t>EAC_INVERSOR46</t>
  </si>
  <si>
    <t>EAC_MODULO46</t>
  </si>
  <si>
    <t>EAC_INVERSOR45</t>
  </si>
  <si>
    <t>EAC_MODULO45</t>
  </si>
  <si>
    <t>EAC_INVERSOR44</t>
  </si>
  <si>
    <t>EAC_MODULO44</t>
  </si>
  <si>
    <t>EAC_INVERSOR43</t>
  </si>
  <si>
    <t>EAC_MODULO43</t>
  </si>
  <si>
    <t>EAC_INVERSOR42</t>
  </si>
  <si>
    <t>EAC_MODULO42</t>
  </si>
  <si>
    <t>89 - CANADIAN</t>
  </si>
  <si>
    <t>EAC_INVERSOR41</t>
  </si>
  <si>
    <t>EAC_MODULO41</t>
  </si>
  <si>
    <t>87 - FRONIUS</t>
  </si>
  <si>
    <t>EAC_INVERSOR40</t>
  </si>
  <si>
    <t>EAC_MODULO40</t>
  </si>
  <si>
    <t>EAC_INVERSOR39</t>
  </si>
  <si>
    <t>EAC_MODULO39</t>
  </si>
  <si>
    <t>EAC_INVERSOR38</t>
  </si>
  <si>
    <t>EAC_MODULO38</t>
  </si>
  <si>
    <t>EAC_INVERSOR37</t>
  </si>
  <si>
    <t>EAC_MODULO37</t>
  </si>
  <si>
    <t>EAC_INVERSOR36</t>
  </si>
  <si>
    <t>EAC_MODULO36</t>
  </si>
  <si>
    <t>EAC_INVERSOR35</t>
  </si>
  <si>
    <t>EAC_MODULO35</t>
  </si>
  <si>
    <t>EAC_INVERSOR34</t>
  </si>
  <si>
    <t>EAC_MODULO34</t>
  </si>
  <si>
    <t>EAC_INVERSOR33</t>
  </si>
  <si>
    <t>EAC_MODULO33</t>
  </si>
  <si>
    <t>EAC_INVERSOR32</t>
  </si>
  <si>
    <t>EAC_MODULO32</t>
  </si>
  <si>
    <t>EAC_INVERSOR31</t>
  </si>
  <si>
    <t>EAC_MODULO31</t>
  </si>
  <si>
    <t>EAC_INVERSOR30</t>
  </si>
  <si>
    <t>EAC_MODULO30</t>
  </si>
  <si>
    <t>EAC_INVERSOR29</t>
  </si>
  <si>
    <t>EAC_MODULO29</t>
  </si>
  <si>
    <t>EAC_INVERSOR28</t>
  </si>
  <si>
    <t>EAC_MODULO28</t>
  </si>
  <si>
    <t>EAC_INVERSOR27</t>
  </si>
  <si>
    <t>EAC_MODULO27</t>
  </si>
  <si>
    <t>EAC_INVERSOR26</t>
  </si>
  <si>
    <t>EAC_MODULO26</t>
  </si>
  <si>
    <t>EAC_INVERSOR25</t>
  </si>
  <si>
    <t>EAC_MODULO25</t>
  </si>
  <si>
    <t>EAC_INVERSOR24</t>
  </si>
  <si>
    <t>EAC_MODULO24</t>
  </si>
  <si>
    <t>EAC_INVERSOR23</t>
  </si>
  <si>
    <t>EAC_MODULO23</t>
  </si>
  <si>
    <t>EAC_INVERSOR22</t>
  </si>
  <si>
    <t>EAC_MODULO22</t>
  </si>
  <si>
    <t>EAC_INVERSOR21</t>
  </si>
  <si>
    <t>EAC_MODULO21</t>
  </si>
  <si>
    <t>EAC_INVERSOR20</t>
  </si>
  <si>
    <t>EAC_MODULO20</t>
  </si>
  <si>
    <t>EAC_INVERSOR19</t>
  </si>
  <si>
    <t>EAC_MODULO19</t>
  </si>
  <si>
    <t>EAC_INVERSOR18</t>
  </si>
  <si>
    <t>EAC_MODULO18</t>
  </si>
  <si>
    <t>EAC_INVERSOR17</t>
  </si>
  <si>
    <t>EAC_MODULO17</t>
  </si>
  <si>
    <t>EAC_INVERSOR16</t>
  </si>
  <si>
    <t>EAC_MODULO16</t>
  </si>
  <si>
    <t>EAC_INVERSOR15</t>
  </si>
  <si>
    <t>EAC_MODULO15</t>
  </si>
  <si>
    <t>EAC_INVERSOR14</t>
  </si>
  <si>
    <t>EAC_MODULO14</t>
  </si>
  <si>
    <t>EAC_INVERSOR13</t>
  </si>
  <si>
    <t>EAC_MODULO13</t>
  </si>
  <si>
    <t>EAC_INVERSOR12</t>
  </si>
  <si>
    <t>EAC_MODULO12</t>
  </si>
  <si>
    <t>EAC_INVERSOR11</t>
  </si>
  <si>
    <t>EAC_MODULO11</t>
  </si>
  <si>
    <t>EAC_INVERSOR10</t>
  </si>
  <si>
    <t>EAC_MODULO10</t>
  </si>
  <si>
    <t>EAC_INVERSOR9</t>
  </si>
  <si>
    <t>EAC_MODULO9</t>
  </si>
  <si>
    <t>EAC_INVERSOR8</t>
  </si>
  <si>
    <t>EAC_MODULO8</t>
  </si>
  <si>
    <t>EAC_INVERSOR7</t>
  </si>
  <si>
    <t>EAC_MODULO7</t>
  </si>
  <si>
    <t>EAC_INVERSOR6</t>
  </si>
  <si>
    <t>EAC_MODULO6</t>
  </si>
  <si>
    <t>EAC_INVERSOR5</t>
  </si>
  <si>
    <t>EAC_MODULO5</t>
  </si>
  <si>
    <t>EAC_INVERSOR4</t>
  </si>
  <si>
    <t>EAC_MODULO4</t>
  </si>
  <si>
    <t>EAC_INVERSOR3</t>
  </si>
  <si>
    <t>EAC_MODULO3</t>
  </si>
  <si>
    <t>EAC_INVERSOR2</t>
  </si>
  <si>
    <t>EAC_MODULO2</t>
  </si>
  <si>
    <t>EAC_INVERSOR1</t>
  </si>
  <si>
    <t>EAC_MODULO1</t>
  </si>
  <si>
    <t>938 - ERA PRO-72HCB575M</t>
  </si>
  <si>
    <t>ETO 13 - ERA SOLAR22</t>
  </si>
  <si>
    <t>921 - AE505MD-132</t>
  </si>
  <si>
    <t>ETO 102 - AE SOLAR5</t>
  </si>
  <si>
    <t>920 - CS7L-580MB-AG</t>
  </si>
  <si>
    <t>ETO 10 - CANADIAN SOLAR101</t>
  </si>
  <si>
    <t>910 - DHM-72X10(BW) 550</t>
  </si>
  <si>
    <t>ETO 23 - DAH38</t>
  </si>
  <si>
    <t>909 - RSM120-8-605M</t>
  </si>
  <si>
    <t>ETO 37 - RISEN SOLAR50</t>
  </si>
  <si>
    <t>908 - JAM78S30-585/MR</t>
  </si>
  <si>
    <t>ETO 7 - JA SOLAR44</t>
  </si>
  <si>
    <t>906 - HY-M12/120H 605W</t>
  </si>
  <si>
    <t>ETO 155 - HONOR SOLAR9</t>
  </si>
  <si>
    <t>903 - ELG590-M78HLP</t>
  </si>
  <si>
    <t>ETO 40 - ELGIN12</t>
  </si>
  <si>
    <t>893 - TSM-DE21_x000D_ 650W</t>
  </si>
  <si>
    <t>ETO 26 - TRINA SOLAR60</t>
  </si>
  <si>
    <t>887 - RSM110-8-545BMDG</t>
  </si>
  <si>
    <t>ETO 37 - RISEN SOLAR49</t>
  </si>
  <si>
    <t>880 - JAM72S30-555/MR</t>
  </si>
  <si>
    <t>ETO 7 - JA SOLAR43</t>
  </si>
  <si>
    <t>868 - LP210*210-M-66-MH_x000D_-655</t>
  </si>
  <si>
    <t>ETO 116 - LEAPTON SOLAR21</t>
  </si>
  <si>
    <t>863 - TSM-660DEG21C.20</t>
  </si>
  <si>
    <t>ETO 26 - TRINA SOLAR59</t>
  </si>
  <si>
    <t>859 - EMST 380M</t>
  </si>
  <si>
    <t>ETO 61 - INTELBRAS31</t>
  </si>
  <si>
    <t>858 - LP182*182-M-72-MH 560W</t>
  </si>
  <si>
    <t>ETO 116 - LEAPTON SOLAR20</t>
  </si>
  <si>
    <t>856 - ZXM7-SHLD144-555/M</t>
  </si>
  <si>
    <t>ETO 151 - ZNSHINESOLAR4</t>
  </si>
  <si>
    <t>854 - ERA-72HC-550</t>
  </si>
  <si>
    <t>ETO 13 - ERA SOLAR21</t>
  </si>
  <si>
    <t>853 - ELG555-M72HAE</t>
  </si>
  <si>
    <t>ETO 93 - ELGIN9</t>
  </si>
  <si>
    <t>842 - MLTK-36 535 W</t>
  </si>
  <si>
    <t>ETO 5 - BYD33</t>
  </si>
  <si>
    <t>841 - HY M10/156 - 600 W</t>
  </si>
  <si>
    <t>ETO 155 - HONOR SOLAR8</t>
  </si>
  <si>
    <t>838 - 540MLK-36</t>
  </si>
  <si>
    <t>ETO 5 - BYD32</t>
  </si>
  <si>
    <t>837 - LNVH-595M</t>
  </si>
  <si>
    <t>ETO 100 - LUXEN SOLAR6</t>
  </si>
  <si>
    <t>832 - SS-545-72MDH</t>
  </si>
  <si>
    <t>ETO 84 - SUNOVA29</t>
  </si>
  <si>
    <t>831 - XP-540W-72MET</t>
  </si>
  <si>
    <t>ETO 147 - XPOWER6</t>
  </si>
  <si>
    <t>829 - SS-330-72P</t>
  </si>
  <si>
    <t>ETO 84 - SUNOVA28</t>
  </si>
  <si>
    <t>811 - MFVHO-MO-156-600W</t>
  </si>
  <si>
    <t>ETO 98 - BELENERGY26</t>
  </si>
  <si>
    <t>804 - TSM472H-550</t>
  </si>
  <si>
    <t>ETO 136 - TSUN5</t>
  </si>
  <si>
    <t>803 - MFVOSMO 144 550W</t>
  </si>
  <si>
    <t>ETO 98 - BELENERGY25</t>
  </si>
  <si>
    <t>796 - AS-7M144-HC-550WP</t>
  </si>
  <si>
    <t>ETO 63 - AMERISOLAR10</t>
  </si>
  <si>
    <t>788 - CS6W-545MB-AG</t>
  </si>
  <si>
    <t>ETO 10 - CANADIAN SOLAR100</t>
  </si>
  <si>
    <t>782 - LR5-72HPH-545M</t>
  </si>
  <si>
    <t>ETO 91 - LONGI SOLAR19</t>
  </si>
  <si>
    <t>780 - 535W-72MET</t>
  </si>
  <si>
    <t>ETO 147 - XPOWER5</t>
  </si>
  <si>
    <t>779 - MFVHO-MO-144-550</t>
  </si>
  <si>
    <t>ETO 98 - BELENERGY24</t>
  </si>
  <si>
    <t>774 - RSM144-9-540BMDG</t>
  </si>
  <si>
    <t>ETO 37 - RISEN SOLAR48</t>
  </si>
  <si>
    <t>769 - JKM455M-60HL4</t>
  </si>
  <si>
    <t>768 - HY-M12/132H 665W</t>
  </si>
  <si>
    <t>ETO 155 - HONOR SOLAR7</t>
  </si>
  <si>
    <t>767 - CS6W - 550 MS</t>
  </si>
  <si>
    <t>ETO 10 - CANADIAN SOLAR99</t>
  </si>
  <si>
    <t>764 - JND</t>
  </si>
  <si>
    <t>765 - JNG 550</t>
  </si>
  <si>
    <t>ETO 160 - JNG3</t>
  </si>
  <si>
    <t>754 - EMSJ-445M HC</t>
  </si>
  <si>
    <t>ETO 61 - INTELBRAS30</t>
  </si>
  <si>
    <t>752 - HY-M12/132H-460W</t>
  </si>
  <si>
    <t>ETO 155 - HONOR SOLAR6</t>
  </si>
  <si>
    <t>751 - SIRIUS-PM5-78SA</t>
  </si>
  <si>
    <t>ETO 107 - SIRIUS6</t>
  </si>
  <si>
    <t>741 - PS550M6H-24/TH</t>
  </si>
  <si>
    <t>ETO 110 - PHONO SOLAR10</t>
  </si>
  <si>
    <t>732 - JKM415 -54HL4</t>
  </si>
  <si>
    <t>728 - XP-505W-66MDH</t>
  </si>
  <si>
    <t>ETO 147 - XPOWER4</t>
  </si>
  <si>
    <t>721 - SF-M15/144-415</t>
  </si>
  <si>
    <t>ETO 122 - SHINEFAR SOLAR9</t>
  </si>
  <si>
    <t>713 - CS6W-535MB-AG</t>
  </si>
  <si>
    <t>ETO 10 - CANADIAN SOLAR98</t>
  </si>
  <si>
    <t>709 - JKM470M-7RL3-V</t>
  </si>
  <si>
    <t>698 - SF-M18/144-550</t>
  </si>
  <si>
    <t>ETO 69 - ZNSHINESOLAR21</t>
  </si>
  <si>
    <t>696 - MFVZN- MO-120-460 W</t>
  </si>
  <si>
    <t>ETO 98 - BELENERGY23</t>
  </si>
  <si>
    <t>692 - CS3W-460MS</t>
  </si>
  <si>
    <t>ETO 10 - CANADIAN SOLAR97</t>
  </si>
  <si>
    <t>677 - JAM72S10-410/MR</t>
  </si>
  <si>
    <t>ETO 7 - JA SOLAR42</t>
  </si>
  <si>
    <t>671 - DHM72-365W</t>
  </si>
  <si>
    <t>ETO 23 - DAH37</t>
  </si>
  <si>
    <t>663 - JKM540M-7TL4-V</t>
  </si>
  <si>
    <t>656 - KOFV FR 445 MP-HC</t>
  </si>
  <si>
    <t>655 - ZXM6- NH144-400/M</t>
  </si>
  <si>
    <t>ETO 69 - ZNSHINESOLAR20</t>
  </si>
  <si>
    <t>651 - JKM540M-72HL4-TV</t>
  </si>
  <si>
    <t>638 - EMSB535M HC</t>
  </si>
  <si>
    <t>ETO 61 - INTELBRAS29</t>
  </si>
  <si>
    <t>636 - HCM78X9-440W</t>
  </si>
  <si>
    <t>ETO 23 - DAH36</t>
  </si>
  <si>
    <t>631 - SIW200 M050</t>
  </si>
  <si>
    <t>ETO 70 - WEG3</t>
  </si>
  <si>
    <t>625 - TSM-DEG19C.20 - 540W</t>
  </si>
  <si>
    <t>ETO 26 - TRINA SOLAR58</t>
  </si>
  <si>
    <t>620 - JKM535M72HL4-TV</t>
  </si>
  <si>
    <t>616 - TSM-DE18M(11)510</t>
  </si>
  <si>
    <t>ETO 26 - TRINA SOLAR57</t>
  </si>
  <si>
    <t>615 - ESPHSC450</t>
  </si>
  <si>
    <t>ETO 21 - ERA SOLAR8</t>
  </si>
  <si>
    <t>604 - BYD340PIK-36</t>
  </si>
  <si>
    <t>ETO 5 - BYD31</t>
  </si>
  <si>
    <t>602 - TSM-DE18M(II) 505</t>
  </si>
  <si>
    <t>ETO 26 - TRINA SOLAR56</t>
  </si>
  <si>
    <t>593 - JAM78S10 455/MR</t>
  </si>
  <si>
    <t>ETO 7 - JA SOLAR41</t>
  </si>
  <si>
    <t>582 - MFVZN-PO-72-345W</t>
  </si>
  <si>
    <t>ETO 98 - BELENERGY22</t>
  </si>
  <si>
    <t>574 - TSP335-72H</t>
  </si>
  <si>
    <t>ETO 133 - BEYONDSUN2</t>
  </si>
  <si>
    <t>559 - JKM525M-7TL4-BDVP</t>
  </si>
  <si>
    <t>554 - TSM-DEG17M.20(II) - 455W</t>
  </si>
  <si>
    <t>ETO 26 - TRINA SOLAR55</t>
  </si>
  <si>
    <t>547 - SRP-400-BMA-HV</t>
  </si>
  <si>
    <t>ETO 56 - SERAPHIM SOLAR3</t>
  </si>
  <si>
    <t>543 - TD7G72M- 550</t>
  </si>
  <si>
    <t>ETO 18 - TALESUN15</t>
  </si>
  <si>
    <t>536 - CS3L-330P</t>
  </si>
  <si>
    <t>ETO 10 - CANADIAN SOLAR96</t>
  </si>
  <si>
    <t>533 - BYD340PIK-36</t>
  </si>
  <si>
    <t>ETO 5 - BYD30</t>
  </si>
  <si>
    <t>521 - MFVZN-MO-144-545W</t>
  </si>
  <si>
    <t>ETO 98 - BELENERGY21</t>
  </si>
  <si>
    <t>520 - SL250TU-30P</t>
  </si>
  <si>
    <t>ETO 132 - NATIVA1</t>
  </si>
  <si>
    <t>513 - EMSC 330P</t>
  </si>
  <si>
    <t>ETO 61 - INTELBRAS28</t>
  </si>
  <si>
    <t>512 - LP182*182-M-60-MH-590W</t>
  </si>
  <si>
    <t>ETO 116 - LEAPTON SOLAR19</t>
  </si>
  <si>
    <t>499 - QS545-144HM8_x000D_</t>
  </si>
  <si>
    <t>ETO 130 - QSOLAR3</t>
  </si>
  <si>
    <t>498 - 400M7K-36-5BB</t>
  </si>
  <si>
    <t>ETO 5 - BYD29</t>
  </si>
  <si>
    <t>496 - DHM-72X10 - 545W</t>
  </si>
  <si>
    <t>ETO 23 - DAH35</t>
  </si>
  <si>
    <t>495 - JKM460M-60HL4-V</t>
  </si>
  <si>
    <t>490 - JAM72S20-450/MR</t>
  </si>
  <si>
    <t>ETO 7 - JA SOLAR40</t>
  </si>
  <si>
    <t>489 - HT66-18X 505W</t>
  </si>
  <si>
    <t>ETO 126 - HT SAAE2</t>
  </si>
  <si>
    <t>479 - ULICA SOLAR UL-435M-144_x000D_</t>
  </si>
  <si>
    <t>ETO 52 - ULICA SOLAR19</t>
  </si>
  <si>
    <t>473 - CS3Y-490</t>
  </si>
  <si>
    <t>ETO 10 - CANADIAN SOLAR95</t>
  </si>
  <si>
    <t>470 - SS-550-72MDH</t>
  </si>
  <si>
    <t>ETO 84 - SUNOVA27</t>
  </si>
  <si>
    <t>466 - ZXM6-NHLD144 450</t>
  </si>
  <si>
    <t>ETO 69 - ZNSHINESOLAR19</t>
  </si>
  <si>
    <t>455 - JKM460M-7RL3-V</t>
  </si>
  <si>
    <t>445 - CS3W 450MS</t>
  </si>
  <si>
    <t>ETO 10 - CANADIAN SOLAR94</t>
  </si>
  <si>
    <t>444 - RSM144-7-445M</t>
  </si>
  <si>
    <t>ETO 37 - RISEN SOLAR47</t>
  </si>
  <si>
    <t>443 - RSM156-6-445WP</t>
  </si>
  <si>
    <t>ETO 37 - RISEN SOLAR46</t>
  </si>
  <si>
    <t>442 - CS3U-385MB-AG</t>
  </si>
  <si>
    <t>ETO 5 - BYD28</t>
  </si>
  <si>
    <t>439 - Q.PEAK DUO L-G8_x000D_ 430W</t>
  </si>
  <si>
    <t>428 - ZXM6-NH144 415</t>
  </si>
  <si>
    <t>ETO 69 - ZNSHINESOLAR18</t>
  </si>
  <si>
    <t>424 - JKM530M-72HL4</t>
  </si>
  <si>
    <t>421 - LP166 * 166-M-72-MH-450</t>
  </si>
  <si>
    <t>ETO 116 - LEAPTON SOLAR18</t>
  </si>
  <si>
    <t>410 - ODA410-36M</t>
  </si>
  <si>
    <t>ETO 96 - OSDA SOLAR 23</t>
  </si>
  <si>
    <t>409 - TSM-DE08M(II)-375</t>
  </si>
  <si>
    <t>ETO 26 - TRINA SOLAR54</t>
  </si>
  <si>
    <t>399 - JKM420M-78HB</t>
  </si>
  <si>
    <t>398 - ZXM6-NH144-405</t>
  </si>
  <si>
    <t>ETO 69 - ZNSHINESOLAR17</t>
  </si>
  <si>
    <t>394 - ELGIN 400W</t>
  </si>
  <si>
    <t>ETO 93 - ELGIN8</t>
  </si>
  <si>
    <t>388 - RSM 150-8-480M</t>
  </si>
  <si>
    <t>ETO 37 - RISEN SOLAR45</t>
  </si>
  <si>
    <t>386 - TSM-PE15H 345W</t>
  </si>
  <si>
    <t>ETO 64 - TALLMAX4</t>
  </si>
  <si>
    <t>381 - DHT-M60X10-450W</t>
  </si>
  <si>
    <t>ETO 32 - DAH SOLAR12</t>
  </si>
  <si>
    <t>372 - SS-540-72MDH</t>
  </si>
  <si>
    <t>ETO 84 - SUNOVA26</t>
  </si>
  <si>
    <t>352 - JAM72S10-410/PR</t>
  </si>
  <si>
    <t>ETO 7 - JA SOLAR39</t>
  </si>
  <si>
    <t>345 - UL-450M-144HV</t>
  </si>
  <si>
    <t>ETO 52 - ULICA SOLAR18</t>
  </si>
  <si>
    <t>344 - JKM440M-78H-V</t>
  </si>
  <si>
    <t>341 - TSM-DE17M(II)440</t>
  </si>
  <si>
    <t>ETO 26 - TRINA SOLAR53</t>
  </si>
  <si>
    <t>340 - AS-6M-HC-400</t>
  </si>
  <si>
    <t>ETO 63 - AMERISOLAR9</t>
  </si>
  <si>
    <t>328 - JC370S-24/ABW</t>
  </si>
  <si>
    <t>ETO 79 - RENESOLA6</t>
  </si>
  <si>
    <t>315 - TSM-DE14H (II) - 350W</t>
  </si>
  <si>
    <t>ETO 26 - TRINA SOLAR52</t>
  </si>
  <si>
    <t>306 - MFVOS-MO -144-400W</t>
  </si>
  <si>
    <t>ETO 98 - BELENERGY20</t>
  </si>
  <si>
    <t>296 - JKM400M-72H-V</t>
  </si>
  <si>
    <t>292 - UL-345M-72</t>
  </si>
  <si>
    <t>ETO 52 - ULICA SOLAR17</t>
  </si>
  <si>
    <t>291 - CS3L-340P</t>
  </si>
  <si>
    <t>ETO 10 - CANADIAN SOLAR93</t>
  </si>
  <si>
    <t>284 - CS3U 400MS</t>
  </si>
  <si>
    <t>ETO 10 - CANADIAN SOLAR92</t>
  </si>
  <si>
    <t>274 - CHSM72M-HC-395W</t>
  </si>
  <si>
    <t>ETO 49 - ASTRONERGY19</t>
  </si>
  <si>
    <t>273 - SS-350-72P</t>
  </si>
  <si>
    <t>ETO 84 - SUNOVA25</t>
  </si>
  <si>
    <t>275 - BEDIN 335</t>
  </si>
  <si>
    <t>269 - SS-380-72M</t>
  </si>
  <si>
    <t>ETO 84 - SUNOVA24</t>
  </si>
  <si>
    <t>264 - JAM72S10 405</t>
  </si>
  <si>
    <t>ETO 7 - JA SOLAR38</t>
  </si>
  <si>
    <t>263 - TSM-340 PE14A</t>
  </si>
  <si>
    <t>ETO 26 - TRINA SOLAR51</t>
  </si>
  <si>
    <t>255 - HIKU 420W POLY-PERC</t>
  </si>
  <si>
    <t>ETO 10 - CANADIAN SOLAR91</t>
  </si>
  <si>
    <t>246 - EMSZ 420M</t>
  </si>
  <si>
    <t>ETO 61 - INTELBRAS27</t>
  </si>
  <si>
    <t>239 - 330 POLY</t>
  </si>
  <si>
    <t>ETO 98 - BELENERGY19</t>
  </si>
  <si>
    <t>234 - LR4-72HPH-440M</t>
  </si>
  <si>
    <t>ETO 91 - LONGI SOLAR18</t>
  </si>
  <si>
    <t>233 - ODA270-30-P</t>
  </si>
  <si>
    <t>ETO 96 - OSDA SOLAR 22</t>
  </si>
  <si>
    <t>230 - ELGIN 330W</t>
  </si>
  <si>
    <t>ETO 93 - ELGIN7</t>
  </si>
  <si>
    <t>229 - CTP6H72P-340</t>
  </si>
  <si>
    <t>226 - HIKU CS3W-440</t>
  </si>
  <si>
    <t>ETO 10 - CANADIAN SOLAR90</t>
  </si>
  <si>
    <t>224 - JKM390M-72H-V</t>
  </si>
  <si>
    <t>214 - RSM72-6-345M</t>
  </si>
  <si>
    <t>ETO 37 - RISEN SOLAR44</t>
  </si>
  <si>
    <t>211 - ODA-340W36P</t>
  </si>
  <si>
    <t>ETO 96 - OSDA SOLAR 21</t>
  </si>
  <si>
    <t>208 - ESPMC 370</t>
  </si>
  <si>
    <t>ETO 13 - ERA SOLAR20</t>
  </si>
  <si>
    <t>205 - HCM72X9-405W</t>
  </si>
  <si>
    <t>ETO 23 - DAH34</t>
  </si>
  <si>
    <t>195 - ELGIN 380W</t>
  </si>
  <si>
    <t>ETO 93 - ELGIN6</t>
  </si>
  <si>
    <t>194 - ELGIN 380W</t>
  </si>
  <si>
    <t>ETO 40 - ELGIN11</t>
  </si>
  <si>
    <t>190 - JAP7SO3-330/SC</t>
  </si>
  <si>
    <t>ETO 7 - JA SOLAR37</t>
  </si>
  <si>
    <t>188 - CS6K-310MS</t>
  </si>
  <si>
    <t>ETO 10 - CANADIAN SOLAR89</t>
  </si>
  <si>
    <t>185 - HCP72X9-355W</t>
  </si>
  <si>
    <t>ETO 23 - DAH33</t>
  </si>
  <si>
    <t>174 - KOFV FR 325-YD</t>
  </si>
  <si>
    <t>172 - TSM 335</t>
  </si>
  <si>
    <t>ETO 26 - TRINA SOLAR50</t>
  </si>
  <si>
    <t>170 - SS-370-72M</t>
  </si>
  <si>
    <t>ETO 84 - SUNOVA23</t>
  </si>
  <si>
    <t>166 - RSM72-6-345M/5BB</t>
  </si>
  <si>
    <t>ETO 37 - RISEN SOLAR43</t>
  </si>
  <si>
    <t>165 - TSM PE 15H 345</t>
  </si>
  <si>
    <t>ETO 26 - TRINA SOLAR49</t>
  </si>
  <si>
    <t>159 - 1500V HIKU 405W</t>
  </si>
  <si>
    <t>ETO 10 - CANADIAN SOLAR88</t>
  </si>
  <si>
    <t>152 - TSM-400 DE15H(II)</t>
  </si>
  <si>
    <t>ETO 64 - TALLMAX3</t>
  </si>
  <si>
    <t>149 - JAP60S01-275/SC POLI CRISTALINO</t>
  </si>
  <si>
    <t>ETO 7 - JA SOLAR36</t>
  </si>
  <si>
    <t>145 - TSM-DE14A 340W</t>
  </si>
  <si>
    <t>ETO 26 - TRINA SOLAR48</t>
  </si>
  <si>
    <t>137 - TSM-DE14H(II) 390W</t>
  </si>
  <si>
    <t>ETO 26 - TRINA SOLAR47</t>
  </si>
  <si>
    <t>134 - 325-PHK-36</t>
  </si>
  <si>
    <t>ETO 5 - BYD27</t>
  </si>
  <si>
    <t>130 - RSM72-6-370M</t>
  </si>
  <si>
    <t>ETO 37 - RISEN SOLAR42</t>
  </si>
  <si>
    <t>129 - YL-335P</t>
  </si>
  <si>
    <t>ETO 16 - YINGLI6</t>
  </si>
  <si>
    <t>122 - WEG 340W</t>
  </si>
  <si>
    <t>ETO 70 - WEG2</t>
  </si>
  <si>
    <t>120 - JAM72S01 - 340W</t>
  </si>
  <si>
    <t>ETO 7 - JA SOLAR35</t>
  </si>
  <si>
    <t>116 - CHSM6612M - 380WP</t>
  </si>
  <si>
    <t>ETO 49 - ASTRONERGY18</t>
  </si>
  <si>
    <t>115 - CS3U 360P</t>
  </si>
  <si>
    <t>ETO 10 - CANADIAN SOLAR87</t>
  </si>
  <si>
    <t>105 - CS3W-400P</t>
  </si>
  <si>
    <t>ETO 10 - CANADIAN SOLAR86</t>
  </si>
  <si>
    <t>104 - UL-330P-72</t>
  </si>
  <si>
    <t>ETO 52 - ULICA SOLAR16</t>
  </si>
  <si>
    <t xml:space="preserve">89 - Q.POWER L-G5 370W </t>
  </si>
  <si>
    <t>ETO 36 - Q CELLS15</t>
  </si>
  <si>
    <t>77 - JAP72S01-335-SC</t>
  </si>
  <si>
    <t>ETO 7 - JA SOLAR34</t>
  </si>
  <si>
    <t>69 - CHSM72M-HC-410W</t>
  </si>
  <si>
    <t>ETO 49 - ASTRONERGY17</t>
  </si>
  <si>
    <t>64 - 335 PHK-36</t>
  </si>
  <si>
    <t>ETO 5 - BYD26</t>
  </si>
  <si>
    <t>52 - DAHP72-330</t>
  </si>
  <si>
    <t>51 - CS6U-345P</t>
  </si>
  <si>
    <t>ETO 10 - CANADIAN SOLAR85</t>
  </si>
  <si>
    <t>47 - CS3U-330P</t>
  </si>
  <si>
    <t>ETO 10 - CANADIAN SOLAR84</t>
  </si>
  <si>
    <t>46 - P672-325W</t>
  </si>
  <si>
    <t>ETO 18 - TALESUN14</t>
  </si>
  <si>
    <t>45 - RSM72-6-320P</t>
  </si>
  <si>
    <t>ETO 37 - RISEN SOLAR41</t>
  </si>
  <si>
    <t>38 - Q.POWER L-G5 330W</t>
  </si>
  <si>
    <t>ETO 36 - Q CELLS14</t>
  </si>
  <si>
    <t>36 - CS3U-355P</t>
  </si>
  <si>
    <t>ETO 10 - CANADIAN SOLAR83</t>
  </si>
  <si>
    <t>27 - DHP72 - 320</t>
  </si>
  <si>
    <t>ETO 32 - DAH SOLAR11</t>
  </si>
  <si>
    <t>26 - CORAL 325W</t>
  </si>
  <si>
    <t>ETO 31 - CORAL1</t>
  </si>
  <si>
    <t>25 - JAM72S01 350-370/PR</t>
  </si>
  <si>
    <t>ETO 29 - PERC MODULE SOLAR,2</t>
  </si>
  <si>
    <t>24 - JAM72S01 350-370/PR</t>
  </si>
  <si>
    <t>ETO 29 - PERC MODULE SOLAR,1</t>
  </si>
  <si>
    <t>11 - CS6U-330P</t>
  </si>
  <si>
    <t>ETO 10 - CANADIAN SOLAR82</t>
  </si>
  <si>
    <t>ETO 10 - CANADIAN SOLAR81</t>
  </si>
  <si>
    <t>943 - BYD275PHK-30</t>
  </si>
  <si>
    <t>ETO 5 - BYD25</t>
  </si>
  <si>
    <t>942 - SS-BG560-72MDH(T)</t>
  </si>
  <si>
    <t>ETO 84 - SUNOVA22</t>
  </si>
  <si>
    <t>932 - JKM570N-72HL4-V</t>
  </si>
  <si>
    <t>931 - RENO-H 550</t>
  </si>
  <si>
    <t>ETO 65 - RENOVIGI10</t>
  </si>
  <si>
    <t>928 - SS-560-72MDH</t>
  </si>
  <si>
    <t>ETO 84 - SUNOVA21</t>
  </si>
  <si>
    <t>924 - TSM -550</t>
  </si>
  <si>
    <t>ETO 26 - TRINA SOLAR46</t>
  </si>
  <si>
    <t>922 - RSM132-8-690BHDG</t>
  </si>
  <si>
    <t>ETO 37 - RISEN SOLAR40</t>
  </si>
  <si>
    <t>918 - LP182*182-M-72-MH-540WP</t>
  </si>
  <si>
    <t>ETO 116 - LEAPTON SOLAR17</t>
  </si>
  <si>
    <t>917 - MF00575</t>
  </si>
  <si>
    <t>ETO 106 - EMPALUX12</t>
  </si>
  <si>
    <t>916 - JAM72S20-465/MR</t>
  </si>
  <si>
    <t>ETO 7 - JA SOLAR33</t>
  </si>
  <si>
    <t>915 - YL340P-35B</t>
  </si>
  <si>
    <t>ETO 16 - YINGLI5</t>
  </si>
  <si>
    <t>914 - EMSH-550 HC</t>
  </si>
  <si>
    <t>ETO 61 - INTELBRAS26</t>
  </si>
  <si>
    <t>913 - JKM540M-72HL4-BDVP</t>
  </si>
  <si>
    <t>912 - RENOVIGI JAM72S30-540/MR</t>
  </si>
  <si>
    <t>ETO 65 - RENOVIGI9</t>
  </si>
  <si>
    <t>907 - CS6W HIKU 545W</t>
  </si>
  <si>
    <t>ETO 10 - CANADIAN SOLAR80</t>
  </si>
  <si>
    <t>904 - SS-BG550-72MDH</t>
  </si>
  <si>
    <t>ETO 84 - SUNOVA20</t>
  </si>
  <si>
    <t>899 - LP210*210-M-60-MH 555W</t>
  </si>
  <si>
    <t>ETO 116 - LEAPTON SOLAR16</t>
  </si>
  <si>
    <t>897 - HMF72PH- 335A</t>
  </si>
  <si>
    <t>896 - XP-670W-66MET</t>
  </si>
  <si>
    <t>ETO 147 - XPOWER3</t>
  </si>
  <si>
    <t>895 - DHM-72X10(BW) 555</t>
  </si>
  <si>
    <t>ETO 23 - DAH32</t>
  </si>
  <si>
    <t>890 - CS7N - 665MS</t>
  </si>
  <si>
    <t>ETO 10 - CANADIAN SOLAR79</t>
  </si>
  <si>
    <t>882 - HY-M10/144- 555</t>
  </si>
  <si>
    <t>ETO 155 - HONOR SOLAR5</t>
  </si>
  <si>
    <t>881 - MFVHO-PO-156-460W</t>
  </si>
  <si>
    <t>ETO 98 - BELENERGY18</t>
  </si>
  <si>
    <t>872 - CHASER-M10/144P 550W</t>
  </si>
  <si>
    <t>867 - JKM560N-72HL4-V</t>
  </si>
  <si>
    <t>866 - XP-MH60H-590</t>
  </si>
  <si>
    <t>ETO 147 - XPOWER2</t>
  </si>
  <si>
    <t>865 - RSM-120-8-605BMDG</t>
  </si>
  <si>
    <t>ETO 37 - RISEN SOLAR39</t>
  </si>
  <si>
    <t>864 - MFVHO-PO-156-460W</t>
  </si>
  <si>
    <t>ETO 98 - BELENERGY17</t>
  </si>
  <si>
    <t>857 - CHSM72NHC-410</t>
  </si>
  <si>
    <t>ETO 49 - ASTRONERGY16</t>
  </si>
  <si>
    <t>849 - RSM110-8-550M</t>
  </si>
  <si>
    <t>ETO 37 - RISEN SOLAR38</t>
  </si>
  <si>
    <t>847 - HY-M12/120H 460W</t>
  </si>
  <si>
    <t>ETO 110 - PHONO SOLAR9</t>
  </si>
  <si>
    <t>846 - SFM18/144 - 560W</t>
  </si>
  <si>
    <t>ETO 122 - SHINEFAR SOLAR8</t>
  </si>
  <si>
    <t>845 - SFM18/144 - 560W</t>
  </si>
  <si>
    <t>ETO 69 - ZNSHINESOLAR16</t>
  </si>
  <si>
    <t>844 - NXN-555-144M</t>
  </si>
  <si>
    <t>ETO 153 - NEXEN4</t>
  </si>
  <si>
    <t>843 - ODA555-36V-MH</t>
  </si>
  <si>
    <t>ETO 96 - OSDA SOLAR 20</t>
  </si>
  <si>
    <t>833 - SF-M18/144-555W</t>
  </si>
  <si>
    <t>ETO 122 - SHINEFAR SOLAR7</t>
  </si>
  <si>
    <t>830 - MF 00690</t>
  </si>
  <si>
    <t>827 - TRINA 590</t>
  </si>
  <si>
    <t>ETO 26 - TRINA SOLAR45</t>
  </si>
  <si>
    <t>824 - SS-670-66MDH-G12</t>
  </si>
  <si>
    <t>ETO 84 - SUNOVA19</t>
  </si>
  <si>
    <t>821 - BYD535MLTK-36</t>
  </si>
  <si>
    <t>ETO 5 - BYD24</t>
  </si>
  <si>
    <t>820 - MONO I 575 - 595W</t>
  </si>
  <si>
    <t>ETO 100 - LUXEN SOLAR5</t>
  </si>
  <si>
    <t>812 - MFREN-MO 144 455W</t>
  </si>
  <si>
    <t>ETO 98 - BELENERGY16</t>
  </si>
  <si>
    <t>808 - DHT-M60X10 450</t>
  </si>
  <si>
    <t>ETO 23 - DAH31</t>
  </si>
  <si>
    <t>807 - TSM472H-550</t>
  </si>
  <si>
    <t>ETO 18 - TALESUN13</t>
  </si>
  <si>
    <t>806 - EMST 440M HC</t>
  </si>
  <si>
    <t>ETO 61 - INTELBRAS25</t>
  </si>
  <si>
    <t>805 - RSM110-8-540BMDG</t>
  </si>
  <si>
    <t>ETO 37 - RISEN SOLAR37</t>
  </si>
  <si>
    <t>802 - RSM132-8-665BMDG</t>
  </si>
  <si>
    <t>ETO 37 - RISEN SOLAR36</t>
  </si>
  <si>
    <t>801 - LR5-72HPH-550M</t>
  </si>
  <si>
    <t>ETO 91 - LONGI SOLAR17</t>
  </si>
  <si>
    <t>799 - RS3-455MB-E3</t>
  </si>
  <si>
    <t>ETO 79 - RENESOLA5</t>
  </si>
  <si>
    <t>798 - SS-555-72MDH</t>
  </si>
  <si>
    <t>ETO 84 - SUNOVA18</t>
  </si>
  <si>
    <t>789 - LP182*182-M-72-MH 550W</t>
  </si>
  <si>
    <t>ETO 116 - LEAPTON SOLAR15</t>
  </si>
  <si>
    <t>784 - CHSM6610P-270</t>
  </si>
  <si>
    <t>ETO 49 - ASTRONERGY15</t>
  </si>
  <si>
    <t>771 - AE505HM6L-66</t>
  </si>
  <si>
    <t>ETO 102 - AE SOLAR4</t>
  </si>
  <si>
    <t>770 - SS-550-72MDH</t>
  </si>
  <si>
    <t>ETO 160 - JNG2</t>
  </si>
  <si>
    <t>766 - EMSE-535M HC</t>
  </si>
  <si>
    <t>ETO 61 - INTELBRAS24</t>
  </si>
  <si>
    <t>760 - WDC550-36V-MH</t>
  </si>
  <si>
    <t>757 - JAM72D30 550/MB</t>
  </si>
  <si>
    <t>ETO 7 - JA SOLAR32</t>
  </si>
  <si>
    <t>749 - DHM-72L9/BF-460</t>
  </si>
  <si>
    <t>ETO 32 - DAH SOLAR10</t>
  </si>
  <si>
    <t>744 - MFVRE MO 550W</t>
  </si>
  <si>
    <t>ETO 98 - BELENERGY15</t>
  </si>
  <si>
    <t>742 - SF - M18/144 - 550 W</t>
  </si>
  <si>
    <t>ETO 122 - SHINEFAR SOLAR6</t>
  </si>
  <si>
    <t>739 - AE460HM6L-60</t>
  </si>
  <si>
    <t>ETO 102 - AE SOLAR3</t>
  </si>
  <si>
    <t>737 - MFVRE-MO 144 550W</t>
  </si>
  <si>
    <t>ETO 98 - BELENERGY14</t>
  </si>
  <si>
    <t>736 - ZXM7-SPLD144-545</t>
  </si>
  <si>
    <t>ETO 151 - ZNSHINESOLAR3</t>
  </si>
  <si>
    <t>731 -  LP 665W</t>
  </si>
  <si>
    <t>ETO 116 - LEAPTON SOLAR14</t>
  </si>
  <si>
    <t>730 - LP210*210-M-66-MH-665W</t>
  </si>
  <si>
    <t>ETO 116 - LEAPTON SOLAR13</t>
  </si>
  <si>
    <t>729 - STM-550/144-S3</t>
  </si>
  <si>
    <t>ETO 145 - SCHUTTEN SOLAR2</t>
  </si>
  <si>
    <t>725 - CS3Y460PB-AG</t>
  </si>
  <si>
    <t>ETO 10 - CANADIAN SOLAR78</t>
  </si>
  <si>
    <t>708 - HD144N-550</t>
  </si>
  <si>
    <t>ETO 107 - SIRIUS5</t>
  </si>
  <si>
    <t>704 - JKM545M-72HL4-V</t>
  </si>
  <si>
    <t>690 - LP210*210-M-60-MH 590W</t>
  </si>
  <si>
    <t>ETO 116 - LEAPTON SOLAR12</t>
  </si>
  <si>
    <t>684 - RSM72-6-365BMDG</t>
  </si>
  <si>
    <t>ETO 37 - RISEN SOLAR35</t>
  </si>
  <si>
    <t>680 - LR5-72HBD-530M</t>
  </si>
  <si>
    <t>ETO 91 - LONGI SOLAR16</t>
  </si>
  <si>
    <t>678 - CS6W 545MS</t>
  </si>
  <si>
    <t>ETO 10 - CANADIAN SOLAR77</t>
  </si>
  <si>
    <t>675 - JKM530M-72HL4-V</t>
  </si>
  <si>
    <t>674 - SS-410-72MD</t>
  </si>
  <si>
    <t>ETO 84 - SUNOVA17</t>
  </si>
  <si>
    <t>660 - LR5-72HBD-540M</t>
  </si>
  <si>
    <t>ETO 91 - LONGI SOLAR15</t>
  </si>
  <si>
    <t>659 - SS-550-72MDH</t>
  </si>
  <si>
    <t>ETO 84 - SUNOVA16</t>
  </si>
  <si>
    <t>658 - DHM-72L9 - 440W</t>
  </si>
  <si>
    <t>ETO 23 - DAH30</t>
  </si>
  <si>
    <t>647 - MGK-36 450WP</t>
  </si>
  <si>
    <t>ETO 5 - BYD23</t>
  </si>
  <si>
    <t>637 - UL-550M-144HV</t>
  </si>
  <si>
    <t>ETO 52 - ULICA SOLAR15</t>
  </si>
  <si>
    <t>634 - ELGIN 450W</t>
  </si>
  <si>
    <t>ETO 40 - ELGIN10</t>
  </si>
  <si>
    <t>632 - CS3W-455MB-AG</t>
  </si>
  <si>
    <t>ETO 10 - CANADIAN SOLAR76</t>
  </si>
  <si>
    <t>627 - ESPHSC 450M</t>
  </si>
  <si>
    <t>ETO 13 - ERA SOLAR19</t>
  </si>
  <si>
    <t>618 - HT72-166M-450</t>
  </si>
  <si>
    <t>ETO 126 - HT SAAE1</t>
  </si>
  <si>
    <t>614 - ODA460-30V-MH</t>
  </si>
  <si>
    <t>ETO 96 - OSDA SOLAR 19</t>
  </si>
  <si>
    <t>611 - SL410TU-36MH</t>
  </si>
  <si>
    <t>ETO 137 - QXPV1</t>
  </si>
  <si>
    <t>610 - JKM530M-7TL4-BDVP</t>
  </si>
  <si>
    <t>606 - S-7M144-BHC-545W</t>
  </si>
  <si>
    <t>ETO 63 - AMERISOLAR8</t>
  </si>
  <si>
    <t>603 - BS72M-545W</t>
  </si>
  <si>
    <t>ETO 72 - BALFAR SOLAR3</t>
  </si>
  <si>
    <t>600 - UL-450M-144</t>
  </si>
  <si>
    <t>ETO 52 - ULICA SOLAR14</t>
  </si>
  <si>
    <t>595 - MFVOS-MO-144-450W_x000D_</t>
  </si>
  <si>
    <t>ETO 98 - BELENERGY13</t>
  </si>
  <si>
    <t>594 - RS8I-545M</t>
  </si>
  <si>
    <t>ETO 97 - RESUN7</t>
  </si>
  <si>
    <t>592 - RSM120-8-590M</t>
  </si>
  <si>
    <t>ETO 37 - RISEN SOLAR34</t>
  </si>
  <si>
    <t>591 - RSM120-8-593M</t>
  </si>
  <si>
    <t>ETO 37 - RISEN SOLAR33</t>
  </si>
  <si>
    <t>588 - ELGIN 450W</t>
  </si>
  <si>
    <t>ETO 40 - ELGIN9</t>
  </si>
  <si>
    <t>586 - MFVOS-MO-144-545W_x000D_</t>
  </si>
  <si>
    <t>ETO 98 - BELENERGY12</t>
  </si>
  <si>
    <t>579 - BTS-410</t>
  </si>
  <si>
    <t>ETO 134 - BST42</t>
  </si>
  <si>
    <t>570 - TSM-DE17M(II) - 455W</t>
  </si>
  <si>
    <t>ETO 26 - TRINA SOLAR44</t>
  </si>
  <si>
    <t>569 - DHM-72X10-545W</t>
  </si>
  <si>
    <t>ETO 10 - CANADIAN SOLAR75</t>
  </si>
  <si>
    <t>568 - CS3U-360MS</t>
  </si>
  <si>
    <t>ETO 10 - CANADIAN SOLAR74</t>
  </si>
  <si>
    <t>549 - ESPHSC540M</t>
  </si>
  <si>
    <t>ETO 21 - ERA SOLAR7</t>
  </si>
  <si>
    <t>548 - CS3W-435PB-AG</t>
  </si>
  <si>
    <t>ETO 10 - CANADIAN SOLAR73</t>
  </si>
  <si>
    <t>538 - EMSL-590M HC</t>
  </si>
  <si>
    <t>ETO 61 - INTELBRAS23</t>
  </si>
  <si>
    <t>537 - MF00500</t>
  </si>
  <si>
    <t>535 - ESPSC 390M</t>
  </si>
  <si>
    <t>ETO 13 - ERA SOLAR18</t>
  </si>
  <si>
    <t>534 - JKM455M-7RL3</t>
  </si>
  <si>
    <t>529 - ESPSC 90</t>
  </si>
  <si>
    <t>ETO 13 - ERA SOLAR17</t>
  </si>
  <si>
    <t>528 - CS3W-435MS</t>
  </si>
  <si>
    <t>ETO 10 - CANADIAN SOLAR72</t>
  </si>
  <si>
    <t>525 - UL-505M-132HV</t>
  </si>
  <si>
    <t>ETO 52 - ULICA SOLAR13</t>
  </si>
  <si>
    <t>524 - LR4-72HPH-455M</t>
  </si>
  <si>
    <t>ETO 91 - LONGI SOLAR14</t>
  </si>
  <si>
    <t xml:space="preserve">519 - ODA450-36-MH </t>
  </si>
  <si>
    <t>ETO 96 - OSDA SOLAR 18</t>
  </si>
  <si>
    <t>516 -  JKM520M-7TL4-BDVP</t>
  </si>
  <si>
    <t>515 - JKM535M-72HL4-BDVP</t>
  </si>
  <si>
    <t>506 - JKM455M-7RL3</t>
  </si>
  <si>
    <t>494 - QS535-144-HM8</t>
  </si>
  <si>
    <t>ETO 130 - QSOLAR2</t>
  </si>
  <si>
    <t>493 - QS535-144HM8</t>
  </si>
  <si>
    <t>491 - JKM525M-72HL4-BDVP</t>
  </si>
  <si>
    <t>482 - DHM-72L9-445W</t>
  </si>
  <si>
    <t>ETO 23 - DAH29</t>
  </si>
  <si>
    <t>476 - SUN 72P-35F _x000D_340</t>
  </si>
  <si>
    <t>ETO 78 - SUNERGY6</t>
  </si>
  <si>
    <t>474 - HALF-CELL-410W</t>
  </si>
  <si>
    <t>ETO 40 - ELGIN8</t>
  </si>
  <si>
    <t>472 - RSM144-6-415M</t>
  </si>
  <si>
    <t>ETO 37 - RISEN SOLAR32</t>
  </si>
  <si>
    <t>468 - LR4-72HBD-450M</t>
  </si>
  <si>
    <t>ETO 91 - LONGI SOLAR13</t>
  </si>
  <si>
    <t>464 - BYD 390-M7K-36-5B</t>
  </si>
  <si>
    <t>ETO 5 - BYD22</t>
  </si>
  <si>
    <t>459 - RSM150-8-490M</t>
  </si>
  <si>
    <t>ETO 37 - RISEN SOLAR31</t>
  </si>
  <si>
    <t>452 - JAM72S20-455/MR</t>
  </si>
  <si>
    <t>ETO 7 - JA SOLAR31</t>
  </si>
  <si>
    <t>451 - JKM525M-7TL4-BDVP</t>
  </si>
  <si>
    <t>450 - JKM450M-6TL4</t>
  </si>
  <si>
    <t>437 - JKM340M-72-V</t>
  </si>
  <si>
    <t>434 - JKM440M-60HL4-V</t>
  </si>
  <si>
    <t>416 - TSM - 380DE08M(II)</t>
  </si>
  <si>
    <t>ETO 26 - TRINA SOLAR43</t>
  </si>
  <si>
    <t>432 - ZXP6-LD72-340/P</t>
  </si>
  <si>
    <t>ETO 69 - ZNSHINESOLAR15</t>
  </si>
  <si>
    <t>411 - UL-440M-144</t>
  </si>
  <si>
    <t>ETO 52 - ULICA SOLAR12</t>
  </si>
  <si>
    <t>395 - EMJ-445M HC</t>
  </si>
  <si>
    <t>ETO 61 - INTELBRAS22</t>
  </si>
  <si>
    <t>393 - RSM40-8-410M</t>
  </si>
  <si>
    <t>ETO 37 - RISEN SOLAR30</t>
  </si>
  <si>
    <t>391 - JAM72S30-535/MR</t>
  </si>
  <si>
    <t>ETO 7 - JA SOLAR30</t>
  </si>
  <si>
    <t>382 - JAM72S20-450</t>
  </si>
  <si>
    <t>ETO 7 - JA SOLAR29</t>
  </si>
  <si>
    <t>367 - JAM72S10-400/PR</t>
  </si>
  <si>
    <t>ETO 7 - JA SOLAR28</t>
  </si>
  <si>
    <t>360 - PS450M4H-24/TH</t>
  </si>
  <si>
    <t>ETO 110 - PHONO SOLAR8</t>
  </si>
  <si>
    <t>357 - HCP78X9-395W</t>
  </si>
  <si>
    <t>ETO 23 - DAH28</t>
  </si>
  <si>
    <t>339 - GCL-M6/72H - 405</t>
  </si>
  <si>
    <t>ETO 34 - GCL18</t>
  </si>
  <si>
    <t>338 - JAM72S10-400/MR</t>
  </si>
  <si>
    <t>ETO 7 - JA SOLAR27</t>
  </si>
  <si>
    <t>337 - LR4-72HPH 440M</t>
  </si>
  <si>
    <t>ETO 109 - LONGI2</t>
  </si>
  <si>
    <t>336 - JKM440M-6TL4-V</t>
  </si>
  <si>
    <t>331 - EMSZ 335P DG</t>
  </si>
  <si>
    <t>ETO 61 - INTELBRAS21</t>
  </si>
  <si>
    <t>330 - CS3W-395P</t>
  </si>
  <si>
    <t>ETO 10 - CANADIAN SOLAR71</t>
  </si>
  <si>
    <t>317 - SS-415-54MDH</t>
  </si>
  <si>
    <t>ETO 84 - SUNOVA15</t>
  </si>
  <si>
    <t>307 - ODA390W-36-M</t>
  </si>
  <si>
    <t>301 - RSM72-6-335M</t>
  </si>
  <si>
    <t>ETO 37 - RISEN SOLAR29</t>
  </si>
  <si>
    <t>299 - BYD335-P6K-36-5B</t>
  </si>
  <si>
    <t>ETO 65 - RENOVIGI8</t>
  </si>
  <si>
    <t xml:space="preserve">290 - RISEN -RSM144-6-405M </t>
  </si>
  <si>
    <t>ETO 37 - RISEN SOLAR28</t>
  </si>
  <si>
    <t>282 - JKM410M-72HV</t>
  </si>
  <si>
    <t xml:space="preserve">281 - TSM-DE17M-455W </t>
  </si>
  <si>
    <t>ETO 26 - TRINA SOLAR42</t>
  </si>
  <si>
    <t xml:space="preserve">280 - TSM-PE14H TSM-345W </t>
  </si>
  <si>
    <t>ETO 26 - TRINA SOLAR41</t>
  </si>
  <si>
    <t xml:space="preserve">279 - SIW300H SIW300H M050 (60HZ) </t>
  </si>
  <si>
    <t>ETO 70 - WEG1</t>
  </si>
  <si>
    <t>277 - CS3W-450MS</t>
  </si>
  <si>
    <t>ETO 10 - CANADIAN SOLAR70</t>
  </si>
  <si>
    <t>270 - HCP78X9-400W</t>
  </si>
  <si>
    <t>ETO 23 - DAH27</t>
  </si>
  <si>
    <t>267 - RSM144-6-335P</t>
  </si>
  <si>
    <t>ETO 37 - RISEN SOLAR27</t>
  </si>
  <si>
    <t>259 - RS6I-M-410</t>
  </si>
  <si>
    <t>ETO 97 - RESUN6</t>
  </si>
  <si>
    <t>249 - CS3U-365P</t>
  </si>
  <si>
    <t>ETO 10 - CANADIAN SOLAR69</t>
  </si>
  <si>
    <t>238 - DAHCP72X9-365W</t>
  </si>
  <si>
    <t>ETO 23 - DAH26</t>
  </si>
  <si>
    <t>237 - DA-380W36M</t>
  </si>
  <si>
    <t>ETO 96 - OSDA SOLAR 17</t>
  </si>
  <si>
    <t>236 - 144-6-385M</t>
  </si>
  <si>
    <t>ETO 37 - RISEN SOLAR26</t>
  </si>
  <si>
    <t>222 - TSM-395DE15M(II)</t>
  </si>
  <si>
    <t>ETO 26 - TRINA SOLAR40</t>
  </si>
  <si>
    <t>220 - CS1U-400 MS</t>
  </si>
  <si>
    <t>ETO 10 - CANADIAN SOLAR68</t>
  </si>
  <si>
    <t>219 - HCP72X9 375W</t>
  </si>
  <si>
    <t>ETO 32 - DAH SOLAR9</t>
  </si>
  <si>
    <t>218 - STP380S-72/VFH</t>
  </si>
  <si>
    <t>ETO 92 - SUNTECH3</t>
  </si>
  <si>
    <t>203 - TP6H72M - 375KW</t>
  </si>
  <si>
    <t>ETO 18 - TALESUN12</t>
  </si>
  <si>
    <t>193 - BYD270P6C-30</t>
  </si>
  <si>
    <t>ETO 5 - BYD21</t>
  </si>
  <si>
    <t>181 - 335P6D-36</t>
  </si>
  <si>
    <t>ETO 5 - BYD20</t>
  </si>
  <si>
    <t>179 - CS3U-365P</t>
  </si>
  <si>
    <t>ETO 10 - CANADIAN SOLAR67</t>
  </si>
  <si>
    <t>176 - 405WP.</t>
  </si>
  <si>
    <t>ETO 64 - TALLMAX2</t>
  </si>
  <si>
    <t>161 - Q.POWER L-G5 375</t>
  </si>
  <si>
    <t>ETO 36 - Q CELLS13</t>
  </si>
  <si>
    <t>156 - PERC 365W</t>
  </si>
  <si>
    <t>ETO 5 - BYD19</t>
  </si>
  <si>
    <t>151 - SUN370 – 72 M</t>
  </si>
  <si>
    <t>ETO 40 - ELGIN7</t>
  </si>
  <si>
    <t>143 - GCL-P6/72H-335</t>
  </si>
  <si>
    <t>126 - BS72P-330W</t>
  </si>
  <si>
    <t>ETO 72 - BALFAR SOLAR2</t>
  </si>
  <si>
    <t>113 - CS3U 385P</t>
  </si>
  <si>
    <t>ETO 10 - CANADIAN SOLAR66</t>
  </si>
  <si>
    <t>112 - TSM-DE15MII-400W</t>
  </si>
  <si>
    <t>ETO 26 - TRINA SOLAR39</t>
  </si>
  <si>
    <t>111 - DHP72-335</t>
  </si>
  <si>
    <t>ETO 23 - DAH25</t>
  </si>
  <si>
    <t>95 - JKM270P</t>
  </si>
  <si>
    <t>93 - CHSM6612M - 365W</t>
  </si>
  <si>
    <t>ETO 49 - ASTRONERGY14</t>
  </si>
  <si>
    <t>92 - EMS 330P</t>
  </si>
  <si>
    <t>ETO 61 - INTELBRAS20</t>
  </si>
  <si>
    <t>91 - CS3W-390P</t>
  </si>
  <si>
    <t>ETO 10 - CANADIAN SOLAR65</t>
  </si>
  <si>
    <t>85 - SRP330-6PA</t>
  </si>
  <si>
    <t>ETO 56 - SERAPHIM SOLAR2</t>
  </si>
  <si>
    <t>81 - GCL P6/72 – 340W</t>
  </si>
  <si>
    <t>ETO 34 - GCL17</t>
  </si>
  <si>
    <t>79 - Q.POWER L-G5 305W</t>
  </si>
  <si>
    <t>ETO 36 - Q CELLS12</t>
  </si>
  <si>
    <t>78 - Q PEAK L-G5.0.G 72 365W</t>
  </si>
  <si>
    <t>ETO 54 - W M LAUDISIO JUNIOR - ME2</t>
  </si>
  <si>
    <t>71 - GCL - P6/72H345</t>
  </si>
  <si>
    <t>61 - ZSH-260P6</t>
  </si>
  <si>
    <t>ETO 46 - HUASHUN SOLAR1</t>
  </si>
  <si>
    <t>60 - CS6K-300MS</t>
  </si>
  <si>
    <t>ETO 10 - CANADIAN SOLAR64</t>
  </si>
  <si>
    <t>59 - JAM72S03-375PR</t>
  </si>
  <si>
    <t>ETO 7 - JA SOLAR26</t>
  </si>
  <si>
    <t>58 - CS3W-395</t>
  </si>
  <si>
    <t>ETO 10 - CANADIAN SOLAR63</t>
  </si>
  <si>
    <t>54 - PHK-36-SÉRIE-4BB</t>
  </si>
  <si>
    <t>ETO 5 - BYD18</t>
  </si>
  <si>
    <t>53 - YL270P-29B</t>
  </si>
  <si>
    <t>ETO 42 - YINGLI2</t>
  </si>
  <si>
    <t>37 - ERA SOLAR 325</t>
  </si>
  <si>
    <t>ETO 21 - ERA SOLAR6</t>
  </si>
  <si>
    <t>13 - YL270P-29B</t>
  </si>
  <si>
    <t>ETO 16 - YINGLI4</t>
  </si>
  <si>
    <t>12 - JKM330PP-72</t>
  </si>
  <si>
    <t>936 - JMPV-X1/72-560(R)</t>
  </si>
  <si>
    <t>ETO 176 - SOLARGIGA ENERGY1</t>
  </si>
  <si>
    <t>935 - EMSB-455 HC</t>
  </si>
  <si>
    <t>ETO 61 - INTELBRAS19</t>
  </si>
  <si>
    <t>934 - ZXM7-SH120-460W</t>
  </si>
  <si>
    <t>ETO 69 - ZNSHINESOLAR14</t>
  </si>
  <si>
    <t>905 - EMST- 430SG BLACK</t>
  </si>
  <si>
    <t>ETO 61 - INTELBRAS18</t>
  </si>
  <si>
    <t>900 - EMST-545B SG</t>
  </si>
  <si>
    <t>ETO 61 - INTELBRAS17</t>
  </si>
  <si>
    <t>894 - ZXM7-SPLD144-550W</t>
  </si>
  <si>
    <t>ETO 69 - ZNSHINESOLAR13</t>
  </si>
  <si>
    <t>891 - HMF144M10 550H</t>
  </si>
  <si>
    <t>ETO 99 - HELIUS ENERGY4</t>
  </si>
  <si>
    <t>885 - ZXM7-SHLD144 555W</t>
  </si>
  <si>
    <t>ETO 69 - ZNSHINESOLAR12</t>
  </si>
  <si>
    <t>879 - JAP60S01-265/SC</t>
  </si>
  <si>
    <t>ETO 7 - JA SOLAR25</t>
  </si>
  <si>
    <t>878 - HY-P10/156H-460</t>
  </si>
  <si>
    <t>ETO 155 - HONOR SOLAR4</t>
  </si>
  <si>
    <t>876 - STM-550/144-S3</t>
  </si>
  <si>
    <t>871 - SS-460-60MDH</t>
  </si>
  <si>
    <t>ETO 84 - SUNOVA14</t>
  </si>
  <si>
    <t>860 - CS7N-650-MB-AG</t>
  </si>
  <si>
    <t>ETO 10 - CANADIAN SOLAR62</t>
  </si>
  <si>
    <t>855 - TSM-600DEG20C.20</t>
  </si>
  <si>
    <t>ETO 26 - TRINA SOLAR38</t>
  </si>
  <si>
    <t>851 - RSM144-9-550M</t>
  </si>
  <si>
    <t>ETO 37 - RISEN SOLAR25</t>
  </si>
  <si>
    <t>848 - HY-P6/60H 275W</t>
  </si>
  <si>
    <t>ETO 155 - HONOR SOLAR3</t>
  </si>
  <si>
    <t>819 - BYD540MLK-36</t>
  </si>
  <si>
    <t>ETO 5 - BYD17</t>
  </si>
  <si>
    <t>818 - JAM72S30-565</t>
  </si>
  <si>
    <t>ETO 7 - JA SOLAR24</t>
  </si>
  <si>
    <t>814 - JKM470N-60HL4-V</t>
  </si>
  <si>
    <t>813 - LP182*182-M-72-MH-550W</t>
  </si>
  <si>
    <t>ETO 116 - LEAPTON SOLAR11</t>
  </si>
  <si>
    <t>800 - NXN-550-144M</t>
  </si>
  <si>
    <t>ETO 153 - NEXEN3</t>
  </si>
  <si>
    <t>793 - JKM465N-60HL4-V</t>
  </si>
  <si>
    <t>787 - EMST 380M</t>
  </si>
  <si>
    <t>ETO 61 - INTELBRAS16</t>
  </si>
  <si>
    <t>781 - TSHM-144HV 535</t>
  </si>
  <si>
    <t>ETO 133 - BEYONDSUN1</t>
  </si>
  <si>
    <t>778 - RSM120-8-590BMDG</t>
  </si>
  <si>
    <t>ETO 37 - RISEN SOLAR24</t>
  </si>
  <si>
    <t>762 - MEMC-P290BMC-24</t>
  </si>
  <si>
    <t>761 - MEMC-P290BMC-24</t>
  </si>
  <si>
    <t>759 - HY-M10(144H-550M</t>
  </si>
  <si>
    <t>ETO 155 - HONOR SOLAR2</t>
  </si>
  <si>
    <t>750 - VSUN545-144BMH</t>
  </si>
  <si>
    <t>ETO 141 - VSUN2</t>
  </si>
  <si>
    <t>747 - ASTRONERGY540</t>
  </si>
  <si>
    <t>ETO 49 - ASTRONERGY13</t>
  </si>
  <si>
    <t>740 - LR4-72HBD-440M</t>
  </si>
  <si>
    <t>ETO 91 - LONGI SOLAR12</t>
  </si>
  <si>
    <t>738 - RSM40- 8-405M</t>
  </si>
  <si>
    <t>ETO 37 - RISEN SOLAR23</t>
  </si>
  <si>
    <t>734 - JKM470M-7RL3-V</t>
  </si>
  <si>
    <t>726 - XP-550W-72MET</t>
  </si>
  <si>
    <t>ETO 147 - XPOWER1</t>
  </si>
  <si>
    <t>723 - ELG545-M72HLP</t>
  </si>
  <si>
    <t>ETO 93 - ELGIN5</t>
  </si>
  <si>
    <t>716 - DHM-72X10-550W</t>
  </si>
  <si>
    <t>ETO 23 - DAH24</t>
  </si>
  <si>
    <t>706 - TSM-DE19-545W</t>
  </si>
  <si>
    <t>ETO 26 - TRINA SOLAR37</t>
  </si>
  <si>
    <t>703 - CS6Y-590MS</t>
  </si>
  <si>
    <t>ETO 10 - CANADIAN SOLAR61</t>
  </si>
  <si>
    <t>702 - DHM 72X10-550W</t>
  </si>
  <si>
    <t>ETO 32 - DAH SOLAR8</t>
  </si>
  <si>
    <t>701 - LR5-66HBD 500M</t>
  </si>
  <si>
    <t>ETO 91 - LONGI SOLAR11</t>
  </si>
  <si>
    <t>700 - EMST 340P HC</t>
  </si>
  <si>
    <t>ETO 61 - INTELBRAS15</t>
  </si>
  <si>
    <t>695 - JAM72S30-530/MR</t>
  </si>
  <si>
    <t>ETO 7 - JA SOLAR23</t>
  </si>
  <si>
    <t>687 - TSM-405DE09</t>
  </si>
  <si>
    <t>ETO 26 - TRINA SOLAR36</t>
  </si>
  <si>
    <t>673 - DHM-72X10 535W</t>
  </si>
  <si>
    <t>ETO 23 - DAH23</t>
  </si>
  <si>
    <t>662 - DHT-M60X10 460W</t>
  </si>
  <si>
    <t>ETO 23 - DAH22</t>
  </si>
  <si>
    <t>654 - LR5-66HPH – 545W</t>
  </si>
  <si>
    <t>ETO 91 - LONGI SOLAR10</t>
  </si>
  <si>
    <t>648 - MFVOS-MO-120-460W</t>
  </si>
  <si>
    <t>ETO 98 - BELENERGY11</t>
  </si>
  <si>
    <t>640 - LNVU-550M</t>
  </si>
  <si>
    <t>ETO 100 - LUXEN SOLAR4</t>
  </si>
  <si>
    <t>635 - AE400HM6-72</t>
  </si>
  <si>
    <t>ETO 102 - AE SOLAR2</t>
  </si>
  <si>
    <t>633 - LF605M12-60 - 605W</t>
  </si>
  <si>
    <t>621 - JAM72S20-460/MR/1000V</t>
  </si>
  <si>
    <t>ETO 7 - JA SOLAR22</t>
  </si>
  <si>
    <t>619 - LR5-66HPH 500M</t>
  </si>
  <si>
    <t>ETO 91 - LONGI SOLAR9</t>
  </si>
  <si>
    <t>617 - TP7F72M(H) - 550</t>
  </si>
  <si>
    <t>ETO 136 - TSUN4</t>
  </si>
  <si>
    <t>613 - LP182*182-M-60-MH - 460W</t>
  </si>
  <si>
    <t>ETO 116 - LEAPTON SOLAR10</t>
  </si>
  <si>
    <t>608 - LR6-72HPH-385M</t>
  </si>
  <si>
    <t>ETO 91 - LONGI SOLAR8</t>
  </si>
  <si>
    <t>607 - TP6H72M-400</t>
  </si>
  <si>
    <t>ETO 136 - TSUN3</t>
  </si>
  <si>
    <t>598 - TSM-DE09 395W</t>
  </si>
  <si>
    <t>ETO 26 - TRINA SOLAR35</t>
  </si>
  <si>
    <t>589 - JAM72S30-545/MR</t>
  </si>
  <si>
    <t>ETO 7 - JA SOLAR21</t>
  </si>
  <si>
    <t>580 - ZNSHINE  ZXM7-SPLD144 545</t>
  </si>
  <si>
    <t>ETO 69 - ZNSHINESOLAR11</t>
  </si>
  <si>
    <t>565 - JKM530M-72HL4-BDVP</t>
  </si>
  <si>
    <t>562 - LR4-72HBD-445M</t>
  </si>
  <si>
    <t>ETO 91 - LONGI SOLAR7</t>
  </si>
  <si>
    <t>557 - CS6W-540MS</t>
  </si>
  <si>
    <t>ETO 10 - CANADIAN SOLAR60</t>
  </si>
  <si>
    <t>556 - RS6C-M-280</t>
  </si>
  <si>
    <t>ETO 97 - RESUN5</t>
  </si>
  <si>
    <t>555 - LF350P6-72</t>
  </si>
  <si>
    <t>552 - Q.PEAK L-G5.0.G 365</t>
  </si>
  <si>
    <t>ETO 130 - QSOLAR1</t>
  </si>
  <si>
    <t>550 - JKM525M-72HL4-TV</t>
  </si>
  <si>
    <t>531 - ODA-545-36-MH</t>
  </si>
  <si>
    <t>ETO 96 - OSDA SOLAR 16</t>
  </si>
  <si>
    <t>530 - SS-420S72PD</t>
  </si>
  <si>
    <t>ETO 84 - SUNOVA13</t>
  </si>
  <si>
    <t>526 - MF00450</t>
  </si>
  <si>
    <t>517 - JAM72D30-540/MB</t>
  </si>
  <si>
    <t>ETO 7 - JA SOLAR20</t>
  </si>
  <si>
    <t>514 - JAM72S30-545</t>
  </si>
  <si>
    <t>ETO 7 - JA SOLAR19</t>
  </si>
  <si>
    <t>507 - KRPF-440-M9B</t>
  </si>
  <si>
    <t>ETO 117 - KRIPT2</t>
  </si>
  <si>
    <t>505 - HCM78X9-445W</t>
  </si>
  <si>
    <t>ETO 32 - DAH SOLAR7</t>
  </si>
  <si>
    <t>503 - JKM400M-72-V</t>
  </si>
  <si>
    <t>497 - CS3S-440MS</t>
  </si>
  <si>
    <t>ETO 10 - CANADIAN SOLAR59</t>
  </si>
  <si>
    <t>488 - SF-M3/144 440</t>
  </si>
  <si>
    <t>ETO 122 - SHINEFAR SOLAR5</t>
  </si>
  <si>
    <t>487 - BYD400MIK-36 - 5BB</t>
  </si>
  <si>
    <t>ETO 5 - BYD16</t>
  </si>
  <si>
    <t>486 - AC-370M/72S</t>
  </si>
  <si>
    <t>ETO 125 - AXITEC1</t>
  </si>
  <si>
    <t>485 - CS6W-535</t>
  </si>
  <si>
    <t>ETO 10 - CANADIAN SOLAR58</t>
  </si>
  <si>
    <t>478 - DHM-72L9-450W</t>
  </si>
  <si>
    <t>ETO 23 - DAH21</t>
  </si>
  <si>
    <t>471 - HIKU6 MONO PERC 550W</t>
  </si>
  <si>
    <t>ETO 10 - CANADIAN SOLAR57</t>
  </si>
  <si>
    <t>469 - TSM-DEG15MC.20(II)410</t>
  </si>
  <si>
    <t>ETO 26 - TRINA SOLAR34</t>
  </si>
  <si>
    <t>467 - SS-435-72MDX9</t>
  </si>
  <si>
    <t>ETO 84 - SUNOVA12</t>
  </si>
  <si>
    <t>458 - TSM-DE09-400W</t>
  </si>
  <si>
    <t>ETO 26 - TRINA SOLAR33</t>
  </si>
  <si>
    <t xml:space="preserve">454 - CS3Y-500MS </t>
  </si>
  <si>
    <t>ETO 10 - CANADIAN SOLAR56</t>
  </si>
  <si>
    <t>436 - LR5-72HBD-535M</t>
  </si>
  <si>
    <t>ETO 91 - LONGI SOLAR6</t>
  </si>
  <si>
    <t>435 - ODA-450-36M</t>
  </si>
  <si>
    <t>ETO 96 - OSDA SOLAR 15</t>
  </si>
  <si>
    <t>431 - BYD 290PHK-30</t>
  </si>
  <si>
    <t>ETO 5 - BYD15</t>
  </si>
  <si>
    <t>429 - ESPHSC440W</t>
  </si>
  <si>
    <t>ETO 21 - ERA SOLAR5</t>
  </si>
  <si>
    <t>423 - MFVOS-MO-144-410W</t>
  </si>
  <si>
    <t>ETO 98 - BELENERGY10</t>
  </si>
  <si>
    <t>414 - ZXM6-NH132- 400W</t>
  </si>
  <si>
    <t>ETO 69 - ZNSHINESOLAR10</t>
  </si>
  <si>
    <t>413 - UL-415M-144</t>
  </si>
  <si>
    <t>ETO 52 - ULICA SOLAR11</t>
  </si>
  <si>
    <t>408 - ZNSHINE ZXM6-NH 144-425/M</t>
  </si>
  <si>
    <t>ETO 69 - ZNSHINESOLAR9</t>
  </si>
  <si>
    <t>403 - JKM535M-72HL4-V</t>
  </si>
  <si>
    <t>390 - HCM78X9-440W</t>
  </si>
  <si>
    <t>ETO 32 - DAH SOLAR6</t>
  </si>
  <si>
    <t>389 - UP-M285P</t>
  </si>
  <si>
    <t>ETO 87 - UPSOLAR2</t>
  </si>
  <si>
    <t>383 - RSM156-6-415M</t>
  </si>
  <si>
    <t>ETO 37 - RISEN SOLAR22</t>
  </si>
  <si>
    <t>373 - JKM435M-6TL4-V</t>
  </si>
  <si>
    <t>369 - 410W MONO HALF CELLS</t>
  </si>
  <si>
    <t>ETO 98 - BELENERGY9</t>
  </si>
  <si>
    <t>366 - BS72M-380</t>
  </si>
  <si>
    <t>ETO 72 - BALFAR SOLAR1</t>
  </si>
  <si>
    <t>354 - ZXM6-NHLD144-435/M</t>
  </si>
  <si>
    <t>ETO 69 - ZNSHINESOLAR8</t>
  </si>
  <si>
    <t>353 - TP6H72M(H) - 400W</t>
  </si>
  <si>
    <t>ETO 18 - TALESUN11</t>
  </si>
  <si>
    <t>351 - CHSM72M-HC-415</t>
  </si>
  <si>
    <t>ETO 49 - ASTRONERGY12</t>
  </si>
  <si>
    <t>350 - AS-8M120-HC, 580 W</t>
  </si>
  <si>
    <t>ETO 63 - AMERISOLAR7</t>
  </si>
  <si>
    <t>348 - CS1U-410</t>
  </si>
  <si>
    <t>ETO 10 - CANADIAN SOLAR55</t>
  </si>
  <si>
    <t>347 - YH450W-36MH</t>
  </si>
  <si>
    <t>323 - SUN400-140P</t>
  </si>
  <si>
    <t>ETO 98 - BELENERGY8</t>
  </si>
  <si>
    <t>319 - KUMAX CS3U-360W</t>
  </si>
  <si>
    <t>ETO 10 - CANADIAN SOLAR54</t>
  </si>
  <si>
    <t>316 - HCP72X9-370W</t>
  </si>
  <si>
    <t>ETO 23 - DAH20</t>
  </si>
  <si>
    <t>313 - ESPSC390</t>
  </si>
  <si>
    <t>ETO 13 - ERA SOLAR16</t>
  </si>
  <si>
    <t>312 - SIRIUS-LD72-375M</t>
  </si>
  <si>
    <t>ETO 107 - SIRIUS4</t>
  </si>
  <si>
    <t>310 - TSM-DE15M-410</t>
  </si>
  <si>
    <t>ETO 26 - TRINA SOLAR32</t>
  </si>
  <si>
    <t>302 - HCM78X9-445W</t>
  </si>
  <si>
    <t>ETO 23 - DAH19</t>
  </si>
  <si>
    <t>300 - CS3L-360P</t>
  </si>
  <si>
    <t>ETO 10 - CANADIAN SOLAR53</t>
  </si>
  <si>
    <t>298 - GBR330WP</t>
  </si>
  <si>
    <t>ETO 105 - GLOBO BRASIL1</t>
  </si>
  <si>
    <t>294 - JINKO JKM395M-72H-V</t>
  </si>
  <si>
    <t>293 - JKM400M-72H-V</t>
  </si>
  <si>
    <t>276 - DHM72X-380W</t>
  </si>
  <si>
    <t>ETO 23 - DAH18</t>
  </si>
  <si>
    <t>271 - RSM150-8-500M</t>
  </si>
  <si>
    <t>ETO 37 - RISEN SOLAR21</t>
  </si>
  <si>
    <t>265 - BYD335-P6K-36-5B</t>
  </si>
  <si>
    <t>ETO 5 - BYD14</t>
  </si>
  <si>
    <t>261 - SS-400-72M</t>
  </si>
  <si>
    <t>ETO 84 - SUNOVA11</t>
  </si>
  <si>
    <t>247 - CS3W-385P</t>
  </si>
  <si>
    <t>ETO 10 - CANADIAN SOLAR52</t>
  </si>
  <si>
    <t>240 - ESPSC370</t>
  </si>
  <si>
    <t>ETO 21 - ERA SOLAR4</t>
  </si>
  <si>
    <t>235 - JKM390M-72H</t>
  </si>
  <si>
    <t>ETO 8 - JINKO SOLAR3</t>
  </si>
  <si>
    <t>227 - RSM156-6-440M</t>
  </si>
  <si>
    <t>ETO 37 - RISEN SOLAR20</t>
  </si>
  <si>
    <t>221 - LR4-72HPH-435M</t>
  </si>
  <si>
    <t>ETO 91 - LONGI SOLAR5</t>
  </si>
  <si>
    <t>216 - RS6S340P</t>
  </si>
  <si>
    <t>ETO 97 - RESUN4</t>
  </si>
  <si>
    <t>215 - EMSZ 345 P DG</t>
  </si>
  <si>
    <t>ETO 61 - INTELBRAS14</t>
  </si>
  <si>
    <t>212 - AS-6M 375W</t>
  </si>
  <si>
    <t>ETO 63 - AMERISOLAR6</t>
  </si>
  <si>
    <t>209 - CHSM6612P-345</t>
  </si>
  <si>
    <t>ETO 49 - ASTRONERGY11</t>
  </si>
  <si>
    <t>207 - RSM132-8-650W</t>
  </si>
  <si>
    <t>ETO 37 - RISEN SOLAR19</t>
  </si>
  <si>
    <t>204 - HCM72X9-405W</t>
  </si>
  <si>
    <t>ETO 32 - DAH SOLAR5</t>
  </si>
  <si>
    <t>199 - TSM-405DE15M(II)</t>
  </si>
  <si>
    <t>ETO 26 - TRINA SOLAR31</t>
  </si>
  <si>
    <t>198 - Q.PEAK 400 W</t>
  </si>
  <si>
    <t>ETO 36 - Q CELLS11</t>
  </si>
  <si>
    <t>189 - CS6U-360P</t>
  </si>
  <si>
    <t>ETO 10 - CANADIAN SOLAR51</t>
  </si>
  <si>
    <t>186 - CS3W-415P</t>
  </si>
  <si>
    <t>ETO 10 - CANADIAN SOLAR50</t>
  </si>
  <si>
    <t>184 - CS3W-425P</t>
  </si>
  <si>
    <t>ETO 10 - CANADIAN SOLAR49</t>
  </si>
  <si>
    <t>178 - JAM78S10 435</t>
  </si>
  <si>
    <t>ETO 7 - JA SOLAR18</t>
  </si>
  <si>
    <t>169 - RSM72-6-340M</t>
  </si>
  <si>
    <t>ETO 37 - RISEN SOLAR18</t>
  </si>
  <si>
    <t>158 - OP340W-72P</t>
  </si>
  <si>
    <t>ETO 82 - OPUS1</t>
  </si>
  <si>
    <t>153 - CS3U-390MS</t>
  </si>
  <si>
    <t>ETO 10 - CANADIAN SOLAR48</t>
  </si>
  <si>
    <t>150 - JKM400M-72HL-V</t>
  </si>
  <si>
    <t>147 - CS6X 325P-FG</t>
  </si>
  <si>
    <t>ETO 80 - KINGDOM SOLAR1</t>
  </si>
  <si>
    <t xml:space="preserve">146 - UL 340P - 72 </t>
  </si>
  <si>
    <t>ETO 52 - ULICA SOLAR10</t>
  </si>
  <si>
    <t>144 - JC330M-24/ABW</t>
  </si>
  <si>
    <t>ETO 79 - RENESOLA4</t>
  </si>
  <si>
    <t xml:space="preserve">142 - 340-PHK-36 </t>
  </si>
  <si>
    <t>ETO 5 - BYD13</t>
  </si>
  <si>
    <t>132 - AS-6P-340W</t>
  </si>
  <si>
    <t>ETO 40 - ELGIN6</t>
  </si>
  <si>
    <t>131 - CHSM6612P-330</t>
  </si>
  <si>
    <t>ETO 49 - ASTRONERGY10</t>
  </si>
  <si>
    <t>123 - CHSM72M 370W</t>
  </si>
  <si>
    <t>ETO 49 - ASTRONERGY9</t>
  </si>
  <si>
    <t>119 - ERA 330W</t>
  </si>
  <si>
    <t>ETO 13 - ERA SOLAR15</t>
  </si>
  <si>
    <t>110 - YL-330P-35B</t>
  </si>
  <si>
    <t>ETO 16 - YINGLI3</t>
  </si>
  <si>
    <t>107 - GCL-P6/72H 375</t>
  </si>
  <si>
    <t>ETO 34 - GCL16</t>
  </si>
  <si>
    <t>106 - JKM390M-72HL</t>
  </si>
  <si>
    <t>101 - CHSM72M-HC 375W</t>
  </si>
  <si>
    <t>ETO 49 - ASTRONERGY8</t>
  </si>
  <si>
    <t>94 - RSM144-6-340P</t>
  </si>
  <si>
    <t>ETO 37 - RISEN SOLAR17</t>
  </si>
  <si>
    <t>87 -  340W POLY</t>
  </si>
  <si>
    <t>ETO 57 - STAVE1</t>
  </si>
  <si>
    <t>86 - JKM260PP-60</t>
  </si>
  <si>
    <t>84 - CS6K-305M</t>
  </si>
  <si>
    <t>ETO 10 - CANADIAN SOLAR47</t>
  </si>
  <si>
    <t>82 - SUN330-72P</t>
  </si>
  <si>
    <t>73 - CORAL-325 P-72</t>
  </si>
  <si>
    <t>72 - CS6K-270P-FG</t>
  </si>
  <si>
    <t>ETO 10 - CANADIAN SOLAR46</t>
  </si>
  <si>
    <t>67 - GCL-P6/72H 345</t>
  </si>
  <si>
    <t>ETO 34 - GCL15</t>
  </si>
  <si>
    <t>65 - 144 CELLS 355W POLY 1500V F16</t>
  </si>
  <si>
    <t>ETO 10 - CANADIAN SOLAR45</t>
  </si>
  <si>
    <t>50 - AS-6P320W</t>
  </si>
  <si>
    <t>ETO 40 - ELGIN5</t>
  </si>
  <si>
    <t>44 - GCL-P6/72H 330</t>
  </si>
  <si>
    <t>ETO 34 - GCL14</t>
  </si>
  <si>
    <t>43 - GCL-P6/60 270</t>
  </si>
  <si>
    <t>ETO 34 - GCL13</t>
  </si>
  <si>
    <t>42 - BYD 330 P6C-36</t>
  </si>
  <si>
    <t>ETO 5 - BYD12</t>
  </si>
  <si>
    <t>32 - CS6U-320P</t>
  </si>
  <si>
    <t>ETO 10 - CANADIAN SOLAR44</t>
  </si>
  <si>
    <t>ETO 10 - CANADIAN SOLAR43</t>
  </si>
  <si>
    <t>30 - CS3U-340P</t>
  </si>
  <si>
    <t>ETO 10 - CANADIAN SOLAR42</t>
  </si>
  <si>
    <t>29 - ESPMC 325</t>
  </si>
  <si>
    <t>ETO 13 - ERA SOLAR14</t>
  </si>
  <si>
    <t>23 - TSM -330 DD14A</t>
  </si>
  <si>
    <t>ETO 26 - TRINA SOLAR30</t>
  </si>
  <si>
    <t>22 - CS6U-325P</t>
  </si>
  <si>
    <t>ETO 10 - CANADIAN SOLAR41</t>
  </si>
  <si>
    <t>939 - CS7N-635-AG</t>
  </si>
  <si>
    <t>ETO 10 - CANADIAN SOLAR40</t>
  </si>
  <si>
    <t>933 - SN555W-144M</t>
  </si>
  <si>
    <t>ETO 142 - SINE ENERGY2</t>
  </si>
  <si>
    <t>925 - JAM60S10 340/PR</t>
  </si>
  <si>
    <t>ETO 7 - JA SOLAR17</t>
  </si>
  <si>
    <t>902 - TS560S8B-144-560</t>
  </si>
  <si>
    <t>ETO 136 - TSUN2</t>
  </si>
  <si>
    <t>898 - RS9-665MBG-E1</t>
  </si>
  <si>
    <t>ETO 79 - RENESOLA3</t>
  </si>
  <si>
    <t>889 - JKM555M-7RL4-TV</t>
  </si>
  <si>
    <t>888 - KOFV FR 595 MP-HC</t>
  </si>
  <si>
    <t>886 - TW655MBCP-132-D</t>
  </si>
  <si>
    <t>ETO 171 - TW SOLAR1</t>
  </si>
  <si>
    <t>869 - JKM555N-72HL4</t>
  </si>
  <si>
    <t>861 - CP18-75H555W</t>
  </si>
  <si>
    <t>ETO 162 - HANERSUN2</t>
  </si>
  <si>
    <t>850 - DHT-M60X10 450</t>
  </si>
  <si>
    <t>ETO 23 - DAH17</t>
  </si>
  <si>
    <t>840 - ZXP6-HLD144335</t>
  </si>
  <si>
    <t>ETO 151 - ZNSHINESOLAR2</t>
  </si>
  <si>
    <t>839 - LP182*182-M-78-MH 590W</t>
  </si>
  <si>
    <t>ETO 116 - LEAPTON SOLAR9</t>
  </si>
  <si>
    <t>835 - EMSH 540BM HC</t>
  </si>
  <si>
    <t>ETO 61 - INTELBRAS13</t>
  </si>
  <si>
    <t>834 - LF465M8-72H</t>
  </si>
  <si>
    <t>826 - CHSM72M-HC-555W</t>
  </si>
  <si>
    <t>ETO 49 - ASTRONERGY7</t>
  </si>
  <si>
    <t>825 - SS-500-66MDH</t>
  </si>
  <si>
    <t>ETO 84 - SUNOVA10</t>
  </si>
  <si>
    <t>816 - ODA380-30-M</t>
  </si>
  <si>
    <t>ETO 96 - OSDA SOLAR 14</t>
  </si>
  <si>
    <t>795 - ELG550-M72HOD</t>
  </si>
  <si>
    <t>ETO 93 - ELGIN4</t>
  </si>
  <si>
    <t>794 - DHM-60X10 460</t>
  </si>
  <si>
    <t>ETO 23 - DAH16</t>
  </si>
  <si>
    <t>792 - JKM565M-7RL4-V</t>
  </si>
  <si>
    <t>791 - JKM565N-72HL4-V</t>
  </si>
  <si>
    <t>786 - EMSH 540BM HC</t>
  </si>
  <si>
    <t>ETO 61 - INTELBRAS12</t>
  </si>
  <si>
    <t>776 - HY-M10/120H-460</t>
  </si>
  <si>
    <t>ETO 155 - HONOR SOLAR1</t>
  </si>
  <si>
    <t>775 - 650</t>
  </si>
  <si>
    <t>ETO 116 - LEAPTON SOLAR8</t>
  </si>
  <si>
    <t>773 - ZXP6-HLD144 335W</t>
  </si>
  <si>
    <t>ETO 69 - ZNSHINESOLAR7</t>
  </si>
  <si>
    <t>772 - MFVLE-MO132-665</t>
  </si>
  <si>
    <t>ETO 98 - BELENERGY7</t>
  </si>
  <si>
    <t>748 - ZXP6-LD72-345/P</t>
  </si>
  <si>
    <t>ETO 151 - ZNSHINESOLAR1</t>
  </si>
  <si>
    <t>743 - LP182*182-M-60-MH-450</t>
  </si>
  <si>
    <t>ETO 116 - LEAPTON SOLAR7</t>
  </si>
  <si>
    <t>735 - ELG550-M72HCH</t>
  </si>
  <si>
    <t>ETO 40 - ELGIN4</t>
  </si>
  <si>
    <t>727 - ESPMC TYPE 325</t>
  </si>
  <si>
    <t>724 - ELG550-M72 HCH</t>
  </si>
  <si>
    <t>722 - SS-505-66MTF</t>
  </si>
  <si>
    <t>ETO 84 - SUNOVA9</t>
  </si>
  <si>
    <t>720 - JAM72D20-455/MB</t>
  </si>
  <si>
    <t>ETO 7 - JA SOLAR16</t>
  </si>
  <si>
    <t>712 - ELG590-M78HL9</t>
  </si>
  <si>
    <t>711 - CS7N-655MB</t>
  </si>
  <si>
    <t>ETO 10 - CANADIAN SOLAR39</t>
  </si>
  <si>
    <t>710 - MFVRE-MO-144-550W</t>
  </si>
  <si>
    <t>ETO 98 - BELENERGY6</t>
  </si>
  <si>
    <t>697 - LR5-72HPH-550M</t>
  </si>
  <si>
    <t>ETO 109 - LONGI1</t>
  </si>
  <si>
    <t>691 - STM-465/144-S2</t>
  </si>
  <si>
    <t>ETO 145 - SCHUTTEN SOLAR1</t>
  </si>
  <si>
    <t>686 - DHM-72X10 540W</t>
  </si>
  <si>
    <t>ETO 23 - DAH15</t>
  </si>
  <si>
    <t>683 - PS535M6H-24TH</t>
  </si>
  <si>
    <t>ETO 110 - PHONO SOLAR7</t>
  </si>
  <si>
    <t>682 - JKM530M-7TL4-V</t>
  </si>
  <si>
    <t>679 - RSM 156-6-445 M</t>
  </si>
  <si>
    <t>ETO 37 - RISEN SOLAR16</t>
  </si>
  <si>
    <t>676 - ELGIN-545-M72HLP</t>
  </si>
  <si>
    <t>ETO 40 - ELGIN3</t>
  </si>
  <si>
    <t xml:space="preserve">668 - YGE240 </t>
  </si>
  <si>
    <t>ETO 16 - YINGLI2</t>
  </si>
  <si>
    <t>665 - ESPHSC 540M</t>
  </si>
  <si>
    <t>ETO 13 - ERA SOLAR13</t>
  </si>
  <si>
    <t>664 - JAM72D09-390/BP</t>
  </si>
  <si>
    <t>ETO 7 - JA SOLAR15</t>
  </si>
  <si>
    <t>657 - DHM72 - 365W</t>
  </si>
  <si>
    <t>ETO 23 - DAH14</t>
  </si>
  <si>
    <t>653 - SN550-144M</t>
  </si>
  <si>
    <t>ETO 142 - SINE ENERGY1</t>
  </si>
  <si>
    <t>652 - AS-8M132-HC 665W</t>
  </si>
  <si>
    <t>ETO 63 - AMERISOLAR5</t>
  </si>
  <si>
    <t>644 - CS3S-445MS</t>
  </si>
  <si>
    <t>ETO 10 - CANADIAN SOLAR38</t>
  </si>
  <si>
    <t>643 - UL-540M-144HV</t>
  </si>
  <si>
    <t>ETO 52 - ULICA SOLAR9</t>
  </si>
  <si>
    <t>642 - HCM78X9-435W</t>
  </si>
  <si>
    <t>ETO 23 - DAH13</t>
  </si>
  <si>
    <t>639 - ZXP6-HLD144-335W</t>
  </si>
  <si>
    <t>ETO 122 - SHINEFAR SOLAR4</t>
  </si>
  <si>
    <t>629 - LP5-72HPH 545M</t>
  </si>
  <si>
    <t>ETO 116 - LEAPTON SOLAR6</t>
  </si>
  <si>
    <t>626 - ODA-550-36V-MH</t>
  </si>
  <si>
    <t>ETO 96 - OSDA SOLAR 13</t>
  </si>
  <si>
    <t>624 - LR5-72HPH540M</t>
  </si>
  <si>
    <t>ETO 91 - LONGI SOLAR4</t>
  </si>
  <si>
    <t>623 - JKM505-72HL4TV</t>
  </si>
  <si>
    <t>612 - STP 400S-A72/VNH</t>
  </si>
  <si>
    <t>ETO 92 - SUNTECH2</t>
  </si>
  <si>
    <t>609 - TSM-SOLAR 400DE09</t>
  </si>
  <si>
    <t>ETO 26 - TRINA SOLAR29</t>
  </si>
  <si>
    <t>596 - JKM460N-7RL3-BDV</t>
  </si>
  <si>
    <t>590 - ESPHSC 540</t>
  </si>
  <si>
    <t>ETO 13 - ERA SOLAR12</t>
  </si>
  <si>
    <t>585 - Q.PEAK DUO-G7 - 335</t>
  </si>
  <si>
    <t>ETO 36 - Q CELLS10</t>
  </si>
  <si>
    <t>584 - BYD385-M6K-36-5B</t>
  </si>
  <si>
    <t>ETO 5 - BYD11</t>
  </si>
  <si>
    <t>583 - BST-6M-HCBG 400</t>
  </si>
  <si>
    <t>ETO 134 - BST41</t>
  </si>
  <si>
    <t>581 - MFVZN-PO-144-345W</t>
  </si>
  <si>
    <t>ETO 98 - BELENERGY5</t>
  </si>
  <si>
    <t>578 - TSM-DE08M(II)-370</t>
  </si>
  <si>
    <t>ETO 26 - TRINA SOLAR28</t>
  </si>
  <si>
    <t>575 - TP7F72M(H)-550W</t>
  </si>
  <si>
    <t>ETO 18 - TALESUN10</t>
  </si>
  <si>
    <t>566 - TSM-DEG15HC.20(II)375</t>
  </si>
  <si>
    <t>ETO 26 - TRINA SOLAR27</t>
  </si>
  <si>
    <t>560 - TSM-DE14H(II) - 375W</t>
  </si>
  <si>
    <t>ETO 26 - TRINA SOLAR26</t>
  </si>
  <si>
    <t>558 - JKM405M-72H-V</t>
  </si>
  <si>
    <t>553 - MFVSU-MO-144-410W</t>
  </si>
  <si>
    <t>ETO 98 - BELENERGY4</t>
  </si>
  <si>
    <t>544 - DHM-72X10 545</t>
  </si>
  <si>
    <t>ETO 32 - DAH SOLAR4</t>
  </si>
  <si>
    <t>518 - DHM-72L9/BF - 450W</t>
  </si>
  <si>
    <t>ETO 23 - DAH12</t>
  </si>
  <si>
    <t>ETO 23 - DAH11</t>
  </si>
  <si>
    <t>510 - TP6L72M-440_x000D_</t>
  </si>
  <si>
    <t>ETO 18 - TALESUN9</t>
  </si>
  <si>
    <t>509 - Q.PEAK DUO L-G6-425</t>
  </si>
  <si>
    <t>ETO 36 - Q CELLS9</t>
  </si>
  <si>
    <t>508 - Q.PEAK DUO L-G6.2425</t>
  </si>
  <si>
    <t>ETO 36 - Q CELLS8</t>
  </si>
  <si>
    <t>502 - LP182*182-M-60-MH-595W</t>
  </si>
  <si>
    <t>ETO 116 - LEAPTON SOLAR5</t>
  </si>
  <si>
    <t>501 - CS3S-435</t>
  </si>
  <si>
    <t>ETO 10 - CANADIAN SOLAR37</t>
  </si>
  <si>
    <t>492 - JAM72S30-540/MR</t>
  </si>
  <si>
    <t>ETO 7 - JA SOLAR14</t>
  </si>
  <si>
    <t>484 - ELGIN 340</t>
  </si>
  <si>
    <t>483 - ELGIN 340</t>
  </si>
  <si>
    <t>ETO 40 - ELGIN2</t>
  </si>
  <si>
    <t>477 - CS6P-250P</t>
  </si>
  <si>
    <t>ETO 10 - CANADIAN SOLAR36</t>
  </si>
  <si>
    <t>475 - TSM-DEG18MC.20(II)500</t>
  </si>
  <si>
    <t>ETO 26 - TRINA SOLAR25</t>
  </si>
  <si>
    <t>465 - UL340P-144</t>
  </si>
  <si>
    <t>ETO 52 - ULICA SOLAR8</t>
  </si>
  <si>
    <t>460 - CS3W-455MS</t>
  </si>
  <si>
    <t>ETO 10 - CANADIAN SOLAR35</t>
  </si>
  <si>
    <t>457 - AS-6M-445W</t>
  </si>
  <si>
    <t>ETO 63 - AMERISOLAR4</t>
  </si>
  <si>
    <t>453 - ZXM6-NH144-430/M</t>
  </si>
  <si>
    <t>ETO 69 - ZNSHINESOLAR6</t>
  </si>
  <si>
    <t>449 - ESPSC 309W</t>
  </si>
  <si>
    <t>ETO 13 - ERA SOLAR11</t>
  </si>
  <si>
    <t>438 - JKM445M-6HL4-V</t>
  </si>
  <si>
    <t>430 - CS6P-260P</t>
  </si>
  <si>
    <t>ETO 10 - CANADIAN SOLAR34</t>
  </si>
  <si>
    <t>426 - LR4-72HPH-450M</t>
  </si>
  <si>
    <t>ETO 91 - LONGI SOLAR3</t>
  </si>
  <si>
    <t>425 - CS3Y-485MS</t>
  </si>
  <si>
    <t>ETO 10 - CANADIAN SOLAR33</t>
  </si>
  <si>
    <t>422 -  KRPF380M5BB_x000D_</t>
  </si>
  <si>
    <t>ETO 117 - KRIPT1</t>
  </si>
  <si>
    <t>419 - R5 - 2K- S1</t>
  </si>
  <si>
    <t>ETO 7 - JA SOLAR13</t>
  </si>
  <si>
    <t>417 - TSM-DE17M(II) 445WP</t>
  </si>
  <si>
    <t>ETO 26 - TRINA SOLAR24</t>
  </si>
  <si>
    <t>412 - PS360M4-20/UH</t>
  </si>
  <si>
    <t>ETO 110 - PHONO SOLAR6</t>
  </si>
  <si>
    <t>406 - OSDA405-36-MH</t>
  </si>
  <si>
    <t>ETO 96 - OSDA SOLAR 12</t>
  </si>
  <si>
    <t>401 - RSM156-6-450M</t>
  </si>
  <si>
    <t>ETO 37 - RISEN SOLAR15</t>
  </si>
  <si>
    <t>400 - GCL-M2/72H400</t>
  </si>
  <si>
    <t>ETO 34 - GCL12</t>
  </si>
  <si>
    <t>396 - TP6H72M(H)-405</t>
  </si>
  <si>
    <t>ETO 18 - TALESUN8</t>
  </si>
  <si>
    <t>385 - ENSOLAR 330</t>
  </si>
  <si>
    <t>ETO 21 - ERA SOLAR3</t>
  </si>
  <si>
    <t>384 - ENSOLAR 330</t>
  </si>
  <si>
    <t>ETO 13 - ERA SOLAR10</t>
  </si>
  <si>
    <t>377 - JKM405M -72H</t>
  </si>
  <si>
    <t>376 - GCL-M2/72H405</t>
  </si>
  <si>
    <t>ETO 34 - GCL11</t>
  </si>
  <si>
    <t>374 - HMF144M-410H</t>
  </si>
  <si>
    <t>ETO 99 - HELIUS ENERGY3</t>
  </si>
  <si>
    <t>358 - CS1U-415MS</t>
  </si>
  <si>
    <t>ETO 10 - CANADIAN SOLAR32</t>
  </si>
  <si>
    <t>346 - CS3U-365PB-AG</t>
  </si>
  <si>
    <t>ETO 10 - CANADIAN SOLAR31</t>
  </si>
  <si>
    <t>343 - GCL-M3/72H-400</t>
  </si>
  <si>
    <t>ETO 34 - GCL10</t>
  </si>
  <si>
    <t>349 - TSM-DE17M(II) 450</t>
  </si>
  <si>
    <t>ETO 26 - TRINA SOLAR23</t>
  </si>
  <si>
    <t>335 - GCL-M8/72H 440</t>
  </si>
  <si>
    <t>ETO 34 - GCL9</t>
  </si>
  <si>
    <t>334 - SS-450-72MD</t>
  </si>
  <si>
    <t>ETO 84 - SUNOVA8</t>
  </si>
  <si>
    <t>324 - TP672M - 350</t>
  </si>
  <si>
    <t>ETO 18 - TALESUN7</t>
  </si>
  <si>
    <t>322 - CS3W-415P</t>
  </si>
  <si>
    <t>ETO 26 - TRINA SOLAR22</t>
  </si>
  <si>
    <t>321 - SIRIUS-NHLD144-425</t>
  </si>
  <si>
    <t>ETO 107 - SIRIUS3</t>
  </si>
  <si>
    <t>320 - RENO-335P</t>
  </si>
  <si>
    <t>ETO 65 - RENOVIGI7</t>
  </si>
  <si>
    <t>314 - EMSZ-425M HC</t>
  </si>
  <si>
    <t>ETO 61 - INTELBRAS11</t>
  </si>
  <si>
    <t>311 - YL330P-35B</t>
  </si>
  <si>
    <t>ETO 42 - YINGLI1</t>
  </si>
  <si>
    <t>295 - SRP-380-6MA-BG</t>
  </si>
  <si>
    <t>ETO 56 - SERAPHIM SOLAR1</t>
  </si>
  <si>
    <t>289 - RSM144-6-410M</t>
  </si>
  <si>
    <t>ETO 37 - RISEN SOLAR14</t>
  </si>
  <si>
    <t>287 - BYD-400-MIK-36-5B</t>
  </si>
  <si>
    <t>ETO 5 - BYD10</t>
  </si>
  <si>
    <t>285 - JKM335PP-72V</t>
  </si>
  <si>
    <t>283 - UL-410M-144</t>
  </si>
  <si>
    <t>ETO 52 - ULICA SOLAR7</t>
  </si>
  <si>
    <t>262 - MFVSU-PO-72 340</t>
  </si>
  <si>
    <t>ETO 98 - BELENERGY3</t>
  </si>
  <si>
    <t>260 - RSM144-6-345P</t>
  </si>
  <si>
    <t>ETO 65 - RENOVIGI6</t>
  </si>
  <si>
    <t>258 - UL-395M-144</t>
  </si>
  <si>
    <t>ETO 52 - ULICA SOLAR6</t>
  </si>
  <si>
    <t>257 - 330P6K-36</t>
  </si>
  <si>
    <t>ETO 5 - BYD9</t>
  </si>
  <si>
    <t>256 - ODA-400-36-M</t>
  </si>
  <si>
    <t>ETO 96 - OSDA SOLAR 11</t>
  </si>
  <si>
    <t>250 - LNSF-390M</t>
  </si>
  <si>
    <t>ETO 100 - LUXEN SOLAR3</t>
  </si>
  <si>
    <t>ETO 36 - Q CELLS7</t>
  </si>
  <si>
    <t>243 - HMF72-370H</t>
  </si>
  <si>
    <t>ETO 99 - HELIUS ENERGY2</t>
  </si>
  <si>
    <t>ETO 13 - ERA SOLAR9</t>
  </si>
  <si>
    <t>228 - JAM78S10-440/MR</t>
  </si>
  <si>
    <t>ETO 7 - JA SOLAR12</t>
  </si>
  <si>
    <t>223 - Q-PEAK- 375</t>
  </si>
  <si>
    <t>ETO 36 - Q CELLS6</t>
  </si>
  <si>
    <t>217 - CS3U-380P</t>
  </si>
  <si>
    <t>ETO 10 - CANADIAN SOLAR30</t>
  </si>
  <si>
    <t>201 - M6/72H 375</t>
  </si>
  <si>
    <t>ETO 34 - GCL8</t>
  </si>
  <si>
    <t>196 - TALLMAX-405P 1500 V</t>
  </si>
  <si>
    <t>ETO 26 - TRINA SOLAR21</t>
  </si>
  <si>
    <t>168 - SS-340-72M</t>
  </si>
  <si>
    <t>ETO 84 - SUNOVA7</t>
  </si>
  <si>
    <t>167 - RSM72-6-330P</t>
  </si>
  <si>
    <t>ETO 65 - RENOVIGI5</t>
  </si>
  <si>
    <t>164 - TSM-PE15H-350W</t>
  </si>
  <si>
    <t>ETO 26 - TRINA SOLAR20</t>
  </si>
  <si>
    <t>162 - RSM144-6-375M</t>
  </si>
  <si>
    <t>ETO 37 - RISEN SOLAR13</t>
  </si>
  <si>
    <t>157 - DHP72X-340W</t>
  </si>
  <si>
    <t>ETO 23 - DAH10</t>
  </si>
  <si>
    <t>155 - CS3U-360P</t>
  </si>
  <si>
    <t>ETO 65 - RENOVIGI4</t>
  </si>
  <si>
    <t>148 - AS-6P-340W</t>
  </si>
  <si>
    <t>ETO 63 - AMERISOLAR3</t>
  </si>
  <si>
    <t>141 - RSM144-6-345P</t>
  </si>
  <si>
    <t>ETO 37 - RISEN SOLAR12</t>
  </si>
  <si>
    <t>133 - TSM-DEG15H.20-390W</t>
  </si>
  <si>
    <t>ETO 26 - TRINA SOLAR19</t>
  </si>
  <si>
    <t>125 - GCL-P6/72H-370W</t>
  </si>
  <si>
    <t>ETO 34 - GCL7</t>
  </si>
  <si>
    <t>114 - ERA-72HC 545M</t>
  </si>
  <si>
    <t>ETO 13 - ERA SOLAR8</t>
  </si>
  <si>
    <t>109 - RSM 144-6-340 P</t>
  </si>
  <si>
    <t>ETO 65 - RENOVIGI3</t>
  </si>
  <si>
    <t>103 - CS6K-270P</t>
  </si>
  <si>
    <t>ETO 10 - CANADIAN SOLAR29</t>
  </si>
  <si>
    <t>102 - ESPMC 330</t>
  </si>
  <si>
    <t>ETO 13 - ERA SOLAR7</t>
  </si>
  <si>
    <t>96 - GCL - P6/60 - 265</t>
  </si>
  <si>
    <t>ETO 34 - GCL6</t>
  </si>
  <si>
    <t>75 - CHSM6612P-325</t>
  </si>
  <si>
    <t>ETO 49 - ASTRONERGY6</t>
  </si>
  <si>
    <t>70 - DHP72-330W</t>
  </si>
  <si>
    <t>ETO 32 - DAH SOLAR3</t>
  </si>
  <si>
    <t>68 - Q.POWER L-G5 335W</t>
  </si>
  <si>
    <t>ETO 36 - Q CELLS5</t>
  </si>
  <si>
    <t>66 - 325P6C-36</t>
  </si>
  <si>
    <t>ETO 5 - BYD8</t>
  </si>
  <si>
    <t>63 - ELGIN 330W</t>
  </si>
  <si>
    <t>ETO 40 - ELGIN1</t>
  </si>
  <si>
    <t>62 - JAP72S01-330W</t>
  </si>
  <si>
    <t>ETO 7 - JA SOLAR11</t>
  </si>
  <si>
    <t>49 - JKM320PP-72</t>
  </si>
  <si>
    <t>48 - CS3U-335P</t>
  </si>
  <si>
    <t>ETO 10 - CANADIAN SOLAR28</t>
  </si>
  <si>
    <t>41 - RSM-72-6-330P</t>
  </si>
  <si>
    <t>ETO 37 - RISEN SOLAR11</t>
  </si>
  <si>
    <t>40 - 330PHK-36</t>
  </si>
  <si>
    <t>ETO 5 - BYD7</t>
  </si>
  <si>
    <t>39 - CS3K-295P</t>
  </si>
  <si>
    <t>ETO 10 - CANADIAN SOLAR27</t>
  </si>
  <si>
    <t>35 - Q CELLS Q.POWER L-G5 72</t>
  </si>
  <si>
    <t>ETO 36 - Q CELLS4</t>
  </si>
  <si>
    <t>34 - JKM340PP-72H-V</t>
  </si>
  <si>
    <t>33 - HIKU7 CS7N-660MS</t>
  </si>
  <si>
    <t>ETO 10 - CANADIAN SOLAR26</t>
  </si>
  <si>
    <t>28 - GCL 330W</t>
  </si>
  <si>
    <t>ETO 34 - GCL5</t>
  </si>
  <si>
    <t>21 - JAP6-72-325</t>
  </si>
  <si>
    <t>ETO 7 - JA SOLAR10</t>
  </si>
  <si>
    <t>20 - DHP72-320W</t>
  </si>
  <si>
    <t>ETO 23 - DAH9</t>
  </si>
  <si>
    <t>19 - CS6K-275P</t>
  </si>
  <si>
    <t>ETO 10 - CANADIAN SOLAR25</t>
  </si>
  <si>
    <t>18 - ESPMC 310</t>
  </si>
  <si>
    <t>ETO 21 - ERA SOLAR2</t>
  </si>
  <si>
    <t>17 - DYMOND CS6K CS6K-275P-FG</t>
  </si>
  <si>
    <t>ETO 10 - CANADIAN SOLAR24</t>
  </si>
  <si>
    <t>16 - CS6U-335P</t>
  </si>
  <si>
    <t>ETO 10 - CANADIAN SOLAR23</t>
  </si>
  <si>
    <t>15 - TP672P-330</t>
  </si>
  <si>
    <t>ETO 18 - TALESUN6</t>
  </si>
  <si>
    <t>14 - JKM325PP - 72</t>
  </si>
  <si>
    <t>9 - ESPMC 310</t>
  </si>
  <si>
    <t>ETO 13 - ERA SOLAR6</t>
  </si>
  <si>
    <t>8 - CS3U-370M</t>
  </si>
  <si>
    <t>ETO 10 - CANADIAN SOLAR22</t>
  </si>
  <si>
    <t>7 - JKM325PP - 72</t>
  </si>
  <si>
    <t>6 - JAM72S01-360/PR</t>
  </si>
  <si>
    <t>ETO 7 - JA SOLAR9</t>
  </si>
  <si>
    <t>5 - JAM72S01-355/PR</t>
  </si>
  <si>
    <t>ETO 7 - JA SOLAR8</t>
  </si>
  <si>
    <t>4 - JAM60S01-300/PR</t>
  </si>
  <si>
    <t>ETO 7 - JA SOLAR7</t>
  </si>
  <si>
    <t>3 - JAM60S01-295/PR</t>
  </si>
  <si>
    <t>ETO 7 - JA SOLAR6</t>
  </si>
  <si>
    <t>2 - BYD 325P6K-36</t>
  </si>
  <si>
    <t>ETO 5 - BYD6</t>
  </si>
  <si>
    <t>941 - MFHON-MO-132-665W</t>
  </si>
  <si>
    <t>ETO 98 - BELENERGY2</t>
  </si>
  <si>
    <t>940 - ODA560-36V-MH</t>
  </si>
  <si>
    <t>ETO 96 - OSDA SOLAR 10</t>
  </si>
  <si>
    <t>937 - ZXM8-TP120-605W</t>
  </si>
  <si>
    <t>ETO 69 - ZNSHINESOLAR5</t>
  </si>
  <si>
    <t>930 - ZXM7-SPLD144-505W</t>
  </si>
  <si>
    <t>ETO 69 - ZNSHINESOLAR4</t>
  </si>
  <si>
    <t>929 - SV1S72-545W</t>
  </si>
  <si>
    <t>927 - SF-M16/144 - 465W</t>
  </si>
  <si>
    <t>ETO 122 - SHINEFAR SOLAR3</t>
  </si>
  <si>
    <t>926 - ODA575-36V-MH</t>
  </si>
  <si>
    <t>ETO 96 - OSDA SOLAR 9</t>
  </si>
  <si>
    <t>923 - LP182*182-M-78-MH - 600W</t>
  </si>
  <si>
    <t>ETO 116 - LEAPTON SOLAR4</t>
  </si>
  <si>
    <t>919 - EMSL-545M HC</t>
  </si>
  <si>
    <t>ETO 61 - INTELBRAS10</t>
  </si>
  <si>
    <t>911 - TSM-DE21-665</t>
  </si>
  <si>
    <t>ETO 26 - TRINA SOLAR18</t>
  </si>
  <si>
    <t>901 - E-MONO - 550W</t>
  </si>
  <si>
    <t>ETO 173 - OUROLUX1</t>
  </si>
  <si>
    <t>892 - CS7N-660MB-AG</t>
  </si>
  <si>
    <t>ETO 10 - CANADIAN SOLAR21</t>
  </si>
  <si>
    <t>884 - OSDA465- 36V-3H</t>
  </si>
  <si>
    <t>ETO 96 - OSDA SOLAR 8</t>
  </si>
  <si>
    <t>883 - RSM110-8-555M</t>
  </si>
  <si>
    <t>ETO 37 - RISEN SOLAR10</t>
  </si>
  <si>
    <t>877 - TS560S8B-144</t>
  </si>
  <si>
    <t>ETO 18 - TALESUN5</t>
  </si>
  <si>
    <t>ETO 160 - JNG1</t>
  </si>
  <si>
    <t>874 - TS560S8B-144</t>
  </si>
  <si>
    <t>ETO 136 - TSUN1</t>
  </si>
  <si>
    <t>873 - CHSM72M550</t>
  </si>
  <si>
    <t>ETO 49 - ASTRONERGY5</t>
  </si>
  <si>
    <t>870 - RS8I-M- 560</t>
  </si>
  <si>
    <t>ETO 97 - RESUN3</t>
  </si>
  <si>
    <t>862 - TSM-DEG15H.20(II)-405W</t>
  </si>
  <si>
    <t>ETO 26 - TRINA SOLAR17</t>
  </si>
  <si>
    <t>852 - RS8I-550M</t>
  </si>
  <si>
    <t>ETO 97 - RESUN2</t>
  </si>
  <si>
    <t>836 - ESPHSC550</t>
  </si>
  <si>
    <t>ETO 13 - ERA SOLAR5</t>
  </si>
  <si>
    <t>828 - AE550HM6L-72 - 550W</t>
  </si>
  <si>
    <t>ETO 102 - AE SOLAR1</t>
  </si>
  <si>
    <t>823 - EGT 6000 PRO</t>
  </si>
  <si>
    <t>ETO 61 - INTELBRAS9</t>
  </si>
  <si>
    <t>822 - CHSM72M-HC-555</t>
  </si>
  <si>
    <t>ETO 49 - ASTRONERGY4</t>
  </si>
  <si>
    <t>817 - CS6W-555MS</t>
  </si>
  <si>
    <t>ETO 10 - CANADIAN SOLAR20</t>
  </si>
  <si>
    <t>815 - STM-500/144-S3</t>
  </si>
  <si>
    <t>810 - MFREN-MO-144-455W</t>
  </si>
  <si>
    <t>ETO 98 - BELENERGY1</t>
  </si>
  <si>
    <t>809 - JAM78S30-590/MR</t>
  </si>
  <si>
    <t>ETO 7 - JA SOLAR5</t>
  </si>
  <si>
    <t>797 - CP18-72H550W</t>
  </si>
  <si>
    <t>ETO 162 - HANERSUN1</t>
  </si>
  <si>
    <t>790 - SF-M16/144 450W</t>
  </si>
  <si>
    <t>ETO 122 - SHINEFAR SOLAR2</t>
  </si>
  <si>
    <t>785 - 535W</t>
  </si>
  <si>
    <t>ETO 78 - SUNERGY5</t>
  </si>
  <si>
    <t>783 - 530 MLK-36</t>
  </si>
  <si>
    <t>ETO 5 - BYD5</t>
  </si>
  <si>
    <t>777 - NXN-460-120M</t>
  </si>
  <si>
    <t>ETO 153 - NEXEN2</t>
  </si>
  <si>
    <t>763 - SIRIUS-PM5-78SA -460W</t>
  </si>
  <si>
    <t>ETO 107 - SIRIUS2</t>
  </si>
  <si>
    <t>719 - LP210-M-66-MH-665W</t>
  </si>
  <si>
    <t>ETO 116 - LEAPTON SOLAR3</t>
  </si>
  <si>
    <t>718 - LP210-M-66-MH-665</t>
  </si>
  <si>
    <t>ETO 116 - LEAPTON SOLAR2</t>
  </si>
  <si>
    <t>717 - LP210-M-66-MH-665</t>
  </si>
  <si>
    <t>ETO 116 - LEAPTON SOLAR1</t>
  </si>
  <si>
    <t>628 - YGE72CELL-340</t>
  </si>
  <si>
    <t>ETO 16 - YINGLI1</t>
  </si>
  <si>
    <t>573 - RS7I-M 435W</t>
  </si>
  <si>
    <t>ETO 97 - RESUN1</t>
  </si>
  <si>
    <t>672 - PS450M5GFH-24/TH</t>
  </si>
  <si>
    <t>ETO 110 - PHONO SOLAR5</t>
  </si>
  <si>
    <t>622 - PS535M6-24TH</t>
  </si>
  <si>
    <t>ETO 110 - PHONO SOLAR4</t>
  </si>
  <si>
    <t>441 - PS390M1-24/TH</t>
  </si>
  <si>
    <t>ETO 110 - PHONO SOLAR3</t>
  </si>
  <si>
    <t>379 - PS400M1H-24TH</t>
  </si>
  <si>
    <t>ETO 110 - PHONO SOLAR2</t>
  </si>
  <si>
    <t>365 - PS405M1H-24/TH</t>
  </si>
  <si>
    <t>ETO 110 - PHONO SOLAR1</t>
  </si>
  <si>
    <t>688 - LNVT-505M</t>
  </si>
  <si>
    <t>ETO 100 - LUXEN SOLAR2</t>
  </si>
  <si>
    <t>370 - LNSE-330M</t>
  </si>
  <si>
    <t>ETO 100 - LUXEN SOLAR1</t>
  </si>
  <si>
    <t>329 - NHLD144-400/M</t>
  </si>
  <si>
    <t>ETO 107 - SIRIUS1</t>
  </si>
  <si>
    <t>446 - RSM144-7-445M</t>
  </si>
  <si>
    <t>ETO 65 - RENOVIGI2</t>
  </si>
  <si>
    <t>356 - RSM156-6-440M</t>
  </si>
  <si>
    <t>ETO 65 - RENOVIGI1</t>
  </si>
  <si>
    <t>746 - EMSB-535M HC</t>
  </si>
  <si>
    <t>ETO 61 - INTELBRAS8</t>
  </si>
  <si>
    <t>733 - EMSC 450BM HC</t>
  </si>
  <si>
    <t>ETO 61 - INTELBRAS7</t>
  </si>
  <si>
    <t>545 - EMSH 335P</t>
  </si>
  <si>
    <t>ETO 61 - INTELBRAS6</t>
  </si>
  <si>
    <t>397 - EMSJ 340P</t>
  </si>
  <si>
    <t>ETO 61 - INTELBRAS5</t>
  </si>
  <si>
    <t>364 - EGT 15000MAX</t>
  </si>
  <si>
    <t>ETO 61 - INTELBRAS4</t>
  </si>
  <si>
    <t>363 - EGT15000MAX</t>
  </si>
  <si>
    <t>ETO 61 - INTELBRAS3</t>
  </si>
  <si>
    <t>362 - EGT 15000 MAX</t>
  </si>
  <si>
    <t>ETO 61 - INTELBRAS2</t>
  </si>
  <si>
    <t>325 - EMSZ-430M HC</t>
  </si>
  <si>
    <t>ETO 61 - INTELBRAS1</t>
  </si>
  <si>
    <t>309 - HMF72P-335P</t>
  </si>
  <si>
    <t>ETO 99 - HELIUS ENERGY1</t>
  </si>
  <si>
    <t>670 - SS-450-72MTF</t>
  </si>
  <si>
    <t>ETO 84 - SUNOVA6</t>
  </si>
  <si>
    <t>576 - SS-530-72MDH</t>
  </si>
  <si>
    <t>ETO 84 - SUNOVA5</t>
  </si>
  <si>
    <t>571 - SS-550-72MTF</t>
  </si>
  <si>
    <t>ETO 84 - SUNOVA4</t>
  </si>
  <si>
    <t>542 - SS-535-72MTF</t>
  </si>
  <si>
    <t>ETO 84 - SUNOVA3</t>
  </si>
  <si>
    <t>327 - SS-405-72MD</t>
  </si>
  <si>
    <t>ETO 84 - SUNOVA2</t>
  </si>
  <si>
    <t>308 - SS-440-72MD</t>
  </si>
  <si>
    <t>ETO 84 - SUNOVA1</t>
  </si>
  <si>
    <t>587 - ESPSC 390W</t>
  </si>
  <si>
    <t>ETO 21 - ERA SOLAR1</t>
  </si>
  <si>
    <t>523 - DHM-72X10 540W</t>
  </si>
  <si>
    <t>ETO 32 - DAH SOLAR2</t>
  </si>
  <si>
    <t>244 - HCP72X9-360W</t>
  </si>
  <si>
    <t>ETO 32 - DAH SOLAR1</t>
  </si>
  <si>
    <t>597 - JAM72S30-540</t>
  </si>
  <si>
    <t>ETO 7 - JA SOLAR4</t>
  </si>
  <si>
    <t>440 - JAM72S30-550/MR</t>
  </si>
  <si>
    <t>ETO 7 - JA SOLAR3</t>
  </si>
  <si>
    <t>387 - JAM72S10-395/PR</t>
  </si>
  <si>
    <t>ETO 7 - JA SOLAR2</t>
  </si>
  <si>
    <t>210 - JAM72S10-390PR</t>
  </si>
  <si>
    <t>ETO 7 - JA SOLAR1</t>
  </si>
  <si>
    <t>200 - JKM395M-72H</t>
  </si>
  <si>
    <t>ETO 8 - JINKO SOLAR2</t>
  </si>
  <si>
    <t>182 - JKM560N-72HL4-V</t>
  </si>
  <si>
    <t>ETO 8 - JINKO SOLAR1</t>
  </si>
  <si>
    <t>669 - UL-440M-144 HV</t>
  </si>
  <si>
    <t>ETO 52 - ULICA SOLAR5</t>
  </si>
  <si>
    <t>630 - LR5-72HPH-545M</t>
  </si>
  <si>
    <t>ETO 52 - ULICA SOLAR4</t>
  </si>
  <si>
    <t>415 - UL-405M-144</t>
  </si>
  <si>
    <t>ETO 52 - ULICA SOLAR3</t>
  </si>
  <si>
    <t>241 - ULICA SOLAR UL-340M-72</t>
  </si>
  <si>
    <t>ETO 52 - ULICA SOLAR2</t>
  </si>
  <si>
    <t>180 - UL-380M-72</t>
  </si>
  <si>
    <t>ETO 52 - ULICA SOLAR1</t>
  </si>
  <si>
    <t>758 - POS550W144CM</t>
  </si>
  <si>
    <t>ETO 157 - ODEX1</t>
  </si>
  <si>
    <t>689 - TP7F72M-535W</t>
  </si>
  <si>
    <t>ETO 18 - TALESUN4</t>
  </si>
  <si>
    <t>564 - TP6L72M450</t>
  </si>
  <si>
    <t>ETO 18 - TALESUN3</t>
  </si>
  <si>
    <t>375 - TP6H72M-390</t>
  </si>
  <si>
    <t>ETO 18 - TALESUN2</t>
  </si>
  <si>
    <t>173 - TP672P-340</t>
  </si>
  <si>
    <t>ETO 18 - TALESUN1</t>
  </si>
  <si>
    <t>745 - NXN- 545-144M</t>
  </si>
  <si>
    <t>ETO 153 - NEXEN1</t>
  </si>
  <si>
    <t>355 - JC400S-ABCP</t>
  </si>
  <si>
    <t>ETO 79 - RENESOLA2</t>
  </si>
  <si>
    <t>160 - JC340M-24/ABPW</t>
  </si>
  <si>
    <t>ETO 79 - RENESOLA1</t>
  </si>
  <si>
    <t>650 - VSUN545-144BMH-DG</t>
  </si>
  <si>
    <t>ETO 141 - VSUN1</t>
  </si>
  <si>
    <t>461 - SF - M3/144 400</t>
  </si>
  <si>
    <t>ETO 122 - SHINEFAR SOLAR1</t>
  </si>
  <si>
    <t>456 - 275W F275KZC</t>
  </si>
  <si>
    <t>ETO 120 - SUNEDISON1</t>
  </si>
  <si>
    <t>707 - TSM-DE18M - 510</t>
  </si>
  <si>
    <t>ETO 26 - TRINA SOLAR16</t>
  </si>
  <si>
    <t>699 - TSM-DE09.08 - 405</t>
  </si>
  <si>
    <t>ETO 26 - TRINA SOLAR15</t>
  </si>
  <si>
    <t>694 - TSM-DE18M(II)510</t>
  </si>
  <si>
    <t>ETO 26 - TRINA SOLAR14</t>
  </si>
  <si>
    <t>567 - TSM DE15M(II) - 395W</t>
  </si>
  <si>
    <t>ETO 26 - TRINA SOLAR13</t>
  </si>
  <si>
    <t>563 - TSM-DEG17MC.20(II) - 450W</t>
  </si>
  <si>
    <t>ETO 26 - TRINA SOLAR12</t>
  </si>
  <si>
    <t>551 - TSM-DE14H(II) - 395</t>
  </si>
  <si>
    <t>ETO 26 - TRINA SOLAR11</t>
  </si>
  <si>
    <t>539 - TSM-DEG17MC.20(II) - 455W</t>
  </si>
  <si>
    <t>ETO 26 - TRINA SOLAR10</t>
  </si>
  <si>
    <t>433 - TSM-DE18M(II)-495W</t>
  </si>
  <si>
    <t>ETO 26 - TRINA SOLAR9</t>
  </si>
  <si>
    <t>402 - TSM-DE18M(II)-500W</t>
  </si>
  <si>
    <t>ETO 26 - TRINA SOLAR8</t>
  </si>
  <si>
    <t>392 - TSM-DE14A (II)-375</t>
  </si>
  <si>
    <t>ETO 26 - TRINA SOLAR7</t>
  </si>
  <si>
    <t>333 - TRINA SOLAR TSM-DE 17M(11)-450W</t>
  </si>
  <si>
    <t>ETO 26 - TRINA SOLAR6</t>
  </si>
  <si>
    <t>305 - TSM-DE15M(II) - 410</t>
  </si>
  <si>
    <t>ETO 26 - TRINA SOLAR5</t>
  </si>
  <si>
    <t>202 - TSM DEG 15M.20 (II) 400 W</t>
  </si>
  <si>
    <t>ETO 26 - TRINA SOLAR4</t>
  </si>
  <si>
    <t>191 - TSM-400 DE15H(II)</t>
  </si>
  <si>
    <t>ETO 26 - TRINA SOLAR3</t>
  </si>
  <si>
    <t>171 - TSM-DE14A 345</t>
  </si>
  <si>
    <t>ETO 26 - TRINA SOLAR2</t>
  </si>
  <si>
    <t>138 - TSM-DE14H 345W</t>
  </si>
  <si>
    <t>705 - MF 00605</t>
  </si>
  <si>
    <t>666 - MF00330</t>
  </si>
  <si>
    <t>304 - ODA330W-36-P</t>
  </si>
  <si>
    <t xml:space="preserve">253 - AE505HM6L-66 (505W) </t>
  </si>
  <si>
    <t>ETO 101 - EA SOLAR1</t>
  </si>
  <si>
    <t>572 - 375M6K-36</t>
  </si>
  <si>
    <t>ETO 5 - BYD4</t>
  </si>
  <si>
    <t>288 - BYD-270-P6C-30</t>
  </si>
  <si>
    <t>ETO 5 - BYD3</t>
  </si>
  <si>
    <t>278 - BYD400-MD400-M7K-36-5B</t>
  </si>
  <si>
    <t>ETO 5 - BYD2</t>
  </si>
  <si>
    <t>135 - 335 P6C-36</t>
  </si>
  <si>
    <t>ETO 5 - BYD1</t>
  </si>
  <si>
    <t>192 - STP330-24/VFW</t>
  </si>
  <si>
    <t>ETO 92 - SUNTECH1</t>
  </si>
  <si>
    <t>404 - LR4-72HPH-445M</t>
  </si>
  <si>
    <t>ETO 91 - LONGI SOLAR2</t>
  </si>
  <si>
    <t>132 - NATIVA</t>
  </si>
  <si>
    <t>ETO_MODULO93</t>
  </si>
  <si>
    <t>183 - LR6-720PH-400M</t>
  </si>
  <si>
    <t>ETO 91 - LONGI SOLAR1</t>
  </si>
  <si>
    <t>ETO_MODULO92</t>
  </si>
  <si>
    <t>378 - ESPHSC 440</t>
  </si>
  <si>
    <t>ETO 13 - ERA SOLAR4</t>
  </si>
  <si>
    <t>31 - CORAL</t>
  </si>
  <si>
    <t>ETO_MODULO91</t>
  </si>
  <si>
    <t>187 - ESPSC 335</t>
  </si>
  <si>
    <t>ETO 13 - ERA SOLAR3</t>
  </si>
  <si>
    <t>29 - PERC MODULE SOLAR,</t>
  </si>
  <si>
    <t>ETO_MODULO90</t>
  </si>
  <si>
    <t>136 - ESPSC370</t>
  </si>
  <si>
    <t>ETO 13 - ERA SOLAR2</t>
  </si>
  <si>
    <t>ETO_MODULO89</t>
  </si>
  <si>
    <t>127 - ERA SPMC 330</t>
  </si>
  <si>
    <t>ETO 13 - ERA SOLAR1</t>
  </si>
  <si>
    <t>ETO_MODULO88</t>
  </si>
  <si>
    <t>715 - ODA535-36V-MH</t>
  </si>
  <si>
    <t>ETO 96 - OSDA SOLAR 7</t>
  </si>
  <si>
    <t>126 - HT SAAE</t>
  </si>
  <si>
    <t>ETO_MODULO87</t>
  </si>
  <si>
    <t>714 - ODA-144MH-535-550</t>
  </si>
  <si>
    <t>ETO 96 - OSDA SOLAR 6</t>
  </si>
  <si>
    <t>137 - QXPV</t>
  </si>
  <si>
    <t>ETO_MODULO86</t>
  </si>
  <si>
    <t>649 - ODA460-36-MH</t>
  </si>
  <si>
    <t>ETO 96 - OSDA SOLAR 5</t>
  </si>
  <si>
    <t>ETO_MODULO85</t>
  </si>
  <si>
    <t>646 - ODA46036-3H</t>
  </si>
  <si>
    <t>ETO 96 - OSDA SOLAR 4</t>
  </si>
  <si>
    <t>70 - WEG</t>
  </si>
  <si>
    <t>ETO_MODULO84</t>
  </si>
  <si>
    <t>522 - ODA540-36V-MH</t>
  </si>
  <si>
    <t>ETO 96 - OSDA SOLAR 3</t>
  </si>
  <si>
    <t>ETO_MODULO83</t>
  </si>
  <si>
    <t>463 - ODA390W-36-M</t>
  </si>
  <si>
    <t>ETO 96 - OSDA SOLAR 2</t>
  </si>
  <si>
    <t>46 - HUASHUN SOLAR</t>
  </si>
  <si>
    <t>ETO_MODULO82</t>
  </si>
  <si>
    <t>206 - OSDA330-330-36-P</t>
  </si>
  <si>
    <t>ETO 96 - OSDA SOLAR 1</t>
  </si>
  <si>
    <t>176 - SOLARGIGA ENERGY</t>
  </si>
  <si>
    <t>ETO_MODULO81</t>
  </si>
  <si>
    <t>641 - RSM40-8-405M</t>
  </si>
  <si>
    <t>ETO 37 - RISEN SOLAR9</t>
  </si>
  <si>
    <t>133 - BEYONDSUN</t>
  </si>
  <si>
    <t>ETO_MODULO80</t>
  </si>
  <si>
    <t>601 - RS8I-545M</t>
  </si>
  <si>
    <t>ETO 37 - RISEN SOLAR8</t>
  </si>
  <si>
    <t>ETO_MODULO79</t>
  </si>
  <si>
    <t>561 - RSM144-7-455M</t>
  </si>
  <si>
    <t>ETO 37 - RISEN SOLAR7</t>
  </si>
  <si>
    <t>147 - XPOWER</t>
  </si>
  <si>
    <t>ETO_MODULO78</t>
  </si>
  <si>
    <t>420 - RSM144-7-450M</t>
  </si>
  <si>
    <t>ETO 37 - RISEN SOLAR6</t>
  </si>
  <si>
    <t>130 - QSOLAR</t>
  </si>
  <si>
    <t>ETO_MODULO77</t>
  </si>
  <si>
    <t>303 - RSM150-8-500M_x000D_</t>
  </si>
  <si>
    <t>ETO 37 - RISEN SOLAR5</t>
  </si>
  <si>
    <t>125 - AXITEC</t>
  </si>
  <si>
    <t>ETO_MODULO76</t>
  </si>
  <si>
    <t>286 - RSM60-6-405W</t>
  </si>
  <si>
    <t>ETO 37 - RISEN SOLAR4</t>
  </si>
  <si>
    <t>72 - BALFAR SOLAR</t>
  </si>
  <si>
    <t>ETO_MODULO75</t>
  </si>
  <si>
    <t>268 - RSM72-6-345P</t>
  </si>
  <si>
    <t>ETO 37 - RISEN SOLAR3</t>
  </si>
  <si>
    <t>105 - GLOBO BRASIL</t>
  </si>
  <si>
    <t>ETO_MODULO74</t>
  </si>
  <si>
    <t>232 - RSM144-6-380P</t>
  </si>
  <si>
    <t>ETO 37 - RISEN SOLAR2</t>
  </si>
  <si>
    <t>82 - OPUS</t>
  </si>
  <si>
    <t>ETO_MODULO73</t>
  </si>
  <si>
    <t>124 - RSM72-6-335P</t>
  </si>
  <si>
    <t>ETO 37 - RISEN SOLAR1</t>
  </si>
  <si>
    <t>80 - KINGDOM SOLAR</t>
  </si>
  <si>
    <t>ETO_MODULO72</t>
  </si>
  <si>
    <t>177 - UP-M335P</t>
  </si>
  <si>
    <t>ETO 87 - UPSOLAR1</t>
  </si>
  <si>
    <t>57 - STAVE</t>
  </si>
  <si>
    <t>ETO_MODULO71</t>
  </si>
  <si>
    <t>175 - CS3W-395P</t>
  </si>
  <si>
    <t>ETO 86 - SI-POLY1</t>
  </si>
  <si>
    <t>ETO_MODULO70</t>
  </si>
  <si>
    <t>407 - SUN410-72M-HF</t>
  </si>
  <si>
    <t>ETO 78 - SUNERGY4</t>
  </si>
  <si>
    <t>ETO_MODULO69</t>
  </si>
  <si>
    <t>266 - SUN340-72P</t>
  </si>
  <si>
    <t>ETO 78 - SUNERGY3</t>
  </si>
  <si>
    <t>ETO_MODULO68</t>
  </si>
  <si>
    <t>163 - SUN370-72M</t>
  </si>
  <si>
    <t>ETO 78 - SUNERGY2</t>
  </si>
  <si>
    <t>171 - TW SOLAR</t>
  </si>
  <si>
    <t>ETO_MODULO67</t>
  </si>
  <si>
    <t>140 - SUN330-72</t>
  </si>
  <si>
    <t>ETO 78 - SUNERGY1</t>
  </si>
  <si>
    <t>155 - HONOR SOLAR</t>
  </si>
  <si>
    <t>ETO_MODULO66</t>
  </si>
  <si>
    <t>139 - MS-320</t>
  </si>
  <si>
    <t>ETO 77 - MINASOL1</t>
  </si>
  <si>
    <t>151 - ZNSHINESOLAR</t>
  </si>
  <si>
    <t>ETO_MODULO65</t>
  </si>
  <si>
    <t>98 - Q.PRIME L-G5.0.G 335</t>
  </si>
  <si>
    <t>ETO 54 - W M LAUDISIO JUNIOR - ME1</t>
  </si>
  <si>
    <t>ETO_MODULO64</t>
  </si>
  <si>
    <t>756 - 535 WP</t>
  </si>
  <si>
    <t>ETO 49 - ASTRONERGY3</t>
  </si>
  <si>
    <t>109 - LONGI</t>
  </si>
  <si>
    <t>ETO_MODULO63</t>
  </si>
  <si>
    <t>755 - CHSM72M-HC SERIES (182)- 545 WP_x000D_</t>
  </si>
  <si>
    <t>ETO 49 - ASTRONERGY2</t>
  </si>
  <si>
    <t>145 - SCHUTTEN SOLAR</t>
  </si>
  <si>
    <t>ETO_MODULO62</t>
  </si>
  <si>
    <t>97 - CHSM6612M 340 W</t>
  </si>
  <si>
    <t>ETO 49 - ASTRONERGY1</t>
  </si>
  <si>
    <t>142 - SINE ENERGY</t>
  </si>
  <si>
    <t>ETO_MODULO61</t>
  </si>
  <si>
    <t>685 - ZXM6-NH144-430/M</t>
  </si>
  <si>
    <t>ETO 69 - ZNSHINESOLAR3</t>
  </si>
  <si>
    <t>134 - BST4</t>
  </si>
  <si>
    <t>ETO_MODULO60</t>
  </si>
  <si>
    <t>405 - ZXM6-NH144-405/M</t>
  </si>
  <si>
    <t>ETO 69 - ZNSHINESOLAR2</t>
  </si>
  <si>
    <t>ETO_MODULO59</t>
  </si>
  <si>
    <t>118 - ZXP6-LD72 330 P</t>
  </si>
  <si>
    <t>ETO 69 - ZNSHINESOLAR1</t>
  </si>
  <si>
    <t>117 - KRIPT</t>
  </si>
  <si>
    <t>ETO_MODULO58</t>
  </si>
  <si>
    <t>117 - AS-P727 330W</t>
  </si>
  <si>
    <t>ETO 68 - AEG1</t>
  </si>
  <si>
    <t>42 - YINGLI</t>
  </si>
  <si>
    <t>ETO_MODULO57</t>
  </si>
  <si>
    <t>108 - TSM-330W PE14A</t>
  </si>
  <si>
    <t>ETO 64 - TALLMAX1</t>
  </si>
  <si>
    <t>56 - SERAPHIM SOLAR</t>
  </si>
  <si>
    <t>ETO_MODULO56</t>
  </si>
  <si>
    <t>128 - AS-6M-360W</t>
  </si>
  <si>
    <t>ETO 63 - AMERISOLAR2</t>
  </si>
  <si>
    <t>ETO_MODULO55</t>
  </si>
  <si>
    <t>100 - AS-6P 330W</t>
  </si>
  <si>
    <t>ETO 63 - AMERISOLAR1</t>
  </si>
  <si>
    <t>ETO_MODULO54</t>
  </si>
  <si>
    <t>753 - CS6W-550MB-AG</t>
  </si>
  <si>
    <t>ETO 10 - CANADIAN SOLAR19</t>
  </si>
  <si>
    <t>173 - OUROLUX</t>
  </si>
  <si>
    <t>ETO_MODULO53</t>
  </si>
  <si>
    <t>605 - CS3K 285P</t>
  </si>
  <si>
    <t>ETO 10 - CANADIAN SOLAR18</t>
  </si>
  <si>
    <t>160 - JNG</t>
  </si>
  <si>
    <t>ETO_MODULO52</t>
  </si>
  <si>
    <t>599 - CS6W-540</t>
  </si>
  <si>
    <t>ETO 10 - CANADIAN SOLAR17</t>
  </si>
  <si>
    <t>136 - TSUN</t>
  </si>
  <si>
    <t>ETO_MODULO51</t>
  </si>
  <si>
    <t>577 - CS3Y-460PB-AG</t>
  </si>
  <si>
    <t>ETO 10 - CANADIAN SOLAR16</t>
  </si>
  <si>
    <t>102 - AE SOLAR</t>
  </si>
  <si>
    <t>ETO_MODULO50</t>
  </si>
  <si>
    <t>541 -  CS1U 420MS</t>
  </si>
  <si>
    <t>ETO 10 - CANADIAN SOLAR15</t>
  </si>
  <si>
    <t>ETO_MODULO49</t>
  </si>
  <si>
    <t>540 - CS3W-445MB-AG</t>
  </si>
  <si>
    <t>ETO 10 - CANADIAN SOLAR14</t>
  </si>
  <si>
    <t>98 - BELENERGY</t>
  </si>
  <si>
    <t>ETO_MODULO48</t>
  </si>
  <si>
    <t>361 - CS3W-430P</t>
  </si>
  <si>
    <t>ETO 10 - CANADIAN SOLAR13</t>
  </si>
  <si>
    <t>162 - HANERSUN</t>
  </si>
  <si>
    <t>ETO_MODULO47</t>
  </si>
  <si>
    <t>332 - CS1U-405MS</t>
  </si>
  <si>
    <t>ETO 10 - CANADIAN SOLAR12</t>
  </si>
  <si>
    <t>116 - LEAPTON SOLAR</t>
  </si>
  <si>
    <t>ETO_MODULO46</t>
  </si>
  <si>
    <t>318 - CS3W430P</t>
  </si>
  <si>
    <t>ETO 10 - CANADIAN SOLAR11</t>
  </si>
  <si>
    <t>16 - YINGLI</t>
  </si>
  <si>
    <t>ETO_MODULO45</t>
  </si>
  <si>
    <t>272 - CS3W-420P</t>
  </si>
  <si>
    <t>ETO 10 - CANADIAN SOLAR10</t>
  </si>
  <si>
    <t>97 - RESUN</t>
  </si>
  <si>
    <t>ETO_MODULO44</t>
  </si>
  <si>
    <t>254 - CS6K-280P</t>
  </si>
  <si>
    <t>ETO 10 - CANADIAN SOLAR9</t>
  </si>
  <si>
    <t>110 - PHONO SOLAR</t>
  </si>
  <si>
    <t>ETO_MODULO43</t>
  </si>
  <si>
    <t>242 - CS3W-435P</t>
  </si>
  <si>
    <t>ETO 10 - CANADIAN SOLAR8</t>
  </si>
  <si>
    <t>100 - LUXEN SOLAR</t>
  </si>
  <si>
    <t>ETO_MODULO42</t>
  </si>
  <si>
    <t>225 - CS3W-445MS</t>
  </si>
  <si>
    <t>ETO 10 - CANADIAN SOLAR7</t>
  </si>
  <si>
    <t>107 - SIRIUS</t>
  </si>
  <si>
    <t>ETO_MODULO41</t>
  </si>
  <si>
    <t>154 - CS3W-410P</t>
  </si>
  <si>
    <t>ETO 10 - CANADIAN SOLAR6</t>
  </si>
  <si>
    <t>65 - RENOVIGI</t>
  </si>
  <si>
    <t>ETO_MODULO40</t>
  </si>
  <si>
    <t>121 - CS6P-265P</t>
  </si>
  <si>
    <t>ETO 10 - CANADIAN SOLAR5</t>
  </si>
  <si>
    <t>61 - INTELBRAS</t>
  </si>
  <si>
    <t>ETO_MODULO39</t>
  </si>
  <si>
    <t>90 - CS3W-405P</t>
  </si>
  <si>
    <t>ETO 10 - CANADIAN SOLAR4</t>
  </si>
  <si>
    <t>99 - HELIUS ENERGY</t>
  </si>
  <si>
    <t>ETO_MODULO38</t>
  </si>
  <si>
    <t>88 - CS3U-380MS</t>
  </si>
  <si>
    <t>ETO 10 - CANADIAN SOLAR3</t>
  </si>
  <si>
    <t>84 - SUNOVA</t>
  </si>
  <si>
    <t>ETO_MODULO37</t>
  </si>
  <si>
    <t>76 - CS3U-365M</t>
  </si>
  <si>
    <t>ETO 10 - CANADIAN SOLAR2</t>
  </si>
  <si>
    <t>21 - ERA SOLAR</t>
  </si>
  <si>
    <t>ETO_MODULO36</t>
  </si>
  <si>
    <t>74 - 1500V HIKU 400W</t>
  </si>
  <si>
    <t>ETO 10 - CANADIAN SOLAR1</t>
  </si>
  <si>
    <t>32 - DAH SOLAR</t>
  </si>
  <si>
    <t>ETO_MODULO35</t>
  </si>
  <si>
    <t>368 - Q.PEAK DUO L-G8 425</t>
  </si>
  <si>
    <t>ETO 36 - Q CELLS3</t>
  </si>
  <si>
    <t>7 - JA SOLAR</t>
  </si>
  <si>
    <t>ETO_MODULO34</t>
  </si>
  <si>
    <t>99 - CELLS 345W POLY</t>
  </si>
  <si>
    <t>ETO 36 - Q CELLS2</t>
  </si>
  <si>
    <t>8 - JINKO SOLAR</t>
  </si>
  <si>
    <t>ETO_MODULO33</t>
  </si>
  <si>
    <t>57 - Q.PEAK L-G5.0.G Q.ANTUM 365W</t>
  </si>
  <si>
    <t>ETO 36 - Q CELLS1</t>
  </si>
  <si>
    <t>52 - ULICA SOLAR</t>
  </si>
  <si>
    <t>ETO_MODULO32</t>
  </si>
  <si>
    <t>359 - M3/72H-405</t>
  </si>
  <si>
    <t>ETO 34 - GCL4</t>
  </si>
  <si>
    <t>157 - ODEX</t>
  </si>
  <si>
    <t>ETO_MODULO31</t>
  </si>
  <si>
    <t>197 - GCL M6/72H 400W</t>
  </si>
  <si>
    <t>ETO 34 - GCL3</t>
  </si>
  <si>
    <t>ETO_MODULO30</t>
  </si>
  <si>
    <t>83 - P6-72 365</t>
  </si>
  <si>
    <t>ETO 34 - GCL2</t>
  </si>
  <si>
    <t>153 - NEXEN</t>
  </si>
  <si>
    <t>ETO_MODULO29</t>
  </si>
  <si>
    <t>56 - GCL 335W</t>
  </si>
  <si>
    <t>ETO 34 - GCL1</t>
  </si>
  <si>
    <t>79 - RENESOLA</t>
  </si>
  <si>
    <t>ETO_MODULO28</t>
  </si>
  <si>
    <t>667 - MONO HALF-CELL 440W</t>
  </si>
  <si>
    <t>ETO 23 - DAH8</t>
  </si>
  <si>
    <t>141 - VSUN</t>
  </si>
  <si>
    <t>ETO_MODULO27</t>
  </si>
  <si>
    <t>532 - DHM-72X10/BF - 545W</t>
  </si>
  <si>
    <t>ETO 23 - DAH7</t>
  </si>
  <si>
    <t>122 - SHINEFAR SOLAR</t>
  </si>
  <si>
    <t>ETO_MODULO26</t>
  </si>
  <si>
    <t>500 - DHM-72L9-440W</t>
  </si>
  <si>
    <t>ETO 23 - DAH6</t>
  </si>
  <si>
    <t>120 - SUNEDISON</t>
  </si>
  <si>
    <t>ETO_MODULO25</t>
  </si>
  <si>
    <t>462 - FSM 60X10-440</t>
  </si>
  <si>
    <t>ETO 23 - DAH5</t>
  </si>
  <si>
    <t>ETO_MODULO24</t>
  </si>
  <si>
    <t>427 - DHM-72L9/BF 440W</t>
  </si>
  <si>
    <t>ETO 23 - DAH4</t>
  </si>
  <si>
    <t>ETO_MODULO23</t>
  </si>
  <si>
    <t>326 - HCM72X9-400W</t>
  </si>
  <si>
    <t>ETO 23 - DAH3</t>
  </si>
  <si>
    <t>101 - EA SOLAR</t>
  </si>
  <si>
    <t>ETO_MODULO22</t>
  </si>
  <si>
    <t>245 - HCP72X9-360W</t>
  </si>
  <si>
    <t>ETO 23 - DAH2</t>
  </si>
  <si>
    <t>5 - BYD</t>
  </si>
  <si>
    <t>ETO_MODULO21</t>
  </si>
  <si>
    <t>55 - DHP72-330W</t>
  </si>
  <si>
    <t>ETO 23 - DAH1</t>
  </si>
  <si>
    <t>92 - SUNTECH</t>
  </si>
  <si>
    <t>ETO_MODULO20</t>
  </si>
  <si>
    <t>693 - TSM-DE18M(II) 510W</t>
  </si>
  <si>
    <t>91 - LONGI SOLAR</t>
  </si>
  <si>
    <t>ETO_MODULO19</t>
  </si>
  <si>
    <t>681 - JKM550M-72HL4</t>
  </si>
  <si>
    <t>13 - ERA SOLAR</t>
  </si>
  <si>
    <t>ETO_MODULO18</t>
  </si>
  <si>
    <t>661 - JKM450M-6TL-V</t>
  </si>
  <si>
    <t xml:space="preserve">96 - OSDA SOLAR </t>
  </si>
  <si>
    <t>ETO_MODULO17</t>
  </si>
  <si>
    <t>645 - JAM72S30-535/MR</t>
  </si>
  <si>
    <t>37 - RISEN SOLAR</t>
  </si>
  <si>
    <t>ETO_MODULO16</t>
  </si>
  <si>
    <t>546 - JKM530M-72HL4-TV</t>
  </si>
  <si>
    <t>87 - UPSOLAR</t>
  </si>
  <si>
    <t>ETO_MODULO15</t>
  </si>
  <si>
    <t>527 - JKM450M 6HL4</t>
  </si>
  <si>
    <t>86 - SI-POLY</t>
  </si>
  <si>
    <t>ETO_MODULO14</t>
  </si>
  <si>
    <t>504 - JKM400M-72HL-V</t>
  </si>
  <si>
    <t>78 - SUNERGY</t>
  </si>
  <si>
    <t>ETO_MODULO13</t>
  </si>
  <si>
    <t>481 - JKM335PP-J4</t>
  </si>
  <si>
    <t>77 - MINASOL</t>
  </si>
  <si>
    <t>ETO_MODULO12</t>
  </si>
  <si>
    <t>480 - JKM540M-72HL4-V</t>
  </si>
  <si>
    <t>54 - W M LAUDISIO JUNIOR - ME</t>
  </si>
  <si>
    <t>ETO_MODULO11</t>
  </si>
  <si>
    <t>448 - JKM450M-7RL3</t>
  </si>
  <si>
    <t>49 - ASTRONERGY</t>
  </si>
  <si>
    <t>ETO_MODULO10</t>
  </si>
  <si>
    <t>447 - JKM450M-60HL4-V</t>
  </si>
  <si>
    <t>69 - ZNSHINESOLAR</t>
  </si>
  <si>
    <t>ETO_MODULO9</t>
  </si>
  <si>
    <t>418 - JINKOSOLAR JKM530M-7TL4-TV</t>
  </si>
  <si>
    <t>68 - AEG</t>
  </si>
  <si>
    <t>ETO_MODULO8</t>
  </si>
  <si>
    <t>371 - JKM350M-6TL4-V</t>
  </si>
  <si>
    <t>64 - TALLMAX</t>
  </si>
  <si>
    <t>ETO_MODULO7</t>
  </si>
  <si>
    <t>297 - JKM385M-72.</t>
  </si>
  <si>
    <t>ETO_MODULO6</t>
  </si>
  <si>
    <t>252 - JKM400M-72H-V</t>
  </si>
  <si>
    <t>10 - CANADIAN SOLAR</t>
  </si>
  <si>
    <t>ETO_MODULO5</t>
  </si>
  <si>
    <t>251 - JKM335M</t>
  </si>
  <si>
    <t>36 - Q CELLS</t>
  </si>
  <si>
    <t>ETO_MODULO4</t>
  </si>
  <si>
    <t>213 - JNK335PP-72-V</t>
  </si>
  <si>
    <t>34 - GCL</t>
  </si>
  <si>
    <t>ETO_MODULO3</t>
  </si>
  <si>
    <t xml:space="preserve">80 - Q PEAK L-G 365W G 72 </t>
  </si>
  <si>
    <t>23 - DAH</t>
  </si>
  <si>
    <t>ETO_MODULO2</t>
  </si>
  <si>
    <t>1 - JKM335PP-72</t>
  </si>
  <si>
    <t>ETO_MODULO1</t>
  </si>
  <si>
    <t xml:space="preserve">UN </t>
  </si>
  <si>
    <t>Modulo GD existente</t>
  </si>
  <si>
    <t>Inversor GD existente</t>
  </si>
  <si>
    <t>Modulo MD</t>
  </si>
  <si>
    <t>Inversor MD</t>
  </si>
  <si>
    <t>Mod Modulo</t>
  </si>
  <si>
    <t>Modulo1</t>
  </si>
  <si>
    <t>Modulo2</t>
  </si>
  <si>
    <t>Modulo3</t>
  </si>
  <si>
    <t>Modulo4</t>
  </si>
  <si>
    <t>Modulo5</t>
  </si>
  <si>
    <t>Mod Inversor</t>
  </si>
  <si>
    <t>Inversor1</t>
  </si>
  <si>
    <t>Inversor2</t>
  </si>
  <si>
    <t>Inversor3</t>
  </si>
  <si>
    <t>Inversor4</t>
  </si>
  <si>
    <t>Inversor5</t>
  </si>
  <si>
    <t>Modulo6</t>
  </si>
  <si>
    <t>Modulo7</t>
  </si>
  <si>
    <t>Modulo8</t>
  </si>
  <si>
    <t>Modulo9</t>
  </si>
  <si>
    <t>Modulo10</t>
  </si>
  <si>
    <t>Inversor6</t>
  </si>
  <si>
    <t>Inversor7</t>
  </si>
  <si>
    <t>Inversor8</t>
  </si>
  <si>
    <t>Inversor9</t>
  </si>
  <si>
    <t>Inversor10</t>
  </si>
  <si>
    <t>b) no caso de encerramento da relação contratual do atual titular de qualquer unidade consumidora beneficiária descrita acima (nos termos do art. 140 da REN Aneel 1000/2021), eventuais créditos de energia ativa existentes no momento do encerramento do contrato serão contabilizados pela distribuidora em nome do titular da respectiva unidade consumidora pelo prazo máximo de 60 (sessenta) meses após a data do faturamento, exceto se houver outra unidade consumidora sob a mesma titularidade e na mesma área de concessão, sendo permitida, nesse caso, a transferência dos créditos restantes. O percentual de créditos excedentes que forem contabilizados, para esta unidade que foi encerrada, no mês seguinte, caso o rateio não tenha sido ajustado, ficará na unidade geradora.</t>
  </si>
  <si>
    <t>1. IDENTIFICAÇÃO DA UNIDADE CONSUMIDORA (UC)</t>
  </si>
  <si>
    <t>2.1-Documento de responsabilidade técnica (projeto e execução) do conselho profissional competente, que identifique o número do registro válido e o nome do responsável técnico, o local da obra ou serviço e as atividades profissionais desenvolvidas, caso seja exigível na legislação específica e na forma prevista nessa legislação.</t>
  </si>
  <si>
    <r>
      <t xml:space="preserve">3.1-Deseja que a vistoria seja realizada após a aprovação desta solicitação de orçamento de conexão (projeto elétrico de GD)?
</t>
    </r>
    <r>
      <rPr>
        <b/>
        <sz val="11"/>
        <color theme="1"/>
        <rFont val="Arial"/>
        <family val="2"/>
      </rPr>
      <t>Não</t>
    </r>
    <r>
      <rPr>
        <sz val="11"/>
        <color theme="1"/>
        <rFont val="Arial"/>
        <family val="2"/>
      </rPr>
      <t xml:space="preserve">: Neste caso, a vistoria deverá ser solicitada pelo responsável técnico, por meio do AWGPE, após a implantação do sistema de geração;
</t>
    </r>
    <r>
      <rPr>
        <b/>
        <sz val="11"/>
        <color theme="1"/>
        <rFont val="Arial"/>
        <family val="2"/>
      </rPr>
      <t>Sim</t>
    </r>
    <r>
      <rPr>
        <sz val="11"/>
        <color theme="1"/>
        <rFont val="Arial"/>
        <family val="2"/>
      </rPr>
      <t>: Caso o sistema de geração já esteja implantado. 
Obs.: Caso a vistoria seja reprovada devido o sistema não está instalado, a solicitação de orçamento estará passível de indeferimento.</t>
    </r>
  </si>
  <si>
    <t>3.2-Deseja renunciar o direito de desistir do orçamento de conexão nos termos dos §§ 7º e 8º do art. 89 da Resolução Normativa nº 1.000/2021?</t>
  </si>
  <si>
    <t xml:space="preserve">3.3-Deseja autorizar a distribuidora a entregar junto com o orçamento de conexão os contratos e o documento ou meio para pagamento de custos de minha responsabilidade? </t>
  </si>
  <si>
    <t>telefone</t>
  </si>
  <si>
    <t>Email</t>
  </si>
  <si>
    <t>Responsável/Area</t>
  </si>
  <si>
    <t>Link gisa</t>
  </si>
  <si>
    <t>Energisa Acre</t>
  </si>
  <si>
    <t>(68) 99250-6039</t>
  </si>
  <si>
    <t>projetosterceirosac@energisa.com.br</t>
  </si>
  <si>
    <t>DCMD/COPC</t>
  </si>
  <si>
    <t>(68) 9 9233-0341</t>
  </si>
  <si>
    <t>Energisa Minas Rio</t>
  </si>
  <si>
    <t>0800-032-5454</t>
  </si>
  <si>
    <t>microgeracao.emr@energisa.com.br</t>
  </si>
  <si>
    <t>DCMD/COPE</t>
  </si>
  <si>
    <t>https://l.ead.me/bbThiX</t>
  </si>
  <si>
    <t>(67) 3398-5057</t>
  </si>
  <si>
    <t>projetosparticulares.ems@energisa.com.br</t>
  </si>
  <si>
    <t>DCMD/SPRO</t>
  </si>
  <si>
    <t>Energisa Mato Grosso</t>
  </si>
  <si>
    <t>(65) 3926-5647</t>
  </si>
  <si>
    <t>gd.analisetecnicaemt@energisa.com.br</t>
  </si>
  <si>
    <t>DCMD/GD</t>
  </si>
  <si>
    <t>Energisa Paraiba</t>
  </si>
  <si>
    <t>(83) 2106-7241</t>
  </si>
  <si>
    <t>projetos.pb@energisa.com.br</t>
  </si>
  <si>
    <t>(83) 9135-5540</t>
  </si>
  <si>
    <t>Energisa Sul Sudeste</t>
  </si>
  <si>
    <t>(18) 3902-3500</t>
  </si>
  <si>
    <t>geracaodistribuida.ess@energisa.com.br</t>
  </si>
  <si>
    <t>DPCM/COPC</t>
  </si>
  <si>
    <t>Energisa Rondônia</t>
  </si>
  <si>
    <t>(69) 98406-9603</t>
  </si>
  <si>
    <t>projetos.ero@energisa.com.br</t>
  </si>
  <si>
    <t xml:space="preserve">Energisa Sergipe </t>
  </si>
  <si>
    <t>(79) 2106-1563</t>
  </si>
  <si>
    <t>projetos.se@energisa.com.br</t>
  </si>
  <si>
    <t>Energisa Tocantins</t>
  </si>
  <si>
    <t>(63) 3219-5094</t>
  </si>
  <si>
    <t>geracaodistribuida.eto@energisa.com.br</t>
  </si>
  <si>
    <t>13.8kV</t>
  </si>
  <si>
    <t>34.5kV</t>
  </si>
  <si>
    <t>69kV</t>
  </si>
  <si>
    <t>138kV</t>
  </si>
  <si>
    <t>7,9kV</t>
  </si>
  <si>
    <t>11.4kV</t>
  </si>
  <si>
    <t>254/440</t>
  </si>
  <si>
    <t>7.9/13.8</t>
  </si>
  <si>
    <t>19.9/34.5</t>
  </si>
  <si>
    <t>40kV</t>
  </si>
  <si>
    <t>88kV</t>
  </si>
  <si>
    <t>Feche a planilha, clique com o botão direito no arquivo, vá em propriedades, e a seguinte janela irá abrir:</t>
  </si>
  <si>
    <t>Caso a macro ainda esteja bloqueada, verificar  desbloqueio conforme passo a passo abaixo:</t>
  </si>
  <si>
    <t>Com  a planilha aberta, acesse: Arquivo &gt; Opções &gt; Central de confiabilidade &gt; Configurações de Macro</t>
  </si>
  <si>
    <t>Potencia De Geração (kW):</t>
  </si>
  <si>
    <t>22/02/2022 10:32</t>
  </si>
  <si>
    <t>MEMORIAL_GD_22_02_2022.xlsm</t>
  </si>
  <si>
    <t>4</t>
  </si>
  <si>
    <t>Demanda Contratada (kWg):</t>
  </si>
  <si>
    <t>184 - SOLARGIGA</t>
  </si>
  <si>
    <t>182 - HAREONSOLAR</t>
  </si>
  <si>
    <t xml:space="preserve">180 - KOMECO </t>
  </si>
  <si>
    <t>179 - BLUESUN</t>
  </si>
  <si>
    <t>178 - SOPRANO</t>
  </si>
  <si>
    <t>177 - HAITAI SOLAR</t>
  </si>
  <si>
    <t>176 - JNG</t>
  </si>
  <si>
    <t>175 - GREENTILE</t>
  </si>
  <si>
    <t>173 - OUROLUX SOLAR</t>
  </si>
  <si>
    <t>169 - AKCOME</t>
  </si>
  <si>
    <t>166 - GENYX</t>
  </si>
  <si>
    <t xml:space="preserve">164 - ETERNIT SOLAR </t>
  </si>
  <si>
    <t xml:space="preserve">162 - SENGI SOLAR </t>
  </si>
  <si>
    <t>160 - HANERSUN</t>
  </si>
  <si>
    <t>158 - MINASOL</t>
  </si>
  <si>
    <t xml:space="preserve">157 - YANGTZE </t>
  </si>
  <si>
    <t>155 - WDC SOLAR</t>
  </si>
  <si>
    <t>153 - AKTHON</t>
  </si>
  <si>
    <t>152 - NINGBO LEFENG</t>
  </si>
  <si>
    <t>151 - TRUNSUN SOLAR</t>
  </si>
  <si>
    <t>150 - SCHUTTEN</t>
  </si>
  <si>
    <t>149 - SINE ENERGY</t>
  </si>
  <si>
    <t xml:space="preserve">129 - SHINEFAR SOLAR </t>
  </si>
  <si>
    <t>113 - SERAPHIM</t>
  </si>
  <si>
    <t>62 - ECOSOLYS</t>
  </si>
  <si>
    <t>Energisa Mato Grosso do Sul</t>
  </si>
  <si>
    <t>https://api.whatsapp.com/send?phone=5518991203365 </t>
  </si>
  <si>
    <t>OUTRO</t>
  </si>
  <si>
    <t>(kW)</t>
  </si>
  <si>
    <t>DEMANDA</t>
  </si>
  <si>
    <t>TOTAL (kW)</t>
  </si>
  <si>
    <t>UND (W)</t>
  </si>
  <si>
    <t xml:space="preserve">DEMANDA </t>
  </si>
  <si>
    <t>FATOR DE</t>
  </si>
  <si>
    <t>POTÊNCIA TOTAL</t>
  </si>
  <si>
    <t>POT. INSTALADA</t>
  </si>
  <si>
    <t>EQUIPAMENTO</t>
  </si>
  <si>
    <t>QUANTIDADE</t>
  </si>
  <si>
    <t>FORMULÁRIO DE RELAÇÃO DE CARGA 
E CÁLCULO DE DEMANDA</t>
  </si>
  <si>
    <t>Presidente Bernardes</t>
  </si>
  <si>
    <t>SISTEMA GD JÁ INSTALADO?</t>
  </si>
  <si>
    <t>TENSÃO DO INVERSOR</t>
  </si>
  <si>
    <t>COMPLEMENTAR</t>
  </si>
  <si>
    <t>Mod. Inversor</t>
  </si>
  <si>
    <t>Mod. Modulo</t>
  </si>
  <si>
    <t>894 - BEL-10K-G</t>
  </si>
  <si>
    <t>EAC 187 - BELENERGY3</t>
  </si>
  <si>
    <t>891 - BEL-5K-G</t>
  </si>
  <si>
    <t>EAC 187 - BELENERGY2</t>
  </si>
  <si>
    <t>887 - BEL-8K-G</t>
  </si>
  <si>
    <t>EAC 187 - BELENERGY1</t>
  </si>
  <si>
    <t>886 - IQ7AM</t>
  </si>
  <si>
    <t>EAC 186 - MICROINVERSORES1</t>
  </si>
  <si>
    <t>897 - HPT-15KL</t>
  </si>
  <si>
    <t>EAC 185 - LEVEROS3</t>
  </si>
  <si>
    <t>883 - HPT-25000LV</t>
  </si>
  <si>
    <t>EAC 185 - LEVEROS2</t>
  </si>
  <si>
    <t>875 - HPT-20000LV</t>
  </si>
  <si>
    <t>EAC 185 - LEVEROS1</t>
  </si>
  <si>
    <t>876 - BYD-S-1P8K-3M</t>
  </si>
  <si>
    <t>EAC 182 - BYD2</t>
  </si>
  <si>
    <t>842 - BYD-S-1P5K-2M</t>
  </si>
  <si>
    <t>EAC 182 - BYD1</t>
  </si>
  <si>
    <t>863 - NXN6K5</t>
  </si>
  <si>
    <t>EAC 180 - NEXEN2</t>
  </si>
  <si>
    <t>838 - NXN8K</t>
  </si>
  <si>
    <t>EAC 180 - NEXEN1</t>
  </si>
  <si>
    <t>893 - CPS SCA34,5KTL-T/SA</t>
  </si>
  <si>
    <t>EAC 175 - CHINT POWER6</t>
  </si>
  <si>
    <t>879 - CPS SCA6KTL-SM1/EU</t>
  </si>
  <si>
    <t>EAC 175 - CHINT POWER5</t>
  </si>
  <si>
    <t>854 - SCA3KTL-S/EU</t>
  </si>
  <si>
    <t>EAC 175 - CHINT POWER4</t>
  </si>
  <si>
    <t>853 - SCA10KTL-SM/EU</t>
  </si>
  <si>
    <t>EAC 175 - CHINT POWER3</t>
  </si>
  <si>
    <t>851 - CPS SCA8KTL-SM/EU</t>
  </si>
  <si>
    <t>EAC 175 - CHINT POWER2</t>
  </si>
  <si>
    <t>819 - CPS SCA5KTL-SM</t>
  </si>
  <si>
    <t>EAC 175 - CHINT POWER1</t>
  </si>
  <si>
    <t>899 - HPT-30KL</t>
  </si>
  <si>
    <t>EAC 173 - HYPONTECH6</t>
  </si>
  <si>
    <t>895 - HPS-6500D</t>
  </si>
  <si>
    <t>EAC 173 - HYPONTECH5</t>
  </si>
  <si>
    <t>892 - HPS-10500T</t>
  </si>
  <si>
    <t>EAC 173 - HYPONTECH4</t>
  </si>
  <si>
    <t>889 - HPS-8000</t>
  </si>
  <si>
    <t>EAC 173 - HYPONTECH3</t>
  </si>
  <si>
    <t>852 - HPK-3000</t>
  </si>
  <si>
    <t>EAC 173 - HYPONTECH2</t>
  </si>
  <si>
    <t>812 - HPT-15KL</t>
  </si>
  <si>
    <t>EAC 173 - HYPONTECH1</t>
  </si>
  <si>
    <t>809 - SPI8000-B X2</t>
  </si>
  <si>
    <t>EAC 171 - KEHUA TECH2</t>
  </si>
  <si>
    <t>801 - SPI6000-B2</t>
  </si>
  <si>
    <t>EAC 171 - KEHUA TECH1</t>
  </si>
  <si>
    <t>797 - EA7KSI</t>
  </si>
  <si>
    <t>EAC 169 - EAST1</t>
  </si>
  <si>
    <t>884 - S3000-G2</t>
  </si>
  <si>
    <t>EAC 166 - FOXESS3</t>
  </si>
  <si>
    <t xml:space="preserve">802 - FOXESS 8K </t>
  </si>
  <si>
    <t>EAC 166 - FOXESS2</t>
  </si>
  <si>
    <t>767 - F5000</t>
  </si>
  <si>
    <t>EAC 166 - FOXESS1</t>
  </si>
  <si>
    <t>869 - HOPESUN 10KTL-L</t>
  </si>
  <si>
    <t>EAC 165 - HOPESUN6</t>
  </si>
  <si>
    <t>868 - HOPESUN 30KTL-L</t>
  </si>
  <si>
    <t>EAC 165 - HOPESUN5</t>
  </si>
  <si>
    <t>866 - HOPESUN 6KTL</t>
  </si>
  <si>
    <t>EAC 165 - HOPESUN4</t>
  </si>
  <si>
    <t>830 - HOPESUN 15KTL</t>
  </si>
  <si>
    <t>EAC 165 - HOPESUN3</t>
  </si>
  <si>
    <t>764 - HOPESUN 8KTL</t>
  </si>
  <si>
    <t>EAC 165 - HOPESUN2</t>
  </si>
  <si>
    <t>763 - HOPESUN 5KTL</t>
  </si>
  <si>
    <t>EAC 165 - HOPESUN1</t>
  </si>
  <si>
    <t>877 - ASW6000-S-G2</t>
  </si>
  <si>
    <t>EAC 164 - SOLPLANET6</t>
  </si>
  <si>
    <t>840 - ASW30K-LT-G3</t>
  </si>
  <si>
    <t>EAC 164 - SOLPLANET5</t>
  </si>
  <si>
    <t>839 - ASW4000-S</t>
  </si>
  <si>
    <t>EAC 164 - SOLPLANET4</t>
  </si>
  <si>
    <t>824 - ASW7300-S</t>
  </si>
  <si>
    <t>EAC 164 - SOLPLANET3</t>
  </si>
  <si>
    <t>818 - ASW9100-S</t>
  </si>
  <si>
    <t>EAC 164 - SOLPLANET2</t>
  </si>
  <si>
    <t>753 - ASW5000-S ~ 5K</t>
  </si>
  <si>
    <t>EAC 164 - SOLPLANET1</t>
  </si>
  <si>
    <t>865 - SE27.6K (220/127)</t>
  </si>
  <si>
    <t>EAC 161 - SOLAR EDGE3</t>
  </si>
  <si>
    <t>775 - SE100K</t>
  </si>
  <si>
    <t>EAC 161 - SOLAR EDGE2</t>
  </si>
  <si>
    <t>742 - SE27.6K</t>
  </si>
  <si>
    <t>EAC 161 - SOLAR EDGE1</t>
  </si>
  <si>
    <t>843 - ESR-15K</t>
  </si>
  <si>
    <t>EAC 155 - ELSYS3</t>
  </si>
  <si>
    <t>729 - ESM-8000 - 8,0 KW</t>
  </si>
  <si>
    <t>EAC 155 - ELSYS2</t>
  </si>
  <si>
    <t>708 - ESM3000</t>
  </si>
  <si>
    <t>EAC 155 - ELSYS1</t>
  </si>
  <si>
    <t>890 - BEL-5K-G</t>
  </si>
  <si>
    <t>EAC 150 - BELENERGY18</t>
  </si>
  <si>
    <t>859 - NVSBE-MO-220V-10KW(SOLIS-1P10K-4G)</t>
  </si>
  <si>
    <t>EAC 150 - BELENERGY17</t>
  </si>
  <si>
    <t>855 - INVSBE-TR-220V-30KW</t>
  </si>
  <si>
    <t>EAC 150 - BELENERGY16</t>
  </si>
  <si>
    <t>831 - BEL-40K-G-LV</t>
  </si>
  <si>
    <t>EAC 150 - BELENERGY15</t>
  </si>
  <si>
    <t>828 - BEL-35K-G-LV</t>
  </si>
  <si>
    <t>EAC 150 - BELENERGY14</t>
  </si>
  <si>
    <t>815 - BEL-50K-G</t>
  </si>
  <si>
    <t>EAC 150 - BELENERGY13</t>
  </si>
  <si>
    <t>805 - INVBE-MO-220V-5KW(SOLIS-1P5K-4G)</t>
  </si>
  <si>
    <t>EAC 150 - BELENERGY12</t>
  </si>
  <si>
    <t>796 - BEL-60K-G</t>
  </si>
  <si>
    <t>EAC 150 - BELENERGY11</t>
  </si>
  <si>
    <t>787 - BEL-30K-G-LV</t>
  </si>
  <si>
    <t>EAC 150 - BELENERGY10</t>
  </si>
  <si>
    <t>777 - BEL-3K-G</t>
  </si>
  <si>
    <t>EAC 150 - BELENERGY9</t>
  </si>
  <si>
    <t>769 - BEL-20K-G-LV</t>
  </si>
  <si>
    <t>EAC 150 - BELENERGY8</t>
  </si>
  <si>
    <t>757 - BEL-25K-G-LV</t>
  </si>
  <si>
    <t>EAC 150 - BELENERGY7</t>
  </si>
  <si>
    <t>754 - 1P7K-5G</t>
  </si>
  <si>
    <t>EAC 150 - BELENERGY6</t>
  </si>
  <si>
    <t>738 - BEL-10K-G</t>
  </si>
  <si>
    <t>EAC 150 - BELENERGY5</t>
  </si>
  <si>
    <t>721 - BEL-15K-G-LV - 15KW</t>
  </si>
  <si>
    <t>EAC 150 - BELENERGY4</t>
  </si>
  <si>
    <t>713 - BEL2000G3-US-220 - 2KW</t>
  </si>
  <si>
    <t>EAC 150 - BELENERGY3</t>
  </si>
  <si>
    <t>691 - BEL-4K-G</t>
  </si>
  <si>
    <t>EAC 150 - BELENERGY2</t>
  </si>
  <si>
    <t>665 - BEL-8K-G</t>
  </si>
  <si>
    <t>EAC 150 - BELENERGY1</t>
  </si>
  <si>
    <t>733 - ECOS 2000 PLUS - 2KW</t>
  </si>
  <si>
    <t>EAC 148 - ECOSOLYS3</t>
  </si>
  <si>
    <t>651 - ES GT-05K</t>
  </si>
  <si>
    <t>EAC 148 - ECOSOLYS2</t>
  </si>
  <si>
    <t>650 - ECOS 1000 V2</t>
  </si>
  <si>
    <t>EAC 148 - ECOSOLYS1</t>
  </si>
  <si>
    <t>900 - R3-25K-G5-P</t>
  </si>
  <si>
    <t>EAC 146 - RENAC10</t>
  </si>
  <si>
    <t>882 - R1-8K-DS</t>
  </si>
  <si>
    <t>EAC 146 - RENAC9</t>
  </si>
  <si>
    <t>874 - R1-3K3-SS</t>
  </si>
  <si>
    <t>EAC 146 - RENAC8</t>
  </si>
  <si>
    <t>836 - NAC60K</t>
  </si>
  <si>
    <t>EAC 146 - RENAC7</t>
  </si>
  <si>
    <t>827 - R3-15K-DT</t>
  </si>
  <si>
    <t>EAC 146 - RENAC6</t>
  </si>
  <si>
    <t>756 - R1-10K5-DS</t>
  </si>
  <si>
    <t>EAC 146 - RENAC5</t>
  </si>
  <si>
    <t>755 - NAC8K-DS</t>
  </si>
  <si>
    <t>EAC 146 - RENAC4</t>
  </si>
  <si>
    <t>717 - NAC 50K</t>
  </si>
  <si>
    <t>EAC 146 - RENAC3</t>
  </si>
  <si>
    <t>709 - NAC6K-DS</t>
  </si>
  <si>
    <t>EAC 146 - RENAC2</t>
  </si>
  <si>
    <t>643 - NAC5K-DS</t>
  </si>
  <si>
    <t>EAC 146 - RENAC1</t>
  </si>
  <si>
    <t>759 - SPI6000-B2</t>
  </si>
  <si>
    <t>EAC 144 - KEHUA2</t>
  </si>
  <si>
    <t>630 - SPI20K-B</t>
  </si>
  <si>
    <t>EAC 144 - KEHUA1</t>
  </si>
  <si>
    <t>837 - PHB50K-MT</t>
  </si>
  <si>
    <t>EAC 137 - PHB ELETRONICA LTDA8</t>
  </si>
  <si>
    <t>EAC 137 - PHB ELETRONICA LTDA7</t>
  </si>
  <si>
    <t>EAC 137 - PHB ELETRONICA LTDA6</t>
  </si>
  <si>
    <t>EAC 137 - PHB ELETRONICA LTDA5</t>
  </si>
  <si>
    <t>EAC 137 - PHB ELETRONICA LTDA4</t>
  </si>
  <si>
    <t>EAC 137 - PHB ELETRONICA LTDA3</t>
  </si>
  <si>
    <t>EAC 137 - PHB ELETRONICA LTDA2</t>
  </si>
  <si>
    <t>EAC 137 - PHB ELETRONICA LTDA1</t>
  </si>
  <si>
    <t>888 - R5-8K-S2-15</t>
  </si>
  <si>
    <t>EAC 136 - MULTI MERCANTES LTDA8</t>
  </si>
  <si>
    <t>EAC 136 - MULTI MERCANTES LTDA7</t>
  </si>
  <si>
    <t>EAC 136 - MULTI MERCANTES LTDA6</t>
  </si>
  <si>
    <t>EAC 136 - MULTI MERCANTES LTDA5</t>
  </si>
  <si>
    <t>EAC 136 - MULTI MERCANTES LTDA4</t>
  </si>
  <si>
    <t>EAC 136 - MULTI MERCANTES LTDA3</t>
  </si>
  <si>
    <t>EAC 136 - MULTI MERCANTES LTDA2</t>
  </si>
  <si>
    <t>EAC 136 - MULTI MERCANTES LTDA1</t>
  </si>
  <si>
    <t>EAC 126 - SUNNY TRIPOWER4</t>
  </si>
  <si>
    <t>EAC 126 - SUNNY TRIPOWER3</t>
  </si>
  <si>
    <t>EAC 126 - SUNNY TRIPOWER2</t>
  </si>
  <si>
    <t>EAC 126 - SUNNY TRIPOWER1</t>
  </si>
  <si>
    <t>896 - SUN2000-250KTL-H1</t>
  </si>
  <si>
    <t>EAC 124 - HUAWEI10</t>
  </si>
  <si>
    <t>EAC 121 - SUN160020</t>
  </si>
  <si>
    <t>EAC 121 - SUN160019</t>
  </si>
  <si>
    <t>EAC 121 - SUN160018</t>
  </si>
  <si>
    <t>EAC 121 - SUN160017</t>
  </si>
  <si>
    <t>EAC 121 - SUN160016</t>
  </si>
  <si>
    <t>EAC 121 - SUN160015</t>
  </si>
  <si>
    <t>EAC 121 - SUN160014</t>
  </si>
  <si>
    <t>EAC 121 - SUN160013</t>
  </si>
  <si>
    <t>EAC 121 - SUN160012</t>
  </si>
  <si>
    <t>EAC 121 - SUN160011</t>
  </si>
  <si>
    <t>EAC 121 - SUN160010</t>
  </si>
  <si>
    <t>EAC 121 - SUN16009</t>
  </si>
  <si>
    <t>EAC 121 - SUN16008</t>
  </si>
  <si>
    <t>EAC 121 - SUN16007</t>
  </si>
  <si>
    <t>EAC 121 - SUN16006</t>
  </si>
  <si>
    <t>EAC 121 - SUN16005</t>
  </si>
  <si>
    <t>EAC 121 - SUN16004</t>
  </si>
  <si>
    <t>EAC 121 - SUN16003</t>
  </si>
  <si>
    <t>EAC 121 - SUN16002</t>
  </si>
  <si>
    <t>EAC 121 - SUN16001</t>
  </si>
  <si>
    <t>EAC 120 - SG 5K-D17</t>
  </si>
  <si>
    <t>EAC 120 - SG 5K-D16</t>
  </si>
  <si>
    <t>EAC 120 - SG 5K-D15</t>
  </si>
  <si>
    <t>EAC 120 - SG 5K-D14</t>
  </si>
  <si>
    <t>EAC 120 - SG 5K-D13</t>
  </si>
  <si>
    <t>EAC 120 - SG 5K-D12</t>
  </si>
  <si>
    <t>EAC 120 - SG 5K-D11</t>
  </si>
  <si>
    <t>EAC 120 - SG 5K-D10</t>
  </si>
  <si>
    <t>EAC 120 - SG 5K-D9</t>
  </si>
  <si>
    <t>EAC 120 - SG 5K-D8</t>
  </si>
  <si>
    <t>EAC 120 - SG 5K-D7</t>
  </si>
  <si>
    <t>EAC 120 - SG 5K-D6</t>
  </si>
  <si>
    <t>EAC 120 - SG 5K-D5</t>
  </si>
  <si>
    <t>737 - RS8I560M-F30</t>
  </si>
  <si>
    <t>EAC 184 - OUROLUX SOLAR2</t>
  </si>
  <si>
    <t>EAC 120 - SG 5K-D4</t>
  </si>
  <si>
    <t>EAC 120 - SG 5K-D3</t>
  </si>
  <si>
    <t>EAC 120 - SG 5K-D2</t>
  </si>
  <si>
    <t>729 - SN55W-144M</t>
  </si>
  <si>
    <t>EAC 181 - SINE ENERGY2</t>
  </si>
  <si>
    <t>EAC 120 - SG 5K-D1</t>
  </si>
  <si>
    <t>734 - RS6-555MBG-E3</t>
  </si>
  <si>
    <t>EAC 170 - RENESOLA2</t>
  </si>
  <si>
    <t>EAC 168 - HY-M10-144H - 550W1</t>
  </si>
  <si>
    <t>EAC 116 - MI-1500LT5</t>
  </si>
  <si>
    <t>EAC 116 - MI-1500LT4</t>
  </si>
  <si>
    <t>EAC 116 - MI-1500LT3</t>
  </si>
  <si>
    <t>EAC 116 - MI-1500LT2</t>
  </si>
  <si>
    <t>EAC 162 - OFTSERVICE COMERCIO, IMPORTACAO E SERVICOS EIRELI6</t>
  </si>
  <si>
    <t>EAC 116 - MI-1500LT1</t>
  </si>
  <si>
    <t>EAC 162 - OFTSERVICE COMERCIO, IMPORTACAO E SERVICOS EIRELI5</t>
  </si>
  <si>
    <t>EAC 114 - EA5KSI3</t>
  </si>
  <si>
    <t>EAC 162 - OFTSERVICE COMERCIO, IMPORTACAO E SERVICOS EIRELI4</t>
  </si>
  <si>
    <t>EAC 114 - EA5KSI2</t>
  </si>
  <si>
    <t>EAC 162 - OFTSERVICE COMERCIO, IMPORTACAO E SERVICOS EIRELI3</t>
  </si>
  <si>
    <t>EAC 114 - EA5KSI1</t>
  </si>
  <si>
    <t>EAC 162 - OFTSERVICE COMERCIO, IMPORTACAO E SERVICOS EIRELI2</t>
  </si>
  <si>
    <t>898 - ELGIN-3K-GV2</t>
  </si>
  <si>
    <t>EAC 112 - SUN 5K-G13</t>
  </si>
  <si>
    <t>EAC 162 - OFTSERVICE COMERCIO, IMPORTACAO E SERVICOS EIRELI1</t>
  </si>
  <si>
    <t>EAC 112 - SUN 5K-G12</t>
  </si>
  <si>
    <t>EAC 112 - SUN 5K-G11</t>
  </si>
  <si>
    <t>EAC 112 - SUN 5K-G10</t>
  </si>
  <si>
    <t>EAC 112 - SUN 5K-G9</t>
  </si>
  <si>
    <t>EAC 112 - SUN 5K-G8</t>
  </si>
  <si>
    <t>730 - TSM472H-N-570</t>
  </si>
  <si>
    <t>EAC 159 - TSUN3</t>
  </si>
  <si>
    <t>EAC 112 - SUN 5K-G7</t>
  </si>
  <si>
    <t>EAC 112 - SUN 5K-G6</t>
  </si>
  <si>
    <t>EAC 112 - SUN 5K-G5</t>
  </si>
  <si>
    <t>EAC 112 - SUN 5K-G4</t>
  </si>
  <si>
    <t>EAC 112 - SUN 5K-G3</t>
  </si>
  <si>
    <t>EAC 112 - SUN 5K-G2</t>
  </si>
  <si>
    <t>EAC 112 - SUN 5K-G1</t>
  </si>
  <si>
    <t>EAC 110 - SONUMO PLUS 6K - M1</t>
  </si>
  <si>
    <t>EAC 152 - YINGLI GREEN ENERGY DO BRASIL LTDA.1</t>
  </si>
  <si>
    <t>EAC 108 - R5 8K -S225</t>
  </si>
  <si>
    <t>735 - ERA PRO-72HC580M</t>
  </si>
  <si>
    <t>EAC 151 - MOLTER DO BRASIL5</t>
  </si>
  <si>
    <t>EAC 108 - R5 8K -S224</t>
  </si>
  <si>
    <t>723 - ESPHSC-555</t>
  </si>
  <si>
    <t>EAC 151 - MOLTER DO BRASIL4</t>
  </si>
  <si>
    <t>EAC 108 - R5 8K -S223</t>
  </si>
  <si>
    <t>EAC 151 - MOLTER DO BRASIL3</t>
  </si>
  <si>
    <t>EAC 108 - R5 8K -S222</t>
  </si>
  <si>
    <t>EAC 151 - MOLTER DO BRASIL2</t>
  </si>
  <si>
    <t>EAC 108 - R5 8K -S221</t>
  </si>
  <si>
    <t>EAC 151 - MOLTER DO BRASIL1</t>
  </si>
  <si>
    <t>EAC 108 - R5 8K -S220</t>
  </si>
  <si>
    <t>EAC 108 - R5 8K -S219</t>
  </si>
  <si>
    <t>EAC 108 - R5 8K -S218</t>
  </si>
  <si>
    <t>EAC 108 - R5 8K -S217</t>
  </si>
  <si>
    <t>EAC 108 - R5 8K -S216</t>
  </si>
  <si>
    <t>EAC 108 - R5 8K -S215</t>
  </si>
  <si>
    <t>EAC 108 - R5 8K -S214</t>
  </si>
  <si>
    <t>EAC 108 - R5 8K -S213</t>
  </si>
  <si>
    <t>EAC 108 - R5 8K -S212</t>
  </si>
  <si>
    <t>EAC 108 - R5 8K -S211</t>
  </si>
  <si>
    <t>EAC 108 - R5 8K -S210</t>
  </si>
  <si>
    <t>EAC 108 - R5 8K -S29</t>
  </si>
  <si>
    <t>EAC 108 - R5 8K -S28</t>
  </si>
  <si>
    <t>EAC 108 - R5 8K -S27</t>
  </si>
  <si>
    <t>EAC 108 - R5 8K -S26</t>
  </si>
  <si>
    <t>EAC 108 - R5 8K -S25</t>
  </si>
  <si>
    <t>EAC 108 - R5 8K -S24</t>
  </si>
  <si>
    <t>EAC 108 - R5 8K -S23</t>
  </si>
  <si>
    <t>EAC 108 - R5 8K -S22</t>
  </si>
  <si>
    <t>EAC 108 - R5 8K -S21</t>
  </si>
  <si>
    <t>885 - S5-GC37.5K-LV</t>
  </si>
  <si>
    <t>EAC 106 - SOLIS 1P9K -4G28</t>
  </si>
  <si>
    <t>EAC 106 - SOLIS 1P9K -4G27</t>
  </si>
  <si>
    <t>EAC 106 - SOLIS 1P9K -4G26</t>
  </si>
  <si>
    <t>EAC 106 - SOLIS 1P9K -4G25</t>
  </si>
  <si>
    <t>EAC 106 - SOLIS 1P9K -4G24</t>
  </si>
  <si>
    <t>EAC 143 - PULSE SISTEMAS ELETRONICOS LTDA8</t>
  </si>
  <si>
    <t>EAC 106 - SOLIS 1P9K -4G23</t>
  </si>
  <si>
    <t>EAC 143 - PULSE SISTEMAS ELETRONICOS LTDA7</t>
  </si>
  <si>
    <t>EAC 106 - SOLIS 1P9K -4G22</t>
  </si>
  <si>
    <t>EAC 143 - PULSE SISTEMAS ELETRONICOS LTDA6</t>
  </si>
  <si>
    <t>EAC 106 - SOLIS 1P9K -4G21</t>
  </si>
  <si>
    <t>EAC 143 - PULSE SISTEMAS ELETRONICOS LTDA5</t>
  </si>
  <si>
    <t>EAC 106 - SOLIS 1P9K -4G20</t>
  </si>
  <si>
    <t>EAC 143 - PULSE SISTEMAS ELETRONICOS LTDA4</t>
  </si>
  <si>
    <t>EAC 106 - SOLIS 1P9K -4G19</t>
  </si>
  <si>
    <t>EAC 143 - PULSE SISTEMAS ELETRONICOS LTDA3</t>
  </si>
  <si>
    <t>EAC 106 - SOLIS 1P9K -4G18</t>
  </si>
  <si>
    <t>EAC 143 - PULSE SISTEMAS ELETRONICOS LTDA2</t>
  </si>
  <si>
    <t>EAC 106 - SOLIS 1P9K -4G17</t>
  </si>
  <si>
    <t>EAC 143 - PULSE SISTEMAS ELETRONICOS LTDA1</t>
  </si>
  <si>
    <t>EAC 106 - SOLIS 1P9K -4G16</t>
  </si>
  <si>
    <t>EAC 141 - HAUSSMART EIRELI5</t>
  </si>
  <si>
    <t>EAC 106 - SOLIS 1P9K -4G15</t>
  </si>
  <si>
    <t>EAC 141 - HAUSSMART EIRELI4</t>
  </si>
  <si>
    <t>EAC 106 - SOLIS 1P9K -4G14</t>
  </si>
  <si>
    <t>EAC 141 - HAUSSMART EIRELI3</t>
  </si>
  <si>
    <t>EAC 106 - SOLIS 1P9K -4G13</t>
  </si>
  <si>
    <t>EAC 141 - HAUSSMART EIRELI2</t>
  </si>
  <si>
    <t>EAC 106 - SOLIS 1P9K -4G12</t>
  </si>
  <si>
    <t>EAC 141 - HAUSSMART EIRELI1</t>
  </si>
  <si>
    <t>EAC 106 - SOLIS 1P9K -4G11</t>
  </si>
  <si>
    <t>EAC 140 - DNL COMERCIO E SERVICOS LTDA4</t>
  </si>
  <si>
    <t>EAC 106 - SOLIS 1P9K -4G10</t>
  </si>
  <si>
    <t>EAC 140 - DNL COMERCIO E SERVICOS LTDA3</t>
  </si>
  <si>
    <t>EAC 106 - SOLIS 1P9K -4G9</t>
  </si>
  <si>
    <t>EAC 140 - DNL COMERCIO E SERVICOS LTDA2</t>
  </si>
  <si>
    <t>EAC 106 - SOLIS 1P9K -4G8</t>
  </si>
  <si>
    <t>EAC 140 - DNL COMERCIO E SERVICOS LTDA1</t>
  </si>
  <si>
    <t>EAC 106 - SOLIS 1P9K -4G7</t>
  </si>
  <si>
    <t>EAC 139 - BEL ENERGY4</t>
  </si>
  <si>
    <t>EAC 106 - SOLIS 1P9K -4G6</t>
  </si>
  <si>
    <t>EAC 139 - BEL ENERGY3</t>
  </si>
  <si>
    <t>EAC 106 - SOLIS 1P9K -4G5</t>
  </si>
  <si>
    <t>EAC 139 - BEL ENERGY2</t>
  </si>
  <si>
    <t>EAC 106 - SOLIS 1P9K -4G4</t>
  </si>
  <si>
    <t>EAC 139 - BEL ENERGY1</t>
  </si>
  <si>
    <t>EAC 106 - SOLIS 1P9K -4G3</t>
  </si>
  <si>
    <t>727 - LF620M12-60H</t>
  </si>
  <si>
    <t>EAC 106 - SOLIS 1P9K -4G2</t>
  </si>
  <si>
    <t>724 - MF00575</t>
  </si>
  <si>
    <t>EAC 106 - SOLIS 1P9K -4G1</t>
  </si>
  <si>
    <t>EAC 105 - SOFAR 7,5 KTLM19</t>
  </si>
  <si>
    <t>EAC 105 - SOFAR 7,5 KTLM18</t>
  </si>
  <si>
    <t>EAC 105 - SOFAR 7,5 KTLM17</t>
  </si>
  <si>
    <t>EAC 105 - SOFAR 7,5 KTLM16</t>
  </si>
  <si>
    <t>EAC 105 - SOFAR 7,5 KTLM15</t>
  </si>
  <si>
    <t>EAC 105 - SOFAR 7,5 KTLM14</t>
  </si>
  <si>
    <t>728 - RS81-555M-F30</t>
  </si>
  <si>
    <t>EAC 135 - RESUN8</t>
  </si>
  <si>
    <t>EAC 105 - SOFAR 7,5 KTLM13</t>
  </si>
  <si>
    <t>EAC 105 - SOFAR 7,5 KTLM12</t>
  </si>
  <si>
    <t>EAC 105 - SOFAR 7,5 KTLM11</t>
  </si>
  <si>
    <t>EAC 105 - SOFAR 7,5 KTLM10</t>
  </si>
  <si>
    <t>EAC 105 - SOFAR 7,5 KTLM9</t>
  </si>
  <si>
    <t>EAC 105 - SOFAR 7,5 KTLM8</t>
  </si>
  <si>
    <t>EAC 105 - SOFAR 7,5 KTLM7</t>
  </si>
  <si>
    <t>EAC 105 - SOFAR 7,5 KTLM6</t>
  </si>
  <si>
    <t>EAC 105 - SOFAR 7,5 KTLM5</t>
  </si>
  <si>
    <t>EAC 105 - SOFAR 7,5 KTLM4</t>
  </si>
  <si>
    <t>EAC 105 - SOFAR 7,5 KTLM3</t>
  </si>
  <si>
    <t>EAC 105 - SOFAR 7,5 KTLM2</t>
  </si>
  <si>
    <t>EAC 105 - SOFAR 7,5 KTLM1</t>
  </si>
  <si>
    <t>EAC 102 - SIW500H ST 02019</t>
  </si>
  <si>
    <t>EAC 102 - SIW500H ST 02018</t>
  </si>
  <si>
    <t>EAC 102 - SIW500H ST 02017</t>
  </si>
  <si>
    <t>EAC 102 - SIW500H ST 02016</t>
  </si>
  <si>
    <t>EAC 102 - SIW500H ST 02015</t>
  </si>
  <si>
    <t>EAC 102 - SIW500H ST 02014</t>
  </si>
  <si>
    <t>EAC 102 - SIW500H ST 02013</t>
  </si>
  <si>
    <t>EAC 102 - SIW500H ST 02012</t>
  </si>
  <si>
    <t>EAC 102 - SIW500H ST 02011</t>
  </si>
  <si>
    <t>EAC 102 - SIW500H ST 02010</t>
  </si>
  <si>
    <t>EAC 102 - SIW500H ST 0209</t>
  </si>
  <si>
    <t>EAC 102 - SIW500H ST 0208</t>
  </si>
  <si>
    <t>EAC 102 - SIW500H ST 0207</t>
  </si>
  <si>
    <t>EAC 102 - SIW500H ST 0206</t>
  </si>
  <si>
    <t>EAC 102 - SIW500H ST 0205</t>
  </si>
  <si>
    <t>EAC 102 - SIW500H ST 0204</t>
  </si>
  <si>
    <t>EAC 102 - SIW500H ST 0203</t>
  </si>
  <si>
    <t>EAC 102 - SIW500H ST 0202</t>
  </si>
  <si>
    <t>EAC 123 - UL 450W5</t>
  </si>
  <si>
    <t>EAC 102 - SIW500H ST 0201</t>
  </si>
  <si>
    <t>EAC 123 - UL 450W4</t>
  </si>
  <si>
    <t>901 - GW20KLV-MT</t>
  </si>
  <si>
    <t>EAC 100 - GW5000D-NS14</t>
  </si>
  <si>
    <t>EAC 123 - UL 450W3</t>
  </si>
  <si>
    <t>880 - GW7000-MS</t>
  </si>
  <si>
    <t>EAC 100 - GW5000D-NS13</t>
  </si>
  <si>
    <t>EAC 123 - UL 450W2</t>
  </si>
  <si>
    <t>EAC 100 - GW5000D-NS12</t>
  </si>
  <si>
    <t>EAC 123 - UL 450W1</t>
  </si>
  <si>
    <t>EAC 100 - GW5000D-NS11</t>
  </si>
  <si>
    <t>736 - ODA560-38V-MH</t>
  </si>
  <si>
    <t>EAC 122 - ODA 340W13</t>
  </si>
  <si>
    <t>EAC 100 - GW5000D-NS10</t>
  </si>
  <si>
    <t>722 - ODA575-36V-MH</t>
  </si>
  <si>
    <t>EAC 122 - ODA 340W12</t>
  </si>
  <si>
    <t>EAC 100 - GW5000D-NS9</t>
  </si>
  <si>
    <t>EAC 122 - ODA 340W11</t>
  </si>
  <si>
    <t>EAC 100 - GW5000D-NS8</t>
  </si>
  <si>
    <t>EAC 122 - ODA 340W10</t>
  </si>
  <si>
    <t>EAC 100 - GW5000D-NS7</t>
  </si>
  <si>
    <t>EAC 122 - ODA 340W9</t>
  </si>
  <si>
    <t>EAC 100 - GW5000D-NS6</t>
  </si>
  <si>
    <t>EAC 122 - ODA 340W8</t>
  </si>
  <si>
    <t>EAC 100 - GW5000D-NS5</t>
  </si>
  <si>
    <t>EAC 122 - ODA 340W7</t>
  </si>
  <si>
    <t>EAC 100 - GW5000D-NS4</t>
  </si>
  <si>
    <t>EAC 122 - ODA 340W6</t>
  </si>
  <si>
    <t>EAC 100 - GW5000D-NS3</t>
  </si>
  <si>
    <t>EAC 122 - ODA 340W5</t>
  </si>
  <si>
    <t>EAC 100 - GW5000D-NS2</t>
  </si>
  <si>
    <t>EAC 122 - ODA 340W4</t>
  </si>
  <si>
    <t>EAC 100 - GW5000D-NS1</t>
  </si>
  <si>
    <t>EAC 122 - ODA 340W3</t>
  </si>
  <si>
    <t>EAC 97 - MIN-6000TL-X36</t>
  </si>
  <si>
    <t>EAC 122 - ODA 340W2</t>
  </si>
  <si>
    <t>EAC 97 - MIN-6000TL-X35</t>
  </si>
  <si>
    <t>EAC 122 - ODA 340W1</t>
  </si>
  <si>
    <t>EAC 97 - MIN-6000TL-X34</t>
  </si>
  <si>
    <t>732 - ZXM7-SHLD144-555/M</t>
  </si>
  <si>
    <t>EAC 119 - ZXP6 LD72 - 330W7</t>
  </si>
  <si>
    <t>EAC 97 - MIN-6000TL-X33</t>
  </si>
  <si>
    <t>EAC 119 - ZXP6 LD72 - 330W6</t>
  </si>
  <si>
    <t>EAC 97 - MIN-6000TL-X32</t>
  </si>
  <si>
    <t>EAC 119 - ZXP6 LD72 - 330W5</t>
  </si>
  <si>
    <t>EAC 97 - MIN-6000TL-X31</t>
  </si>
  <si>
    <t>EAC 119 - ZXP6 LD72 - 330W4</t>
  </si>
  <si>
    <t>EAC 97 - MIN-6000TL-X30</t>
  </si>
  <si>
    <t>EAC 119 - ZXP6 LD72 - 330W3</t>
  </si>
  <si>
    <t>EAC 97 - MIN-6000TL-X29</t>
  </si>
  <si>
    <t>EAC 119 - ZXP6 LD72 - 330W2</t>
  </si>
  <si>
    <t>EAC 97 - MIN-6000TL-X28</t>
  </si>
  <si>
    <t>EAC 119 - ZXP6 LD72 - 330W1</t>
  </si>
  <si>
    <t>EAC 97 - MIN-6000TL-X27</t>
  </si>
  <si>
    <t>EAC 117 - SS-450-72 MD6</t>
  </si>
  <si>
    <t>EAC 97 - MIN-6000TL-X26</t>
  </si>
  <si>
    <t>EAC 117 - SS-450-72 MD5</t>
  </si>
  <si>
    <t>EAC 97 - MIN-6000TL-X25</t>
  </si>
  <si>
    <t>EAC 117 - SS-450-72 MD4</t>
  </si>
  <si>
    <t>EAC 97 - MIN-6000TL-X24</t>
  </si>
  <si>
    <t>EAC 117 - SS-450-72 MD3</t>
  </si>
  <si>
    <t>EAC 97 - MIN-6000TL-X23</t>
  </si>
  <si>
    <t>EAC 117 - SS-450-72 MD2</t>
  </si>
  <si>
    <t>EAC 97 - MIN-6000TL-X22</t>
  </si>
  <si>
    <t>EAC 117 - SS-450-72 MD1</t>
  </si>
  <si>
    <t>EAC 97 - MIN-6000TL-X21</t>
  </si>
  <si>
    <t>EAC 115 - AS-6M-HC 400W5</t>
  </si>
  <si>
    <t>EAC 97 - MIN-6000TL-X20</t>
  </si>
  <si>
    <t>EAC 115 - AS-6M-HC 400W4</t>
  </si>
  <si>
    <t>EAC 97 - MIN-6000TL-X19</t>
  </si>
  <si>
    <t>EAC 115 - AS-6M-HC 400W3</t>
  </si>
  <si>
    <t>EAC 97 - MIN-6000TL-X18</t>
  </si>
  <si>
    <t>EAC 115 - AS-6M-HC 400W2</t>
  </si>
  <si>
    <t>EAC 97 - MIN-6000TL-X17</t>
  </si>
  <si>
    <t>EAC 115 - AS-6M-HC 400W1</t>
  </si>
  <si>
    <t>EAC 97 - MIN-6000TL-X16</t>
  </si>
  <si>
    <t>EAC 113 - ELGIN 400W14</t>
  </si>
  <si>
    <t>EAC 97 - MIN-6000TL-X15</t>
  </si>
  <si>
    <t>EAC 113 - ELGIN 400W13</t>
  </si>
  <si>
    <t>EAC 97 - MIN-6000TL-X14</t>
  </si>
  <si>
    <t>EAC 113 - ELGIN 400W12</t>
  </si>
  <si>
    <t>EAC 97 - MIN-6000TL-X13</t>
  </si>
  <si>
    <t>EAC 113 - ELGIN 400W11</t>
  </si>
  <si>
    <t>EAC 97 - MIN-6000TL-X12</t>
  </si>
  <si>
    <t>EAC 113 - ELGIN 400W10</t>
  </si>
  <si>
    <t>EAC 97 - MIN-6000TL-X11</t>
  </si>
  <si>
    <t>EAC 113 - ELGIN 400W9</t>
  </si>
  <si>
    <t>EAC 97 - MIN-6000TL-X10</t>
  </si>
  <si>
    <t>EAC 113 - ELGIN 400W8</t>
  </si>
  <si>
    <t>EAC 97 - MIN-6000TL-X9</t>
  </si>
  <si>
    <t>EAC 113 - ELGIN 400W7</t>
  </si>
  <si>
    <t>EAC 97 - MIN-6000TL-X8</t>
  </si>
  <si>
    <t>EAC 113 - ELGIN 400W6</t>
  </si>
  <si>
    <t>EAC 97 - MIN-6000TL-X7</t>
  </si>
  <si>
    <t>EAC 113 - ELGIN 400W5</t>
  </si>
  <si>
    <t>EAC 97 - MIN-6000TL-X6</t>
  </si>
  <si>
    <t>EAC 113 - ELGIN 400W4</t>
  </si>
  <si>
    <t>EAC 97 - MIN-6000TL-X5</t>
  </si>
  <si>
    <t>EAC 113 - ELGIN 400W3</t>
  </si>
  <si>
    <t>EAC 97 - MIN-6000TL-X4</t>
  </si>
  <si>
    <t>EAC 113 - ELGIN 400W2</t>
  </si>
  <si>
    <t>EAC 97 - MIN-6000TL-X3</t>
  </si>
  <si>
    <t>EAC 113 - ELGIN 400W1</t>
  </si>
  <si>
    <t>EAC 97 - MIN-6000TL-X2</t>
  </si>
  <si>
    <t>731 - JKM575N-72HL4</t>
  </si>
  <si>
    <t>EAC 111 - JKM 440W21</t>
  </si>
  <si>
    <t>EAC 97 - MIN-6000TL-X1</t>
  </si>
  <si>
    <t>EAC 111 - JKM 440W20</t>
  </si>
  <si>
    <t>EAC 95 - RENO 5K PLUS15</t>
  </si>
  <si>
    <t>EAC 111 - JKM 440W19</t>
  </si>
  <si>
    <t>EAC 95 - RENO 5K PLUS14</t>
  </si>
  <si>
    <t>EAC 111 - JKM 440W18</t>
  </si>
  <si>
    <t>EAC 95 - RENO 5K PLUS13</t>
  </si>
  <si>
    <t>EAC 111 - JKM 440W17</t>
  </si>
  <si>
    <t>EAC 95 - RENO 5K PLUS12</t>
  </si>
  <si>
    <t>EAC 111 - JKM 440W16</t>
  </si>
  <si>
    <t>EAC 95 - RENO 5K PLUS11</t>
  </si>
  <si>
    <t>EAC 111 - JKM 440W15</t>
  </si>
  <si>
    <t>EAC 95 - RENO 5K PLUS10</t>
  </si>
  <si>
    <t>EAC 111 - JKM 440W14</t>
  </si>
  <si>
    <t>EAC 95 - RENO 5K PLUS9</t>
  </si>
  <si>
    <t>EAC 111 - JKM 440W13</t>
  </si>
  <si>
    <t>EAC 95 - RENO 5K PLUS8</t>
  </si>
  <si>
    <t>EAC 111 - JKM 440W12</t>
  </si>
  <si>
    <t>EAC 95 - RENO 5K PLUS7</t>
  </si>
  <si>
    <t>EAC 111 - JKM 440W11</t>
  </si>
  <si>
    <t>EAC 95 - RENO 5K PLUS6</t>
  </si>
  <si>
    <t>EAC 111 - JKM 440W10</t>
  </si>
  <si>
    <t>EAC 95 - RENO 5K PLUS5</t>
  </si>
  <si>
    <t>EAC 111 - JKM 440W9</t>
  </si>
  <si>
    <t>EAC 95 - RENO 5K PLUS4</t>
  </si>
  <si>
    <t>EAC 111 - JKM 440W8</t>
  </si>
  <si>
    <t>EAC 95 - RENO 5K PLUS3</t>
  </si>
  <si>
    <t>EAC 111 - JKM 440W7</t>
  </si>
  <si>
    <t>EAC 95 - RENO 5K PLUS2</t>
  </si>
  <si>
    <t>EAC 111 - JKM 440W6</t>
  </si>
  <si>
    <t>EAC 95 - RENO 5K PLUS1</t>
  </si>
  <si>
    <t>EAC 111 - JKM 440W5</t>
  </si>
  <si>
    <t>EAC 93 - EGT 2500 PRO28</t>
  </si>
  <si>
    <t>EAC 111 - JKM 440W4</t>
  </si>
  <si>
    <t>EAC 93 - EGT 2500 PRO27</t>
  </si>
  <si>
    <t>EAC 111 - JKM 440W3</t>
  </si>
  <si>
    <t>EAC 93 - EGT 2500 PRO26</t>
  </si>
  <si>
    <t>EAC 111 - JKM 440W2</t>
  </si>
  <si>
    <t>EAC 93 - EGT 2500 PRO25</t>
  </si>
  <si>
    <t>EAC 111 - JKM 440W1</t>
  </si>
  <si>
    <t>EAC 93 - EGT 2500 PRO24</t>
  </si>
  <si>
    <t>EAC 109 - UL 395 M -1444</t>
  </si>
  <si>
    <t>EAC 93 - EGT 2500 PRO23</t>
  </si>
  <si>
    <t>EAC 109 - UL 395 M -1443</t>
  </si>
  <si>
    <t>EAC 93 - EGT 2500 PRO22</t>
  </si>
  <si>
    <t>EAC 109 - UL 395 M -1442</t>
  </si>
  <si>
    <t>EAC 93 - EGT 2500 PRO21</t>
  </si>
  <si>
    <t>EAC 109 - UL 395 M -1441</t>
  </si>
  <si>
    <t>EAC 93 - EGT 2500 PRO20</t>
  </si>
  <si>
    <t>733 - LR5-72HPH-555M</t>
  </si>
  <si>
    <t>EAC 107 - LR4-72HP-440M10</t>
  </si>
  <si>
    <t>EAC 93 - EGT 2500 PRO19</t>
  </si>
  <si>
    <t>EAC 107 - LR4-72HP-440M9</t>
  </si>
  <si>
    <t>EAC 93 - EGT 2500 PRO18</t>
  </si>
  <si>
    <t>EAC 107 - LR4-72HP-440M8</t>
  </si>
  <si>
    <t>EAC 93 - EGT 2500 PRO17</t>
  </si>
  <si>
    <t>EAC 107 - LR4-72HP-440M7</t>
  </si>
  <si>
    <t>EAC 93 - EGT 2500 PRO16</t>
  </si>
  <si>
    <t>EAC 107 - LR4-72HP-440M6</t>
  </si>
  <si>
    <t>EAC 93 - EGT 2500 PRO15</t>
  </si>
  <si>
    <t>EAC 107 - LR4-72HP-440M5</t>
  </si>
  <si>
    <t>EAC 93 - EGT 2500 PRO14</t>
  </si>
  <si>
    <t>EAC 107 - LR4-72HP-440M4</t>
  </si>
  <si>
    <t>EAC 93 - EGT 2500 PRO13</t>
  </si>
  <si>
    <t>EAC 107 - LR4-72HP-440M3</t>
  </si>
  <si>
    <t>EAC 93 - EGT 2500 PRO12</t>
  </si>
  <si>
    <t>EAC 107 - LR4-72HP-440M2</t>
  </si>
  <si>
    <t>EAC 93 - EGT 2500 PRO11</t>
  </si>
  <si>
    <t>EAC 107 - LR4-72HP-440M1</t>
  </si>
  <si>
    <t>EAC 93 - EGT 2500 PRO10</t>
  </si>
  <si>
    <t>EAC 104 - TSM 405P19</t>
  </si>
  <si>
    <t>EAC 93 - EGT 2500 PRO9</t>
  </si>
  <si>
    <t>EAC 104 - TSM 405P18</t>
  </si>
  <si>
    <t>EAC 93 - EGT 2500 PRO8</t>
  </si>
  <si>
    <t>EAC 104 - TSM 405P17</t>
  </si>
  <si>
    <t>EAC 93 - EGT 2500 PRO7</t>
  </si>
  <si>
    <t>EAC 104 - TSM 405P16</t>
  </si>
  <si>
    <t>EAC 93 - EGT 2500 PRO6</t>
  </si>
  <si>
    <t>EAC 104 - TSM 405P15</t>
  </si>
  <si>
    <t>EAC 93 - EGT 2500 PRO5</t>
  </si>
  <si>
    <t>EAC 104 - TSM 405P14</t>
  </si>
  <si>
    <t>EAC 93 - EGT 2500 PRO4</t>
  </si>
  <si>
    <t>EAC 104 - TSM 405P13</t>
  </si>
  <si>
    <t>EAC 93 - EGT 2500 PRO3</t>
  </si>
  <si>
    <t>EAC 104 - TSM 405P12</t>
  </si>
  <si>
    <t>EAC 93 - EGT 2500 PRO2</t>
  </si>
  <si>
    <t>EAC 104 - TSM 405P11</t>
  </si>
  <si>
    <t>EAC 93 - EGT 2500 PRO1</t>
  </si>
  <si>
    <t>EAC 104 - TSM 405P10</t>
  </si>
  <si>
    <t>EAC 92 - APSYSTEMS ALTERNEGY POWER4</t>
  </si>
  <si>
    <t>EAC 104 - TSM 405P9</t>
  </si>
  <si>
    <t>EAC 92 - APSYSTEMS ALTERNEGY POWER3</t>
  </si>
  <si>
    <t>EAC 104 - TSM 405P8</t>
  </si>
  <si>
    <t>EAC 92 - APSYSTEMS ALTERNEGY POWER2</t>
  </si>
  <si>
    <t>EAC 104 - TSM 405P7</t>
  </si>
  <si>
    <t>EAC 92 - APSYSTEMS ALTERNEGY POWER1</t>
  </si>
  <si>
    <t>EAC 104 - TSM 405P6</t>
  </si>
  <si>
    <t>881 - CSI-110K-T400</t>
  </si>
  <si>
    <t>EAC 89 - CANADIAN16</t>
  </si>
  <si>
    <t>EAC 104 - TSM 405P5</t>
  </si>
  <si>
    <t>EAC 104 - TSM 405P4</t>
  </si>
  <si>
    <t>EAC 104 - TSM 405P3</t>
  </si>
  <si>
    <t>EAC 104 - TSM 405P2</t>
  </si>
  <si>
    <t>EAC 104 - TSM 405P1</t>
  </si>
  <si>
    <t>726 - RS8I555M-F30</t>
  </si>
  <si>
    <t>EAC 103 - RSM 345P19</t>
  </si>
  <si>
    <t>EAC 103 - RSM 345P18</t>
  </si>
  <si>
    <t>EAC 103 - RSM 345P17</t>
  </si>
  <si>
    <t>EAC 103 - RSM 345P16</t>
  </si>
  <si>
    <t>EAC 103 - RSM 345P15</t>
  </si>
  <si>
    <t>EAC 103 - RSM 345P14</t>
  </si>
  <si>
    <t>EAC 103 - RSM 345P13</t>
  </si>
  <si>
    <t>EAC 103 - RSM 345P12</t>
  </si>
  <si>
    <t>EAC 103 - RSM 345P11</t>
  </si>
  <si>
    <t>EAC 103 - RSM 345P10</t>
  </si>
  <si>
    <t>EAC 103 - RSM 345P9</t>
  </si>
  <si>
    <t>EAC 103 - RSM 345P8</t>
  </si>
  <si>
    <t>EAC 103 - RSM 345P7</t>
  </si>
  <si>
    <t>EAC 103 - RSM 345P6</t>
  </si>
  <si>
    <t>EAC 103 - RSM 345P5</t>
  </si>
  <si>
    <t>EAC 103 - RSM 345P4</t>
  </si>
  <si>
    <t>EAC 103 - RSM 345P3</t>
  </si>
  <si>
    <t>EAC 103 - RSM 345P2</t>
  </si>
  <si>
    <t>EAC 103 - RSM 345P1</t>
  </si>
  <si>
    <t>EAC 101 - CHSM 345W3</t>
  </si>
  <si>
    <t>EAC 101 - CHSM 345W2</t>
  </si>
  <si>
    <t>EAC 101 - CHSM 345W1</t>
  </si>
  <si>
    <t>EAC 99 - TP6H 400W11</t>
  </si>
  <si>
    <t>EAC 81 - RENAC3</t>
  </si>
  <si>
    <t>EAC 99 - TP6H 400W10</t>
  </si>
  <si>
    <t>EAC 81 - RENAC2</t>
  </si>
  <si>
    <t>EAC 99 - TP6H 400W9</t>
  </si>
  <si>
    <t>EAC 81 - RENAC1</t>
  </si>
  <si>
    <t>EAC 99 - TP6H 400W8</t>
  </si>
  <si>
    <t>EAC 99 - TP6H 400W7</t>
  </si>
  <si>
    <t>EAC 99 - TP6H 400W6</t>
  </si>
  <si>
    <t>EAC 99 - TP6H 400W5</t>
  </si>
  <si>
    <t>EAC 99 - TP6H 400W4</t>
  </si>
  <si>
    <t>EAC 99 - TP6H 400W3</t>
  </si>
  <si>
    <t>EAC 99 - TP6H 400W2</t>
  </si>
  <si>
    <t>EAC 99 - TP6H 400W1</t>
  </si>
  <si>
    <t>EAC 98 - HCM 40017</t>
  </si>
  <si>
    <t>EAC 98 - HCM 40016</t>
  </si>
  <si>
    <t>EAC 98 - HCM 40015</t>
  </si>
  <si>
    <t>EAC 98 - HCM 40014</t>
  </si>
  <si>
    <t>EAC 98 - HCM 40013</t>
  </si>
  <si>
    <t>EAC 98 - HCM 40012</t>
  </si>
  <si>
    <t>EAC 98 - HCM 40011</t>
  </si>
  <si>
    <t>EAC 98 - HCM 40010</t>
  </si>
  <si>
    <t>EAC 98 - HCM 4009</t>
  </si>
  <si>
    <t>EAC 98 - HCM 4008</t>
  </si>
  <si>
    <t>EAC 98 - HCM 4007</t>
  </si>
  <si>
    <t>EAC 98 - HCM 4006</t>
  </si>
  <si>
    <t>EAC 98 - HCM 4005</t>
  </si>
  <si>
    <t>EAC 98 - HCM 4004</t>
  </si>
  <si>
    <t>EAC 98 - HCM 4003</t>
  </si>
  <si>
    <t>EAC 98 - HCM 4002</t>
  </si>
  <si>
    <t>EAC 98 - HCM 4001</t>
  </si>
  <si>
    <t>EAC 96 - RENO 335P5</t>
  </si>
  <si>
    <t>EAC 96 - RENO 335P4</t>
  </si>
  <si>
    <t>EAC 96 - RENO 335P3</t>
  </si>
  <si>
    <t>EAC 96 - RENO 335P2</t>
  </si>
  <si>
    <t>EAC 96 - RENO 335P1</t>
  </si>
  <si>
    <t xml:space="preserve">725 - EMSC 555 HC </t>
  </si>
  <si>
    <t>EAC 94 - EMS 335P16</t>
  </si>
  <si>
    <t>721 - EMS440</t>
  </si>
  <si>
    <t>EAC 94 - EMS 335P15</t>
  </si>
  <si>
    <t>EAC 94 - EMS 335P14</t>
  </si>
  <si>
    <t>EAC 94 - EMS 335P13</t>
  </si>
  <si>
    <t>EAC 94 - EMS 335P12</t>
  </si>
  <si>
    <t>EAC 94 - EMS 335P11</t>
  </si>
  <si>
    <t>EAC 94 - EMS 335P10</t>
  </si>
  <si>
    <t>EAC 94 - EMS 335P9</t>
  </si>
  <si>
    <t>EAC 94 - EMS 335P8</t>
  </si>
  <si>
    <t>EAC 94 - EMS 335P7</t>
  </si>
  <si>
    <t>EAC 94 - EMS 335P6</t>
  </si>
  <si>
    <t>EAC 94 - EMS 335P5</t>
  </si>
  <si>
    <t>EAC 94 - EMS 335P4</t>
  </si>
  <si>
    <t>EAC 94 - EMS 335P3</t>
  </si>
  <si>
    <t>EAC 94 - EMS 335P2</t>
  </si>
  <si>
    <t>EAC 94 - EMS 335P1</t>
  </si>
  <si>
    <t>EAC 88 - CANADIA27</t>
  </si>
  <si>
    <t>EAC 88 - CANADIA26</t>
  </si>
  <si>
    <t>EAC 88 - CANADIA25</t>
  </si>
  <si>
    <t>EAC 88 - CANADIA24</t>
  </si>
  <si>
    <t>EAC 88 - CANADIA23</t>
  </si>
  <si>
    <t>EAC 88 - CANADIA22</t>
  </si>
  <si>
    <t>EAC 88 - CANADIA21</t>
  </si>
  <si>
    <t>EAC 88 - CANADIA20</t>
  </si>
  <si>
    <t>EAC 88 - CANADIA19</t>
  </si>
  <si>
    <t>EAC 88 - CANADIA18</t>
  </si>
  <si>
    <t>EAC 88 - CANADIA17</t>
  </si>
  <si>
    <t>EAC 88 - CANADIA16</t>
  </si>
  <si>
    <t>EAC 88 - CANADIA15</t>
  </si>
  <si>
    <t>EAC 88 - CANADIA14</t>
  </si>
  <si>
    <t>EAC 88 - CANADIA13</t>
  </si>
  <si>
    <t>EAC 46 - B&amp;B POWER CO., LTD.5</t>
  </si>
  <si>
    <t>EAC 88 - CANADIA12</t>
  </si>
  <si>
    <t>EAC 46 - B&amp;B POWER CO., LTD.4</t>
  </si>
  <si>
    <t>EAC 88 - CANADIA11</t>
  </si>
  <si>
    <t>EAC 46 - B&amp;B POWER CO., LTD.3</t>
  </si>
  <si>
    <t>EAC 88 - CANADIA10</t>
  </si>
  <si>
    <t>EAC 46 - B&amp;B POWER CO., LTD.2</t>
  </si>
  <si>
    <t>EAC 88 - CANADIA9</t>
  </si>
  <si>
    <t>EAC 46 - B&amp;B POWER CO., LTD.1</t>
  </si>
  <si>
    <t>EAC 88 - CANADIA8</t>
  </si>
  <si>
    <t>EAC 88 - CANADIA7</t>
  </si>
  <si>
    <t>EAC 88 - CANADIA6</t>
  </si>
  <si>
    <t>EAC 88 - CANADIA5</t>
  </si>
  <si>
    <t>EAC 88 - CANADIA4</t>
  </si>
  <si>
    <t>EAC 88 - CANADIA3</t>
  </si>
  <si>
    <t>EAC 88 - CANADIA2</t>
  </si>
  <si>
    <t>EAC 88 - CANADIA1</t>
  </si>
  <si>
    <t>EAC 80 - HELIUS ENERGY1</t>
  </si>
  <si>
    <t>EAC 41 - W M LAUDISIO JUNIOR - ME3</t>
  </si>
  <si>
    <t>EAC 41 - W M LAUDISIO JUNIOR - ME2</t>
  </si>
  <si>
    <t>EAC 41 - W M LAUDISIO JUNIOR - ME1</t>
  </si>
  <si>
    <t>EAC 38 - SOLAR ENERGY DO BRASIL7</t>
  </si>
  <si>
    <t>EAC 78 - CSUNPOWER5</t>
  </si>
  <si>
    <t>EAC 38 - SOLAR ENERGY DO BRASIL6</t>
  </si>
  <si>
    <t>EAC 78 - CSUNPOWER4</t>
  </si>
  <si>
    <t>EAC 38 - SOLAR ENERGY DO BRASIL5</t>
  </si>
  <si>
    <t>EAC 78 - CSUNPOWER3</t>
  </si>
  <si>
    <t>EAC 38 - SOLAR ENERGY DO BRASIL4</t>
  </si>
  <si>
    <t>EAC 78 - CSUNPOWER2</t>
  </si>
  <si>
    <t>EAC 38 - SOLAR ENERGY DO BRASIL3</t>
  </si>
  <si>
    <t>EAC 78 - CSUNPOWER1</t>
  </si>
  <si>
    <t>EAC 38 - SOLAR ENERGY DO BRASIL2</t>
  </si>
  <si>
    <t>EAC 38 - SOLAR ENERGY DO BRASIL1</t>
  </si>
  <si>
    <t>EAC 35 - RENOVIGI COMÉRCIO DE EQUIPAMENTOS PARA GERAÇÃO DE ENERGIA LTDA19</t>
  </si>
  <si>
    <t>EAC 35 - RENOVIGI COMÉRCIO DE EQUIPAMENTOS PARA GERAÇÃO DE ENERGIA LTDA18</t>
  </si>
  <si>
    <t>EAC 35 - RENOVIGI COMÉRCIO DE EQUIPAMENTOS PARA GERAÇÃO DE ENERGIA LTDA17</t>
  </si>
  <si>
    <t>EAC 35 - RENOVIGI COMÉRCIO DE EQUIPAMENTOS PARA GERAÇÃO DE ENERGIA LTDA16</t>
  </si>
  <si>
    <t>EAC 69 - QXPV SOLAR3</t>
  </si>
  <si>
    <t>EAC 35 - RENOVIGI COMÉRCIO DE EQUIPAMENTOS PARA GERAÇÃO DE ENERGIA LTDA15</t>
  </si>
  <si>
    <t>EAC 69 - QXPV SOLAR2</t>
  </si>
  <si>
    <t>EAC 35 - RENOVIGI COMÉRCIO DE EQUIPAMENTOS PARA GERAÇÃO DE ENERGIA LTDA14</t>
  </si>
  <si>
    <t>EAC 69 - QXPV SOLAR1</t>
  </si>
  <si>
    <t>EAC 35 - RENOVIGI COMÉRCIO DE EQUIPAMENTOS PARA GERAÇÃO DE ENERGIA LTDA13</t>
  </si>
  <si>
    <t>EAC 35 - RENOVIGI COMÉRCIO DE EQUIPAMENTOS PARA GERAÇÃO DE ENERGIA LTDA12</t>
  </si>
  <si>
    <t>EAC 35 - RENOVIGI COMÉRCIO DE EQUIPAMENTOS PARA GERAÇÃO DE ENERGIA LTDA11</t>
  </si>
  <si>
    <t>EAC 35 - RENOVIGI COMÉRCIO DE EQUIPAMENTOS PARA GERAÇÃO DE ENERGIA LTDA10</t>
  </si>
  <si>
    <t>EAC 35 - RENOVIGI COMÉRCIO DE EQUIPAMENTOS PARA GERAÇÃO DE ENERGIA LTDA9</t>
  </si>
  <si>
    <t>EAC 35 - RENOVIGI COMÉRCIO DE EQUIPAMENTOS PARA GERAÇÃO DE ENERGIA LTDA8</t>
  </si>
  <si>
    <t>EAC 35 - RENOVIGI COMÉRCIO DE EQUIPAMENTOS PARA GERAÇÃO DE ENERGIA LTDA7</t>
  </si>
  <si>
    <t>EAC 35 - RENOVIGI COMÉRCIO DE EQUIPAMENTOS PARA GERAÇÃO DE ENERGIA LTDA6</t>
  </si>
  <si>
    <t>EAC 35 - RENOVIGI COMÉRCIO DE EQUIPAMENTOS PARA GERAÇÃO DE ENERGIA LTDA5</t>
  </si>
  <si>
    <t>EAC 60 - GLOBO BRASIL1</t>
  </si>
  <si>
    <t>EAC 35 - RENOVIGI COMÉRCIO DE EQUIPAMENTOS PARA GERAÇÃO DE ENERGIA LTDA4</t>
  </si>
  <si>
    <t>EAC 35 - RENOVIGI COMÉRCIO DE EQUIPAMENTOS PARA GERAÇÃO DE ENERGIA LTDA3</t>
  </si>
  <si>
    <t>EAC 35 - RENOVIGI COMÉRCIO DE EQUIPAMENTOS PARA GERAÇÃO DE ENERGIA LTDA2</t>
  </si>
  <si>
    <t>EAC 35 - RENOVIGI COMÉRCIO DE EQUIPAMENTOS PARA GERAÇÃO DE ENERGIA LTDA1</t>
  </si>
  <si>
    <t>EAC 29 - NORTHERN ELECTRIC&amp;POWER CO.,LTD2</t>
  </si>
  <si>
    <t>EAC 29 - NORTHERN ELECTRIC&amp;POWER CO.,LTD1</t>
  </si>
  <si>
    <t>EAC 28 - KLEVENTA SOLAR B.V.23</t>
  </si>
  <si>
    <t>EAC 28 - KLEVENTA SOLAR B.V.22</t>
  </si>
  <si>
    <t>EAC 28 - KLEVENTA SOLAR B.V.21</t>
  </si>
  <si>
    <t>EAC 28 - KLEVENTA SOLAR B.V.20</t>
  </si>
  <si>
    <t>EAC 28 - KLEVENTA SOLAR B.V.19</t>
  </si>
  <si>
    <t>EAC 28 - KLEVENTA SOLAR B.V.18</t>
  </si>
  <si>
    <t>EAC 28 - KLEVENTA SOLAR B.V.17</t>
  </si>
  <si>
    <t>EAC 48 - CHINT SOLAR CO., LTD.11</t>
  </si>
  <si>
    <t>EAC 28 - KLEVENTA SOLAR B.V.16</t>
  </si>
  <si>
    <t>EAC 48 - CHINT SOLAR CO., LTD.10</t>
  </si>
  <si>
    <t>EAC 28 - KLEVENTA SOLAR B.V.15</t>
  </si>
  <si>
    <t>EAC 48 - CHINT SOLAR CO., LTD.9</t>
  </si>
  <si>
    <t>EAC 28 - KLEVENTA SOLAR B.V.14</t>
  </si>
  <si>
    <t>EAC 48 - CHINT SOLAR CO., LTD.8</t>
  </si>
  <si>
    <t>EAC 28 - KLEVENTA SOLAR B.V.13</t>
  </si>
  <si>
    <t>EAC 48 - CHINT SOLAR CO., LTD.7</t>
  </si>
  <si>
    <t>EAC 28 - KLEVENTA SOLAR B.V.12</t>
  </si>
  <si>
    <t>EAC 48 - CHINT SOLAR CO., LTD.6</t>
  </si>
  <si>
    <t>EAC 28 - KLEVENTA SOLAR B.V.11</t>
  </si>
  <si>
    <t>EAC 48 - CHINT SOLAR CO., LTD.5</t>
  </si>
  <si>
    <t>EAC 28 - KLEVENTA SOLAR B.V.10</t>
  </si>
  <si>
    <t>EAC 48 - CHINT SOLAR CO., LTD.4</t>
  </si>
  <si>
    <t>EAC 28 - KLEVENTA SOLAR B.V.9</t>
  </si>
  <si>
    <t>EAC 48 - CHINT SOLAR CO., LTD.3</t>
  </si>
  <si>
    <t>EAC 28 - KLEVENTA SOLAR B.V.8</t>
  </si>
  <si>
    <t>EAC 48 - CHINT SOLAR CO., LTD.2</t>
  </si>
  <si>
    <t>EAC 28 - KLEVENTA SOLAR B.V.7</t>
  </si>
  <si>
    <t>EAC 48 - CHINT SOLAR CO., LTD.1</t>
  </si>
  <si>
    <t>EAC 28 - KLEVENTA SOLAR B.V.6</t>
  </si>
  <si>
    <t>EAC 28 - KLEVENTA SOLAR B.V.5</t>
  </si>
  <si>
    <t>EAC 28 - KLEVENTA SOLAR B.V.4</t>
  </si>
  <si>
    <t>EAC 28 - KLEVENTA SOLAR B.V.3</t>
  </si>
  <si>
    <t>EAC 28 - KLEVENTA SOLAR B.V.2</t>
  </si>
  <si>
    <t>EAC 28 - KLEVENTA SOLAR B.V.1</t>
  </si>
  <si>
    <t>EAC 27 - SOFAR CO., LTD.24</t>
  </si>
  <si>
    <t>EAC 44 - NINGBO ULICA SOLAR SCIENCE AND TECHNOLOGY CO., LTD7</t>
  </si>
  <si>
    <t>EAC 27 - SOFAR CO., LTD.23</t>
  </si>
  <si>
    <t>EAC 44 - NINGBO ULICA SOLAR SCIENCE AND TECHNOLOGY CO., LTD6</t>
  </si>
  <si>
    <t>EAC 27 - SOFAR CO., LTD.22</t>
  </si>
  <si>
    <t>EAC 44 - NINGBO ULICA SOLAR SCIENCE AND TECHNOLOGY CO., LTD5</t>
  </si>
  <si>
    <t>EAC 27 - SOFAR CO., LTD.21</t>
  </si>
  <si>
    <t>EAC 44 - NINGBO ULICA SOLAR SCIENCE AND TECHNOLOGY CO., LTD4</t>
  </si>
  <si>
    <t>EAC 27 - SOFAR CO., LTD.20</t>
  </si>
  <si>
    <t>EAC 44 - NINGBO ULICA SOLAR SCIENCE AND TECHNOLOGY CO., LTD3</t>
  </si>
  <si>
    <t>EAC 27 - SOFAR CO., LTD.19</t>
  </si>
  <si>
    <t>EAC 44 - NINGBO ULICA SOLAR SCIENCE AND TECHNOLOGY CO., LTD2</t>
  </si>
  <si>
    <t>EAC 27 - SOFAR CO., LTD.18</t>
  </si>
  <si>
    <t>EAC 44 - NINGBO ULICA SOLAR SCIENCE AND TECHNOLOGY CO., LTD1</t>
  </si>
  <si>
    <t>EAC 27 - SOFAR CO., LTD.17</t>
  </si>
  <si>
    <t>EAC 27 - SOFAR CO., LTD.16</t>
  </si>
  <si>
    <t>EAC 27 - SOFAR CO., LTD.15</t>
  </si>
  <si>
    <t>EAC 27 - SOFAR CO., LTD.14</t>
  </si>
  <si>
    <t>EAC 27 - SOFAR CO., LTD.13</t>
  </si>
  <si>
    <t>EAC 27 - SOFAR CO., LTD.12</t>
  </si>
  <si>
    <t>EAC 27 - SOFAR CO., LTD.11</t>
  </si>
  <si>
    <t>EAC 27 - SOFAR CO., LTD.10</t>
  </si>
  <si>
    <t>EAC 27 - SOFAR CO., LTD.9</t>
  </si>
  <si>
    <t>EAC 27 - SOFAR CO., LTD.8</t>
  </si>
  <si>
    <t>EAC 27 - SOFAR CO., LTD.7</t>
  </si>
  <si>
    <t>EAC 40 - SERAPHIM SOLAR SYSTEM CO., LTD.5</t>
  </si>
  <si>
    <t>EAC 27 - SOFAR CO., LTD.6</t>
  </si>
  <si>
    <t>EAC 40 - SERAPHIM SOLAR SYSTEM CO., LTD.4</t>
  </si>
  <si>
    <t>EAC 27 - SOFAR CO., LTD.5</t>
  </si>
  <si>
    <t>EAC 40 - SERAPHIM SOLAR SYSTEM CO., LTD.3</t>
  </si>
  <si>
    <t>EAC 27 - SOFAR CO., LTD.4</t>
  </si>
  <si>
    <t>EAC 40 - SERAPHIM SOLAR SYSTEM CO., LTD.2</t>
  </si>
  <si>
    <t>EAC 27 - SOFAR CO., LTD.3</t>
  </si>
  <si>
    <t>EAC 40 - SERAPHIM SOLAR SYSTEM CO., LTD.1</t>
  </si>
  <si>
    <t>EAC 27 - SOFAR CO., LTD.2</t>
  </si>
  <si>
    <t>EAC 27 - SOFAR CO., LTD.1</t>
  </si>
  <si>
    <t>EAC 26 - PHB SOLAR10</t>
  </si>
  <si>
    <t>EAC 26 - PHB SOLAR9</t>
  </si>
  <si>
    <t>EAC 26 - PHB SOLAR8</t>
  </si>
  <si>
    <t>EAC 26 - PHB SOLAR7</t>
  </si>
  <si>
    <t>EAC 26 - PHB SOLAR6</t>
  </si>
  <si>
    <t>EAC 26 - PHB SOLAR5</t>
  </si>
  <si>
    <t>EAC 26 - PHB SOLAR4</t>
  </si>
  <si>
    <t>EAC 26 - PHB SOLAR3</t>
  </si>
  <si>
    <t>EAC 26 - PHB SOLAR2</t>
  </si>
  <si>
    <t>EAC 26 - PHB SOLAR1</t>
  </si>
  <si>
    <t>EAC 24 - HUAWEI TECHNOLOGIES CO., LTD.20</t>
  </si>
  <si>
    <t>EAC 24 - HUAWEI TECHNOLOGIES CO., LTD.19</t>
  </si>
  <si>
    <t>EAC 24 - HUAWEI TECHNOLOGIES CO., LTD.18</t>
  </si>
  <si>
    <t>EAC 24 - HUAWEI TECHNOLOGIES CO., LTD.17</t>
  </si>
  <si>
    <t>EAC 24 - HUAWEI TECHNOLOGIES CO., LTD.16</t>
  </si>
  <si>
    <t>EAC 24 - HUAWEI TECHNOLOGIES CO., LTD.15</t>
  </si>
  <si>
    <t>EAC 24 - HUAWEI TECHNOLOGIES CO., LTD.14</t>
  </si>
  <si>
    <t>EAC 24 - HUAWEI TECHNOLOGIES CO., LTD.13</t>
  </si>
  <si>
    <t>EAC 24 - HUAWEI TECHNOLOGIES CO., LTD.12</t>
  </si>
  <si>
    <t>EAC 24 - HUAWEI TECHNOLOGIES CO., LTD.11</t>
  </si>
  <si>
    <t>EAC 24 - HUAWEI TECHNOLOGIES CO., LTD.10</t>
  </si>
  <si>
    <t>EAC 24 - HUAWEI TECHNOLOGIES CO., LTD.9</t>
  </si>
  <si>
    <t>EAC 24 - HUAWEI TECHNOLOGIES CO., LTD.8</t>
  </si>
  <si>
    <t>EAC 24 - HUAWEI TECHNOLOGIES CO., LTD.7</t>
  </si>
  <si>
    <t>EAC 24 - HUAWEI TECHNOLOGIES CO., LTD.6</t>
  </si>
  <si>
    <t>EAC 24 - HUAWEI TECHNOLOGIES CO., LTD.5</t>
  </si>
  <si>
    <t>EAC 24 - HUAWEI TECHNOLOGIES CO., LTD.4</t>
  </si>
  <si>
    <t>EAC 24 - HUAWEI TECHNOLOGIES CO., LTD.3</t>
  </si>
  <si>
    <t>EAC 24 - HUAWEI TECHNOLOGIES CO., LTD.2</t>
  </si>
  <si>
    <t>EAC 24 - HUAWEI TECHNOLOGIES CO., LTD.1</t>
  </si>
  <si>
    <t>EAC 20 - OMNIK NEW ENERGY CO., LTD.7</t>
  </si>
  <si>
    <t>EAC 20 - OMNIK NEW ENERGY CO., LTD.6</t>
  </si>
  <si>
    <t>EAC 20 - OMNIK NEW ENERGY CO., LTD.5</t>
  </si>
  <si>
    <t>EAC 20 - OMNIK NEW ENERGY CO., LTD.4</t>
  </si>
  <si>
    <t>EAC 20 - OMNIK NEW ENERGY CO., LTD.3</t>
  </si>
  <si>
    <t>EAC 20 - OMNIK NEW ENERGY CO., LTD.2</t>
  </si>
  <si>
    <t>EAC 37 - AXITEC COMPONENTES SOLARES DO BRASIL LTDA2</t>
  </si>
  <si>
    <t>EAC 20 - OMNIK NEW ENERGY CO., LTD.1</t>
  </si>
  <si>
    <t>EAC 37 - AXITEC COMPONENTES SOLARES DO BRASIL LTDA1</t>
  </si>
  <si>
    <t>EAC 19 - SOLAREDGE TECHNOLOGIES, INC15</t>
  </si>
  <si>
    <t>EAC 36 - LUXEN SOLAR ENERGY CO. LTD10</t>
  </si>
  <si>
    <t>EAC 19 - SOLAREDGE TECHNOLOGIES, INC14</t>
  </si>
  <si>
    <t>EAC 36 - LUXEN SOLAR ENERGY CO. LTD9</t>
  </si>
  <si>
    <t>EAC 19 - SOLAREDGE TECHNOLOGIES, INC13</t>
  </si>
  <si>
    <t>EAC 36 - LUXEN SOLAR ENERGY CO. LTD8</t>
  </si>
  <si>
    <t>EAC 19 - SOLAREDGE TECHNOLOGIES, INC12</t>
  </si>
  <si>
    <t>EAC 36 - LUXEN SOLAR ENERGY CO. LTD7</t>
  </si>
  <si>
    <t>EAC 19 - SOLAREDGE TECHNOLOGIES, INC11</t>
  </si>
  <si>
    <t>EAC 36 - LUXEN SOLAR ENERGY CO. LTD6</t>
  </si>
  <si>
    <t>EAC 19 - SOLAREDGE TECHNOLOGIES, INC10</t>
  </si>
  <si>
    <t>EAC 36 - LUXEN SOLAR ENERGY CO. LTD5</t>
  </si>
  <si>
    <t>EAC 19 - SOLAREDGE TECHNOLOGIES, INC9</t>
  </si>
  <si>
    <t>EAC 36 - LUXEN SOLAR ENERGY CO. LTD4</t>
  </si>
  <si>
    <t>EAC 19 - SOLAREDGE TECHNOLOGIES, INC8</t>
  </si>
  <si>
    <t>EAC 36 - LUXEN SOLAR ENERGY CO. LTD3</t>
  </si>
  <si>
    <t>EAC 19 - SOLAREDGE TECHNOLOGIES, INC7</t>
  </si>
  <si>
    <t>EAC 36 - LUXEN SOLAR ENERGY CO. LTD2</t>
  </si>
  <si>
    <t>EAC 19 - SOLAREDGE TECHNOLOGIES, INC6</t>
  </si>
  <si>
    <t>EAC 36 - LUXEN SOLAR ENERGY CO. LTD1</t>
  </si>
  <si>
    <t>EAC 19 - SOLAREDGE TECHNOLOGIES, INC5</t>
  </si>
  <si>
    <t>EAC 19 - SOLAREDGE TECHNOLOGIES, INC4</t>
  </si>
  <si>
    <t>EAC 19 - SOLAREDGE TECHNOLOGIES, INC3</t>
  </si>
  <si>
    <t>EAC 32 - RESUN SOLAR ENERGY CO,.LTD8</t>
  </si>
  <si>
    <t>EAC 19 - SOLAREDGE TECHNOLOGIES, INC2</t>
  </si>
  <si>
    <t>EAC 32 - RESUN SOLAR ENERGY CO,.LTD7</t>
  </si>
  <si>
    <t>EAC 19 - SOLAREDGE TECHNOLOGIES, INC1</t>
  </si>
  <si>
    <t>EAC 32 - RESUN SOLAR ENERGY CO,.LTD6</t>
  </si>
  <si>
    <t>EAC 32 - RESUN SOLAR ENERGY CO,.LTD5</t>
  </si>
  <si>
    <t>EAC 32 - RESUN SOLAR ENERGY CO,.LTD4</t>
  </si>
  <si>
    <t>EAC 32 - RESUN SOLAR ENERGY CO,.LTD3</t>
  </si>
  <si>
    <t>EAC 32 - RESUN SOLAR ENERGY CO,.LTD2</t>
  </si>
  <si>
    <t>EAC 32 - RESUN SOLAR ENERGY CO,.LTD1</t>
  </si>
  <si>
    <t>EAC 30 - OPEN RENEWABLES S.A.6</t>
  </si>
  <si>
    <t>EAC 30 - OPEN RENEWABLES S.A.5</t>
  </si>
  <si>
    <t>EAC 30 - OPEN RENEWABLES S.A.4</t>
  </si>
  <si>
    <t>EAC 30 - OPEN RENEWABLES S.A.3</t>
  </si>
  <si>
    <t>EAC 30 - OPEN RENEWABLES S.A.2</t>
  </si>
  <si>
    <t>EAC 30 - OPEN RENEWABLES S.A.1</t>
  </si>
  <si>
    <t>EAC 25 - RISEN ENERGY CO., LTD19</t>
  </si>
  <si>
    <t>EAC 15 - APSYSTEMS ALTERNERGY POWER6</t>
  </si>
  <si>
    <t>EAC 25 - RISEN ENERGY CO., LTD18</t>
  </si>
  <si>
    <t>EAC 15 - APSYSTEMS ALTERNERGY POWER5</t>
  </si>
  <si>
    <t>EAC 25 - RISEN ENERGY CO., LTD17</t>
  </si>
  <si>
    <t>EAC 15 - APSYSTEMS ALTERNERGY POWER4</t>
  </si>
  <si>
    <t>EAC 25 - RISEN ENERGY CO., LTD16</t>
  </si>
  <si>
    <t>EAC 15 - APSYSTEMS ALTERNERGY POWER3</t>
  </si>
  <si>
    <t>EAC 25 - RISEN ENERGY CO., LTD15</t>
  </si>
  <si>
    <t>EAC 15 - APSYSTEMS ALTERNERGY POWER2</t>
  </si>
  <si>
    <t>EAC 25 - RISEN ENERGY CO., LTD14</t>
  </si>
  <si>
    <t>EAC 15 - APSYSTEMS ALTERNERGY POWER1</t>
  </si>
  <si>
    <t>EAC 25 - RISEN ENERGY CO., LTD13</t>
  </si>
  <si>
    <t>EAC 14 - SUNGROW POWER SUPPLY CO., LTD.20</t>
  </si>
  <si>
    <t>EAC 25 - RISEN ENERGY CO., LTD12</t>
  </si>
  <si>
    <t>EAC 14 - SUNGROW POWER SUPPLY CO., LTD.19</t>
  </si>
  <si>
    <t>EAC 25 - RISEN ENERGY CO., LTD11</t>
  </si>
  <si>
    <t>EAC 14 - SUNGROW POWER SUPPLY CO., LTD.18</t>
  </si>
  <si>
    <t>EAC 25 - RISEN ENERGY CO., LTD10</t>
  </si>
  <si>
    <t>EAC 14 - SUNGROW POWER SUPPLY CO., LTD.17</t>
  </si>
  <si>
    <t>EAC 25 - RISEN ENERGY CO., LTD9</t>
  </si>
  <si>
    <t>EAC 14 - SUNGROW POWER SUPPLY CO., LTD.16</t>
  </si>
  <si>
    <t>EAC 25 - RISEN ENERGY CO., LTD8</t>
  </si>
  <si>
    <t>EAC 14 - SUNGROW POWER SUPPLY CO., LTD.15</t>
  </si>
  <si>
    <t>EAC 25 - RISEN ENERGY CO., LTD7</t>
  </si>
  <si>
    <t>EAC 14 - SUNGROW POWER SUPPLY CO., LTD.14</t>
  </si>
  <si>
    <t>EAC 25 - RISEN ENERGY CO., LTD6</t>
  </si>
  <si>
    <t>EAC 14 - SUNGROW POWER SUPPLY CO., LTD.13</t>
  </si>
  <si>
    <t>EAC 25 - RISEN ENERGY CO., LTD5</t>
  </si>
  <si>
    <t>EAC 14 - SUNGROW POWER SUPPLY CO., LTD.12</t>
  </si>
  <si>
    <t>EAC 25 - RISEN ENERGY CO., LTD4</t>
  </si>
  <si>
    <t>EAC 14 - SUNGROW POWER SUPPLY CO., LTD.11</t>
  </si>
  <si>
    <t>EAC 25 - RISEN ENERGY CO., LTD3</t>
  </si>
  <si>
    <t>EAC 14 - SUNGROW POWER SUPPLY CO., LTD.10</t>
  </si>
  <si>
    <t>EAC 25 - RISEN ENERGY CO., LTD2</t>
  </si>
  <si>
    <t>EAC 14 - SUNGROW POWER SUPPLY CO., LTD.9</t>
  </si>
  <si>
    <t>EAC 25 - RISEN ENERGY CO., LTD1</t>
  </si>
  <si>
    <t>EAC 14 - SUNGROW POWER SUPPLY CO., LTD.8</t>
  </si>
  <si>
    <t>EAC 23 - ANHUI DAHENG ENERGY TECHNOLOGY CO. LTD18</t>
  </si>
  <si>
    <t>EAC 14 - SUNGROW POWER SUPPLY CO., LTD.7</t>
  </si>
  <si>
    <t>EAC 23 - ANHUI DAHENG ENERGY TECHNOLOGY CO. LTD17</t>
  </si>
  <si>
    <t>EAC 14 - SUNGROW POWER SUPPLY CO., LTD.6</t>
  </si>
  <si>
    <t>EAC 23 - ANHUI DAHENG ENERGY TECHNOLOGY CO. LTD16</t>
  </si>
  <si>
    <t>EAC 14 - SUNGROW POWER SUPPLY CO., LTD.5</t>
  </si>
  <si>
    <t>EAC 23 - ANHUI DAHENG ENERGY TECHNOLOGY CO. LTD15</t>
  </si>
  <si>
    <t>EAC 14 - SUNGROW POWER SUPPLY CO., LTD.4</t>
  </si>
  <si>
    <t>EAC 23 - ANHUI DAHENG ENERGY TECHNOLOGY CO. LTD14</t>
  </si>
  <si>
    <t>EAC 14 - SUNGROW POWER SUPPLY CO., LTD.3</t>
  </si>
  <si>
    <t>EAC 23 - ANHUI DAHENG ENERGY TECHNOLOGY CO. LTD13</t>
  </si>
  <si>
    <t>EAC 14 - SUNGROW POWER SUPPLY CO., LTD.2</t>
  </si>
  <si>
    <t>EAC 23 - ANHUI DAHENG ENERGY TECHNOLOGY CO. LTD12</t>
  </si>
  <si>
    <t>EAC 14 - SUNGROW POWER SUPPLY CO., LTD.1</t>
  </si>
  <si>
    <t>EAC 23 - ANHUI DAHENG ENERGY TECHNOLOGY CO. LTD11</t>
  </si>
  <si>
    <t>EAC 13 - REFUSOL GMBH40</t>
  </si>
  <si>
    <t>EAC 23 - ANHUI DAHENG ENERGY TECHNOLOGY CO. LTD10</t>
  </si>
  <si>
    <t>EAC 13 - REFUSOL GMBH39</t>
  </si>
  <si>
    <t>EAC 23 - ANHUI DAHENG ENERGY TECHNOLOGY CO. LTD9</t>
  </si>
  <si>
    <t>EAC 13 - REFUSOL GMBH38</t>
  </si>
  <si>
    <t>EAC 23 - ANHUI DAHENG ENERGY TECHNOLOGY CO. LTD8</t>
  </si>
  <si>
    <t>EAC 13 - REFUSOL GMBH37</t>
  </si>
  <si>
    <t>EAC 23 - ANHUI DAHENG ENERGY TECHNOLOGY CO. LTD7</t>
  </si>
  <si>
    <t>EAC 13 - REFUSOL GMBH36</t>
  </si>
  <si>
    <t>EAC 23 - ANHUI DAHENG ENERGY TECHNOLOGY CO. LTD6</t>
  </si>
  <si>
    <t>EAC 13 - REFUSOL GMBH35</t>
  </si>
  <si>
    <t>EAC 23 - ANHUI DAHENG ENERGY TECHNOLOGY CO. LTD5</t>
  </si>
  <si>
    <t>EAC 13 - REFUSOL GMBH34</t>
  </si>
  <si>
    <t>EAC 23 - ANHUI DAHENG ENERGY TECHNOLOGY CO. LTD4</t>
  </si>
  <si>
    <t>EAC 13 - REFUSOL GMBH33</t>
  </si>
  <si>
    <t>EAC 23 - ANHUI DAHENG ENERGY TECHNOLOGY CO. LTD3</t>
  </si>
  <si>
    <t>EAC 13 - REFUSOL GMBH32</t>
  </si>
  <si>
    <t>EAC 23 - ANHUI DAHENG ENERGY TECHNOLOGY CO. LTD2</t>
  </si>
  <si>
    <t>EAC 13 - REFUSOL GMBH31</t>
  </si>
  <si>
    <t>EAC 23 - ANHUI DAHENG ENERGY TECHNOLOGY CO. LTD1</t>
  </si>
  <si>
    <t>EAC 13 - REFUSOL GMBH30</t>
  </si>
  <si>
    <t>EAC 22 - TALESUN SOLAR TECHNOLOGIES CO., LTD11</t>
  </si>
  <si>
    <t>EAC 13 - REFUSOL GMBH29</t>
  </si>
  <si>
    <t>EAC 22 - TALESUN SOLAR TECHNOLOGIES CO., LTD10</t>
  </si>
  <si>
    <t>EAC 13 - REFUSOL GMBH28</t>
  </si>
  <si>
    <t>EAC 22 - TALESUN SOLAR TECHNOLOGIES CO., LTD9</t>
  </si>
  <si>
    <t>EAC 13 - REFUSOL GMBH27</t>
  </si>
  <si>
    <t>EAC 22 - TALESUN SOLAR TECHNOLOGIES CO., LTD8</t>
  </si>
  <si>
    <t>EAC 13 - REFUSOL GMBH26</t>
  </si>
  <si>
    <t>EAC 22 - TALESUN SOLAR TECHNOLOGIES CO., LTD7</t>
  </si>
  <si>
    <t>EAC 13 - REFUSOL GMBH25</t>
  </si>
  <si>
    <t>EAC 22 - TALESUN SOLAR TECHNOLOGIES CO., LTD6</t>
  </si>
  <si>
    <t>EAC 13 - REFUSOL GMBH24</t>
  </si>
  <si>
    <t>EAC 22 - TALESUN SOLAR TECHNOLOGIES CO., LTD5</t>
  </si>
  <si>
    <t>EAC 13 - REFUSOL GMBH23</t>
  </si>
  <si>
    <t>EAC 22 - TALESUN SOLAR TECHNOLOGIES CO., LTD4</t>
  </si>
  <si>
    <t>EAC 13 - REFUSOL GMBH22</t>
  </si>
  <si>
    <t>EAC 22 - TALESUN SOLAR TECHNOLOGIES CO., LTD3</t>
  </si>
  <si>
    <t>EAC 13 - REFUSOL GMBH21</t>
  </si>
  <si>
    <t>EAC 22 - TALESUN SOLAR TECHNOLOGIES CO., LTD2</t>
  </si>
  <si>
    <t>EAC 13 - REFUSOL GMBH20</t>
  </si>
  <si>
    <t>EAC 22 - TALESUN SOLAR TECHNOLOGIES CO., LTD1</t>
  </si>
  <si>
    <t>EAC 13 - REFUSOL GMBH19</t>
  </si>
  <si>
    <t>EAC 21 - WORLDWIDE ENERGY AND MANUFACTURING USA CO., LTD.11</t>
  </si>
  <si>
    <t>EAC 13 - REFUSOL GMBH18</t>
  </si>
  <si>
    <t>EAC 21 - WORLDWIDE ENERGY AND MANUFACTURING USA CO., LTD.10</t>
  </si>
  <si>
    <t>EAC 13 - REFUSOL GMBH17</t>
  </si>
  <si>
    <t>EAC 21 - WORLDWIDE ENERGY AND MANUFACTURING USA CO., LTD.9</t>
  </si>
  <si>
    <t>EAC 13 - REFUSOL GMBH16</t>
  </si>
  <si>
    <t>EAC 21 - WORLDWIDE ENERGY AND MANUFACTURING USA CO., LTD.8</t>
  </si>
  <si>
    <t>EAC 13 - REFUSOL GMBH15</t>
  </si>
  <si>
    <t>EAC 21 - WORLDWIDE ENERGY AND MANUFACTURING USA CO., LTD.7</t>
  </si>
  <si>
    <t>EAC 13 - REFUSOL GMBH14</t>
  </si>
  <si>
    <t>EAC 21 - WORLDWIDE ENERGY AND MANUFACTURING USA CO., LTD.6</t>
  </si>
  <si>
    <t>EAC 13 - REFUSOL GMBH13</t>
  </si>
  <si>
    <t>EAC 21 - WORLDWIDE ENERGY AND MANUFACTURING USA CO., LTD.5</t>
  </si>
  <si>
    <t>EAC 13 - REFUSOL GMBH12</t>
  </si>
  <si>
    <t>EAC 21 - WORLDWIDE ENERGY AND MANUFACTURING USA CO., LTD.4</t>
  </si>
  <si>
    <t>EAC 13 - REFUSOL GMBH11</t>
  </si>
  <si>
    <t>EAC 21 - WORLDWIDE ENERGY AND MANUFACTURING USA CO., LTD.3</t>
  </si>
  <si>
    <t>EAC 13 - REFUSOL GMBH10</t>
  </si>
  <si>
    <t>EAC 21 - WORLDWIDE ENERGY AND MANUFACTURING USA CO., LTD.2</t>
  </si>
  <si>
    <t>EAC 13 - REFUSOL GMBH9</t>
  </si>
  <si>
    <t>EAC 21 - WORLDWIDE ENERGY AND MANUFACTURING USA CO., LTD.1</t>
  </si>
  <si>
    <t>EAC 13 - REFUSOL GMBH8</t>
  </si>
  <si>
    <t>EAC 13 - REFUSOL GMBH7</t>
  </si>
  <si>
    <t>EAC 13 - REFUSOL GMBH6</t>
  </si>
  <si>
    <t>EAC 13 - REFUSOL GMBH5</t>
  </si>
  <si>
    <t>EAC 13 - REFUSOL GMBH4</t>
  </si>
  <si>
    <t>EAC 13 - REFUSOL GMBH3</t>
  </si>
  <si>
    <t>EAC 13 - REFUSOL GMBH2</t>
  </si>
  <si>
    <t>EAC 13 - REFUSOL GMBH1</t>
  </si>
  <si>
    <t>EAC 11 - ABB25</t>
  </si>
  <si>
    <t>EAC 11 - ABB24</t>
  </si>
  <si>
    <t>EAC 11 - ABB23</t>
  </si>
  <si>
    <t>EAC 11 - ABB22</t>
  </si>
  <si>
    <t>EAC 11 - ABB21</t>
  </si>
  <si>
    <t>EAC 11 - ABB20</t>
  </si>
  <si>
    <t>EAC 11 - ABB19</t>
  </si>
  <si>
    <t>EAC 11 - ABB18</t>
  </si>
  <si>
    <t>EAC 11 - ABB17</t>
  </si>
  <si>
    <t>EAC 11 - ABB16</t>
  </si>
  <si>
    <t>EAC 11 - ABB15</t>
  </si>
  <si>
    <t>EAC 11 - ABB14</t>
  </si>
  <si>
    <t>EAC 11 - ABB13</t>
  </si>
  <si>
    <t>EAC 11 - ABB12</t>
  </si>
  <si>
    <t>EAC 11 - ABB11</t>
  </si>
  <si>
    <t>EAC 16 - SUNLIGHT ENERGY BRASIL6</t>
  </si>
  <si>
    <t>EAC 11 - ABB10</t>
  </si>
  <si>
    <t>EAC 16 - SUNLIGHT ENERGY BRASIL5</t>
  </si>
  <si>
    <t>EAC 11 - ABB9</t>
  </si>
  <si>
    <t>EAC 16 - SUNLIGHT ENERGY BRASIL4</t>
  </si>
  <si>
    <t>EAC 11 - ABB8</t>
  </si>
  <si>
    <t>EAC 16 - SUNLIGHT ENERGY BRASIL3</t>
  </si>
  <si>
    <t>EAC 11 - ABB7</t>
  </si>
  <si>
    <t>EAC 16 - SUNLIGHT ENERGY BRASIL2</t>
  </si>
  <si>
    <t>EAC 11 - ABB6</t>
  </si>
  <si>
    <t>EAC 16 - SUNLIGHT ENERGY BRASIL1</t>
  </si>
  <si>
    <t>EAC 11 - ABB5</t>
  </si>
  <si>
    <t>EAC 12 - JA SOLAR HOLDINGS CO., LTD.27</t>
  </si>
  <si>
    <t>EAC 11 - ABB4</t>
  </si>
  <si>
    <t>EAC 12 - JA SOLAR HOLDINGS CO., LTD.26</t>
  </si>
  <si>
    <t>EAC 11 - ABB3</t>
  </si>
  <si>
    <t>EAC 12 - JA SOLAR HOLDINGS CO., LTD.25</t>
  </si>
  <si>
    <t>EAC 11 - ABB2</t>
  </si>
  <si>
    <t>EAC 12 - JA SOLAR HOLDINGS CO., LTD.24</t>
  </si>
  <si>
    <t>EAC 11 - ABB1</t>
  </si>
  <si>
    <t>EAC 12 - JA SOLAR HOLDINGS CO., LTD.23</t>
  </si>
  <si>
    <t>EAC 8 - WEG EQUIPAMENTOS ELÉTRICOS S/A21</t>
  </si>
  <si>
    <t>EAC 12 - JA SOLAR HOLDINGS CO., LTD.22</t>
  </si>
  <si>
    <t>EAC 8 - WEG EQUIPAMENTOS ELÉTRICOS S/A20</t>
  </si>
  <si>
    <t>EAC 12 - JA SOLAR HOLDINGS CO., LTD.21</t>
  </si>
  <si>
    <t>EAC 8 - WEG EQUIPAMENTOS ELÉTRICOS S/A19</t>
  </si>
  <si>
    <t>EAC 12 - JA SOLAR HOLDINGS CO., LTD.20</t>
  </si>
  <si>
    <t>EAC 8 - WEG EQUIPAMENTOS ELÉTRICOS S/A18</t>
  </si>
  <si>
    <t>EAC 12 - JA SOLAR HOLDINGS CO., LTD.19</t>
  </si>
  <si>
    <t>EAC 8 - WEG EQUIPAMENTOS ELÉTRICOS S/A17</t>
  </si>
  <si>
    <t>EAC 12 - JA SOLAR HOLDINGS CO., LTD.18</t>
  </si>
  <si>
    <t>EAC 8 - WEG EQUIPAMENTOS ELÉTRICOS S/A16</t>
  </si>
  <si>
    <t>EAC 12 - JA SOLAR HOLDINGS CO., LTD.17</t>
  </si>
  <si>
    <t>EAC 8 - WEG EQUIPAMENTOS ELÉTRICOS S/A15</t>
  </si>
  <si>
    <t>EAC 12 - JA SOLAR HOLDINGS CO., LTD.16</t>
  </si>
  <si>
    <t>EAC 8 - WEG EQUIPAMENTOS ELÉTRICOS S/A14</t>
  </si>
  <si>
    <t>EAC 12 - JA SOLAR HOLDINGS CO., LTD.15</t>
  </si>
  <si>
    <t>EAC 8 - WEG EQUIPAMENTOS ELÉTRICOS S/A13</t>
  </si>
  <si>
    <t>EAC 12 - JA SOLAR HOLDINGS CO., LTD.14</t>
  </si>
  <si>
    <t>EAC 8 - WEG EQUIPAMENTOS ELÉTRICOS S/A12</t>
  </si>
  <si>
    <t>EAC 12 - JA SOLAR HOLDINGS CO., LTD.13</t>
  </si>
  <si>
    <t>EAC 8 - WEG EQUIPAMENTOS ELÉTRICOS S/A11</t>
  </si>
  <si>
    <t>EAC 12 - JA SOLAR HOLDINGS CO., LTD.12</t>
  </si>
  <si>
    <t>EAC 8 - WEG EQUIPAMENTOS ELÉTRICOS S/A10</t>
  </si>
  <si>
    <t>EAC 12 - JA SOLAR HOLDINGS CO., LTD.11</t>
  </si>
  <si>
    <t>EAC 8 - WEG EQUIPAMENTOS ELÉTRICOS S/A9</t>
  </si>
  <si>
    <t>EAC 12 - JA SOLAR HOLDINGS CO., LTD.10</t>
  </si>
  <si>
    <t>EAC 8 - WEG EQUIPAMENTOS ELÉTRICOS S/A8</t>
  </si>
  <si>
    <t>EAC 12 - JA SOLAR HOLDINGS CO., LTD.9</t>
  </si>
  <si>
    <t>EAC 8 - WEG EQUIPAMENTOS ELÉTRICOS S/A7</t>
  </si>
  <si>
    <t>EAC 12 - JA SOLAR HOLDINGS CO., LTD.8</t>
  </si>
  <si>
    <t>EAC 8 - WEG EQUIPAMENTOS ELÉTRICOS S/A6</t>
  </si>
  <si>
    <t>EAC 12 - JA SOLAR HOLDINGS CO., LTD.7</t>
  </si>
  <si>
    <t>EAC 8 - WEG EQUIPAMENTOS ELÉTRICOS S/A5</t>
  </si>
  <si>
    <t>EAC 12 - JA SOLAR HOLDINGS CO., LTD.6</t>
  </si>
  <si>
    <t>EAC 8 - WEG EQUIPAMENTOS ELÉTRICOS S/A4</t>
  </si>
  <si>
    <t>EAC 12 - JA SOLAR HOLDINGS CO., LTD.5</t>
  </si>
  <si>
    <t>EAC 8 - WEG EQUIPAMENTOS ELÉTRICOS S/A3</t>
  </si>
  <si>
    <t>EAC 12 - JA SOLAR HOLDINGS CO., LTD.4</t>
  </si>
  <si>
    <t>EAC 8 - WEG EQUIPAMENTOS ELÉTRICOS S/A2</t>
  </si>
  <si>
    <t>EAC 12 - JA SOLAR HOLDINGS CO., LTD.3</t>
  </si>
  <si>
    <t>EAC 8 - WEG EQUIPAMENTOS ELÉTRICOS S/A1</t>
  </si>
  <si>
    <t>EAC 12 - JA SOLAR HOLDINGS CO., LTD.2</t>
  </si>
  <si>
    <t>EAC 7 - SMA22</t>
  </si>
  <si>
    <t>EAC 12 - JA SOLAR HOLDINGS CO., LTD.1</t>
  </si>
  <si>
    <t>EAC 7 - SMA21</t>
  </si>
  <si>
    <t>EAC 10 - JINKOSOLAR HOLDING CO. LTD.25</t>
  </si>
  <si>
    <t>EAC 7 - SMA20</t>
  </si>
  <si>
    <t>EAC 10 - JINKOSOLAR HOLDING CO. LTD.24</t>
  </si>
  <si>
    <t>EAC 7 - SMA19</t>
  </si>
  <si>
    <t>EAC 10 - JINKOSOLAR HOLDING CO. LTD.23</t>
  </si>
  <si>
    <t>EAC 7 - SMA18</t>
  </si>
  <si>
    <t>EAC 10 - JINKOSOLAR HOLDING CO. LTD.22</t>
  </si>
  <si>
    <t>EAC 7 - SMA17</t>
  </si>
  <si>
    <t>EAC 10 - JINKOSOLAR HOLDING CO. LTD.21</t>
  </si>
  <si>
    <t>EAC 7 - SMA16</t>
  </si>
  <si>
    <t>EAC 10 - JINKOSOLAR HOLDING CO. LTD.20</t>
  </si>
  <si>
    <t>EAC 7 - SMA15</t>
  </si>
  <si>
    <t>EAC 10 - JINKOSOLAR HOLDING CO. LTD.19</t>
  </si>
  <si>
    <t>EAC 7 - SMA14</t>
  </si>
  <si>
    <t>EAC 10 - JINKOSOLAR HOLDING CO. LTD.18</t>
  </si>
  <si>
    <t>EAC 7 - SMA13</t>
  </si>
  <si>
    <t>EAC 10 - JINKOSOLAR HOLDING CO. LTD.17</t>
  </si>
  <si>
    <t>EAC 7 - SMA12</t>
  </si>
  <si>
    <t>EAC 10 - JINKOSOLAR HOLDING CO. LTD.16</t>
  </si>
  <si>
    <t>EAC 7 - SMA11</t>
  </si>
  <si>
    <t>EAC 10 - JINKOSOLAR HOLDING CO. LTD.15</t>
  </si>
  <si>
    <t>EAC 7 - SMA10</t>
  </si>
  <si>
    <t>EAC 10 - JINKOSOLAR HOLDING CO. LTD.14</t>
  </si>
  <si>
    <t>EAC 7 - SMA9</t>
  </si>
  <si>
    <t>EAC 10 - JINKOSOLAR HOLDING CO. LTD.13</t>
  </si>
  <si>
    <t>EAC 7 - SMA8</t>
  </si>
  <si>
    <t>EAC 10 - JINKOSOLAR HOLDING CO. LTD.12</t>
  </si>
  <si>
    <t>EAC 7 - SMA7</t>
  </si>
  <si>
    <t>EAC 10 - JINKOSOLAR HOLDING CO. LTD.11</t>
  </si>
  <si>
    <t>EAC 7 - SMA6</t>
  </si>
  <si>
    <t>EAC 10 - JINKOSOLAR HOLDING CO. LTD.10</t>
  </si>
  <si>
    <t>EAC 7 - SMA5</t>
  </si>
  <si>
    <t>EAC 10 - JINKOSOLAR HOLDING CO. LTD.9</t>
  </si>
  <si>
    <t>EAC 7 - SMA4</t>
  </si>
  <si>
    <t>EAC 10 - JINKOSOLAR HOLDING CO. LTD.8</t>
  </si>
  <si>
    <t>EAC 7 - SMA3</t>
  </si>
  <si>
    <t>EAC 10 - JINKOSOLAR HOLDING CO. LTD.7</t>
  </si>
  <si>
    <t>EAC 7 - SMA2</t>
  </si>
  <si>
    <t>EAC 10 - JINKOSOLAR HOLDING CO. LTD.6</t>
  </si>
  <si>
    <t>EAC 7 - SMA1</t>
  </si>
  <si>
    <t>EAC 10 - JINKOSOLAR HOLDING CO. LTD.5</t>
  </si>
  <si>
    <t>EAC 6 - KSTAR9</t>
  </si>
  <si>
    <t>EAC 10 - JINKOSOLAR HOLDING CO. LTD.4</t>
  </si>
  <si>
    <t>EAC 6 - KSTAR8</t>
  </si>
  <si>
    <t>EAC 10 - JINKOSOLAR HOLDING CO. LTD.3</t>
  </si>
  <si>
    <t>EAC 6 - KSTAR7</t>
  </si>
  <si>
    <t>EAC 10 - JINKOSOLAR HOLDING CO. LTD.2</t>
  </si>
  <si>
    <t>EAC 6 - KSTAR6</t>
  </si>
  <si>
    <t>EAC 10 - JINKOSOLAR HOLDING CO. LTD.1</t>
  </si>
  <si>
    <t>EAC 6 - KSTAR5</t>
  </si>
  <si>
    <t>EAC 6 - KSTAR4</t>
  </si>
  <si>
    <t>EAC 6 - KSTAR3</t>
  </si>
  <si>
    <t>EAC 6 - KSTAR2</t>
  </si>
  <si>
    <t>EAC 6 - KSTAR1</t>
  </si>
  <si>
    <t>EAC 3 - GROWATT NEW ENERGY TECHNOLOGY CO. LTD42</t>
  </si>
  <si>
    <t>EAC 3 - GROWATT NEW ENERGY TECHNOLOGY CO. LTD41</t>
  </si>
  <si>
    <t>168 - HY-M10-144H - 550W</t>
  </si>
  <si>
    <t>EAC 3 - GROWATT NEW ENERGY TECHNOLOGY CO. LTD40</t>
  </si>
  <si>
    <t>EAC 3 - GROWATT NEW ENERGY TECHNOLOGY CO. LTD39</t>
  </si>
  <si>
    <t>EAC 3 - GROWATT NEW ENERGY TECHNOLOGY CO. LTD38</t>
  </si>
  <si>
    <t>162 - OFTSERVICE COMERCIO, IMPORTACAO E SERVICOS EIRELI</t>
  </si>
  <si>
    <t>EAC 3 - GROWATT NEW ENERGY TECHNOLOGY CO. LTD37</t>
  </si>
  <si>
    <t>EAC 3 - GROWATT NEW ENERGY TECHNOLOGY CO. LTD36</t>
  </si>
  <si>
    <t>EAC 3 - GROWATT NEW ENERGY TECHNOLOGY CO. LTD35</t>
  </si>
  <si>
    <t>EAC 3 - GROWATT NEW ENERGY TECHNOLOGY CO. LTD34</t>
  </si>
  <si>
    <t>EAC 3 - GROWATT NEW ENERGY TECHNOLOGY CO. LTD33</t>
  </si>
  <si>
    <t>EAC 3 - GROWATT NEW ENERGY TECHNOLOGY CO. LTD32</t>
  </si>
  <si>
    <t>EAC 3 - GROWATT NEW ENERGY TECHNOLOGY CO. LTD31</t>
  </si>
  <si>
    <t>187 - BELENERGY</t>
  </si>
  <si>
    <t>EAC_INVERSOR84</t>
  </si>
  <si>
    <t>EAC 3 - GROWATT NEW ENERGY TECHNOLOGY CO. LTD30</t>
  </si>
  <si>
    <t>186 - MICROINVERSORES</t>
  </si>
  <si>
    <t>EAC_INVERSOR83</t>
  </si>
  <si>
    <t>152 - YINGLI GREEN ENERGY DO BRASIL LTDA.</t>
  </si>
  <si>
    <t>EAC 3 - GROWATT NEW ENERGY TECHNOLOGY CO. LTD29</t>
  </si>
  <si>
    <t>151 - MOLTER DO BRASIL</t>
  </si>
  <si>
    <t>EAC 3 - GROWATT NEW ENERGY TECHNOLOGY CO. LTD28</t>
  </si>
  <si>
    <t>150 - BELENERGY</t>
  </si>
  <si>
    <t>EAC 3 - GROWATT NEW ENERGY TECHNOLOGY CO. LTD27</t>
  </si>
  <si>
    <t>EAC 3 - GROWATT NEW ENERGY TECHNOLOGY CO. LTD26</t>
  </si>
  <si>
    <t>EAC 3 - GROWATT NEW ENERGY TECHNOLOGY CO. LTD25</t>
  </si>
  <si>
    <t>EAC 3 - GROWATT NEW ENERGY TECHNOLOGY CO. LTD24</t>
  </si>
  <si>
    <t>143 - PULSE SISTEMAS ELETRONICOS LTDA</t>
  </si>
  <si>
    <t>EAC 3 - GROWATT NEW ENERGY TECHNOLOGY CO. LTD23</t>
  </si>
  <si>
    <t>EAC 5 - YINGLI GREEN ENERGY HOLDING CO. LTD.3</t>
  </si>
  <si>
    <t>141 - HAUSSMART EIRELI</t>
  </si>
  <si>
    <t>EAC 3 - GROWATT NEW ENERGY TECHNOLOGY CO. LTD22</t>
  </si>
  <si>
    <t>EAC 5 - YINGLI GREEN ENERGY HOLDING CO. LTD.2</t>
  </si>
  <si>
    <t>140 - DNL COMERCIO E SERVICOS LTDA</t>
  </si>
  <si>
    <t>EAC 3 - GROWATT NEW ENERGY TECHNOLOGY CO. LTD21</t>
  </si>
  <si>
    <t>EAC 5 - YINGLI GREEN ENERGY HOLDING CO. LTD.1</t>
  </si>
  <si>
    <t>139 - BEL ENERGY</t>
  </si>
  <si>
    <t>EAC 3 - GROWATT NEW ENERGY TECHNOLOGY CO. LTD20</t>
  </si>
  <si>
    <t>EAC 4 - GCL SYSTEM INTERGRATION TECHNOLOGY CO. LTD13</t>
  </si>
  <si>
    <t>136 - MULTI MERCANTES LTDA</t>
  </si>
  <si>
    <t>EAC 3 - GROWATT NEW ENERGY TECHNOLOGY CO. LTD19</t>
  </si>
  <si>
    <t>EAC 4 - GCL SYSTEM INTERGRATION TECHNOLOGY CO. LTD12</t>
  </si>
  <si>
    <t>EAC 3 - GROWATT NEW ENERGY TECHNOLOGY CO. LTD18</t>
  </si>
  <si>
    <t>EAC 4 - GCL SYSTEM INTERGRATION TECHNOLOGY CO. LTD11</t>
  </si>
  <si>
    <t>EAC 3 - GROWATT NEW ENERGY TECHNOLOGY CO. LTD17</t>
  </si>
  <si>
    <t>EAC 4 - GCL SYSTEM INTERGRATION TECHNOLOGY CO. LTD10</t>
  </si>
  <si>
    <t>EAC 3 - GROWATT NEW ENERGY TECHNOLOGY CO. LTD16</t>
  </si>
  <si>
    <t>EAC 4 - GCL SYSTEM INTERGRATION TECHNOLOGY CO. LTD9</t>
  </si>
  <si>
    <t>EAC 3 - GROWATT NEW ENERGY TECHNOLOGY CO. LTD15</t>
  </si>
  <si>
    <t>EAC 4 - GCL SYSTEM INTERGRATION TECHNOLOGY CO. LTD8</t>
  </si>
  <si>
    <t>EAC 3 - GROWATT NEW ENERGY TECHNOLOGY CO. LTD14</t>
  </si>
  <si>
    <t>EAC 4 - GCL SYSTEM INTERGRATION TECHNOLOGY CO. LTD7</t>
  </si>
  <si>
    <t>123 - UL 450W</t>
  </si>
  <si>
    <t>EAC 3 - GROWATT NEW ENERGY TECHNOLOGY CO. LTD13</t>
  </si>
  <si>
    <t>137 - PHB ELETRONICA LTDA</t>
  </si>
  <si>
    <t>EAC 4 - GCL SYSTEM INTERGRATION TECHNOLOGY CO. LTD6</t>
  </si>
  <si>
    <t>122 - ODA 340W</t>
  </si>
  <si>
    <t>EAC 3 - GROWATT NEW ENERGY TECHNOLOGY CO. LTD12</t>
  </si>
  <si>
    <t>EAC 4 - GCL SYSTEM INTERGRATION TECHNOLOGY CO. LTD5</t>
  </si>
  <si>
    <t>119 - ZXP6 LD72 - 330W</t>
  </si>
  <si>
    <t>EAC 3 - GROWATT NEW ENERGY TECHNOLOGY CO. LTD11</t>
  </si>
  <si>
    <t>EAC 4 - GCL SYSTEM INTERGRATION TECHNOLOGY CO. LTD4</t>
  </si>
  <si>
    <t>117 - SS-450-72 MD</t>
  </si>
  <si>
    <t>EAC 3 - GROWATT NEW ENERGY TECHNOLOGY CO. LTD10</t>
  </si>
  <si>
    <t>EAC 4 - GCL SYSTEM INTERGRATION TECHNOLOGY CO. LTD3</t>
  </si>
  <si>
    <t>115 - AS-6M-HC 400W</t>
  </si>
  <si>
    <t>EAC 3 - GROWATT NEW ENERGY TECHNOLOGY CO. LTD9</t>
  </si>
  <si>
    <t>EAC 4 - GCL SYSTEM INTERGRATION TECHNOLOGY CO. LTD2</t>
  </si>
  <si>
    <t>113 - ELGIN 400W</t>
  </si>
  <si>
    <t>EAC 3 - GROWATT NEW ENERGY TECHNOLOGY CO. LTD8</t>
  </si>
  <si>
    <t>EAC 4 - GCL SYSTEM INTERGRATION TECHNOLOGY CO. LTD1</t>
  </si>
  <si>
    <t>111 - JKM 440W</t>
  </si>
  <si>
    <t>EAC 3 - GROWATT NEW ENERGY TECHNOLOGY CO. LTD7</t>
  </si>
  <si>
    <t>EAC 2 - CANADIAN SOLAR INC.60</t>
  </si>
  <si>
    <t>109 - UL 395 M -144</t>
  </si>
  <si>
    <t>EAC 3 - GROWATT NEW ENERGY TECHNOLOGY CO. LTD6</t>
  </si>
  <si>
    <t>126 - SUNNY TRIPOWER</t>
  </si>
  <si>
    <t>EAC 2 - CANADIAN SOLAR INC.59</t>
  </si>
  <si>
    <t>107 - LR4-72HP-440M</t>
  </si>
  <si>
    <t>EAC 3 - GROWATT NEW ENERGY TECHNOLOGY CO. LTD5</t>
  </si>
  <si>
    <t>EAC 2 - CANADIAN SOLAR INC.58</t>
  </si>
  <si>
    <t>104 - TSM 405P</t>
  </si>
  <si>
    <t>EAC 3 - GROWATT NEW ENERGY TECHNOLOGY CO. LTD4</t>
  </si>
  <si>
    <t>121 - SUN1600</t>
  </si>
  <si>
    <t>EAC 2 - CANADIAN SOLAR INC.57</t>
  </si>
  <si>
    <t>103 - RSM 345P</t>
  </si>
  <si>
    <t>EAC 3 - GROWATT NEW ENERGY TECHNOLOGY CO. LTD3</t>
  </si>
  <si>
    <t>120 - SG 5K-D</t>
  </si>
  <si>
    <t>EAC 2 - CANADIAN SOLAR INC.56</t>
  </si>
  <si>
    <t>101 - CHSM 345W</t>
  </si>
  <si>
    <t>EAC 3 - GROWATT NEW ENERGY TECHNOLOGY CO. LTD2</t>
  </si>
  <si>
    <t>EAC 2 - CANADIAN SOLAR INC.55</t>
  </si>
  <si>
    <t>99 - TP6H 400W</t>
  </si>
  <si>
    <t>EAC 3 - GROWATT NEW ENERGY TECHNOLOGY CO. LTD1</t>
  </si>
  <si>
    <t>116 - MI-1500LT</t>
  </si>
  <si>
    <t>EAC 2 - CANADIAN SOLAR INC.54</t>
  </si>
  <si>
    <t>98 - HCM 400</t>
  </si>
  <si>
    <t>EAC 2 - CANADIAN SOLAR INC.19</t>
  </si>
  <si>
    <t>114 - EA5KSI</t>
  </si>
  <si>
    <t>EAC 2 - CANADIAN SOLAR INC.53</t>
  </si>
  <si>
    <t>96 - RENO 335P</t>
  </si>
  <si>
    <t>EAC 2 - CANADIAN SOLAR INC.18</t>
  </si>
  <si>
    <t>112 - SUN 5K-G</t>
  </si>
  <si>
    <t>EAC 2 - CANADIAN SOLAR INC.52</t>
  </si>
  <si>
    <t>94 - EMS 335P</t>
  </si>
  <si>
    <t>EAC 2 - CANADIAN SOLAR INC.17</t>
  </si>
  <si>
    <t>110 - SONUMO PLUS 6K - M</t>
  </si>
  <si>
    <t>EAC 2 - CANADIAN SOLAR INC.51</t>
  </si>
  <si>
    <t>EAC 2 - CANADIAN SOLAR INC.16</t>
  </si>
  <si>
    <t>108 - R5 8K -S2</t>
  </si>
  <si>
    <t>EAC 2 - CANADIAN SOLAR INC.50</t>
  </si>
  <si>
    <t>88 - CANADIA</t>
  </si>
  <si>
    <t>EAC 2 - CANADIAN SOLAR INC.15</t>
  </si>
  <si>
    <t>106 - SOLIS 1P9K -4G</t>
  </si>
  <si>
    <t>EAC 2 - CANADIAN SOLAR INC.49</t>
  </si>
  <si>
    <t>EAC 2 - CANADIAN SOLAR INC.14</t>
  </si>
  <si>
    <t>105 - SOFAR 7,5 KTLM</t>
  </si>
  <si>
    <t>EAC 2 - CANADIAN SOLAR INC.48</t>
  </si>
  <si>
    <t>EAC 2 - CANADIAN SOLAR INC.13</t>
  </si>
  <si>
    <t>102 - SIW500H ST 020</t>
  </si>
  <si>
    <t>EAC 2 - CANADIAN SOLAR INC.47</t>
  </si>
  <si>
    <t>EAC 2 - CANADIAN SOLAR INC.12</t>
  </si>
  <si>
    <t>100 - GW5000D-NS</t>
  </si>
  <si>
    <t>EAC 2 - CANADIAN SOLAR INC.46</t>
  </si>
  <si>
    <t>EAC 2 - CANADIAN SOLAR INC.11</t>
  </si>
  <si>
    <t>97 - MIN-6000TL-X</t>
  </si>
  <si>
    <t>EAC 2 - CANADIAN SOLAR INC.45</t>
  </si>
  <si>
    <t>80 - HELIUS ENERGY</t>
  </si>
  <si>
    <t>EAC 2 - CANADIAN SOLAR INC.10</t>
  </si>
  <si>
    <t>95 - RENO 5K PLUS</t>
  </si>
  <si>
    <t>EAC 2 - CANADIAN SOLAR INC.44</t>
  </si>
  <si>
    <t>EAC 2 - CANADIAN SOLAR INC.9</t>
  </si>
  <si>
    <t>93 - EGT 2500 PRO</t>
  </si>
  <si>
    <t>EAC 2 - CANADIAN SOLAR INC.43</t>
  </si>
  <si>
    <t>78 - CSUNPOWER</t>
  </si>
  <si>
    <t>EAC 2 - CANADIAN SOLAR INC.8</t>
  </si>
  <si>
    <t>92 - APSYSTEMS ALTERNEGY POWER</t>
  </si>
  <si>
    <t>EAC 2 - CANADIAN SOLAR INC.42</t>
  </si>
  <si>
    <t>EAC 2 - CANADIAN SOLAR INC.7</t>
  </si>
  <si>
    <t>EAC 2 - CANADIAN SOLAR INC.41</t>
  </si>
  <si>
    <t>EAC 2 - CANADIAN SOLAR INC.6</t>
  </si>
  <si>
    <t>EAC 2 - CANADIAN SOLAR INC.40</t>
  </si>
  <si>
    <t>EAC 2 - CANADIAN SOLAR INC.5</t>
  </si>
  <si>
    <t>EAC 2 - CANADIAN SOLAR INC.39</t>
  </si>
  <si>
    <t>EAC 2 - CANADIAN SOLAR INC.4</t>
  </si>
  <si>
    <t>81 - RENAC</t>
  </si>
  <si>
    <t>EAC 2 - CANADIAN SOLAR INC.38</t>
  </si>
  <si>
    <t>69 - QXPV SOLAR</t>
  </si>
  <si>
    <t>EAC 2 - CANADIAN SOLAR INC.3</t>
  </si>
  <si>
    <t>EAC 2 - CANADIAN SOLAR INC.37</t>
  </si>
  <si>
    <t>EAC 2 - CANADIAN SOLAR INC.2</t>
  </si>
  <si>
    <t>EAC 2 - CANADIAN SOLAR INC.36</t>
  </si>
  <si>
    <t>EAC 2 - CANADIAN SOLAR INC.1</t>
  </si>
  <si>
    <t>EAC 2 - CANADIAN SOLAR INC.35</t>
  </si>
  <si>
    <t>EAC 1 - FRONIUS INTERNATIONAL GMBH34</t>
  </si>
  <si>
    <t>EAC 2 - CANADIAN SOLAR INC.34</t>
  </si>
  <si>
    <t>EAC 1 - FRONIUS INTERNATIONAL GMBH33</t>
  </si>
  <si>
    <t>EAC 2 - CANADIAN SOLAR INC.33</t>
  </si>
  <si>
    <t>60 - GLOBO BRASIL</t>
  </si>
  <si>
    <t>EAC 1 - FRONIUS INTERNATIONAL GMBH32</t>
  </si>
  <si>
    <t>EAC 2 - CANADIAN SOLAR INC.32</t>
  </si>
  <si>
    <t>EAC 1 - FRONIUS INTERNATIONAL GMBH31</t>
  </si>
  <si>
    <t>EAC 2 - CANADIAN SOLAR INC.31</t>
  </si>
  <si>
    <t>EAC 1 - FRONIUS INTERNATIONAL GMBH30</t>
  </si>
  <si>
    <t>EAC 2 - CANADIAN SOLAR INC.30</t>
  </si>
  <si>
    <t>EAC 1 - FRONIUS INTERNATIONAL GMBH29</t>
  </si>
  <si>
    <t>EAC 2 - CANADIAN SOLAR INC.29</t>
  </si>
  <si>
    <t>EAC 1 - FRONIUS INTERNATIONAL GMBH28</t>
  </si>
  <si>
    <t>EAC 2 - CANADIAN SOLAR INC.28</t>
  </si>
  <si>
    <t>EAC 1 - FRONIUS INTERNATIONAL GMBH27</t>
  </si>
  <si>
    <t>EAC 2 - CANADIAN SOLAR INC.27</t>
  </si>
  <si>
    <t>EAC 1 - FRONIUS INTERNATIONAL GMBH26</t>
  </si>
  <si>
    <t>EAC 2 - CANADIAN SOLAR INC.26</t>
  </si>
  <si>
    <t>EAC 1 - FRONIUS INTERNATIONAL GMBH25</t>
  </si>
  <si>
    <t>46 - B&amp;B POWER CO., LTD.</t>
  </si>
  <si>
    <t>EAC 2 - CANADIAN SOLAR INC.25</t>
  </si>
  <si>
    <t>48 - CHINT SOLAR CO., LTD.</t>
  </si>
  <si>
    <t>EAC 1 - FRONIUS INTERNATIONAL GMBH24</t>
  </si>
  <si>
    <t>EAC 2 - CANADIAN SOLAR INC.24</t>
  </si>
  <si>
    <t>EAC 1 - FRONIUS INTERNATIONAL GMBH23</t>
  </si>
  <si>
    <t>41 - W M LAUDISIO JUNIOR - ME</t>
  </si>
  <si>
    <t>EAC 2 - CANADIAN SOLAR INC.23</t>
  </si>
  <si>
    <t>44 - NINGBO ULICA SOLAR SCIENCE AND TECHNOLOGY CO., LTD</t>
  </si>
  <si>
    <t>EAC 1 - FRONIUS INTERNATIONAL GMBH22</t>
  </si>
  <si>
    <t>38 - SOLAR ENERGY DO BRASIL</t>
  </si>
  <si>
    <t>EAC 2 - CANADIAN SOLAR INC.22</t>
  </si>
  <si>
    <t>EAC 1 - FRONIUS INTERNATIONAL GMBH21</t>
  </si>
  <si>
    <t>35 - RENOVIGI COMÉRCIO DE EQUIPAMENTOS PARA GERAÇÃO DE ENERGIA LTDA</t>
  </si>
  <si>
    <t>EAC 2 - CANADIAN SOLAR INC.21</t>
  </si>
  <si>
    <t>EAC 1 - FRONIUS INTERNATIONAL GMBH20</t>
  </si>
  <si>
    <t>EAC 2 - CANADIAN SOLAR INC.20</t>
  </si>
  <si>
    <t>40 - SERAPHIM SOLAR SYSTEM CO., LTD.</t>
  </si>
  <si>
    <t>EAC 1 - FRONIUS INTERNATIONAL GMBH19</t>
  </si>
  <si>
    <t>EAC 1 - FRONIUS INTERNATIONAL GMBH18</t>
  </si>
  <si>
    <t>29 - NORTHERN ELECTRIC&amp;POWER CO.,LTD</t>
  </si>
  <si>
    <t>37 - AXITEC COMPONENTES SOLARES DO BRASIL LTDA</t>
  </si>
  <si>
    <t>EAC 1 - FRONIUS INTERNATIONAL GMBH17</t>
  </si>
  <si>
    <t>28 - KLEVENTA SOLAR B.V.</t>
  </si>
  <si>
    <t>36 - LUXEN SOLAR ENERGY CO. LTD</t>
  </si>
  <si>
    <t>EAC 1 - FRONIUS INTERNATIONAL GMBH16</t>
  </si>
  <si>
    <t>27 - SOFAR CO., LTD.</t>
  </si>
  <si>
    <t>EAC 1 - FRONIUS INTERNATIONAL GMBH15</t>
  </si>
  <si>
    <t>26 - PHB SOLAR</t>
  </si>
  <si>
    <t>32 - RESUN SOLAR ENERGY CO,.LTD</t>
  </si>
  <si>
    <t>EAC 1 - FRONIUS INTERNATIONAL GMBH14</t>
  </si>
  <si>
    <t>24 - HUAWEI TECHNOLOGIES CO., LTD.</t>
  </si>
  <si>
    <t>EAC 1 - FRONIUS INTERNATIONAL GMBH13</t>
  </si>
  <si>
    <t>20 - OMNIK NEW ENERGY CO., LTD.</t>
  </si>
  <si>
    <t>30 - OPEN RENEWABLES S.A.</t>
  </si>
  <si>
    <t>EAC 1 - FRONIUS INTERNATIONAL GMBH12</t>
  </si>
  <si>
    <t>19 - SOLAREDGE TECHNOLOGIES, INC</t>
  </si>
  <si>
    <t>25 - RISEN ENERGY CO., LTD</t>
  </si>
  <si>
    <t>EAC 1 - FRONIUS INTERNATIONAL GMBH11</t>
  </si>
  <si>
    <t>23 - ANHUI DAHENG ENERGY TECHNOLOGY CO. LTD</t>
  </si>
  <si>
    <t>EAC 1 - FRONIUS INTERNATIONAL GMBH10</t>
  </si>
  <si>
    <t>15 - APSYSTEMS ALTERNERGY POWER</t>
  </si>
  <si>
    <t>22 - TALESUN SOLAR TECHNOLOGIES CO., LTD</t>
  </si>
  <si>
    <t>EAC 1 - FRONIUS INTERNATIONAL GMBH9</t>
  </si>
  <si>
    <t>14 - SUNGROW POWER SUPPLY CO., LTD.</t>
  </si>
  <si>
    <t>21 - WORLDWIDE ENERGY AND MANUFACTURING USA CO., LTD.</t>
  </si>
  <si>
    <t>EAC 1 - FRONIUS INTERNATIONAL GMBH8</t>
  </si>
  <si>
    <t>13 - REFUSOL GMBH</t>
  </si>
  <si>
    <t>EAC 1 - FRONIUS INTERNATIONAL GMBH7</t>
  </si>
  <si>
    <t>11 - ABB</t>
  </si>
  <si>
    <t>16 - SUNLIGHT ENERGY BRASIL</t>
  </si>
  <si>
    <t>EAC 1 - FRONIUS INTERNATIONAL GMBH6</t>
  </si>
  <si>
    <t>8 - WEG EQUIPAMENTOS ELÉTRICOS S/A</t>
  </si>
  <si>
    <t>12 - JA SOLAR HOLDINGS CO., LTD.</t>
  </si>
  <si>
    <t>EAC 1 - FRONIUS INTERNATIONAL GMBH5</t>
  </si>
  <si>
    <t>7 - SMA</t>
  </si>
  <si>
    <t>10 - JINKOSOLAR HOLDING CO. LTD.</t>
  </si>
  <si>
    <t>EAC 1 - FRONIUS INTERNATIONAL GMBH4</t>
  </si>
  <si>
    <t>6 - KSTAR</t>
  </si>
  <si>
    <t>EAC 1 - FRONIUS INTERNATIONAL GMBH3</t>
  </si>
  <si>
    <t>3 - GROWATT NEW ENERGY TECHNOLOGY CO. LTD</t>
  </si>
  <si>
    <t>5 - YINGLI GREEN ENERGY HOLDING CO. LTD.</t>
  </si>
  <si>
    <t>EAC 1 - FRONIUS INTERNATIONAL GMBH2</t>
  </si>
  <si>
    <t>2 - CANADIAN SOLAR INC.</t>
  </si>
  <si>
    <t>4 - GCL SYSTEM INTERGRATION TECHNOLOGY CO. LTD</t>
  </si>
  <si>
    <t>EAC 1 - FRONIUS INTERNATIONAL GMBH1</t>
  </si>
  <si>
    <t>1 - FRONIUS INTERNATIONAL GMBH</t>
  </si>
  <si>
    <t>1396 - SMT-8KW-S</t>
  </si>
  <si>
    <t>ERO 288 - SOLAR MAXX TECH5</t>
  </si>
  <si>
    <t>1389 - SMT-5KW-S</t>
  </si>
  <si>
    <t>ERO 288 - SOLAR MAXX TECH4</t>
  </si>
  <si>
    <t>1382 -  SMT 10KW-S</t>
  </si>
  <si>
    <t>ERO 288 - SOLAR MAXX TECH3</t>
  </si>
  <si>
    <t>ERO 279 - KEHUA3</t>
  </si>
  <si>
    <t>ERO 279 - KEHUA2</t>
  </si>
  <si>
    <t>ERO 279 - KEHUA1</t>
  </si>
  <si>
    <t>ERO 277 - CSI1</t>
  </si>
  <si>
    <t>ERO 276 - HOPESUN3</t>
  </si>
  <si>
    <t>ERO 276 - HOPESUN2</t>
  </si>
  <si>
    <t>ERO 276 - HOPESUN1</t>
  </si>
  <si>
    <t>ERO 274 - NXN4</t>
  </si>
  <si>
    <t>ERO 274 - NXN3</t>
  </si>
  <si>
    <t>ERO 274 - NXN2</t>
  </si>
  <si>
    <t>ERO 274 - NXN1</t>
  </si>
  <si>
    <t>1405 - T12-G3</t>
  </si>
  <si>
    <t>ERO 270 - FOXESS5</t>
  </si>
  <si>
    <t>1393 - G8000</t>
  </si>
  <si>
    <t>ERO 270 - FOXESS4</t>
  </si>
  <si>
    <t>1391 - S3000-G2</t>
  </si>
  <si>
    <t>ERO 270 - FOXESS3</t>
  </si>
  <si>
    <t>1397 - GEP10L-10</t>
  </si>
  <si>
    <t>ERO 260 - GENERAL ELETRIC6</t>
  </si>
  <si>
    <t>1395 - GEP35-L-10</t>
  </si>
  <si>
    <t>ERO 260 - GENERAL ELETRIC5</t>
  </si>
  <si>
    <t>1394 - ASW3000-S-G2</t>
  </si>
  <si>
    <t>ERO 258 - SOLPLANET11</t>
  </si>
  <si>
    <t>1390 - ASW25K-UT-G3</t>
  </si>
  <si>
    <t>ERO 258 - SOLPLANET10</t>
  </si>
  <si>
    <t>1385 - R1-10K5-DS</t>
  </si>
  <si>
    <t>ERO 232 - RENAC16</t>
  </si>
  <si>
    <t>1407 - GT1-3K3S1</t>
  </si>
  <si>
    <t>ERO 230 - LIVOLTEK7</t>
  </si>
  <si>
    <t>1386 - TSOL-MP3000</t>
  </si>
  <si>
    <t>ERO 229 - TSUN2</t>
  </si>
  <si>
    <t>ERO 226 - SUNNY BOY 6.04</t>
  </si>
  <si>
    <t>ERO 226 - SUNNY BOY 6.03</t>
  </si>
  <si>
    <t>ERO 226 - SUNNY BOY 6.02</t>
  </si>
  <si>
    <t>ERO 226 - SUNNY BOY 6.01</t>
  </si>
  <si>
    <t>1399 - BS-6K-G</t>
  </si>
  <si>
    <t>ERO 222 - BEDIN SOLAR5</t>
  </si>
  <si>
    <t>1383 - BS-5K</t>
  </si>
  <si>
    <t>ERO 222 - BEDIN SOLAR4</t>
  </si>
  <si>
    <t>ERO 210 - QXPV1</t>
  </si>
  <si>
    <t>1406 - HPT-30KL</t>
  </si>
  <si>
    <t>ERO 198 - HYPONTECH9</t>
  </si>
  <si>
    <t>1401 - HPS-10500T</t>
  </si>
  <si>
    <t>ERO 198 - HYPONTECH8</t>
  </si>
  <si>
    <t>1404 - SIW500H-ST040-M3</t>
  </si>
  <si>
    <t>ERO 196 - WEG24</t>
  </si>
  <si>
    <t>1400 - SIW400G T025 W0</t>
  </si>
  <si>
    <t>ERO 196 - WEG23</t>
  </si>
  <si>
    <t>ERO 193 - JNG (SAJ)7</t>
  </si>
  <si>
    <t>694 - SUNTRIO PLUS 20K</t>
  </si>
  <si>
    <t>ERO 191 - SF8KTL7</t>
  </si>
  <si>
    <t>ERO 191 - SF8KTL6</t>
  </si>
  <si>
    <t>ERO 191 - SF8KTL5</t>
  </si>
  <si>
    <t>ERO 191 - SF8KTL4</t>
  </si>
  <si>
    <t>ERO 191 - SF8KTL3</t>
  </si>
  <si>
    <t>ERO 191 - SF8KTL2</t>
  </si>
  <si>
    <t>ERO 191 - SF8KTL1</t>
  </si>
  <si>
    <t>ERO 178 - RENOVIGI4</t>
  </si>
  <si>
    <t>631 - RENO-4K-PLUS</t>
  </si>
  <si>
    <t>1408 - SUN2000-36KTL-M3</t>
  </si>
  <si>
    <t>ERO 173 - HUAWEI / WEG37</t>
  </si>
  <si>
    <t>1166 - TS-M10/144H-545W</t>
  </si>
  <si>
    <t>ERO 292 - TAOISTIC1</t>
  </si>
  <si>
    <t>1152 - RENO-B 550</t>
  </si>
  <si>
    <t>ERO 291 - RENOVIGI1</t>
  </si>
  <si>
    <t>1150 - JMPV-X1/72-560W</t>
  </si>
  <si>
    <t>ERO 290 - SOLARGIGA ENERGY1</t>
  </si>
  <si>
    <t>1142 - RS8I560MF30</t>
  </si>
  <si>
    <t>ERO 280 - OUROLUX3</t>
  </si>
  <si>
    <t>1388 - R6-30K-T4-32-LV(SJ50002)</t>
  </si>
  <si>
    <t>ERO 166 - EMPALUX13</t>
  </si>
  <si>
    <t>ERO 264 - XPOWER2</t>
  </si>
  <si>
    <t>ERO 264 - XPOWER1</t>
  </si>
  <si>
    <t>1159 - 5G -555-72MDH</t>
  </si>
  <si>
    <t>ERO 261 - 5G ENERGIA3</t>
  </si>
  <si>
    <t>ERO 259 - HONOR7</t>
  </si>
  <si>
    <t>ERO 259 - HONOR6</t>
  </si>
  <si>
    <t>ERO 259 - HONOR5</t>
  </si>
  <si>
    <t>ERO 259 - HONOR4</t>
  </si>
  <si>
    <t>ERO 259 - HONOR3</t>
  </si>
  <si>
    <t>ERO 259 - HONOR2</t>
  </si>
  <si>
    <t>ERO 259 - HONOR1</t>
  </si>
  <si>
    <t>ERO 255 - SCHUTTEN2</t>
  </si>
  <si>
    <t>ERO 255 - SCHUTTEN1</t>
  </si>
  <si>
    <t>1144 - BS550M-144</t>
  </si>
  <si>
    <t>ERO 244 - BEDINSOLAR2</t>
  </si>
  <si>
    <t>ERO 234 - QUALITY1</t>
  </si>
  <si>
    <t>1148 - SS-560-72MDH(T)</t>
  </si>
  <si>
    <t>ERO 227 - SUNOVA SOLAR11</t>
  </si>
  <si>
    <t>ERO 148 - OMNIKSOL1</t>
  </si>
  <si>
    <t>1157 - PRO-72HC580M</t>
  </si>
  <si>
    <t>ERO 221 - ERA SOLAR9</t>
  </si>
  <si>
    <t>1137 - ESPHSC555</t>
  </si>
  <si>
    <t>ERO 221 - ERA SOLAR8</t>
  </si>
  <si>
    <t>ERO 213 - ZSHINE8</t>
  </si>
  <si>
    <t>ERO 141 - ABB1</t>
  </si>
  <si>
    <t>ERO 213 - ZSHINE7</t>
  </si>
  <si>
    <t>1398 - R5-7K-S2</t>
  </si>
  <si>
    <t>ERO 140 - SAJ46</t>
  </si>
  <si>
    <t>ERO 213 - ZSHINE6</t>
  </si>
  <si>
    <t>1380 - R6-15K-T2-32-LV</t>
  </si>
  <si>
    <t>ERO 140 - SAJ45</t>
  </si>
  <si>
    <t>ERO 213 - ZSHINE5</t>
  </si>
  <si>
    <t>ERO 213 - ZSHINE4</t>
  </si>
  <si>
    <t>ERO 213 - ZSHINE3</t>
  </si>
  <si>
    <t>ERO 213 - ZSHINE2</t>
  </si>
  <si>
    <t>ERO 213 - ZSHINE1</t>
  </si>
  <si>
    <t>1158 - ZXM7-UHLD144-575</t>
  </si>
  <si>
    <t>ERO 209 - ZNSHINE13</t>
  </si>
  <si>
    <t>1138 - ZXM7-SHLD144-555/M</t>
  </si>
  <si>
    <t>ERO 209 - ZNSHINE12</t>
  </si>
  <si>
    <t>1387 - SUN-100K-G03</t>
  </si>
  <si>
    <t>ERO 137 - SUN-5K-G / SUN-8KG40</t>
  </si>
  <si>
    <t>ERO 137 - SUN-5K-G / SUN-8KG39</t>
  </si>
  <si>
    <t>ERO 137 - SUN-5K-G / SUN-8KG38</t>
  </si>
  <si>
    <t>ERO 137 - SUN-5K-G / SUN-8KG37</t>
  </si>
  <si>
    <t>591 - TP-672M</t>
  </si>
  <si>
    <t>ERO 137 - SUN-5K-G / SUN-8KG36</t>
  </si>
  <si>
    <t>ERO 137 - SUN-5K-G / SUN-8KG35</t>
  </si>
  <si>
    <t>1146 - RS8I-555-F30</t>
  </si>
  <si>
    <t>ERO 199 - RESUN9</t>
  </si>
  <si>
    <t>ERO 137 - SUN-5K-G / SUN-8KG34</t>
  </si>
  <si>
    <t>ERO 137 - SUN-5K-G / SUN-8KG33</t>
  </si>
  <si>
    <t>ERO 137 - SUN-5K-G / SUN-8KG32</t>
  </si>
  <si>
    <t>ERO 137 - SUN-5K-G / SUN-8KG31</t>
  </si>
  <si>
    <t>ERO 137 - SUN-5K-G / SUN-8KG30</t>
  </si>
  <si>
    <t>ERO 137 - SUN-5K-G / SUN-8KG29</t>
  </si>
  <si>
    <t>ERO 137 - SUN-5K-G / SUN-8KG28</t>
  </si>
  <si>
    <t>ERO 137 - SUN-5K-G / SUN-8KG27</t>
  </si>
  <si>
    <t>ERO 137 - SUN-5K-G / SUN-8KG26</t>
  </si>
  <si>
    <t>ERO 137 - SUN-5K-G / SUN-8KG25</t>
  </si>
  <si>
    <t>ERO 137 - SUN-5K-G / SUN-8KG24</t>
  </si>
  <si>
    <t>ERO 137 - SUN-5K-G / SUN-8KG23</t>
  </si>
  <si>
    <t>ERO 195 - AE SOLAR9</t>
  </si>
  <si>
    <t>1008 - DEYE SUN-5K-G</t>
  </si>
  <si>
    <t>ERO 137 - SUN-5K-G / SUN-8KG22</t>
  </si>
  <si>
    <t>ERO 195 - AE SOLAR8</t>
  </si>
  <si>
    <t>ERO 137 - SUN-5K-G / SUN-8KG21</t>
  </si>
  <si>
    <t>ERO 195 - AE SOLAR7</t>
  </si>
  <si>
    <t>ERO 137 - SUN-5K-G / SUN-8KG20</t>
  </si>
  <si>
    <t>ERO 195 - AE SOLAR6</t>
  </si>
  <si>
    <t>ERO 137 - SUN-5K-G / SUN-8KG19</t>
  </si>
  <si>
    <t>ERO 195 - AE SOLAR5</t>
  </si>
  <si>
    <t>ERO 137 - SUN-5K-G / SUN-8KG18</t>
  </si>
  <si>
    <t>ERO 195 - AE SOLAR4</t>
  </si>
  <si>
    <t>ERO 137 - SUN-5K-G / SUN-8KG17</t>
  </si>
  <si>
    <t>ERO 195 - AE SOLAR3</t>
  </si>
  <si>
    <t>ERO 137 - SUN-5K-G / SUN-8KG16</t>
  </si>
  <si>
    <t>ERO 195 - AE SOLAR2</t>
  </si>
  <si>
    <t>ERO 137 - SUN-5K-G / SUN-8KG15</t>
  </si>
  <si>
    <t>567 - AE370M6-72</t>
  </si>
  <si>
    <t>ERO 195 - AE SOLAR1</t>
  </si>
  <si>
    <t>ERO 137 - SUN-5K-G / SUN-8KG14</t>
  </si>
  <si>
    <t>ERO 194 - JAYU SOLAR5</t>
  </si>
  <si>
    <t>ERO 137 - SUN-5K-G / SUN-8KG13</t>
  </si>
  <si>
    <t>ERO 194 - JAYU SOLAR4</t>
  </si>
  <si>
    <t>ERO 137 - SUN-5K-G / SUN-8KG12</t>
  </si>
  <si>
    <t>ERO 194 - JAYU SOLAR3</t>
  </si>
  <si>
    <t>ERO 137 - SUN-5K-G / SUN-8KG11</t>
  </si>
  <si>
    <t>ERO 194 - JAYU SOLAR2</t>
  </si>
  <si>
    <t>ERO 137 - SUN-5K-G / SUN-8KG10</t>
  </si>
  <si>
    <t>ERO 194 - JAYU SOLAR1</t>
  </si>
  <si>
    <t>ERO 137 - SUN-5K-G / SUN-8KG9</t>
  </si>
  <si>
    <t>ERO 192 - JNG (SAJ)4</t>
  </si>
  <si>
    <t>ERO 137 - SUN-5K-G / SUN-8KG8</t>
  </si>
  <si>
    <t>ERO 192 - JNG (SAJ)3</t>
  </si>
  <si>
    <t>ERO 137 - SUN-5K-G / SUN-8KG7</t>
  </si>
  <si>
    <t>ERO 192 - JNG (SAJ)2</t>
  </si>
  <si>
    <t>ERO 137 - SUN-5K-G / SUN-8KG6</t>
  </si>
  <si>
    <t>546 - UL-380M-72</t>
  </si>
  <si>
    <t>ERO 192 - JNG (SAJ)1</t>
  </si>
  <si>
    <t>ERO 137 - SUN-5K-G / SUN-8KG5</t>
  </si>
  <si>
    <t>ERO 137 - SUN-5K-G / SUN-8KG4</t>
  </si>
  <si>
    <t>ERO 137 - SUN-5K-G / SUN-8KG3</t>
  </si>
  <si>
    <t>ERO 137 - SUN-5K-G / SUN-8KG2</t>
  </si>
  <si>
    <t>ERO 137 - SUN-5K-G / SUN-8KG1</t>
  </si>
  <si>
    <t>1403 - PVS-60-TL-SX2</t>
  </si>
  <si>
    <t>ERO 134 - ABB10</t>
  </si>
  <si>
    <t>ERO 134 - ABB9</t>
  </si>
  <si>
    <t>ERO 134 - ABB8</t>
  </si>
  <si>
    <t>ERO 189 - SUSOLAR4</t>
  </si>
  <si>
    <t>ERO 134 - ABB7</t>
  </si>
  <si>
    <t>ERO 189 - SUSOLAR3</t>
  </si>
  <si>
    <t>ERO 134 - ABB6</t>
  </si>
  <si>
    <t>ERO 189 - SUSOLAR2</t>
  </si>
  <si>
    <t>ERO 134 - ABB5</t>
  </si>
  <si>
    <t>ERO 189 - SUSOLAR1</t>
  </si>
  <si>
    <t>ERO 134 - ABB4</t>
  </si>
  <si>
    <t>1165 - RS6-560M-E3</t>
  </si>
  <si>
    <t>ERO 188 - RENESOLA7</t>
  </si>
  <si>
    <t>ERO 134 - ABB3</t>
  </si>
  <si>
    <t>1149 - RS6-555MG-E3</t>
  </si>
  <si>
    <t>ERO 188 - RENESOLA6</t>
  </si>
  <si>
    <t>ERO 134 - ABB2</t>
  </si>
  <si>
    <t>ERO 134 - ABB1</t>
  </si>
  <si>
    <t>ERO 133 - MIC 3000 TL-X1</t>
  </si>
  <si>
    <t>ERO 183 - Q LUS DUO L-G5.21</t>
  </si>
  <si>
    <t>ERO 129 - ENGIN-SUN-7.5K3</t>
  </si>
  <si>
    <t>ERO 129 - ENGIN-SUN-7.5K2</t>
  </si>
  <si>
    <t>ERO 129 - ENGIN-SUN-7.5K1</t>
  </si>
  <si>
    <t>ERO 127 - SYMO 19</t>
  </si>
  <si>
    <t>ERO 127 - SYMO 18</t>
  </si>
  <si>
    <t>ERO 127 - SYMO 17</t>
  </si>
  <si>
    <t>ERO 127 - SYMO 16</t>
  </si>
  <si>
    <t>ERO 127 - SYMO 15</t>
  </si>
  <si>
    <t>ERO 127 - SYMO 14</t>
  </si>
  <si>
    <t>ERO 127 - SYMO 13</t>
  </si>
  <si>
    <t>ERO 127 - SYMO 12</t>
  </si>
  <si>
    <t>ERO 127 - SYMO 11</t>
  </si>
  <si>
    <t>ERO 127 - SYMO 10</t>
  </si>
  <si>
    <t>ERO 127 - SYMO 9</t>
  </si>
  <si>
    <t>ERO 127 - SYMO 8</t>
  </si>
  <si>
    <t>664 - TP6H72P - 350</t>
  </si>
  <si>
    <t>ERO 127 - SYMO 7</t>
  </si>
  <si>
    <t>ERO 127 - SYMO 6</t>
  </si>
  <si>
    <t>ERO 127 - SYMO 5</t>
  </si>
  <si>
    <t>ERO 127 - SYMO 4</t>
  </si>
  <si>
    <t>ERO 127 - SYMO 3</t>
  </si>
  <si>
    <t>1164 - CHSM72N(DG)/F-HC-575</t>
  </si>
  <si>
    <t>ERO 172 - ASTRONERGY11</t>
  </si>
  <si>
    <t>ERO 127 - SYMO 2</t>
  </si>
  <si>
    <t>ERO 127 - SYMO 1</t>
  </si>
  <si>
    <t>ERO 120 - PHB1500-NS7</t>
  </si>
  <si>
    <t>ERO 120 - PHB1500-NS6</t>
  </si>
  <si>
    <t>ERO 120 - PHB1500-NS5</t>
  </si>
  <si>
    <t>1136 - EMPALUX575</t>
  </si>
  <si>
    <t>ERO 165 - EMPALUX11</t>
  </si>
  <si>
    <t>ERO 120 - PHB1500-NS4</t>
  </si>
  <si>
    <t>ERO 120 - PHB1500-NS3</t>
  </si>
  <si>
    <t>ERO 120 - PHB1500-NS2</t>
  </si>
  <si>
    <t>ERO 120 - PHB1500-NS1</t>
  </si>
  <si>
    <t>ERO 119 - SE9200H7</t>
  </si>
  <si>
    <t>ERO 119 - SE9200H6</t>
  </si>
  <si>
    <t>ERO 119 - SE9200H5</t>
  </si>
  <si>
    <t>ERO 119 - SE9200H4</t>
  </si>
  <si>
    <t>ERO 119 - SE9200H3</t>
  </si>
  <si>
    <t>ERO 119 - SE9200H2</t>
  </si>
  <si>
    <t>ERO 119 - SE9200H1</t>
  </si>
  <si>
    <t>ERO 118 - REFUONE 7K-2T16</t>
  </si>
  <si>
    <t>ERO 118 - REFUONE 7K-2T15</t>
  </si>
  <si>
    <t>ERO 118 - REFUONE 7K-2T14</t>
  </si>
  <si>
    <t>ERO 118 - REFUONE 7K-2T13</t>
  </si>
  <si>
    <t>ERO 118 - REFUONE 7K-2T12</t>
  </si>
  <si>
    <t>ERO 118 - REFUONE 7K-2T11</t>
  </si>
  <si>
    <t>ERO 118 - REFUONE 7K-2T10</t>
  </si>
  <si>
    <t>ERO 118 - REFUONE 7K-2T9</t>
  </si>
  <si>
    <t>ERO 118 - REFUONE 7K-2T8</t>
  </si>
  <si>
    <t>ERO 118 - REFUONE 7K-2T7</t>
  </si>
  <si>
    <t>ERO 118 - REFUONE 7K-2T6</t>
  </si>
  <si>
    <t>ERO 118 - REFUONE 7K-2T5</t>
  </si>
  <si>
    <t>ERO 118 - REFUONE 7K-2T4</t>
  </si>
  <si>
    <t>ERO 118 - REFUONE 7K-2T3</t>
  </si>
  <si>
    <t>ERO 118 - REFUONE 7K-2T2</t>
  </si>
  <si>
    <t>708 - UL 395M-144</t>
  </si>
  <si>
    <t>ERO 118 - REFUONE 7K-2T1</t>
  </si>
  <si>
    <t>ERO 116 - MIN5000TL-X2</t>
  </si>
  <si>
    <t>ERO 116 - MIN5000TL-X1</t>
  </si>
  <si>
    <t>ERO 115 - SHP75-10 SUNNY 75W14</t>
  </si>
  <si>
    <t>ERO 115 - SHP75-10 SUNNY 75W13</t>
  </si>
  <si>
    <t>ERO 115 - SHP75-10 SUNNY 75W12</t>
  </si>
  <si>
    <t>ERO 115 - SHP75-10 SUNNY 75W11</t>
  </si>
  <si>
    <t>1163 - LR5-72HPH-555M</t>
  </si>
  <si>
    <t>ERO 156 - LONGI18</t>
  </si>
  <si>
    <t>ERO 115 - SHP75-10 SUNNY 75W10</t>
  </si>
  <si>
    <t>ERO 115 - SHP75-10 SUNNY 75W9</t>
  </si>
  <si>
    <t>ERO 115 - SHP75-10 SUNNY 75W8</t>
  </si>
  <si>
    <t>ERO 115 - SHP75-10 SUNNY 75W7</t>
  </si>
  <si>
    <t>ERO 115 - SHP75-10 SUNNY 75W6</t>
  </si>
  <si>
    <t>ERO 115 - SHP75-10 SUNNY 75W5</t>
  </si>
  <si>
    <t>ERO 115 - SHP75-10 SUNNY 75W4</t>
  </si>
  <si>
    <t>ERO 115 - SHP75-10 SUNNY 75W3</t>
  </si>
  <si>
    <t>ERO 115 - SHP75-10 SUNNY 75W2</t>
  </si>
  <si>
    <t>ERO 115 - SHP75-10 SUNNY 75W1</t>
  </si>
  <si>
    <t>ERO 113 - DUAL MPPT SINGLE PHASE1</t>
  </si>
  <si>
    <t>ERO 112 - ELGIN SUN-8K-G7</t>
  </si>
  <si>
    <t>ERO 112 - ELGIN SUN-8K-G6</t>
  </si>
  <si>
    <t>ERO 112 - ELGIN SUN-8K-G5</t>
  </si>
  <si>
    <t>ERO 112 - ELGIN SUN-8K-G4</t>
  </si>
  <si>
    <t>ERO 112 - ELGIN SUN-8K-G3</t>
  </si>
  <si>
    <t>ERO 112 - ELGIN SUN-8K-G2</t>
  </si>
  <si>
    <t>ERO 112 - ELGIN SUN-8K-G1</t>
  </si>
  <si>
    <t>1402 - ELGIN-10K-SNH</t>
  </si>
  <si>
    <t>ERO 110 - MÓDULOS E INVERSORES26</t>
  </si>
  <si>
    <t>ERO 110 - MÓDULOS E INVERSORES25</t>
  </si>
  <si>
    <t>ERO 110 - MÓDULOS E INVERSORES24</t>
  </si>
  <si>
    <t>ERO 110 - MÓDULOS E INVERSORES23</t>
  </si>
  <si>
    <t>ERO 110 - MÓDULOS E INVERSORES22</t>
  </si>
  <si>
    <t>ERO 110 - MÓDULOS E INVERSORES21</t>
  </si>
  <si>
    <t>ERO 110 - MÓDULOS E INVERSORES20</t>
  </si>
  <si>
    <t>ERO 110 - MÓDULOS E INVERSORES19</t>
  </si>
  <si>
    <t>ERO 110 - MÓDULOS E INVERSORES18</t>
  </si>
  <si>
    <t>ERO 110 - MÓDULOS E INVERSORES17</t>
  </si>
  <si>
    <t>ERO 110 - MÓDULOS E INVERSORES16</t>
  </si>
  <si>
    <t>ERO 110 - MÓDULOS E INVERSORES15</t>
  </si>
  <si>
    <t>ERO 110 - MÓDULOS E INVERSORES14</t>
  </si>
  <si>
    <t>ERO 110 - MÓDULOS E INVERSORES13</t>
  </si>
  <si>
    <t>ERO 110 - MÓDULOS E INVERSORES12</t>
  </si>
  <si>
    <t>ERO 110 - MÓDULOS E INVERSORES11</t>
  </si>
  <si>
    <t>ERO 110 - MÓDULOS E INVERSORES10</t>
  </si>
  <si>
    <t>ERO 110 - MÓDULOS E INVERSORES9</t>
  </si>
  <si>
    <t>ERO 110 - MÓDULOS E INVERSORES8</t>
  </si>
  <si>
    <t>621 - SL330TU-36MD
-330</t>
  </si>
  <si>
    <t>ERO 110 - MÓDULOS E INVERSORES7</t>
  </si>
  <si>
    <t>745 - SUN-30K-G</t>
  </si>
  <si>
    <t>ERO 110 - MÓDULOS E INVERSORES6</t>
  </si>
  <si>
    <t>ERO 110 - MÓDULOS E INVERSORES5</t>
  </si>
  <si>
    <t>ERO 110 - MÓDULOS E INVERSORES4</t>
  </si>
  <si>
    <t>ERO 110 - MÓDULOS E INVERSORES3</t>
  </si>
  <si>
    <t>1155 - DHM-66X10-475W</t>
  </si>
  <si>
    <t>ERO 139 - DAH SOLAR33</t>
  </si>
  <si>
    <t>ERO 110 - MÓDULOS E INVERSORES2</t>
  </si>
  <si>
    <t>1140 - DHM-60X10-470W</t>
  </si>
  <si>
    <t>ERO 139 - DAH SOLAR32</t>
  </si>
  <si>
    <t>ERO 110 - MÓDULOS E INVERSORES1</t>
  </si>
  <si>
    <t>ERO 106 - 1P10K-4G4</t>
  </si>
  <si>
    <t>ERO 106 - 1P10K-4G3</t>
  </si>
  <si>
    <t>ERO 106 - 1P10K-4G2</t>
  </si>
  <si>
    <t>ERO 106 - 1P10K-4G1</t>
  </si>
  <si>
    <t>ERO 105 - INVERSORES43</t>
  </si>
  <si>
    <t>ERO 105 - INVERSORES42</t>
  </si>
  <si>
    <t>ERO 105 - INVERSORES41</t>
  </si>
  <si>
    <t>ERO 105 - INVERSORES40</t>
  </si>
  <si>
    <t>ERO 105 - INVERSORES39</t>
  </si>
  <si>
    <t>ERO 105 - INVERSORES38</t>
  </si>
  <si>
    <t>ERO 105 - INVERSORES37</t>
  </si>
  <si>
    <t>ERO 105 - INVERSORES36</t>
  </si>
  <si>
    <t>ERO 105 - INVERSORES35</t>
  </si>
  <si>
    <t>ERO 105 - INVERSORES34</t>
  </si>
  <si>
    <t>ERO 105 - INVERSORES33</t>
  </si>
  <si>
    <t>ERO 105 - INVERSORES32</t>
  </si>
  <si>
    <t>ERO 105 - INVERSORES31</t>
  </si>
  <si>
    <t>ERO 105 - INVERSORES30</t>
  </si>
  <si>
    <t>ERO 105 - INVERSORES29</t>
  </si>
  <si>
    <t>ERO 105 - INVERSORES28</t>
  </si>
  <si>
    <t>ERO 105 - INVERSORES27</t>
  </si>
  <si>
    <t>ERO 105 - INVERSORES26</t>
  </si>
  <si>
    <t>ERO 105 - INVERSORES25</t>
  </si>
  <si>
    <t>ERO 105 - INVERSORES24</t>
  </si>
  <si>
    <t>ERO 105 - INVERSORES23</t>
  </si>
  <si>
    <t>ERO 105 - INVERSORES22</t>
  </si>
  <si>
    <t>ERO 105 - INVERSORES21</t>
  </si>
  <si>
    <t>ERO 105 - INVERSORES20</t>
  </si>
  <si>
    <t>ERO 105 - INVERSORES19</t>
  </si>
  <si>
    <t>ERO 105 - INVERSORES18</t>
  </si>
  <si>
    <t>ERO 105 - INVERSORES17</t>
  </si>
  <si>
    <t>ERO 105 - INVERSORES16</t>
  </si>
  <si>
    <t>739 - SOLIS-1P10K-4G</t>
  </si>
  <si>
    <t>ERO 105 - INVERSORES15</t>
  </si>
  <si>
    <t>ERO 105 - INVERSORES14</t>
  </si>
  <si>
    <t>ERO 105 - INVERSORES13</t>
  </si>
  <si>
    <t>ERO 105 - INVERSORES12</t>
  </si>
  <si>
    <t>ERO 105 - INVERSORES11</t>
  </si>
  <si>
    <t>ERO 105 - INVERSORES10</t>
  </si>
  <si>
    <t>ERO 105 - INVERSORES9</t>
  </si>
  <si>
    <t>ERO 105 - INVERSORES8</t>
  </si>
  <si>
    <t>ERO 105 - INVERSORES7</t>
  </si>
  <si>
    <t>ERO 105 - INVERSORES6</t>
  </si>
  <si>
    <t>ERO 105 - INVERSORES5</t>
  </si>
  <si>
    <t>ERO 105 - INVERSORES4</t>
  </si>
  <si>
    <t>ERO 136 - ODA400W-39M4</t>
  </si>
  <si>
    <t>ERO 105 - INVERSORES3</t>
  </si>
  <si>
    <t>ERO 136 - ODA400W-39M3</t>
  </si>
  <si>
    <t>ERO 105 - INVERSORES2</t>
  </si>
  <si>
    <t>ERO 136 - ODA400W-39M2</t>
  </si>
  <si>
    <t>ERO 105 - INVERSORES1</t>
  </si>
  <si>
    <t>ERO 136 - ODA400W-39M1</t>
  </si>
  <si>
    <t>ERO 104 - SIW300H-M05036</t>
  </si>
  <si>
    <t>ERO 135 - ODA4</t>
  </si>
  <si>
    <t>ERO 104 - SIW300H-M05035</t>
  </si>
  <si>
    <t>ERO 135 - ODA3</t>
  </si>
  <si>
    <t>ERO 104 - SIW300H-M05034</t>
  </si>
  <si>
    <t>ERO 135 - ODA2</t>
  </si>
  <si>
    <t>ERO 104 - SIW300H-M05033</t>
  </si>
  <si>
    <t>432 - ODA-400W36M</t>
  </si>
  <si>
    <t>ERO 135 - ODA1</t>
  </si>
  <si>
    <t>ERO 104 - SIW300H-M05032</t>
  </si>
  <si>
    <t>ERO 104 - SIW300H-M05031</t>
  </si>
  <si>
    <t>ERO 130 - ELGIN SOLAR1</t>
  </si>
  <si>
    <t>ERO 104 - SIW300H-M05030</t>
  </si>
  <si>
    <t>1160 - JKM575N-72HL4-V</t>
  </si>
  <si>
    <t>ERO 126 - JAM 72S01 390W25</t>
  </si>
  <si>
    <t>ERO 104 - SIW300H-M05029</t>
  </si>
  <si>
    <t>ERO 126 - JAM 72S01 390W24</t>
  </si>
  <si>
    <t>ERO 104 - SIW300H-M05028</t>
  </si>
  <si>
    <t>ERO 126 - JAM 72S01 390W23</t>
  </si>
  <si>
    <t>ERO 104 - SIW300H-M05027</t>
  </si>
  <si>
    <t>ERO 126 - JAM 72S01 390W22</t>
  </si>
  <si>
    <t>ERO 104 - SIW300H-M05026</t>
  </si>
  <si>
    <t>ERO 126 - JAM 72S01 390W21</t>
  </si>
  <si>
    <t>ERO 104 - SIW300H-M05025</t>
  </si>
  <si>
    <t>ERO 126 - JAM 72S01 390W20</t>
  </si>
  <si>
    <t>ERO 104 - SIW300H-M05024</t>
  </si>
  <si>
    <t>ERO 126 - JAM 72S01 390W19</t>
  </si>
  <si>
    <t>ERO 104 - SIW300H-M05023</t>
  </si>
  <si>
    <t>ERO 126 - JAM 72S01 390W18</t>
  </si>
  <si>
    <t>ERO 104 - SIW300H-M05022</t>
  </si>
  <si>
    <t>ERO 126 - JAM 72S01 390W17</t>
  </si>
  <si>
    <t>ERO 104 - SIW300H-M05021</t>
  </si>
  <si>
    <t>ERO 126 - JAM 72S01 390W16</t>
  </si>
  <si>
    <t>ERO 104 - SIW300H-M05020</t>
  </si>
  <si>
    <t>ERO 126 - JAM 72S01 390W15</t>
  </si>
  <si>
    <t>ERO 104 - SIW300H-M05019</t>
  </si>
  <si>
    <t>ERO 126 - JAM 72S01 390W14</t>
  </si>
  <si>
    <t>ERO 104 - SIW300H-M05018</t>
  </si>
  <si>
    <t>ERO 126 - JAM 72S01 390W13</t>
  </si>
  <si>
    <t>ERO 104 - SIW300H-M05017</t>
  </si>
  <si>
    <t>ERO 126 - JAM 72S01 390W12</t>
  </si>
  <si>
    <t>ERO 104 - SIW300H-M05016</t>
  </si>
  <si>
    <t>ERO 126 - JAM 72S01 390W11</t>
  </si>
  <si>
    <t>ERO 104 - SIW300H-M05015</t>
  </si>
  <si>
    <t>ERO 126 - JAM 72S01 390W10</t>
  </si>
  <si>
    <t>ERO 104 - SIW300H-M05014</t>
  </si>
  <si>
    <t>ERO 126 - JAM 72S01 390W9</t>
  </si>
  <si>
    <t>ERO 104 - SIW300H-M05013</t>
  </si>
  <si>
    <t>ERO 126 - JAM 72S01 390W8</t>
  </si>
  <si>
    <t>ERO 104 - SIW300H-M05012</t>
  </si>
  <si>
    <t>ERO 126 - JAM 72S01 390W7</t>
  </si>
  <si>
    <t>ERO 104 - SIW300H-M05011</t>
  </si>
  <si>
    <t>ERO 126 - JAM 72S01 390W6</t>
  </si>
  <si>
    <t>ERO 104 - SIW300H-M05010</t>
  </si>
  <si>
    <t>ERO 126 - JAM 72S01 390W5</t>
  </si>
  <si>
    <t>ERO 104 - SIW300H-M0509</t>
  </si>
  <si>
    <t>ERO 126 - JAM 72S01 390W4</t>
  </si>
  <si>
    <t>ERO 104 - SIW300H-M0508</t>
  </si>
  <si>
    <t>ERO 126 - JAM 72S01 390W3</t>
  </si>
  <si>
    <t>ERO 104 - SIW300H-M0507</t>
  </si>
  <si>
    <t>ERO 126 - JAM 72S01 390W2</t>
  </si>
  <si>
    <t>ERO 104 - SIW300H-M0506</t>
  </si>
  <si>
    <t>ERO 126 - JAM 72S01 390W1</t>
  </si>
  <si>
    <t>605 - GW8500-MS</t>
  </si>
  <si>
    <t>ERO 104 - SIW300H-M0505</t>
  </si>
  <si>
    <t>ERO 125 - PHK-36-SERIES-5BB7</t>
  </si>
  <si>
    <t>ERO 104 - SIW300H-M0504</t>
  </si>
  <si>
    <t>ERO 125 - PHK-36-SERIES-5BB6</t>
  </si>
  <si>
    <t>ERO 104 - SIW300H-M0503</t>
  </si>
  <si>
    <t>ERO 125 - PHK-36-SERIES-5BB5</t>
  </si>
  <si>
    <t>ERO 104 - SIW300H-M0502</t>
  </si>
  <si>
    <t>ERO 125 - PHK-36-SERIES-5BB4</t>
  </si>
  <si>
    <t>ERO 104 - SIW300H-M0501</t>
  </si>
  <si>
    <t>ERO 125 - PHK-36-SERIES-5BB3</t>
  </si>
  <si>
    <t>ERO 102 - GROWATT INVERSORES2</t>
  </si>
  <si>
    <t>ERO 125 - PHK-36-SERIES-5BB2</t>
  </si>
  <si>
    <t>ERO 102 - GROWATT INVERSORES1</t>
  </si>
  <si>
    <t>ERO 125 - PHK-36-SERIES-5BB1</t>
  </si>
  <si>
    <t>ERO 100 - SG4K-D3</t>
  </si>
  <si>
    <t>ERO 100 - SG4K-D2</t>
  </si>
  <si>
    <t>ERO 100 - SG4K-D1</t>
  </si>
  <si>
    <t>ERO 99 - SG3K-D40</t>
  </si>
  <si>
    <t>ERO 99 - SG3K-D39</t>
  </si>
  <si>
    <t>ERO 99 - SG3K-D38</t>
  </si>
  <si>
    <t>ERO 99 - SG3K-D37</t>
  </si>
  <si>
    <t>ERO 99 - SG3K-D36</t>
  </si>
  <si>
    <t>ERO 99 - SG3K-D35</t>
  </si>
  <si>
    <t>ERO 99 - SG3K-D34</t>
  </si>
  <si>
    <t>ERO 99 - SG3K-D33</t>
  </si>
  <si>
    <t>ERO 99 - SG3K-D32</t>
  </si>
  <si>
    <t>ERO 99 - SG3K-D31</t>
  </si>
  <si>
    <t>ERO 99 - SG3K-D30</t>
  </si>
  <si>
    <t>ERO 99 - SG3K-D29</t>
  </si>
  <si>
    <t>ERO 99 - SG3K-D28</t>
  </si>
  <si>
    <t>ERO 99 - SG3K-D27</t>
  </si>
  <si>
    <t>ERO 99 - SG3K-D26</t>
  </si>
  <si>
    <t>ERO 99 - SG3K-D25</t>
  </si>
  <si>
    <t>ERO 99 - SG3K-D24</t>
  </si>
  <si>
    <t>ERO 99 - SG3K-D23</t>
  </si>
  <si>
    <t>ERO 99 - SG3K-D22</t>
  </si>
  <si>
    <t>ERO 99 - SG3K-D21</t>
  </si>
  <si>
    <t>ERO 99 - SG3K-D20</t>
  </si>
  <si>
    <t>ERO 99 - SG3K-D19</t>
  </si>
  <si>
    <t>652 - RSM144-6-410M</t>
  </si>
  <si>
    <t>ERO 99 - SG3K-D18</t>
  </si>
  <si>
    <t>ERO 99 - SG3K-D17</t>
  </si>
  <si>
    <t>821 - SG8K3-D</t>
  </si>
  <si>
    <t>ERO 99 - SG3K-D16</t>
  </si>
  <si>
    <t>ERO 99 - SG3K-D15</t>
  </si>
  <si>
    <t>ERO 99 - SG3K-D14</t>
  </si>
  <si>
    <t>ERO 99 - SG3K-D13</t>
  </si>
  <si>
    <t>ERO 99 - SG3K-D12</t>
  </si>
  <si>
    <t>ERO 99 - SG3K-D11</t>
  </si>
  <si>
    <t>ERO 99 - SG3K-D10</t>
  </si>
  <si>
    <t>703 - SG50CX</t>
  </si>
  <si>
    <t>ERO 99 - SG3K-D9</t>
  </si>
  <si>
    <t>ERO 99 - SG3K-D8</t>
  </si>
  <si>
    <t>ERO 99 - SG3K-D7</t>
  </si>
  <si>
    <t>ERO 99 - SG3K-D6</t>
  </si>
  <si>
    <t>ERO 99 - SG3K-D5</t>
  </si>
  <si>
    <t>ERO 99 - SG3K-D4</t>
  </si>
  <si>
    <t>ERO 99 - SG3K-D3</t>
  </si>
  <si>
    <t>ERO 99 - SG3K-D2</t>
  </si>
  <si>
    <t>421 - RISEN - RSM144-6-340P</t>
  </si>
  <si>
    <t>ERO 99 - SG3K-D1</t>
  </si>
  <si>
    <t>ERO 122 - KKM325PP-72-V7</t>
  </si>
  <si>
    <t>ERO 97 - EGT 12033X35</t>
  </si>
  <si>
    <t>ERO 122 - KKM325PP-72-V6</t>
  </si>
  <si>
    <t>ERO 97 - EGT 12033X34</t>
  </si>
  <si>
    <t>ERO 122 - KKM325PP-72-V5</t>
  </si>
  <si>
    <t>ERO 97 - EGT 12033X33</t>
  </si>
  <si>
    <t>ERO 122 - KKM325PP-72-V4</t>
  </si>
  <si>
    <t>ERO 97 - EGT 12033X32</t>
  </si>
  <si>
    <t>ERO 122 - KKM325PP-72-V3</t>
  </si>
  <si>
    <t>ERO 97 - EGT 12033X31</t>
  </si>
  <si>
    <t>ERO 122 - KKM325PP-72-V2</t>
  </si>
  <si>
    <t>ERO 97 - EGT 12033X30</t>
  </si>
  <si>
    <t>ERO 122 - KKM325PP-72-V1</t>
  </si>
  <si>
    <t>ERO 97 - EGT 12033X29</t>
  </si>
  <si>
    <t>ERO 117 - Q.PEAK L-G5.0.G40017</t>
  </si>
  <si>
    <t>ERO 97 - EGT 12033X28</t>
  </si>
  <si>
    <t>ERO 117 - Q.PEAK L-G5.0.G40016</t>
  </si>
  <si>
    <t>ERO 97 - EGT 12033X27</t>
  </si>
  <si>
    <t>ERO 117 - Q.PEAK L-G5.0.G40015</t>
  </si>
  <si>
    <t>ERO 97 - EGT 12033X26</t>
  </si>
  <si>
    <t>ERO 117 - Q.PEAK L-G5.0.G40014</t>
  </si>
  <si>
    <t>ERO 97 - EGT 12033X25</t>
  </si>
  <si>
    <t>ERO 117 - Q.PEAK L-G5.0.G40013</t>
  </si>
  <si>
    <t>ERO 97 - EGT 12033X24</t>
  </si>
  <si>
    <t>ERO 117 - Q.PEAK L-G5.0.G40012</t>
  </si>
  <si>
    <t>ERO 97 - EGT 12033X23</t>
  </si>
  <si>
    <t>ERO 117 - Q.PEAK L-G5.0.G40011</t>
  </si>
  <si>
    <t>ERO 97 - EGT 12033X22</t>
  </si>
  <si>
    <t>ERO 117 - Q.PEAK L-G5.0.G40010</t>
  </si>
  <si>
    <t>ERO 97 - EGT 12033X21</t>
  </si>
  <si>
    <t>ERO 117 - Q.PEAK L-G5.0.G4009</t>
  </si>
  <si>
    <t>ERO 97 - EGT 12033X20</t>
  </si>
  <si>
    <t>ERO 117 - Q.PEAK L-G5.0.G4008</t>
  </si>
  <si>
    <t>ERO 97 - EGT 12033X19</t>
  </si>
  <si>
    <t>ERO 117 - Q.PEAK L-G5.0.G4007</t>
  </si>
  <si>
    <t>ERO 97 - EGT 12033X18</t>
  </si>
  <si>
    <t>ERO 117 - Q.PEAK L-G5.0.G4006</t>
  </si>
  <si>
    <t>ERO 97 - EGT 12033X17</t>
  </si>
  <si>
    <t>ERO 117 - Q.PEAK L-G5.0.G4005</t>
  </si>
  <si>
    <t>ERO 97 - EGT 12033X16</t>
  </si>
  <si>
    <t>ERO 117 - Q.PEAK L-G5.0.G4004</t>
  </si>
  <si>
    <t>ERO 97 - EGT 12033X15</t>
  </si>
  <si>
    <t>ERO 117 - Q.PEAK L-G5.0.G4003</t>
  </si>
  <si>
    <t>ERO 97 - EGT 12033X14</t>
  </si>
  <si>
    <t>ERO 117 - Q.PEAK L-G5.0.G4002</t>
  </si>
  <si>
    <t>ERO 97 - EGT 12033X13</t>
  </si>
  <si>
    <t>ERO 117 - Q.PEAK L-G5.0.G4001</t>
  </si>
  <si>
    <t>ERO 97 - EGT 12033X12</t>
  </si>
  <si>
    <t>ERO 114 - TSM-DE15MII-400W1</t>
  </si>
  <si>
    <t>ERO 97 - EGT 12033X11</t>
  </si>
  <si>
    <t>ERO 97 - EGT 12033X10</t>
  </si>
  <si>
    <t>ERO 111 - ELGIN 340W1</t>
  </si>
  <si>
    <t>ERO 97 - EGT 12033X9</t>
  </si>
  <si>
    <t>ERO 97 - EGT 12033X8</t>
  </si>
  <si>
    <t>ERO 97 - EGT 12033X7</t>
  </si>
  <si>
    <t>ERO 97 - EGT 12033X6</t>
  </si>
  <si>
    <t>ERO 97 - EGT 12033X5</t>
  </si>
  <si>
    <t>ERO 97 - EGT 12033X4</t>
  </si>
  <si>
    <t>ERO 97 - EGT 12033X3</t>
  </si>
  <si>
    <t>ERO 97 - EGT 12033X2</t>
  </si>
  <si>
    <t>ERO 97 - EGT 12033X1</t>
  </si>
  <si>
    <t>1392 - PHB2900D-NS</t>
  </si>
  <si>
    <t>ERO 94 - PHB8500-MS41</t>
  </si>
  <si>
    <t>1384 - PHB35KS-MT</t>
  </si>
  <si>
    <t>ERO 94 - PHB8500-MS40</t>
  </si>
  <si>
    <t>ERO 94 - PHB8500-MS39</t>
  </si>
  <si>
    <t>ERO 94 - PHB8500-MS38</t>
  </si>
  <si>
    <t>ERO 94 - PHB8500-MS37</t>
  </si>
  <si>
    <t>ERO 94 - PHB8500-MS36</t>
  </si>
  <si>
    <t>443 - SUN-400-72M</t>
  </si>
  <si>
    <t>ERO 94 - PHB8500-MS35</t>
  </si>
  <si>
    <t>ERO 94 - PHB8500-MS34</t>
  </si>
  <si>
    <t>ERO 94 - PHB8500-MS33</t>
  </si>
  <si>
    <t>ERO 109 - CS3W-400P1</t>
  </si>
  <si>
    <t>ERO 94 - PHB8500-MS32</t>
  </si>
  <si>
    <t>ERO 107 - CS3W-400P12</t>
  </si>
  <si>
    <t>ERO 94 - PHB8500-MS31</t>
  </si>
  <si>
    <t>ERO 107 - CS3W-400P11</t>
  </si>
  <si>
    <t>ERO 94 - PHB8500-MS30</t>
  </si>
  <si>
    <t>ERO 107 - CS3W-400P10</t>
  </si>
  <si>
    <t>ERO 94 - PHB8500-MS29</t>
  </si>
  <si>
    <t>ERO 107 - CS3W-400P9</t>
  </si>
  <si>
    <t>ERO 94 - PHB8500-MS28</t>
  </si>
  <si>
    <t>529 - CANADIAN SOLAR 410W</t>
  </si>
  <si>
    <t>ERO 107 - CS3W-400P8</t>
  </si>
  <si>
    <t>ERO 94 - PHB8500-MS27</t>
  </si>
  <si>
    <t>483 - 355W POLY 1500V F16</t>
  </si>
  <si>
    <t>ERO 107 - CS3W-400P7</t>
  </si>
  <si>
    <t>ERO 94 - PHB8500-MS26</t>
  </si>
  <si>
    <t>ERO 107 - CS3W-400P6</t>
  </si>
  <si>
    <t>ERO 94 - PHB8500-MS25</t>
  </si>
  <si>
    <t>ERO 107 - CS3W-400P5</t>
  </si>
  <si>
    <t>ERO 94 - PHB8500-MS24</t>
  </si>
  <si>
    <t>ERO 107 - CS3W-400P4</t>
  </si>
  <si>
    <t>ERO 94 - PHB8500-MS23</t>
  </si>
  <si>
    <t>ERO 107 - CS3W-400P3</t>
  </si>
  <si>
    <t>ERO 94 - PHB8500-MS22</t>
  </si>
  <si>
    <t>ERO 107 - CS3W-400P2</t>
  </si>
  <si>
    <t>ERO 94 - PHB8500-MS21</t>
  </si>
  <si>
    <t>ERO 107 - CS3W-400P1</t>
  </si>
  <si>
    <t>ERO 94 - PHB8500-MS20</t>
  </si>
  <si>
    <t>1151 - CS3W-560</t>
  </si>
  <si>
    <t>ERO 103 - MÓDULOS SOLARES59</t>
  </si>
  <si>
    <t>ERO 94 - PHB8500-MS19</t>
  </si>
  <si>
    <t>ERO 103 - MÓDULOS SOLARES58</t>
  </si>
  <si>
    <t>ERO 94 - PHB8500-MS18</t>
  </si>
  <si>
    <t>ERO 103 - MÓDULOS SOLARES57</t>
  </si>
  <si>
    <t>ERO 94 - PHB8500-MS17</t>
  </si>
  <si>
    <t>ERO 103 - MÓDULOS SOLARES56</t>
  </si>
  <si>
    <t>ERO 94 - PHB8500-MS16</t>
  </si>
  <si>
    <t>ERO 103 - MÓDULOS SOLARES55</t>
  </si>
  <si>
    <t>ERO 94 - PHB8500-MS15</t>
  </si>
  <si>
    <t>ERO 103 - MÓDULOS SOLARES54</t>
  </si>
  <si>
    <t>ERO 94 - PHB8500-MS14</t>
  </si>
  <si>
    <t>ERO 103 - MÓDULOS SOLARES53</t>
  </si>
  <si>
    <t>ERO 94 - PHB8500-MS13</t>
  </si>
  <si>
    <t>ERO 103 - MÓDULOS SOLARES52</t>
  </si>
  <si>
    <t>ERO 94 - PHB8500-MS12</t>
  </si>
  <si>
    <t>ERO 103 - MÓDULOS SOLARES51</t>
  </si>
  <si>
    <t>ERO 94 - PHB8500-MS11</t>
  </si>
  <si>
    <t>ERO 103 - MÓDULOS SOLARES50</t>
  </si>
  <si>
    <t>ERO 94 - PHB8500-MS10</t>
  </si>
  <si>
    <t>ERO 103 - MÓDULOS SOLARES49</t>
  </si>
  <si>
    <t>ERO 94 - PHB8500-MS9</t>
  </si>
  <si>
    <t>ERO 103 - MÓDULOS SOLARES48</t>
  </si>
  <si>
    <t>ERO 94 - PHB8500-MS8</t>
  </si>
  <si>
    <t>ERO 103 - MÓDULOS SOLARES47</t>
  </si>
  <si>
    <t>ERO 94 - PHB8500-MS7</t>
  </si>
  <si>
    <t>ERO 103 - MÓDULOS SOLARES46</t>
  </si>
  <si>
    <t>ERO 94 - PHB8500-MS6</t>
  </si>
  <si>
    <t>ERO 103 - MÓDULOS SOLARES45</t>
  </si>
  <si>
    <t>ERO 94 - PHB8500-MS5</t>
  </si>
  <si>
    <t>ERO 103 - MÓDULOS SOLARES44</t>
  </si>
  <si>
    <t>ERO 94 - PHB8500-MS4</t>
  </si>
  <si>
    <t>ERO 103 - MÓDULOS SOLARES43</t>
  </si>
  <si>
    <t>ERO 94 - PHB8500-MS3</t>
  </si>
  <si>
    <t>ERO 103 - MÓDULOS SOLARES42</t>
  </si>
  <si>
    <t>ERO 94 - PHB8500-MS2</t>
  </si>
  <si>
    <t>ERO 103 - MÓDULOS SOLARES41</t>
  </si>
  <si>
    <t>ERO 94 - PHB8500-MS1</t>
  </si>
  <si>
    <t>ERO 103 - MÓDULOS SOLARES40</t>
  </si>
  <si>
    <t>1381 - SUN 2000G3-US-220</t>
  </si>
  <si>
    <t>ERO 92 - RENO 10K22</t>
  </si>
  <si>
    <t>ERO 103 - MÓDULOS SOLARES39</t>
  </si>
  <si>
    <t>ERO 92 - RENO 10K21</t>
  </si>
  <si>
    <t>ERO 103 - MÓDULOS SOLARES38</t>
  </si>
  <si>
    <t>ERO 92 - RENO 10K20</t>
  </si>
  <si>
    <t>ERO 103 - MÓDULOS SOLARES37</t>
  </si>
  <si>
    <t>ERO 92 - RENO 10K19</t>
  </si>
  <si>
    <t>ERO 103 - MÓDULOS SOLARES36</t>
  </si>
  <si>
    <t>ERO 92 - RENO 10K18</t>
  </si>
  <si>
    <t>ERO 103 - MÓDULOS SOLARES35</t>
  </si>
  <si>
    <t>ERO 92 - RENO 10K17</t>
  </si>
  <si>
    <t>ERO 103 - MÓDULOS SOLARES34</t>
  </si>
  <si>
    <t>ERO 92 - RENO 10K16</t>
  </si>
  <si>
    <t>ERO 103 - MÓDULOS SOLARES33</t>
  </si>
  <si>
    <t>ERO 92 - RENO 10K15</t>
  </si>
  <si>
    <t>ERO 103 - MÓDULOS SOLARES32</t>
  </si>
  <si>
    <t>ERO 92 - RENO 10K14</t>
  </si>
  <si>
    <t>ERO 103 - MÓDULOS SOLARES31</t>
  </si>
  <si>
    <t>ERO 92 - RENO 10K13</t>
  </si>
  <si>
    <t>ERO 103 - MÓDULOS SOLARES30</t>
  </si>
  <si>
    <t>ERO 92 - RENO 10K12</t>
  </si>
  <si>
    <t>ERO 103 - MÓDULOS SOLARES29</t>
  </si>
  <si>
    <t>ERO 92 - RENO 10K11</t>
  </si>
  <si>
    <t>ERO 103 - MÓDULOS SOLARES28</t>
  </si>
  <si>
    <t>ERO 92 - RENO 10K10</t>
  </si>
  <si>
    <t>ERO 103 - MÓDULOS SOLARES27</t>
  </si>
  <si>
    <t>ERO 92 - RENO 10K9</t>
  </si>
  <si>
    <t>ERO 103 - MÓDULOS SOLARES26</t>
  </si>
  <si>
    <t>ERO 92 - RENO 10K8</t>
  </si>
  <si>
    <t>ERO 103 - MÓDULOS SOLARES25</t>
  </si>
  <si>
    <t>ERO 92 - RENO 10K7</t>
  </si>
  <si>
    <t>ERO 103 - MÓDULOS SOLARES24</t>
  </si>
  <si>
    <t>ERO 92 - RENO 10K6</t>
  </si>
  <si>
    <t>ERO 103 - MÓDULOS SOLARES23</t>
  </si>
  <si>
    <t>ERO 92 - RENO 10K5</t>
  </si>
  <si>
    <t>ERO 103 - MÓDULOS SOLARES22</t>
  </si>
  <si>
    <t>ERO 92 - RENO 10K4</t>
  </si>
  <si>
    <t>ERO 103 - MÓDULOS SOLARES21</t>
  </si>
  <si>
    <t>ERO 92 - RENO 10K3</t>
  </si>
  <si>
    <t>ERO 103 - MÓDULOS SOLARES20</t>
  </si>
  <si>
    <t>ERO 92 - RENO 10K2</t>
  </si>
  <si>
    <t>ERO 103 - MÓDULOS SOLARES19</t>
  </si>
  <si>
    <t>ERO 92 - RENO 10K1</t>
  </si>
  <si>
    <t>ERO 103 - MÓDULOS SOLARES18</t>
  </si>
  <si>
    <t>ERO 89 - GROWATT67</t>
  </si>
  <si>
    <t>ERO 103 - MÓDULOS SOLARES17</t>
  </si>
  <si>
    <t>ERO 89 - GROWATT66</t>
  </si>
  <si>
    <t>ERO 103 - MÓDULOS SOLARES16</t>
  </si>
  <si>
    <t>ERO 103 - MÓDULOS SOLARES15</t>
  </si>
  <si>
    <t>ERO 103 - MÓDULOS SOLARES14</t>
  </si>
  <si>
    <t>ERO 103 - MÓDULOS SOLARES13</t>
  </si>
  <si>
    <t>ERO 103 - MÓDULOS SOLARES12</t>
  </si>
  <si>
    <t>ERO 103 - MÓDULOS SOLARES11</t>
  </si>
  <si>
    <t>ERO 103 - MÓDULOS SOLARES10</t>
  </si>
  <si>
    <t>ERO 103 - MÓDULOS SOLARES9</t>
  </si>
  <si>
    <t>ERO 103 - MÓDULOS SOLARES8</t>
  </si>
  <si>
    <t>ERO 103 - MÓDULOS SOLARES7</t>
  </si>
  <si>
    <t>ERO 103 - MÓDULOS SOLARES6</t>
  </si>
  <si>
    <t>ERO 103 - MÓDULOS SOLARES5</t>
  </si>
  <si>
    <t>ERO 103 - MÓDULOS SOLARES4</t>
  </si>
  <si>
    <t>ERO 103 - MÓDULOS SOLARES3</t>
  </si>
  <si>
    <t>ERO 103 - MÓDULOS SOLARES2</t>
  </si>
  <si>
    <t>ERO 103 - MÓDULOS SOLARES1</t>
  </si>
  <si>
    <t>1145 - EMSB 555 HC</t>
  </si>
  <si>
    <t>ERO 98 - EMS 330P20</t>
  </si>
  <si>
    <t>ERO 98 - EMS 330P19</t>
  </si>
  <si>
    <t>ERO 98 - EMS 330P18</t>
  </si>
  <si>
    <t>ERO 98 - EMS 330P17</t>
  </si>
  <si>
    <t>ERO 98 - EMS 330P16</t>
  </si>
  <si>
    <t>ERO 98 - EMS 330P15</t>
  </si>
  <si>
    <t>ERO 98 - EMS 330P14</t>
  </si>
  <si>
    <t>ERO 98 - EMS 330P13</t>
  </si>
  <si>
    <t>ERO 98 - EMS 330P12</t>
  </si>
  <si>
    <t>ERO 98 - EMS 330P11</t>
  </si>
  <si>
    <t>ERO 98 - EMS 330P10</t>
  </si>
  <si>
    <t>ERO 98 - EMS 330P9</t>
  </si>
  <si>
    <t>ERO 98 - EMS 330P8</t>
  </si>
  <si>
    <t>ERO 98 - EMS 330P7</t>
  </si>
  <si>
    <t>ERO 98 - EMS 330P6</t>
  </si>
  <si>
    <t>509 - 430WP</t>
  </si>
  <si>
    <t>ERO 98 - EMS 330P5</t>
  </si>
  <si>
    <t>ERO 98 - EMS 330P4</t>
  </si>
  <si>
    <t>ERO 98 - EMS 330P3</t>
  </si>
  <si>
    <t>ERO 98 - EMS 330P2</t>
  </si>
  <si>
    <t>ERO 98 - EMS 330P1</t>
  </si>
  <si>
    <t>1154 - JKM475N-60HL4-V</t>
  </si>
  <si>
    <t>ERO 96 - EAGLE HC 72M G2 380W54</t>
  </si>
  <si>
    <t>1153 - JKM570N-72HL4-BDV</t>
  </si>
  <si>
    <t>ERO 96 - EAGLE HC 72M G2 380W53</t>
  </si>
  <si>
    <t>1134 - JKM575N-72HL4-V</t>
  </si>
  <si>
    <t>ERO 96 - EAGLE HC 72M G2 380W52</t>
  </si>
  <si>
    <t>816 - MAX – G60KTL3-LV</t>
  </si>
  <si>
    <t>ERO 96 - EAGLE HC 72M G2 380W51</t>
  </si>
  <si>
    <t>ERO 96 - EAGLE HC 72M G2 380W50</t>
  </si>
  <si>
    <t>ERO 96 - EAGLE HC 72M G2 380W49</t>
  </si>
  <si>
    <t>ERO 96 - EAGLE HC 72M G2 380W48</t>
  </si>
  <si>
    <t>ERO 96 - EAGLE HC 72M G2 380W47</t>
  </si>
  <si>
    <t>ERO 96 - EAGLE HC 72M G2 380W46</t>
  </si>
  <si>
    <t>736 - MIC 3000TL-X</t>
  </si>
  <si>
    <t>ERO 96 - EAGLE HC 72M G2 380W45</t>
  </si>
  <si>
    <t>ERO 96 - EAGLE HC 72M G2 380W44</t>
  </si>
  <si>
    <t>ERO 96 - EAGLE HC 72M G2 380W43</t>
  </si>
  <si>
    <t>ERO 96 - EAGLE HC 72M G2 380W42</t>
  </si>
  <si>
    <t>ERO 96 - EAGLE HC 72M G2 380W41</t>
  </si>
  <si>
    <t>ERO 96 - EAGLE HC 72M G2 380W40</t>
  </si>
  <si>
    <t>ERO 96 - EAGLE HC 72M G2 380W39</t>
  </si>
  <si>
    <t>ERO 96 - EAGLE HC 72M G2 380W38</t>
  </si>
  <si>
    <t>ERO 96 - EAGLE HC 72M G2 380W37</t>
  </si>
  <si>
    <t>ERO 96 - EAGLE HC 72M G2 380W36</t>
  </si>
  <si>
    <t>ERO 96 - EAGLE HC 72M G2 380W35</t>
  </si>
  <si>
    <t>ERO 96 - EAGLE HC 72M G2 380W34</t>
  </si>
  <si>
    <t>ERO 96 - EAGLE HC 72M G2 380W33</t>
  </si>
  <si>
    <t>ERO 96 - EAGLE HC 72M G2 380W32</t>
  </si>
  <si>
    <t>ERO 96 - EAGLE HC 72M G2 380W31</t>
  </si>
  <si>
    <t>ERO 96 - EAGLE HC 72M G2 380W30</t>
  </si>
  <si>
    <t>ERO 96 - EAGLE HC 72M G2 380W29</t>
  </si>
  <si>
    <t>ERO 96 - EAGLE HC 72M G2 380W28</t>
  </si>
  <si>
    <t>ERO 96 - EAGLE HC 72M G2 380W27</t>
  </si>
  <si>
    <t>ERO 96 - EAGLE HC 72M G2 380W26</t>
  </si>
  <si>
    <t>ERO 96 - EAGLE HC 72M G2 380W25</t>
  </si>
  <si>
    <t>ERO 87 - SOLAR 7.5 KTLM38</t>
  </si>
  <si>
    <t>ERO 96 - EAGLE HC 72M G2 380W24</t>
  </si>
  <si>
    <t>ERO 87 - SOLAR 7.5 KTLM37</t>
  </si>
  <si>
    <t>ERO 96 - EAGLE HC 72M G2 380W23</t>
  </si>
  <si>
    <t>ERO 87 - SOLAR 7.5 KTLM36</t>
  </si>
  <si>
    <t>ERO 96 - EAGLE HC 72M G2 380W22</t>
  </si>
  <si>
    <t>ERO 87 - SOLAR 7.5 KTLM35</t>
  </si>
  <si>
    <t>ERO 96 - EAGLE HC 72M G2 380W21</t>
  </si>
  <si>
    <t>ERO 87 - SOLAR 7.5 KTLM34</t>
  </si>
  <si>
    <t>ERO 96 - EAGLE HC 72M G2 380W20</t>
  </si>
  <si>
    <t>ERO 87 - SOLAR 7.5 KTLM33</t>
  </si>
  <si>
    <t>ERO 96 - EAGLE HC 72M G2 380W19</t>
  </si>
  <si>
    <t>ERO 87 - SOLAR 7.5 KTLM32</t>
  </si>
  <si>
    <t>ERO 96 - EAGLE HC 72M G2 380W18</t>
  </si>
  <si>
    <t>ERO 87 - SOLAR 7.5 KTLM31</t>
  </si>
  <si>
    <t>ERO 96 - EAGLE HC 72M G2 380W17</t>
  </si>
  <si>
    <t>ERO 87 - SOLAR 7.5 KTLM30</t>
  </si>
  <si>
    <t>ERO 96 - EAGLE HC 72M G2 380W16</t>
  </si>
  <si>
    <t>ERO 87 - SOLAR 7.5 KTLM29</t>
  </si>
  <si>
    <t>ERO 96 - EAGLE HC 72M G2 380W15</t>
  </si>
  <si>
    <t>ERO 87 - SOLAR 7.5 KTLM28</t>
  </si>
  <si>
    <t>ERO 96 - EAGLE HC 72M G2 380W14</t>
  </si>
  <si>
    <t>ERO 87 - SOLAR 7.5 KTLM27</t>
  </si>
  <si>
    <t>ERO 96 - EAGLE HC 72M G2 380W13</t>
  </si>
  <si>
    <t>ERO 87 - SOLAR 7.5 KTLM26</t>
  </si>
  <si>
    <t>ERO 96 - EAGLE HC 72M G2 380W12</t>
  </si>
  <si>
    <t>ERO 87 - SOLAR 7.5 KTLM25</t>
  </si>
  <si>
    <t>ERO 96 - EAGLE HC 72M G2 380W11</t>
  </si>
  <si>
    <t>ERO 87 - SOLAR 7.5 KTLM24</t>
  </si>
  <si>
    <t>ERO 96 - EAGLE HC 72M G2 380W10</t>
  </si>
  <si>
    <t>ERO 87 - SOLAR 7.5 KTLM23</t>
  </si>
  <si>
    <t>ERO 96 - EAGLE HC 72M G2 380W9</t>
  </si>
  <si>
    <t>ERO 87 - SOLAR 7.5 KTLM22</t>
  </si>
  <si>
    <t>ERO 96 - EAGLE HC 72M G2 380W8</t>
  </si>
  <si>
    <t>ERO 87 - SOLAR 7.5 KTLM21</t>
  </si>
  <si>
    <t>ERO 96 - EAGLE HC 72M G2 380W7</t>
  </si>
  <si>
    <t>ERO 87 - SOLAR 7.5 KTLM20</t>
  </si>
  <si>
    <t>468 - JKM390M-72-V</t>
  </si>
  <si>
    <t>ERO 96 - EAGLE HC 72M G2 380W6</t>
  </si>
  <si>
    <t>ERO 87 - SOLAR 7.5 KTLM19</t>
  </si>
  <si>
    <t>458 - CS3W-POLI-144-410W BR</t>
  </si>
  <si>
    <t>ERO 96 - EAGLE HC 72M G2 380W5</t>
  </si>
  <si>
    <t>ERO 87 - SOLAR 7.5 KTLM18</t>
  </si>
  <si>
    <t>ERO 96 - EAGLE HC 72M G2 380W4</t>
  </si>
  <si>
    <t>ERO 87 - SOLAR 7.5 KTLM17</t>
  </si>
  <si>
    <t>ERO 96 - EAGLE HC 72M G2 380W3</t>
  </si>
  <si>
    <t>ERO 87 - SOLAR 7.5 KTLM16</t>
  </si>
  <si>
    <t>ERO 96 - EAGLE HC 72M G2 380W2</t>
  </si>
  <si>
    <t>ERO 87 - SOLAR 7.5 KTLM15</t>
  </si>
  <si>
    <t>ERO 96 - EAGLE HC 72M G2 380W1</t>
  </si>
  <si>
    <t>ERO 87 - SOLAR 7.5 KTLM14</t>
  </si>
  <si>
    <t>1162 - BYD545MLK-36</t>
  </si>
  <si>
    <t>ERO 95 - 335 PHK-3625</t>
  </si>
  <si>
    <t>ERO 87 - SOLAR 7.5 KTLM13</t>
  </si>
  <si>
    <t>ERO 95 - 335 PHK-3624</t>
  </si>
  <si>
    <t>ERO 87 - SOLAR 7.5 KTLM12</t>
  </si>
  <si>
    <t>ERO 95 - 335 PHK-3623</t>
  </si>
  <si>
    <t>ERO 87 - SOLAR 7.5 KTLM11</t>
  </si>
  <si>
    <t>ERO 95 - 335 PHK-3622</t>
  </si>
  <si>
    <t>ERO 87 - SOLAR 7.5 KTLM10</t>
  </si>
  <si>
    <t>ERO 95 - 335 PHK-3621</t>
  </si>
  <si>
    <t>ERO 87 - SOLAR 7.5 KTLM9</t>
  </si>
  <si>
    <t>ERO 95 - 335 PHK-3620</t>
  </si>
  <si>
    <t>ERO 87 - SOLAR 7.5 KTLM8</t>
  </si>
  <si>
    <t>ERO 95 - 335 PHK-3619</t>
  </si>
  <si>
    <t>ERO 87 - SOLAR 7.5 KTLM7</t>
  </si>
  <si>
    <t>ERO 95 - 335 PHK-3618</t>
  </si>
  <si>
    <t>ERO 87 - SOLAR 7.5 KTLM6</t>
  </si>
  <si>
    <t>ERO 95 - 335 PHK-3617</t>
  </si>
  <si>
    <t>ERO 87 - SOLAR 7.5 KTLM5</t>
  </si>
  <si>
    <t>ERO 95 - 335 PHK-3616</t>
  </si>
  <si>
    <t>ERO 87 - SOLAR 7.5 KTLM4</t>
  </si>
  <si>
    <t>ERO 95 - 335 PHK-3615</t>
  </si>
  <si>
    <t>ERO 87 - SOLAR 7.5 KTLM3</t>
  </si>
  <si>
    <t>ERO 95 - 335 PHK-3614</t>
  </si>
  <si>
    <t>ERO 87 - SOLAR 7.5 KTLM2</t>
  </si>
  <si>
    <t>678 - BYD390-M7K-36-5B</t>
  </si>
  <si>
    <t>ERO 95 - 335 PHK-3613</t>
  </si>
  <si>
    <t>ERO 87 - SOLAR 7.5 KTLM1</t>
  </si>
  <si>
    <t>ERO 95 - 335 PHK-3612</t>
  </si>
  <si>
    <t>ERO 95 - 335 PHK-3611</t>
  </si>
  <si>
    <t>ERO 81 - RENAC3</t>
  </si>
  <si>
    <t>ERO 95 - 335 PHK-3610</t>
  </si>
  <si>
    <t>ERO 81 - RENAC2</t>
  </si>
  <si>
    <t>ERO 95 - 335 PHK-369</t>
  </si>
  <si>
    <t>ERO 81 - RENAC1</t>
  </si>
  <si>
    <t>ERO 95 - 335 PHK-368</t>
  </si>
  <si>
    <t>ERO 95 - 335 PHK-367</t>
  </si>
  <si>
    <t>515 - 340PHK-36</t>
  </si>
  <si>
    <t>ERO 95 - 335 PHK-366</t>
  </si>
  <si>
    <t>ERO 95 - 335 PHK-365</t>
  </si>
  <si>
    <t>ERO 95 - 335 PHK-364</t>
  </si>
  <si>
    <t>ERO 95 - 335 PHK-363</t>
  </si>
  <si>
    <t>ERO 95 - 335 PHK-362</t>
  </si>
  <si>
    <t>ERO 95 - 335 PHK-361</t>
  </si>
  <si>
    <t>1143 - RENO-550-HM8</t>
  </si>
  <si>
    <t>ERO 93 - HALF CELL 340W5</t>
  </si>
  <si>
    <t>ERO 93 - HALF CELL 340W4</t>
  </si>
  <si>
    <t>ERO 93 - HALF CELL 340W3</t>
  </si>
  <si>
    <t>ERO 93 - HALF CELL 340W2</t>
  </si>
  <si>
    <t>ERO 93 - HALF CELL 340W1</t>
  </si>
  <si>
    <t>1156 - TSM-570DE19R</t>
  </si>
  <si>
    <t>ERO 91 - TSM-DE15MII46</t>
  </si>
  <si>
    <t>1147 - TSM-575DE19R</t>
  </si>
  <si>
    <t>ERO 91 - TSM-DE15MII45</t>
  </si>
  <si>
    <t>ERO 91 - TSM-DE15MII44</t>
  </si>
  <si>
    <t>ERO 91 - TSM-DE15MII43</t>
  </si>
  <si>
    <t>ERO 91 - TSM-DE15MII42</t>
  </si>
  <si>
    <t>ERO 91 - TSM-DE15MII41</t>
  </si>
  <si>
    <t>ERO 91 - TSM-DE15MII40</t>
  </si>
  <si>
    <t>ERO 91 - TSM-DE15MII39</t>
  </si>
  <si>
    <t>ERO 91 - TSM-DE15MII38</t>
  </si>
  <si>
    <t>ERO 91 - TSM-DE15MII37</t>
  </si>
  <si>
    <t>ERO 91 - TSM-DE15MII36</t>
  </si>
  <si>
    <t>ERO 91 - TSM-DE15MII35</t>
  </si>
  <si>
    <t>ERO 91 - TSM-DE15MII34</t>
  </si>
  <si>
    <t>ERO 91 - TSM-DE15MII33</t>
  </si>
  <si>
    <t>ERO 91 - TSM-DE15MII32</t>
  </si>
  <si>
    <t>ERO 91 - TSM-DE15MII31</t>
  </si>
  <si>
    <t>ERO 91 - TSM-DE15MII30</t>
  </si>
  <si>
    <t>ERO 91 - TSM-DE15MII29</t>
  </si>
  <si>
    <t>ERO 91 - TSM-DE15MII28</t>
  </si>
  <si>
    <t>ERO 91 - TSM-DE15MII27</t>
  </si>
  <si>
    <t>ERO 91 - TSM-DE15MII26</t>
  </si>
  <si>
    <t>ERO 91 - TSM-DE15MII25</t>
  </si>
  <si>
    <t>ERO 91 - TSM-DE15MII24</t>
  </si>
  <si>
    <t>ERO 91 - TSM-DE15MII23</t>
  </si>
  <si>
    <t>ERO 91 - TSM-DE15MII22</t>
  </si>
  <si>
    <t>ERO 91 - TSM-DE15MII21</t>
  </si>
  <si>
    <t>ERO 91 - TSM-DE15MII20</t>
  </si>
  <si>
    <t>ERO 91 - TSM-DE15MII19</t>
  </si>
  <si>
    <t>ERO 91 - TSM-DE15MII18</t>
  </si>
  <si>
    <t>ERO 91 - TSM-DE15MII17</t>
  </si>
  <si>
    <t>ERO 91 - TSM-DE15MII16</t>
  </si>
  <si>
    <t>ERO 91 - TSM-DE15MII15</t>
  </si>
  <si>
    <t>ERO 91 - TSM-DE15MII14</t>
  </si>
  <si>
    <t>ERO 91 - TSM-DE15MII13</t>
  </si>
  <si>
    <t>ERO 91 - TSM-DE15MII12</t>
  </si>
  <si>
    <t>ERO 91 - TSM-DE15MII11</t>
  </si>
  <si>
    <t>ERO 91 - TSM-DE15MII10</t>
  </si>
  <si>
    <t>ERO 91 - TSM-DE15MII9</t>
  </si>
  <si>
    <t>ERO 91 - TSM-DE15MII8</t>
  </si>
  <si>
    <t>ERO 91 - TSM-DE15MII7</t>
  </si>
  <si>
    <t>ERO 91 - TSM-DE15MII6</t>
  </si>
  <si>
    <t>ERO 91 - TSM-DE15MII5</t>
  </si>
  <si>
    <t>ERO 91 - TSM-DE15MII4</t>
  </si>
  <si>
    <t>ERO 91 - TSM-DE15MII3</t>
  </si>
  <si>
    <t>ERO 91 - TSM-DE15MII2</t>
  </si>
  <si>
    <t>ERO 91 - TSM-DE15MII1</t>
  </si>
  <si>
    <t>1141 - JMPVX1/72- 560(R)</t>
  </si>
  <si>
    <t>ERO 90 - TRINASOLAR8</t>
  </si>
  <si>
    <t>ERO 90 - TRINASOLAR7</t>
  </si>
  <si>
    <t>ERO 90 - TRINASOLAR6</t>
  </si>
  <si>
    <t>ERO 90 - TRINASOLAR5</t>
  </si>
  <si>
    <t>ERO 90 - TRINASOLAR4</t>
  </si>
  <si>
    <t>ERO 90 - TRINASOLAR3</t>
  </si>
  <si>
    <t>ERO 90 - TRINASOLAR2</t>
  </si>
  <si>
    <t>ERO 90 - TRINASOLAR1</t>
  </si>
  <si>
    <t>1161 - ODA580-36V-MH</t>
  </si>
  <si>
    <t>ERO 88 - ODA-380W36M22</t>
  </si>
  <si>
    <t>1139 - ODA560-36V-MH</t>
  </si>
  <si>
    <t>ERO 88 - ODA-380W36M21</t>
  </si>
  <si>
    <t>ERO 88 - ODA-380W36M20</t>
  </si>
  <si>
    <t>ERO 88 - ODA-380W36M19</t>
  </si>
  <si>
    <t>ERO 88 - ODA-380W36M18</t>
  </si>
  <si>
    <t>ERO 88 - ODA-380W36M17</t>
  </si>
  <si>
    <t>ERO 88 - ODA-380W36M16</t>
  </si>
  <si>
    <t>ERO 88 - ODA-380W36M15</t>
  </si>
  <si>
    <t>ERO 46 - B&amp;B POWER CO., LTD.5</t>
  </si>
  <si>
    <t>ERO 88 - ODA-380W36M14</t>
  </si>
  <si>
    <t>ERO 46 - B&amp;B POWER CO., LTD.4</t>
  </si>
  <si>
    <t>ERO 88 - ODA-380W36M13</t>
  </si>
  <si>
    <t>ERO 46 - B&amp;B POWER CO., LTD.3</t>
  </si>
  <si>
    <t>ERO 88 - ODA-380W36M12</t>
  </si>
  <si>
    <t>ERO 46 - B&amp;B POWER CO., LTD.2</t>
  </si>
  <si>
    <t>ERO 88 - ODA-380W36M11</t>
  </si>
  <si>
    <t>ERO 46 - B&amp;B POWER CO., LTD.1</t>
  </si>
  <si>
    <t>ERO 88 - ODA-380W36M10</t>
  </si>
  <si>
    <t>ERO 88 - ODA-380W36M9</t>
  </si>
  <si>
    <t>ERO 88 - ODA-380W36M8</t>
  </si>
  <si>
    <t>ERO 88 - ODA-380W36M7</t>
  </si>
  <si>
    <t>ERO 88 - ODA-380W36M6</t>
  </si>
  <si>
    <t>ERO 88 - ODA-380W36M5</t>
  </si>
  <si>
    <t>ERO 88 - ODA-380W36M4</t>
  </si>
  <si>
    <t>ERO 88 - ODA-380W36M3</t>
  </si>
  <si>
    <t>ERO 88 - ODA-380W36M2</t>
  </si>
  <si>
    <t>ERO 88 - ODA-380W36M1</t>
  </si>
  <si>
    <t>ERO 41 - W M LAUDISIO JUNIOR - ME3</t>
  </si>
  <si>
    <t>ERO 80 - HELIUS ENERGY1</t>
  </si>
  <si>
    <t>ERO 41 - W M LAUDISIO JUNIOR - ME2</t>
  </si>
  <si>
    <t>ERO 41 - W M LAUDISIO JUNIOR - ME1</t>
  </si>
  <si>
    <t>ERO 38 - SOLAR ENERGY DO BRASIL7</t>
  </si>
  <si>
    <t>ERO 38 - SOLAR ENERGY DO BRASIL6</t>
  </si>
  <si>
    <t>ERO 38 - SOLAR ENERGY DO BRASIL5</t>
  </si>
  <si>
    <t>ERO 78 - CSUNPOWER5</t>
  </si>
  <si>
    <t>ERO 38 - SOLAR ENERGY DO BRASIL4</t>
  </si>
  <si>
    <t>ERO 78 - CSUNPOWER4</t>
  </si>
  <si>
    <t>ERO 38 - SOLAR ENERGY DO BRASIL3</t>
  </si>
  <si>
    <t>ERO 78 - CSUNPOWER3</t>
  </si>
  <si>
    <t>ERO 38 - SOLAR ENERGY DO BRASIL2</t>
  </si>
  <si>
    <t>ERO 78 - CSUNPOWER2</t>
  </si>
  <si>
    <t>ERO 38 - SOLAR ENERGY DO BRASIL1</t>
  </si>
  <si>
    <t>ERO 78 - CSUNPOWER1</t>
  </si>
  <si>
    <t>ERO 35 - RENOVIGI COMÉRCIO DE EQUIPAMENTOS PARA GERAÇÃO DE ENERGIA LTDA19</t>
  </si>
  <si>
    <t>ERO 35 - RENOVIGI COMÉRCIO DE EQUIPAMENTOS PARA GERAÇÃO DE ENERGIA LTDA18</t>
  </si>
  <si>
    <t>ERO 35 - RENOVIGI COMÉRCIO DE EQUIPAMENTOS PARA GERAÇÃO DE ENERGIA LTDA17</t>
  </si>
  <si>
    <t>ERO 35 - RENOVIGI COMÉRCIO DE EQUIPAMENTOS PARA GERAÇÃO DE ENERGIA LTDA16</t>
  </si>
  <si>
    <t>ERO 35 - RENOVIGI COMÉRCIO DE EQUIPAMENTOS PARA GERAÇÃO DE ENERGIA LTDA15</t>
  </si>
  <si>
    <t>ERO 35 - RENOVIGI COMÉRCIO DE EQUIPAMENTOS PARA GERAÇÃO DE ENERGIA LTDA14</t>
  </si>
  <si>
    <t>ERO 69 - QXPV SOLAR3</t>
  </si>
  <si>
    <t>ERO 35 - RENOVIGI COMÉRCIO DE EQUIPAMENTOS PARA GERAÇÃO DE ENERGIA LTDA13</t>
  </si>
  <si>
    <t>ERO 69 - QXPV SOLAR2</t>
  </si>
  <si>
    <t>ERO 35 - RENOVIGI COMÉRCIO DE EQUIPAMENTOS PARA GERAÇÃO DE ENERGIA LTDA12</t>
  </si>
  <si>
    <t>ERO 69 - QXPV SOLAR1</t>
  </si>
  <si>
    <t>ERO 35 - RENOVIGI COMÉRCIO DE EQUIPAMENTOS PARA GERAÇÃO DE ENERGIA LTDA11</t>
  </si>
  <si>
    <t>ERO 35 - RENOVIGI COMÉRCIO DE EQUIPAMENTOS PARA GERAÇÃO DE ENERGIA LTDA10</t>
  </si>
  <si>
    <t>ERO 35 - RENOVIGI COMÉRCIO DE EQUIPAMENTOS PARA GERAÇÃO DE ENERGIA LTDA9</t>
  </si>
  <si>
    <t>ERO 35 - RENOVIGI COMÉRCIO DE EQUIPAMENTOS PARA GERAÇÃO DE ENERGIA LTDA8</t>
  </si>
  <si>
    <t>ERO 35 - RENOVIGI COMÉRCIO DE EQUIPAMENTOS PARA GERAÇÃO DE ENERGIA LTDA7</t>
  </si>
  <si>
    <t>ERO 35 - RENOVIGI COMÉRCIO DE EQUIPAMENTOS PARA GERAÇÃO DE ENERGIA LTDA6</t>
  </si>
  <si>
    <t>ERO 35 - RENOVIGI COMÉRCIO DE EQUIPAMENTOS PARA GERAÇÃO DE ENERGIA LTDA5</t>
  </si>
  <si>
    <t>ERO 35 - RENOVIGI COMÉRCIO DE EQUIPAMENTOS PARA GERAÇÃO DE ENERGIA LTDA4</t>
  </si>
  <si>
    <t>ERO 35 - RENOVIGI COMÉRCIO DE EQUIPAMENTOS PARA GERAÇÃO DE ENERGIA LTDA3</t>
  </si>
  <si>
    <t>ERO 60 - GLOBO BRASIL1</t>
  </si>
  <si>
    <t>ERO 35 - RENOVIGI COMÉRCIO DE EQUIPAMENTOS PARA GERAÇÃO DE ENERGIA LTDA2</t>
  </si>
  <si>
    <t>ERO 35 - RENOVIGI COMÉRCIO DE EQUIPAMENTOS PARA GERAÇÃO DE ENERGIA LTDA1</t>
  </si>
  <si>
    <t>ERO 29 - NORTHERN ELECTRIC&amp;POWER CO.,LTD2</t>
  </si>
  <si>
    <t>ERO 29 - NORTHERN ELECTRIC&amp;POWER CO.,LTD1</t>
  </si>
  <si>
    <t>ERO 28 - KLEVENTA SOLAR B.V.23</t>
  </si>
  <si>
    <t>ERO 28 - KLEVENTA SOLAR B.V.22</t>
  </si>
  <si>
    <t>ERO 28 - KLEVENTA SOLAR B.V.21</t>
  </si>
  <si>
    <t>ERO 28 - KLEVENTA SOLAR B.V.20</t>
  </si>
  <si>
    <t>ERO 28 - KLEVENTA SOLAR B.V.19</t>
  </si>
  <si>
    <t>ERO 28 - KLEVENTA SOLAR B.V.18</t>
  </si>
  <si>
    <t>ERO 28 - KLEVENTA SOLAR B.V.17</t>
  </si>
  <si>
    <t>ERO 28 - KLEVENTA SOLAR B.V.16</t>
  </si>
  <si>
    <t>ERO 28 - KLEVENTA SOLAR B.V.15</t>
  </si>
  <si>
    <t>ERO 48 - CHINT SOLAR CO., LTD.11</t>
  </si>
  <si>
    <t>ERO 28 - KLEVENTA SOLAR B.V.14</t>
  </si>
  <si>
    <t>ERO 48 - CHINT SOLAR CO., LTD.10</t>
  </si>
  <si>
    <t>ERO 28 - KLEVENTA SOLAR B.V.13</t>
  </si>
  <si>
    <t>ERO 48 - CHINT SOLAR CO., LTD.9</t>
  </si>
  <si>
    <t>ERO 28 - KLEVENTA SOLAR B.V.12</t>
  </si>
  <si>
    <t>ERO 48 - CHINT SOLAR CO., LTD.8</t>
  </si>
  <si>
    <t>ERO 28 - KLEVENTA SOLAR B.V.11</t>
  </si>
  <si>
    <t>ERO 48 - CHINT SOLAR CO., LTD.7</t>
  </si>
  <si>
    <t>ERO 28 - KLEVENTA SOLAR B.V.10</t>
  </si>
  <si>
    <t>ERO 48 - CHINT SOLAR CO., LTD.6</t>
  </si>
  <si>
    <t>ERO 28 - KLEVENTA SOLAR B.V.9</t>
  </si>
  <si>
    <t>ERO 48 - CHINT SOLAR CO., LTD.5</t>
  </si>
  <si>
    <t>ERO 28 - KLEVENTA SOLAR B.V.8</t>
  </si>
  <si>
    <t>ERO 48 - CHINT SOLAR CO., LTD.4</t>
  </si>
  <si>
    <t>ERO 28 - KLEVENTA SOLAR B.V.7</t>
  </si>
  <si>
    <t>ERO 48 - CHINT SOLAR CO., LTD.3</t>
  </si>
  <si>
    <t>ERO 28 - KLEVENTA SOLAR B.V.6</t>
  </si>
  <si>
    <t>ERO 48 - CHINT SOLAR CO., LTD.2</t>
  </si>
  <si>
    <t>ERO 28 - KLEVENTA SOLAR B.V.5</t>
  </si>
  <si>
    <t>ERO 48 - CHINT SOLAR CO., LTD.1</t>
  </si>
  <si>
    <t>ERO 28 - KLEVENTA SOLAR B.V.4</t>
  </si>
  <si>
    <t>ERO 28 - KLEVENTA SOLAR B.V.3</t>
  </si>
  <si>
    <t>ERO 28 - KLEVENTA SOLAR B.V.2</t>
  </si>
  <si>
    <t>ERO 28 - KLEVENTA SOLAR B.V.1</t>
  </si>
  <si>
    <t>ERO 27 - SOFAR CO., LTD.24</t>
  </si>
  <si>
    <t>ERO 27 - SOFAR CO., LTD.23</t>
  </si>
  <si>
    <t>ERO 27 - SOFAR CO., LTD.22</t>
  </si>
  <si>
    <t>ERO 44 - NINGBO ULICA SOLAR SCIENCE AND TECHNOLOGY CO., LTD7</t>
  </si>
  <si>
    <t>ERO 27 - SOFAR CO., LTD.21</t>
  </si>
  <si>
    <t>ERO 44 - NINGBO ULICA SOLAR SCIENCE AND TECHNOLOGY CO., LTD6</t>
  </si>
  <si>
    <t>ERO 27 - SOFAR CO., LTD.20</t>
  </si>
  <si>
    <t>ERO 44 - NINGBO ULICA SOLAR SCIENCE AND TECHNOLOGY CO., LTD5</t>
  </si>
  <si>
    <t>ERO 27 - SOFAR CO., LTD.19</t>
  </si>
  <si>
    <t>ERO 44 - NINGBO ULICA SOLAR SCIENCE AND TECHNOLOGY CO., LTD4</t>
  </si>
  <si>
    <t>ERO 27 - SOFAR CO., LTD.18</t>
  </si>
  <si>
    <t>ERO 44 - NINGBO ULICA SOLAR SCIENCE AND TECHNOLOGY CO., LTD3</t>
  </si>
  <si>
    <t>ERO 27 - SOFAR CO., LTD.17</t>
  </si>
  <si>
    <t>ERO 44 - NINGBO ULICA SOLAR SCIENCE AND TECHNOLOGY CO., LTD2</t>
  </si>
  <si>
    <t>ERO 27 - SOFAR CO., LTD.16</t>
  </si>
  <si>
    <t>ERO 44 - NINGBO ULICA SOLAR SCIENCE AND TECHNOLOGY CO., LTD1</t>
  </si>
  <si>
    <t>ERO 27 - SOFAR CO., LTD.15</t>
  </si>
  <si>
    <t>ERO 27 - SOFAR CO., LTD.14</t>
  </si>
  <si>
    <t>ERO 27 - SOFAR CO., LTD.13</t>
  </si>
  <si>
    <t>ERO 27 - SOFAR CO., LTD.12</t>
  </si>
  <si>
    <t>ERO 27 - SOFAR CO., LTD.11</t>
  </si>
  <si>
    <t>ERO 27 - SOFAR CO., LTD.10</t>
  </si>
  <si>
    <t>ERO 27 - SOFAR CO., LTD.9</t>
  </si>
  <si>
    <t>ERO 27 - SOFAR CO., LTD.8</t>
  </si>
  <si>
    <t>ERO 27 - SOFAR CO., LTD.7</t>
  </si>
  <si>
    <t>ERO 27 - SOFAR CO., LTD.6</t>
  </si>
  <si>
    <t>ERO 27 - SOFAR CO., LTD.5</t>
  </si>
  <si>
    <t>ERO 40 - SERAPHIM SOLAR SYSTEM CO., LTD.5</t>
  </si>
  <si>
    <t>ERO 27 - SOFAR CO., LTD.4</t>
  </si>
  <si>
    <t>ERO 40 - SERAPHIM SOLAR SYSTEM CO., LTD.4</t>
  </si>
  <si>
    <t>ERO 27 - SOFAR CO., LTD.3</t>
  </si>
  <si>
    <t>ERO 40 - SERAPHIM SOLAR SYSTEM CO., LTD.3</t>
  </si>
  <si>
    <t>ERO 27 - SOFAR CO., LTD.2</t>
  </si>
  <si>
    <t>ERO 40 - SERAPHIM SOLAR SYSTEM CO., LTD.2</t>
  </si>
  <si>
    <t>ERO 27 - SOFAR CO., LTD.1</t>
  </si>
  <si>
    <t>ERO 40 - SERAPHIM SOLAR SYSTEM CO., LTD.1</t>
  </si>
  <si>
    <t>ERO 26 - PHB SOLAR10</t>
  </si>
  <si>
    <t>ERO 26 - PHB SOLAR9</t>
  </si>
  <si>
    <t>ERO 26 - PHB SOLAR8</t>
  </si>
  <si>
    <t>ERO 26 - PHB SOLAR7</t>
  </si>
  <si>
    <t>ERO 26 - PHB SOLAR6</t>
  </si>
  <si>
    <t>ERO 26 - PHB SOLAR5</t>
  </si>
  <si>
    <t>ERO 26 - PHB SOLAR4</t>
  </si>
  <si>
    <t>ERO 26 - PHB SOLAR3</t>
  </si>
  <si>
    <t>ERO 26 - PHB SOLAR2</t>
  </si>
  <si>
    <t>ERO 26 - PHB SOLAR1</t>
  </si>
  <si>
    <t>ERO 24 - HUAWEI TECHNOLOGIES CO., LTD.20</t>
  </si>
  <si>
    <t>ERO 24 - HUAWEI TECHNOLOGIES CO., LTD.19</t>
  </si>
  <si>
    <t>ERO 24 - HUAWEI TECHNOLOGIES CO., LTD.18</t>
  </si>
  <si>
    <t>ERO 24 - HUAWEI TECHNOLOGIES CO., LTD.17</t>
  </si>
  <si>
    <t>ERO 24 - HUAWEI TECHNOLOGIES CO., LTD.16</t>
  </si>
  <si>
    <t>ERO 24 - HUAWEI TECHNOLOGIES CO., LTD.15</t>
  </si>
  <si>
    <t>ERO 24 - HUAWEI TECHNOLOGIES CO., LTD.14</t>
  </si>
  <si>
    <t>ERO 24 - HUAWEI TECHNOLOGIES CO., LTD.13</t>
  </si>
  <si>
    <t>ERO 24 - HUAWEI TECHNOLOGIES CO., LTD.12</t>
  </si>
  <si>
    <t>ERO 24 - HUAWEI TECHNOLOGIES CO., LTD.11</t>
  </si>
  <si>
    <t>ERO 24 - HUAWEI TECHNOLOGIES CO., LTD.10</t>
  </si>
  <si>
    <t>ERO 24 - HUAWEI TECHNOLOGIES CO., LTD.9</t>
  </si>
  <si>
    <t>ERO 24 - HUAWEI TECHNOLOGIES CO., LTD.8</t>
  </si>
  <si>
    <t>ERO 24 - HUAWEI TECHNOLOGIES CO., LTD.7</t>
  </si>
  <si>
    <t>ERO 24 - HUAWEI TECHNOLOGIES CO., LTD.6</t>
  </si>
  <si>
    <t>ERO 24 - HUAWEI TECHNOLOGIES CO., LTD.5</t>
  </si>
  <si>
    <t>ERO 24 - HUAWEI TECHNOLOGIES CO., LTD.4</t>
  </si>
  <si>
    <t>ERO 24 - HUAWEI TECHNOLOGIES CO., LTD.3</t>
  </si>
  <si>
    <t>ERO 24 - HUAWEI TECHNOLOGIES CO., LTD.2</t>
  </si>
  <si>
    <t>ERO 24 - HUAWEI TECHNOLOGIES CO., LTD.1</t>
  </si>
  <si>
    <t>ERO 20 - OMNIK NEW ENERGY CO., LTD.7</t>
  </si>
  <si>
    <t>ERO 20 - OMNIK NEW ENERGY CO., LTD.6</t>
  </si>
  <si>
    <t>ERO 20 - OMNIK NEW ENERGY CO., LTD.5</t>
  </si>
  <si>
    <t>ERO 20 - OMNIK NEW ENERGY CO., LTD.4</t>
  </si>
  <si>
    <t>ERO 20 - OMNIK NEW ENERGY CO., LTD.3</t>
  </si>
  <si>
    <t>ERO 20 - OMNIK NEW ENERGY CO., LTD.2</t>
  </si>
  <si>
    <t>ERO 20 - OMNIK NEW ENERGY CO., LTD.1</t>
  </si>
  <si>
    <t>ERO 19 - SOLAREDGE TECHNOLOGIES, INC15</t>
  </si>
  <si>
    <t>ERO 37 - AXITEC COMPONENTES SOLARES DO BRASIL LTDA2</t>
  </si>
  <si>
    <t>ERO 19 - SOLAREDGE TECHNOLOGIES, INC14</t>
  </si>
  <si>
    <t>ERO 37 - AXITEC COMPONENTES SOLARES DO BRASIL LTDA1</t>
  </si>
  <si>
    <t>ERO 19 - SOLAREDGE TECHNOLOGIES, INC13</t>
  </si>
  <si>
    <t>ERO 36 - LUXEN SOLAR ENERGY CO. LTD10</t>
  </si>
  <si>
    <t>ERO 19 - SOLAREDGE TECHNOLOGIES, INC12</t>
  </si>
  <si>
    <t>ERO 36 - LUXEN SOLAR ENERGY CO. LTD9</t>
  </si>
  <si>
    <t>ERO 19 - SOLAREDGE TECHNOLOGIES, INC11</t>
  </si>
  <si>
    <t>ERO 36 - LUXEN SOLAR ENERGY CO. LTD8</t>
  </si>
  <si>
    <t>ERO 19 - SOLAREDGE TECHNOLOGIES, INC10</t>
  </si>
  <si>
    <t>ERO 36 - LUXEN SOLAR ENERGY CO. LTD7</t>
  </si>
  <si>
    <t>ERO 19 - SOLAREDGE TECHNOLOGIES, INC9</t>
  </si>
  <si>
    <t>ERO 36 - LUXEN SOLAR ENERGY CO. LTD6</t>
  </si>
  <si>
    <t>ERO 19 - SOLAREDGE TECHNOLOGIES, INC8</t>
  </si>
  <si>
    <t>ERO 36 - LUXEN SOLAR ENERGY CO. LTD5</t>
  </si>
  <si>
    <t>ERO 19 - SOLAREDGE TECHNOLOGIES, INC7</t>
  </si>
  <si>
    <t>ERO 36 - LUXEN SOLAR ENERGY CO. LTD4</t>
  </si>
  <si>
    <t>ERO 19 - SOLAREDGE TECHNOLOGIES, INC6</t>
  </si>
  <si>
    <t>ERO 36 - LUXEN SOLAR ENERGY CO. LTD3</t>
  </si>
  <si>
    <t>ERO 19 - SOLAREDGE TECHNOLOGIES, INC5</t>
  </si>
  <si>
    <t>ERO 36 - LUXEN SOLAR ENERGY CO. LTD2</t>
  </si>
  <si>
    <t>ERO 19 - SOLAREDGE TECHNOLOGIES, INC4</t>
  </si>
  <si>
    <t>ERO 36 - LUXEN SOLAR ENERGY CO. LTD1</t>
  </si>
  <si>
    <t>ERO 19 - SOLAREDGE TECHNOLOGIES, INC3</t>
  </si>
  <si>
    <t>ERO 19 - SOLAREDGE TECHNOLOGIES, INC2</t>
  </si>
  <si>
    <t>ERO 19 - SOLAREDGE TECHNOLOGIES, INC1</t>
  </si>
  <si>
    <t>ERO 32 - RESUN SOLAR ENERGY CO,.LTD8</t>
  </si>
  <si>
    <t>ERO 32 - RESUN SOLAR ENERGY CO,.LTD7</t>
  </si>
  <si>
    <t>ERO 32 - RESUN SOLAR ENERGY CO,.LTD6</t>
  </si>
  <si>
    <t>ERO 32 - RESUN SOLAR ENERGY CO,.LTD5</t>
  </si>
  <si>
    <t>ERO 32 - RESUN SOLAR ENERGY CO,.LTD4</t>
  </si>
  <si>
    <t>ERO 32 - RESUN SOLAR ENERGY CO,.LTD3</t>
  </si>
  <si>
    <t>ERO 32 - RESUN SOLAR ENERGY CO,.LTD2</t>
  </si>
  <si>
    <t>ERO 32 - RESUN SOLAR ENERGY CO,.LTD1</t>
  </si>
  <si>
    <t>ERO 30 - OPEN RENEWABLES S.A.6</t>
  </si>
  <si>
    <t>ERO 30 - OPEN RENEWABLES S.A.5</t>
  </si>
  <si>
    <t>ERO 30 - OPEN RENEWABLES S.A.4</t>
  </si>
  <si>
    <t>ERO 30 - OPEN RENEWABLES S.A.3</t>
  </si>
  <si>
    <t>ERO 30 - OPEN RENEWABLES S.A.2</t>
  </si>
  <si>
    <t>ERO 15 - APSYSTEMS ALTERNERGY POWER6</t>
  </si>
  <si>
    <t>ERO 30 - OPEN RENEWABLES S.A.1</t>
  </si>
  <si>
    <t>ERO 15 - APSYSTEMS ALTERNERGY POWER5</t>
  </si>
  <si>
    <t>ERO 25 - RISEN ENERGY CO., LTD19</t>
  </si>
  <si>
    <t>ERO 15 - APSYSTEMS ALTERNERGY POWER4</t>
  </si>
  <si>
    <t>ERO 25 - RISEN ENERGY CO., LTD18</t>
  </si>
  <si>
    <t>ERO 15 - APSYSTEMS ALTERNERGY POWER3</t>
  </si>
  <si>
    <t>ERO 25 - RISEN ENERGY CO., LTD17</t>
  </si>
  <si>
    <t>ERO 15 - APSYSTEMS ALTERNERGY POWER2</t>
  </si>
  <si>
    <t>ERO 25 - RISEN ENERGY CO., LTD16</t>
  </si>
  <si>
    <t>ERO 15 - APSYSTEMS ALTERNERGY POWER1</t>
  </si>
  <si>
    <t>ERO 25 - RISEN ENERGY CO., LTD15</t>
  </si>
  <si>
    <t>ERO 14 - SUNGROW POWER SUPPLY CO., LTD.20</t>
  </si>
  <si>
    <t>ERO 25 - RISEN ENERGY CO., LTD14</t>
  </si>
  <si>
    <t>ERO 14 - SUNGROW POWER SUPPLY CO., LTD.19</t>
  </si>
  <si>
    <t>ERO 25 - RISEN ENERGY CO., LTD13</t>
  </si>
  <si>
    <t>ERO 14 - SUNGROW POWER SUPPLY CO., LTD.18</t>
  </si>
  <si>
    <t>ERO 25 - RISEN ENERGY CO., LTD12</t>
  </si>
  <si>
    <t>ERO 14 - SUNGROW POWER SUPPLY CO., LTD.17</t>
  </si>
  <si>
    <t>ERO 25 - RISEN ENERGY CO., LTD11</t>
  </si>
  <si>
    <t>ERO 14 - SUNGROW POWER SUPPLY CO., LTD.16</t>
  </si>
  <si>
    <t>ERO 25 - RISEN ENERGY CO., LTD10</t>
  </si>
  <si>
    <t>ERO 14 - SUNGROW POWER SUPPLY CO., LTD.15</t>
  </si>
  <si>
    <t>ERO 25 - RISEN ENERGY CO., LTD9</t>
  </si>
  <si>
    <t>ERO 14 - SUNGROW POWER SUPPLY CO., LTD.14</t>
  </si>
  <si>
    <t>ERO 25 - RISEN ENERGY CO., LTD8</t>
  </si>
  <si>
    <t>ERO 14 - SUNGROW POWER SUPPLY CO., LTD.13</t>
  </si>
  <si>
    <t>ERO 25 - RISEN ENERGY CO., LTD7</t>
  </si>
  <si>
    <t>ERO 14 - SUNGROW POWER SUPPLY CO., LTD.12</t>
  </si>
  <si>
    <t>ERO 25 - RISEN ENERGY CO., LTD6</t>
  </si>
  <si>
    <t>ERO 14 - SUNGROW POWER SUPPLY CO., LTD.11</t>
  </si>
  <si>
    <t>ERO 25 - RISEN ENERGY CO., LTD5</t>
  </si>
  <si>
    <t>ERO 14 - SUNGROW POWER SUPPLY CO., LTD.10</t>
  </si>
  <si>
    <t>ERO 25 - RISEN ENERGY CO., LTD4</t>
  </si>
  <si>
    <t>ERO 14 - SUNGROW POWER SUPPLY CO., LTD.9</t>
  </si>
  <si>
    <t>ERO 25 - RISEN ENERGY CO., LTD3</t>
  </si>
  <si>
    <t>ERO 14 - SUNGROW POWER SUPPLY CO., LTD.8</t>
  </si>
  <si>
    <t>ERO 25 - RISEN ENERGY CO., LTD2</t>
  </si>
  <si>
    <t>ERO 14 - SUNGROW POWER SUPPLY CO., LTD.7</t>
  </si>
  <si>
    <t>ERO 25 - RISEN ENERGY CO., LTD1</t>
  </si>
  <si>
    <t>ERO 14 - SUNGROW POWER SUPPLY CO., LTD.6</t>
  </si>
  <si>
    <t>ERO 23 - ANHUI DAHENG ENERGY TECHNOLOGY CO. LTD18</t>
  </si>
  <si>
    <t>ERO 14 - SUNGROW POWER SUPPLY CO., LTD.5</t>
  </si>
  <si>
    <t>ERO 23 - ANHUI DAHENG ENERGY TECHNOLOGY CO. LTD17</t>
  </si>
  <si>
    <t>ERO 14 - SUNGROW POWER SUPPLY CO., LTD.4</t>
  </si>
  <si>
    <t>ERO 23 - ANHUI DAHENG ENERGY TECHNOLOGY CO. LTD16</t>
  </si>
  <si>
    <t>ERO 14 - SUNGROW POWER SUPPLY CO., LTD.3</t>
  </si>
  <si>
    <t>ERO 23 - ANHUI DAHENG ENERGY TECHNOLOGY CO. LTD15</t>
  </si>
  <si>
    <t>ERO 14 - SUNGROW POWER SUPPLY CO., LTD.2</t>
  </si>
  <si>
    <t>ERO 23 - ANHUI DAHENG ENERGY TECHNOLOGY CO. LTD14</t>
  </si>
  <si>
    <t>ERO 14 - SUNGROW POWER SUPPLY CO., LTD.1</t>
  </si>
  <si>
    <t>ERO 23 - ANHUI DAHENG ENERGY TECHNOLOGY CO. LTD13</t>
  </si>
  <si>
    <t>ERO 13 - REFUSOL GMBH40</t>
  </si>
  <si>
    <t>ERO 23 - ANHUI DAHENG ENERGY TECHNOLOGY CO. LTD12</t>
  </si>
  <si>
    <t>ERO 13 - REFUSOL GMBH39</t>
  </si>
  <si>
    <t>ERO 23 - ANHUI DAHENG ENERGY TECHNOLOGY CO. LTD11</t>
  </si>
  <si>
    <t>461 - 25K-2T</t>
  </si>
  <si>
    <t>ERO 13 - REFUSOL GMBH38</t>
  </si>
  <si>
    <t>ERO 23 - ANHUI DAHENG ENERGY TECHNOLOGY CO. LTD10</t>
  </si>
  <si>
    <t>ERO 13 - REFUSOL GMBH37</t>
  </si>
  <si>
    <t>ERO 23 - ANHUI DAHENG ENERGY TECHNOLOGY CO. LTD9</t>
  </si>
  <si>
    <t>ERO 13 - REFUSOL GMBH36</t>
  </si>
  <si>
    <t>ERO 23 - ANHUI DAHENG ENERGY TECHNOLOGY CO. LTD8</t>
  </si>
  <si>
    <t>ERO 13 - REFUSOL GMBH35</t>
  </si>
  <si>
    <t>ERO 23 - ANHUI DAHENG ENERGY TECHNOLOGY CO. LTD7</t>
  </si>
  <si>
    <t>ERO 13 - REFUSOL GMBH34</t>
  </si>
  <si>
    <t>ERO 23 - ANHUI DAHENG ENERGY TECHNOLOGY CO. LTD6</t>
  </si>
  <si>
    <t>ERO 13 - REFUSOL GMBH33</t>
  </si>
  <si>
    <t>ERO 23 - ANHUI DAHENG ENERGY TECHNOLOGY CO. LTD5</t>
  </si>
  <si>
    <t>ERO 13 - REFUSOL GMBH32</t>
  </si>
  <si>
    <t>ERO 23 - ANHUI DAHENG ENERGY TECHNOLOGY CO. LTD4</t>
  </si>
  <si>
    <t>ERO 13 - REFUSOL GMBH31</t>
  </si>
  <si>
    <t>ERO 23 - ANHUI DAHENG ENERGY TECHNOLOGY CO. LTD3</t>
  </si>
  <si>
    <t>ERO 13 - REFUSOL GMBH30</t>
  </si>
  <si>
    <t>ERO 23 - ANHUI DAHENG ENERGY TECHNOLOGY CO. LTD2</t>
  </si>
  <si>
    <t>ERO 13 - REFUSOL GMBH29</t>
  </si>
  <si>
    <t>ERO 23 - ANHUI DAHENG ENERGY TECHNOLOGY CO. LTD1</t>
  </si>
  <si>
    <t>ERO 13 - REFUSOL GMBH28</t>
  </si>
  <si>
    <t>ERO 22 - TALESUN SOLAR TECHNOLOGIES CO., LTD11</t>
  </si>
  <si>
    <t>ERO 13 - REFUSOL GMBH27</t>
  </si>
  <si>
    <t>ERO 22 - TALESUN SOLAR TECHNOLOGIES CO., LTD10</t>
  </si>
  <si>
    <t>ERO 13 - REFUSOL GMBH26</t>
  </si>
  <si>
    <t>ERO 22 - TALESUN SOLAR TECHNOLOGIES CO., LTD9</t>
  </si>
  <si>
    <t>ERO 13 - REFUSOL GMBH25</t>
  </si>
  <si>
    <t>ERO 22 - TALESUN SOLAR TECHNOLOGIES CO., LTD8</t>
  </si>
  <si>
    <t>ERO 13 - REFUSOL GMBH24</t>
  </si>
  <si>
    <t>ERO 22 - TALESUN SOLAR TECHNOLOGIES CO., LTD7</t>
  </si>
  <si>
    <t>ERO 13 - REFUSOL GMBH23</t>
  </si>
  <si>
    <t>ERO 22 - TALESUN SOLAR TECHNOLOGIES CO., LTD6</t>
  </si>
  <si>
    <t>ERO 13 - REFUSOL GMBH22</t>
  </si>
  <si>
    <t>ERO 22 - TALESUN SOLAR TECHNOLOGIES CO., LTD5</t>
  </si>
  <si>
    <t>ERO 13 - REFUSOL GMBH21</t>
  </si>
  <si>
    <t>ERO 22 - TALESUN SOLAR TECHNOLOGIES CO., LTD4</t>
  </si>
  <si>
    <t>ERO 13 - REFUSOL GMBH20</t>
  </si>
  <si>
    <t>ERO 22 - TALESUN SOLAR TECHNOLOGIES CO., LTD3</t>
  </si>
  <si>
    <t>ERO 13 - REFUSOL GMBH19</t>
  </si>
  <si>
    <t>ERO 22 - TALESUN SOLAR TECHNOLOGIES CO., LTD2</t>
  </si>
  <si>
    <t>ERO 13 - REFUSOL GMBH18</t>
  </si>
  <si>
    <t>ERO 22 - TALESUN SOLAR TECHNOLOGIES CO., LTD1</t>
  </si>
  <si>
    <t>ERO 13 - REFUSOL GMBH17</t>
  </si>
  <si>
    <t>ERO 21 - WORLDWIDE ENERGY AND MANUFACTURING USA CO., LTD.10</t>
  </si>
  <si>
    <t>ERO 13 - REFUSOL GMBH16</t>
  </si>
  <si>
    <t>ERO 21 - WORLDWIDE ENERGY AND MANUFACTURING USA CO., LTD.9</t>
  </si>
  <si>
    <t>ERO 13 - REFUSOL GMBH15</t>
  </si>
  <si>
    <t>ERO 21 - WORLDWIDE ENERGY AND MANUFACTURING USA CO., LTD.8</t>
  </si>
  <si>
    <t>ERO 13 - REFUSOL GMBH14</t>
  </si>
  <si>
    <t>ERO 21 - WORLDWIDE ENERGY AND MANUFACTURING USA CO., LTD.7</t>
  </si>
  <si>
    <t>ERO 13 - REFUSOL GMBH13</t>
  </si>
  <si>
    <t>ERO 21 - WORLDWIDE ENERGY AND MANUFACTURING USA CO., LTD.6</t>
  </si>
  <si>
    <t>ERO 13 - REFUSOL GMBH12</t>
  </si>
  <si>
    <t>ERO 21 - WORLDWIDE ENERGY AND MANUFACTURING USA CO., LTD.5</t>
  </si>
  <si>
    <t>ERO 13 - REFUSOL GMBH11</t>
  </si>
  <si>
    <t>ERO 21 - WORLDWIDE ENERGY AND MANUFACTURING USA CO., LTD.4</t>
  </si>
  <si>
    <t>ERO 13 - REFUSOL GMBH10</t>
  </si>
  <si>
    <t>ERO 21 - WORLDWIDE ENERGY AND MANUFACTURING USA CO., LTD.3</t>
  </si>
  <si>
    <t>ERO 13 - REFUSOL GMBH9</t>
  </si>
  <si>
    <t>ERO 21 - WORLDWIDE ENERGY AND MANUFACTURING USA CO., LTD.2</t>
  </si>
  <si>
    <t>ERO 13 - REFUSOL GMBH8</t>
  </si>
  <si>
    <t>ERO 21 - WORLDWIDE ENERGY AND MANUFACTURING USA CO., LTD.1</t>
  </si>
  <si>
    <t>ERO 13 - REFUSOL GMBH7</t>
  </si>
  <si>
    <t>ERO 13 - REFUSOL GMBH6</t>
  </si>
  <si>
    <t>ERO 13 - REFUSOL GMBH5</t>
  </si>
  <si>
    <t>ERO 13 - REFUSOL GMBH4</t>
  </si>
  <si>
    <t>ERO 13 - REFUSOL GMBH3</t>
  </si>
  <si>
    <t>346 - Q.PEAK L-G5.0.G
 375W</t>
  </si>
  <si>
    <t>ERO 13 - REFUSOL GMBH2</t>
  </si>
  <si>
    <t>ERO 13 - REFUSOL GMBH1</t>
  </si>
  <si>
    <t>ERO 11 - ABB25</t>
  </si>
  <si>
    <t>ERO 11 - ABB24</t>
  </si>
  <si>
    <t>ERO 11 - ABB23</t>
  </si>
  <si>
    <t>ERO 11 - ABB22</t>
  </si>
  <si>
    <t>ERO 11 - ABB21</t>
  </si>
  <si>
    <t>ERO 11 - ABB20</t>
  </si>
  <si>
    <t>ERO 11 - ABB19</t>
  </si>
  <si>
    <t>ERO 11 - ABB18</t>
  </si>
  <si>
    <t>ERO 11 - ABB17</t>
  </si>
  <si>
    <t>ERO 11 - ABB16</t>
  </si>
  <si>
    <t>ERO 11 - ABB15</t>
  </si>
  <si>
    <t>ERO 11 - ABB14</t>
  </si>
  <si>
    <t>ERO 11 - ABB13</t>
  </si>
  <si>
    <t>ERO 11 - ABB12</t>
  </si>
  <si>
    <t>ERO 11 - ABB11</t>
  </si>
  <si>
    <t>ERO 11 - ABB10</t>
  </si>
  <si>
    <t>ERO 16 - SUNLIGHT ENERGY BRASIL6</t>
  </si>
  <si>
    <t>ERO 11 - ABB9</t>
  </si>
  <si>
    <t>ERO 16 - SUNLIGHT ENERGY BRASIL5</t>
  </si>
  <si>
    <t>ERO 11 - ABB8</t>
  </si>
  <si>
    <t>ERO 16 - SUNLIGHT ENERGY BRASIL4</t>
  </si>
  <si>
    <t>ERO 11 - ABB7</t>
  </si>
  <si>
    <t>ERO 16 - SUNLIGHT ENERGY BRASIL3</t>
  </si>
  <si>
    <t>292 - TAOISTIC</t>
  </si>
  <si>
    <t>ERO_MODULO155</t>
  </si>
  <si>
    <t>ERO 11 - ABB6</t>
  </si>
  <si>
    <t>ERO 16 - SUNLIGHT ENERGY BRASIL2</t>
  </si>
  <si>
    <t>291 - RENOVIGI</t>
  </si>
  <si>
    <t>ERO_MODULO154</t>
  </si>
  <si>
    <t>ERO 11 - ABB5</t>
  </si>
  <si>
    <t>ERO 16 - SUNLIGHT ENERGY BRASIL1</t>
  </si>
  <si>
    <t>290 - SOLARGIGA ENERGY</t>
  </si>
  <si>
    <t>ERO_MODULO153</t>
  </si>
  <si>
    <t>ERO 11 - ABB4</t>
  </si>
  <si>
    <t>ERO 12 - JA SOLAR HOLDINGS CO., LTD.27</t>
  </si>
  <si>
    <t>ERO 11 - ABB3</t>
  </si>
  <si>
    <t>ERO 12 - JA SOLAR HOLDINGS CO., LTD.26</t>
  </si>
  <si>
    <t>ERO 11 - ABB2</t>
  </si>
  <si>
    <t>ERO 12 - JA SOLAR HOLDINGS CO., LTD.25</t>
  </si>
  <si>
    <t>ERO 11 - ABB1</t>
  </si>
  <si>
    <t>ERO 12 - JA SOLAR HOLDINGS CO., LTD.24</t>
  </si>
  <si>
    <t>ERO 8 - WEG EQUIPAMENTOS ELÉTRICOS S/A21</t>
  </si>
  <si>
    <t>ERO 12 - JA SOLAR HOLDINGS CO., LTD.23</t>
  </si>
  <si>
    <t>ERO 8 - WEG EQUIPAMENTOS ELÉTRICOS S/A20</t>
  </si>
  <si>
    <t>ERO 12 - JA SOLAR HOLDINGS CO., LTD.22</t>
  </si>
  <si>
    <t>ERO 8 - WEG EQUIPAMENTOS ELÉTRICOS S/A19</t>
  </si>
  <si>
    <t>ERO 12 - JA SOLAR HOLDINGS CO., LTD.21</t>
  </si>
  <si>
    <t>ERO 8 - WEG EQUIPAMENTOS ELÉTRICOS S/A18</t>
  </si>
  <si>
    <t>ERO 12 - JA SOLAR HOLDINGS CO., LTD.20</t>
  </si>
  <si>
    <t>ERO 8 - WEG EQUIPAMENTOS ELÉTRICOS S/A17</t>
  </si>
  <si>
    <t>ERO 12 - JA SOLAR HOLDINGS CO., LTD.19</t>
  </si>
  <si>
    <t>ERO 8 - WEG EQUIPAMENTOS ELÉTRICOS S/A16</t>
  </si>
  <si>
    <t>ERO 12 - JA SOLAR HOLDINGS CO., LTD.18</t>
  </si>
  <si>
    <t>ERO 8 - WEG EQUIPAMENTOS ELÉTRICOS S/A15</t>
  </si>
  <si>
    <t>ERO 12 - JA SOLAR HOLDINGS CO., LTD.17</t>
  </si>
  <si>
    <t>ERO 8 - WEG EQUIPAMENTOS ELÉTRICOS S/A14</t>
  </si>
  <si>
    <t>ERO 12 - JA SOLAR HOLDINGS CO., LTD.16</t>
  </si>
  <si>
    <t>ERO 8 - WEG EQUIPAMENTOS ELÉTRICOS S/A13</t>
  </si>
  <si>
    <t>ERO 12 - JA SOLAR HOLDINGS CO., LTD.15</t>
  </si>
  <si>
    <t>ERO 8 - WEG EQUIPAMENTOS ELÉTRICOS S/A12</t>
  </si>
  <si>
    <t>ERO 12 - JA SOLAR HOLDINGS CO., LTD.14</t>
  </si>
  <si>
    <t>ERO 8 - WEG EQUIPAMENTOS ELÉTRICOS S/A11</t>
  </si>
  <si>
    <t>ERO 12 - JA SOLAR HOLDINGS CO., LTD.13</t>
  </si>
  <si>
    <t>264 - XPOWER</t>
  </si>
  <si>
    <t>ERO 8 - WEG EQUIPAMENTOS ELÉTRICOS S/A10</t>
  </si>
  <si>
    <t>ERO 12 - JA SOLAR HOLDINGS CO., LTD.12</t>
  </si>
  <si>
    <t>ERO 8 - WEG EQUIPAMENTOS ELÉTRICOS S/A9</t>
  </si>
  <si>
    <t>ERO 12 - JA SOLAR HOLDINGS CO., LTD.11</t>
  </si>
  <si>
    <t>ERO 8 - WEG EQUIPAMENTOS ELÉTRICOS S/A8</t>
  </si>
  <si>
    <t>ERO 12 - JA SOLAR HOLDINGS CO., LTD.10</t>
  </si>
  <si>
    <t>259 - HONOR</t>
  </si>
  <si>
    <t>ERO 8 - WEG EQUIPAMENTOS ELÉTRICOS S/A7</t>
  </si>
  <si>
    <t>ERO 12 - JA SOLAR HOLDINGS CO., LTD.9</t>
  </si>
  <si>
    <t>ERO 8 - WEG EQUIPAMENTOS ELÉTRICOS S/A6</t>
  </si>
  <si>
    <t>ERO 12 - JA SOLAR HOLDINGS CO., LTD.8</t>
  </si>
  <si>
    <t>255 - SCHUTTEN</t>
  </si>
  <si>
    <t>ERO 8 - WEG EQUIPAMENTOS ELÉTRICOS S/A5</t>
  </si>
  <si>
    <t>ERO 12 - JA SOLAR HOLDINGS CO., LTD.7</t>
  </si>
  <si>
    <t>ERO 8 - WEG EQUIPAMENTOS ELÉTRICOS S/A4</t>
  </si>
  <si>
    <t>ERO 12 - JA SOLAR HOLDINGS CO., LTD.6</t>
  </si>
  <si>
    <t>ERO 8 - WEG EQUIPAMENTOS ELÉTRICOS S/A3</t>
  </si>
  <si>
    <t>ERO 12 - JA SOLAR HOLDINGS CO., LTD.5</t>
  </si>
  <si>
    <t>ERO 8 - WEG EQUIPAMENTOS ELÉTRICOS S/A2</t>
  </si>
  <si>
    <t>279 - KEHUA</t>
  </si>
  <si>
    <t>ERO 12 - JA SOLAR HOLDINGS CO., LTD.4</t>
  </si>
  <si>
    <t>ERO 8 - WEG EQUIPAMENTOS ELÉTRICOS S/A1</t>
  </si>
  <si>
    <t>277 - CSI</t>
  </si>
  <si>
    <t>ERO 12 - JA SOLAR HOLDINGS CO., LTD.3</t>
  </si>
  <si>
    <t>ERO 7 - SMA22</t>
  </si>
  <si>
    <t>276 - HOPESUN</t>
  </si>
  <si>
    <t>ERO 12 - JA SOLAR HOLDINGS CO., LTD.2</t>
  </si>
  <si>
    <t>ERO 7 - SMA21</t>
  </si>
  <si>
    <t>274 - NXN</t>
  </si>
  <si>
    <t>ERO 12 - JA SOLAR HOLDINGS CO., LTD.1</t>
  </si>
  <si>
    <t>ERO 7 - SMA20</t>
  </si>
  <si>
    <t>ERO 10 - JINKOSOLAR HOLDING CO. LTD.25</t>
  </si>
  <si>
    <t>ERO 7 - SMA19</t>
  </si>
  <si>
    <t>ERO 10 - JINKOSOLAR HOLDING CO. LTD.24</t>
  </si>
  <si>
    <t>ERO 7 - SMA18</t>
  </si>
  <si>
    <t>ERO 10 - JINKOSOLAR HOLDING CO. LTD.23</t>
  </si>
  <si>
    <t>ERO 7 - SMA17</t>
  </si>
  <si>
    <t>ERO 10 - JINKOSOLAR HOLDING CO. LTD.22</t>
  </si>
  <si>
    <t>ERO 7 - SMA16</t>
  </si>
  <si>
    <t>ERO 10 - JINKOSOLAR HOLDING CO. LTD.21</t>
  </si>
  <si>
    <t>ERO 7 - SMA15</t>
  </si>
  <si>
    <t>ERO 10 - JINKOSOLAR HOLDING CO. LTD.20</t>
  </si>
  <si>
    <t>234 - QUALITY</t>
  </si>
  <si>
    <t>ERO 7 - SMA14</t>
  </si>
  <si>
    <t>ERO 10 - JINKOSOLAR HOLDING CO. LTD.19</t>
  </si>
  <si>
    <t>ERO 7 - SMA13</t>
  </si>
  <si>
    <t>ERO 10 - JINKOSOLAR HOLDING CO. LTD.18</t>
  </si>
  <si>
    <t>ERO 7 - SMA12</t>
  </si>
  <si>
    <t>ERO 10 - JINKOSOLAR HOLDING CO. LTD.17</t>
  </si>
  <si>
    <t>ERO 7 - SMA11</t>
  </si>
  <si>
    <t>ERO 10 - JINKOSOLAR HOLDING CO. LTD.16</t>
  </si>
  <si>
    <t>ERO 7 - SMA10</t>
  </si>
  <si>
    <t>ERO 10 - JINKOSOLAR HOLDING CO. LTD.15</t>
  </si>
  <si>
    <t>ERO 7 - SMA9</t>
  </si>
  <si>
    <t>ERO 10 - JINKOSOLAR HOLDING CO. LTD.14</t>
  </si>
  <si>
    <t>ERO 7 - SMA8</t>
  </si>
  <si>
    <t>ERO 10 - JINKOSOLAR HOLDING CO. LTD.13</t>
  </si>
  <si>
    <t>ERO 7 - SMA7</t>
  </si>
  <si>
    <t>ERO 10 - JINKOSOLAR HOLDING CO. LTD.12</t>
  </si>
  <si>
    <t>ERO 7 - SMA6</t>
  </si>
  <si>
    <t>ERO 10 - JINKOSOLAR HOLDING CO. LTD.11</t>
  </si>
  <si>
    <t>213 - ZSHINE</t>
  </si>
  <si>
    <t>ERO 7 - SMA5</t>
  </si>
  <si>
    <t>ERO 10 - JINKOSOLAR HOLDING CO. LTD.10</t>
  </si>
  <si>
    <t>ERO 7 - SMA4</t>
  </si>
  <si>
    <t>ERO 10 - JINKOSOLAR HOLDING CO. LTD.9</t>
  </si>
  <si>
    <t>210 - QXPV</t>
  </si>
  <si>
    <t>ERO 7 - SMA3</t>
  </si>
  <si>
    <t>ERO 10 - JINKOSOLAR HOLDING CO. LTD.8</t>
  </si>
  <si>
    <t>ERO 7 - SMA2</t>
  </si>
  <si>
    <t>ERO 10 - JINKOSOLAR HOLDING CO. LTD.7</t>
  </si>
  <si>
    <t>ERO 7 - SMA1</t>
  </si>
  <si>
    <t>226 - SUNNY BOY 6.0</t>
  </si>
  <si>
    <t>ERO 10 - JINKOSOLAR HOLDING CO. LTD.6</t>
  </si>
  <si>
    <t>ERO 6 - KSTAR9</t>
  </si>
  <si>
    <t>ERO 10 - JINKOSOLAR HOLDING CO. LTD.5</t>
  </si>
  <si>
    <t>ERO 6 - KSTAR8</t>
  </si>
  <si>
    <t>ERO 10 - JINKOSOLAR HOLDING CO. LTD.4</t>
  </si>
  <si>
    <t>ERO 6 - KSTAR7</t>
  </si>
  <si>
    <t>ERO 10 - JINKOSOLAR HOLDING CO. LTD.3</t>
  </si>
  <si>
    <t>ERO 6 - KSTAR6</t>
  </si>
  <si>
    <t>ERO 10 - JINKOSOLAR HOLDING CO. LTD.2</t>
  </si>
  <si>
    <t>ERO 6 - KSTAR5</t>
  </si>
  <si>
    <t>ERO 10 - JINKOSOLAR HOLDING CO. LTD.1</t>
  </si>
  <si>
    <t>ERO 6 - KSTAR4</t>
  </si>
  <si>
    <t>ERO 6 - KSTAR3</t>
  </si>
  <si>
    <t>195 - AE SOLAR</t>
  </si>
  <si>
    <t>ERO 6 - KSTAR2</t>
  </si>
  <si>
    <t>194 - JAYU SOLAR</t>
  </si>
  <si>
    <t>ERO 6 - KSTAR1</t>
  </si>
  <si>
    <t>192 - JNG (SAJ)</t>
  </si>
  <si>
    <t>ERO 3 - GROWATT NEW ENERGY TECHNOLOGY CO. LTD43</t>
  </si>
  <si>
    <t>ERO 3 - GROWATT NEW ENERGY TECHNOLOGY CO. LTD42</t>
  </si>
  <si>
    <t>189 - SUSOLAR</t>
  </si>
  <si>
    <t>ERO 3 - GROWATT NEW ENERGY TECHNOLOGY CO. LTD41</t>
  </si>
  <si>
    <t>ERO 3 - GROWATT NEW ENERGY TECHNOLOGY CO. LTD40</t>
  </si>
  <si>
    <t>191 - SF8KTL</t>
  </si>
  <si>
    <t>ERO 3 - GROWATT NEW ENERGY TECHNOLOGY CO. LTD39</t>
  </si>
  <si>
    <t>ERO 3 - GROWATT NEW ENERGY TECHNOLOGY CO. LTD38</t>
  </si>
  <si>
    <t>183 - Q LUS DUO L-G5.2</t>
  </si>
  <si>
    <t>ERO 3 - GROWATT NEW ENERGY TECHNOLOGY CO. LTD37</t>
  </si>
  <si>
    <t>ERO 3 - GROWATT NEW ENERGY TECHNOLOGY CO. LTD36</t>
  </si>
  <si>
    <t>ERO 3 - GROWATT NEW ENERGY TECHNOLOGY CO. LTD35</t>
  </si>
  <si>
    <t>ERO 3 - GROWATT NEW ENERGY TECHNOLOGY CO. LTD34</t>
  </si>
  <si>
    <t>ERO 3 - GROWATT NEW ENERGY TECHNOLOGY CO. LTD33</t>
  </si>
  <si>
    <t>ERO 3 - GROWATT NEW ENERGY TECHNOLOGY CO. LTD32</t>
  </si>
  <si>
    <t>ERO 3 - GROWATT NEW ENERGY TECHNOLOGY CO. LTD31</t>
  </si>
  <si>
    <t>ERO 3 - GROWATT NEW ENERGY TECHNOLOGY CO. LTD30</t>
  </si>
  <si>
    <t>ERO 3 - GROWATT NEW ENERGY TECHNOLOGY CO. LTD29</t>
  </si>
  <si>
    <t>ERO 3 - GROWATT NEW ENERGY TECHNOLOGY CO. LTD28</t>
  </si>
  <si>
    <t>ERO 3 - GROWATT NEW ENERGY TECHNOLOGY CO. LTD27</t>
  </si>
  <si>
    <t>ERO 3 - GROWATT NEW ENERGY TECHNOLOGY CO. LTD26</t>
  </si>
  <si>
    <t>ERO 3 - GROWATT NEW ENERGY TECHNOLOGY CO. LTD25</t>
  </si>
  <si>
    <t>ERO 3 - GROWATT NEW ENERGY TECHNOLOGY CO. LTD24</t>
  </si>
  <si>
    <t>ERO 3 - GROWATT NEW ENERGY TECHNOLOGY CO. LTD23</t>
  </si>
  <si>
    <t>ERO 5 - YINGLI GREEN ENERGY HOLDING CO. LTD.3</t>
  </si>
  <si>
    <t>ERO 3 - GROWATT NEW ENERGY TECHNOLOGY CO. LTD22</t>
  </si>
  <si>
    <t>ERO 5 - YINGLI GREEN ENERGY HOLDING CO. LTD.2</t>
  </si>
  <si>
    <t>ERO 3 - GROWATT NEW ENERGY TECHNOLOGY CO. LTD21</t>
  </si>
  <si>
    <t>ERO 5 - YINGLI GREEN ENERGY HOLDING CO. LTD.1</t>
  </si>
  <si>
    <t>ERO 3 - GROWATT NEW ENERGY TECHNOLOGY CO. LTD20</t>
  </si>
  <si>
    <t>ERO 4 - GCL SYSTEM INTERGRATION TECHNOLOGY CO. LTD13</t>
  </si>
  <si>
    <t>ERO 3 - GROWATT NEW ENERGY TECHNOLOGY CO. LTD19</t>
  </si>
  <si>
    <t>148 - OMNIKSOL</t>
  </si>
  <si>
    <t>ERO 4 - GCL SYSTEM INTERGRATION TECHNOLOGY CO. LTD12</t>
  </si>
  <si>
    <t>136 - ODA400W-39M</t>
  </si>
  <si>
    <t>ERO 3 - GROWATT NEW ENERGY TECHNOLOGY CO. LTD18</t>
  </si>
  <si>
    <t>ERO 4 - GCL SYSTEM INTERGRATION TECHNOLOGY CO. LTD11</t>
  </si>
  <si>
    <t>135 - ODA</t>
  </si>
  <si>
    <t>ERO 3 - GROWATT NEW ENERGY TECHNOLOGY CO. LTD17</t>
  </si>
  <si>
    <t>ERO 4 - GCL SYSTEM INTERGRATION TECHNOLOGY CO. LTD10</t>
  </si>
  <si>
    <t>ERO 3 - GROWATT NEW ENERGY TECHNOLOGY CO. LTD16</t>
  </si>
  <si>
    <t>ERO 4 - GCL SYSTEM INTERGRATION TECHNOLOGY CO. LTD9</t>
  </si>
  <si>
    <t>130 - ELGIN SOLAR</t>
  </si>
  <si>
    <t>ERO 3 - GROWATT NEW ENERGY TECHNOLOGY CO. LTD15</t>
  </si>
  <si>
    <t>141 - ABB</t>
  </si>
  <si>
    <t>ERO 4 - GCL SYSTEM INTERGRATION TECHNOLOGY CO. LTD8</t>
  </si>
  <si>
    <t>126 - JAM 72S01 390W</t>
  </si>
  <si>
    <t>ERO 3 - GROWATT NEW ENERGY TECHNOLOGY CO. LTD14</t>
  </si>
  <si>
    <t>ERO 4 - GCL SYSTEM INTERGRATION TECHNOLOGY CO. LTD7</t>
  </si>
  <si>
    <t>125 - PHK-36-SERIES-5BB</t>
  </si>
  <si>
    <t>ERO 3 - GROWATT NEW ENERGY TECHNOLOGY CO. LTD13</t>
  </si>
  <si>
    <t>137 - SUN-5K-G / SUN-8KG</t>
  </si>
  <si>
    <t>ERO 4 - GCL SYSTEM INTERGRATION TECHNOLOGY CO. LTD6</t>
  </si>
  <si>
    <t>ERO 3 - GROWATT NEW ENERGY TECHNOLOGY CO. LTD12</t>
  </si>
  <si>
    <t>134 - ABB</t>
  </si>
  <si>
    <t>ERO 4 - GCL SYSTEM INTERGRATION TECHNOLOGY CO. LTD5</t>
  </si>
  <si>
    <t>122 - KKM325PP-72-V</t>
  </si>
  <si>
    <t>ERO 3 - GROWATT NEW ENERGY TECHNOLOGY CO. LTD11</t>
  </si>
  <si>
    <t>133 - MIC 3000 TL-X</t>
  </si>
  <si>
    <t>ERO 4 - GCL SYSTEM INTERGRATION TECHNOLOGY CO. LTD4</t>
  </si>
  <si>
    <t>117 - Q.PEAK L-G5.0.G400</t>
  </si>
  <si>
    <t>ERO 3 - GROWATT NEW ENERGY TECHNOLOGY CO. LTD10</t>
  </si>
  <si>
    <t>ERO 4 - GCL SYSTEM INTERGRATION TECHNOLOGY CO. LTD3</t>
  </si>
  <si>
    <t>114 - TSM-DE15MII-400W</t>
  </si>
  <si>
    <t>ERO 3 - GROWATT NEW ENERGY TECHNOLOGY CO. LTD9</t>
  </si>
  <si>
    <t>129 - ENGIN-SUN-7.5K</t>
  </si>
  <si>
    <t>ERO 4 - GCL SYSTEM INTERGRATION TECHNOLOGY CO. LTD2</t>
  </si>
  <si>
    <t>113 - DUAL MPPT SINGLE PHASE</t>
  </si>
  <si>
    <t>ERO 3 - GROWATT NEW ENERGY TECHNOLOGY CO. LTD8</t>
  </si>
  <si>
    <t xml:space="preserve">127 - SYMO </t>
  </si>
  <si>
    <t>ERO 4 - GCL SYSTEM INTERGRATION TECHNOLOGY CO. LTD1</t>
  </si>
  <si>
    <t>111 - ELGIN 340W</t>
  </si>
  <si>
    <t>ERO 3 - GROWATT NEW ENERGY TECHNOLOGY CO. LTD7</t>
  </si>
  <si>
    <t>ERO 2 - CANADIAN SOLAR INC.60</t>
  </si>
  <si>
    <t>110 - MÓDULOS E INVERSORES</t>
  </si>
  <si>
    <t>ERO 3 - GROWATT NEW ENERGY TECHNOLOGY CO. LTD6</t>
  </si>
  <si>
    <t>ERO 2 - CANADIAN SOLAR INC.59</t>
  </si>
  <si>
    <t>109 - CS3W-400P</t>
  </si>
  <si>
    <t>ERO 3 - GROWATT NEW ENERGY TECHNOLOGY CO. LTD5</t>
  </si>
  <si>
    <t>120 - PHB1500-NS</t>
  </si>
  <si>
    <t>ERO 2 - CANADIAN SOLAR INC.58</t>
  </si>
  <si>
    <t>ERO 3 - GROWATT NEW ENERGY TECHNOLOGY CO. LTD4</t>
  </si>
  <si>
    <t>119 - SE9200H</t>
  </si>
  <si>
    <t>ERO 2 - CANADIAN SOLAR INC.57</t>
  </si>
  <si>
    <t>103 - MÓDULOS SOLARES</t>
  </si>
  <si>
    <t>ERO 3 - GROWATT NEW ENERGY TECHNOLOGY CO. LTD3</t>
  </si>
  <si>
    <t>118 - REFUONE 7K-2T</t>
  </si>
  <si>
    <t>ERO 2 - CANADIAN SOLAR INC.56</t>
  </si>
  <si>
    <t>98 - EMS 330P</t>
  </si>
  <si>
    <t>ERO 3 - GROWATT NEW ENERGY TECHNOLOGY CO. LTD2</t>
  </si>
  <si>
    <t>116 - MIN5000TL-X</t>
  </si>
  <si>
    <t>ERO 2 - CANADIAN SOLAR INC.55</t>
  </si>
  <si>
    <t>96 - EAGLE HC 72M G2 380W</t>
  </si>
  <si>
    <t>ERO 3 - GROWATT NEW ENERGY TECHNOLOGY CO. LTD1</t>
  </si>
  <si>
    <t>115 - SHP75-10 SUNNY 75W</t>
  </si>
  <si>
    <t>ERO 2 - CANADIAN SOLAR INC.54</t>
  </si>
  <si>
    <t>95 - 335 PHK-36</t>
  </si>
  <si>
    <t>ERO 2 - CANADIAN SOLAR INC.19</t>
  </si>
  <si>
    <t>ERO 2 - CANADIAN SOLAR INC.53</t>
  </si>
  <si>
    <t>93 - HALF CELL 340W</t>
  </si>
  <si>
    <t>ERO 2 - CANADIAN SOLAR INC.18</t>
  </si>
  <si>
    <t>112 - ELGIN SUN-8K-G</t>
  </si>
  <si>
    <t>ERO 2 - CANADIAN SOLAR INC.52</t>
  </si>
  <si>
    <t>91 - TSM-DE15MII</t>
  </si>
  <si>
    <t>ERO 2 - CANADIAN SOLAR INC.17</t>
  </si>
  <si>
    <t>ERO 2 - CANADIAN SOLAR INC.51</t>
  </si>
  <si>
    <t>90 - TRINASOLAR</t>
  </si>
  <si>
    <t>ERO 2 - CANADIAN SOLAR INC.16</t>
  </si>
  <si>
    <t>106 - 1P10K-4G</t>
  </si>
  <si>
    <t>ERO 2 - CANADIAN SOLAR INC.50</t>
  </si>
  <si>
    <t>88 - ODA-380W36M</t>
  </si>
  <si>
    <t>ERO 2 - CANADIAN SOLAR INC.15</t>
  </si>
  <si>
    <t>105 - INVERSORES</t>
  </si>
  <si>
    <t>ERO 2 - CANADIAN SOLAR INC.49</t>
  </si>
  <si>
    <t>ERO 2 - CANADIAN SOLAR INC.14</t>
  </si>
  <si>
    <t>104 - SIW300H-M050</t>
  </si>
  <si>
    <t>ERO 2 - CANADIAN SOLAR INC.48</t>
  </si>
  <si>
    <t>ERO 2 - CANADIAN SOLAR INC.13</t>
  </si>
  <si>
    <t>102 - GROWATT INVERSORES</t>
  </si>
  <si>
    <t>ERO 2 - CANADIAN SOLAR INC.47</t>
  </si>
  <si>
    <t>ERO 2 - CANADIAN SOLAR INC.12</t>
  </si>
  <si>
    <t>100 - SG4K-D</t>
  </si>
  <si>
    <t>ERO 2 - CANADIAN SOLAR INC.46</t>
  </si>
  <si>
    <t>ERO 2 - CANADIAN SOLAR INC.11</t>
  </si>
  <si>
    <t>99 - SG3K-D</t>
  </si>
  <si>
    <t>ERO 2 - CANADIAN SOLAR INC.45</t>
  </si>
  <si>
    <t>ERO 2 - CANADIAN SOLAR INC.10</t>
  </si>
  <si>
    <t>97 - EGT 12033X</t>
  </si>
  <si>
    <t>ERO 2 - CANADIAN SOLAR INC.44</t>
  </si>
  <si>
    <t>ERO 2 - CANADIAN SOLAR INC.9</t>
  </si>
  <si>
    <t>94 - PHB8500-MS</t>
  </si>
  <si>
    <t>ERO 2 - CANADIAN SOLAR INC.43</t>
  </si>
  <si>
    <t>ERO 2 - CANADIAN SOLAR INC.8</t>
  </si>
  <si>
    <t>92 - RENO 10K</t>
  </si>
  <si>
    <t>ERO 2 - CANADIAN SOLAR INC.42</t>
  </si>
  <si>
    <t>ERO 2 - CANADIAN SOLAR INC.7</t>
  </si>
  <si>
    <t>ERO 2 - CANADIAN SOLAR INC.41</t>
  </si>
  <si>
    <t>ERO 2 - CANADIAN SOLAR INC.6</t>
  </si>
  <si>
    <t>87 - SOLAR 7.5 KTLM</t>
  </si>
  <si>
    <t>ERO 2 - CANADIAN SOLAR INC.40</t>
  </si>
  <si>
    <t>ERO 2 - CANADIAN SOLAR INC.5</t>
  </si>
  <si>
    <t>ERO 2 - CANADIAN SOLAR INC.39</t>
  </si>
  <si>
    <t>ERO 2 - CANADIAN SOLAR INC.4</t>
  </si>
  <si>
    <t>ERO 2 - CANADIAN SOLAR INC.38</t>
  </si>
  <si>
    <t>ERO 2 - CANADIAN SOLAR INC.3</t>
  </si>
  <si>
    <t>ERO 2 - CANADIAN SOLAR INC.37</t>
  </si>
  <si>
    <t>ERO 2 - CANADIAN SOLAR INC.2</t>
  </si>
  <si>
    <t>ERO 2 - CANADIAN SOLAR INC.36</t>
  </si>
  <si>
    <t>ERO 2 - CANADIAN SOLAR INC.1</t>
  </si>
  <si>
    <t>ERO 2 - CANADIAN SOLAR INC.35</t>
  </si>
  <si>
    <t>ERO 1 - FRONIUS INTERNATIONAL GMBH34</t>
  </si>
  <si>
    <t>ERO 2 - CANADIAN SOLAR INC.34</t>
  </si>
  <si>
    <t>ERO 1 - FRONIUS INTERNATIONAL GMBH33</t>
  </si>
  <si>
    <t>ERO 2 - CANADIAN SOLAR INC.33</t>
  </si>
  <si>
    <t>ERO 1 - FRONIUS INTERNATIONAL GMBH32</t>
  </si>
  <si>
    <t>ERO 2 - CANADIAN SOLAR INC.32</t>
  </si>
  <si>
    <t>ERO 1 - FRONIUS INTERNATIONAL GMBH31</t>
  </si>
  <si>
    <t>ERO 2 - CANADIAN SOLAR INC.31</t>
  </si>
  <si>
    <t>ERO 1 - FRONIUS INTERNATIONAL GMBH30</t>
  </si>
  <si>
    <t>ERO 2 - CANADIAN SOLAR INC.30</t>
  </si>
  <si>
    <t>ERO 1 - FRONIUS INTERNATIONAL GMBH29</t>
  </si>
  <si>
    <t>ERO 2 - CANADIAN SOLAR INC.29</t>
  </si>
  <si>
    <t>ERO 1 - FRONIUS INTERNATIONAL GMBH28</t>
  </si>
  <si>
    <t>ERO 2 - CANADIAN SOLAR INC.28</t>
  </si>
  <si>
    <t>ERO 1 - FRONIUS INTERNATIONAL GMBH27</t>
  </si>
  <si>
    <t>ERO 2 - CANADIAN SOLAR INC.27</t>
  </si>
  <si>
    <t>ERO 1 - FRONIUS INTERNATIONAL GMBH26</t>
  </si>
  <si>
    <t>ERO 2 - CANADIAN SOLAR INC.26</t>
  </si>
  <si>
    <t>ERO 1 - FRONIUS INTERNATIONAL GMBH25</t>
  </si>
  <si>
    <t>ERO 2 - CANADIAN SOLAR INC.25</t>
  </si>
  <si>
    <t>ERO 1 - FRONIUS INTERNATIONAL GMBH24</t>
  </si>
  <si>
    <t>ERO 2 - CANADIAN SOLAR INC.24</t>
  </si>
  <si>
    <t>ERO 1 - FRONIUS INTERNATIONAL GMBH23</t>
  </si>
  <si>
    <t>ERO 2 - CANADIAN SOLAR INC.23</t>
  </si>
  <si>
    <t>ERO 1 - FRONIUS INTERNATIONAL GMBH22</t>
  </si>
  <si>
    <t>ERO 2 - CANADIAN SOLAR INC.22</t>
  </si>
  <si>
    <t>ERO 1 - FRONIUS INTERNATIONAL GMBH21</t>
  </si>
  <si>
    <t>ERO 2 - CANADIAN SOLAR INC.21</t>
  </si>
  <si>
    <t>ERO 1 - FRONIUS INTERNATIONAL GMBH20</t>
  </si>
  <si>
    <t>ERO 2 - CANADIAN SOLAR INC.20</t>
  </si>
  <si>
    <t>ERO 1 - FRONIUS INTERNATIONAL GMBH19</t>
  </si>
  <si>
    <t>ERO 1 - FRONIUS INTERNATIONAL GMBH18</t>
  </si>
  <si>
    <t>ERO 1 - FRONIUS INTERNATIONAL GMBH17</t>
  </si>
  <si>
    <t>ERO 1 - FRONIUS INTERNATIONAL GMBH16</t>
  </si>
  <si>
    <t>ERO 1 - FRONIUS INTERNATIONAL GMBH15</t>
  </si>
  <si>
    <t>ERO 1 - FRONIUS INTERNATIONAL GMBH14</t>
  </si>
  <si>
    <t>ERO 1 - FRONIUS INTERNATIONAL GMBH13</t>
  </si>
  <si>
    <t>ERO 1 - FRONIUS INTERNATIONAL GMBH12</t>
  </si>
  <si>
    <t>ERO 1 - FRONIUS INTERNATIONAL GMBH11</t>
  </si>
  <si>
    <t>ERO 1 - FRONIUS INTERNATIONAL GMBH10</t>
  </si>
  <si>
    <t>ERO 1 - FRONIUS INTERNATIONAL GMBH9</t>
  </si>
  <si>
    <t>ERO 1 - FRONIUS INTERNATIONAL GMBH8</t>
  </si>
  <si>
    <t>ERO 1 - FRONIUS INTERNATIONAL GMBH7</t>
  </si>
  <si>
    <t>ERO 1 - FRONIUS INTERNATIONAL GMBH6</t>
  </si>
  <si>
    <t>ERO 1 - FRONIUS INTERNATIONAL GMBH5</t>
  </si>
  <si>
    <t>ERO 1 - FRONIUS INTERNATIONAL GMBH4</t>
  </si>
  <si>
    <t>ERO 1 - FRONIUS INTERNATIONAL GMBH3</t>
  </si>
  <si>
    <t>ERO 1 - FRONIUS INTERNATIONAL GMBH2</t>
  </si>
  <si>
    <t>ERO 1 - FRONIUS INTERNATIONAL GMBH1</t>
  </si>
  <si>
    <t>982 - TS-M10/144H - 550</t>
  </si>
  <si>
    <t>ETO 181 - TAOISTIC1</t>
  </si>
  <si>
    <t>975 - CST-M1072GDF</t>
  </si>
  <si>
    <t>ETO 180 - CONSORT SOLAR1</t>
  </si>
  <si>
    <t>950 - SKT550M10/144H</t>
  </si>
  <si>
    <t>ETO 177 - SUNKET1</t>
  </si>
  <si>
    <t>956 - JMPV-X1/72-555(R)</t>
  </si>
  <si>
    <t>ETO 176 - SOLARGIGA ENERGY2</t>
  </si>
  <si>
    <t>951 - OURO LUX 560</t>
  </si>
  <si>
    <t>ETO 173 - OUROLUX3</t>
  </si>
  <si>
    <t>944 - E-MONO - 555W</t>
  </si>
  <si>
    <t>ETO 173 - OUROLUX2</t>
  </si>
  <si>
    <t>ETO 168 - AKCOME1</t>
  </si>
  <si>
    <t>ETO 167 - SENGI SOLAR2</t>
  </si>
  <si>
    <t>ETO 167 - SENGI SOLAR1</t>
  </si>
  <si>
    <t>980 - STM-555/144-S3</t>
  </si>
  <si>
    <t>ETO 163 - SCHUTTEN SOLAR4</t>
  </si>
  <si>
    <t>979 - STM-55/144-S3</t>
  </si>
  <si>
    <t>ETO 163 - SCHUTTEN SOLAR3</t>
  </si>
  <si>
    <t>ETO 163 - SCHUTTEN SOLAR2</t>
  </si>
  <si>
    <t>ETO 163 - SCHUTTEN SOLAR1</t>
  </si>
  <si>
    <t>ETO 159 - MEMC 2</t>
  </si>
  <si>
    <t>ETO 159 - MEMC 1</t>
  </si>
  <si>
    <t>ETO 158 - WDC550-36V-MH1</t>
  </si>
  <si>
    <t>953 - HY-M10/144H 540W</t>
  </si>
  <si>
    <t>ETO 155 - HONOR SOLAR10</t>
  </si>
  <si>
    <t>ETO 148 - ESPMC TYPE 251</t>
  </si>
  <si>
    <t>971 - STM-555/144-S3</t>
  </si>
  <si>
    <t>ETO 145 - SCHUTTEN SOLAR3</t>
  </si>
  <si>
    <t>963 - TS560S8B - 555W</t>
  </si>
  <si>
    <t>ETO 136 - TSUN7</t>
  </si>
  <si>
    <t>948 - TSM472H-N-570</t>
  </si>
  <si>
    <t>ETO 136 - TSUN6</t>
  </si>
  <si>
    <t>ETO 128 - QS535-144HM81</t>
  </si>
  <si>
    <t>964 - HT72-550W</t>
  </si>
  <si>
    <t>ETO 126 - HT SAAE3</t>
  </si>
  <si>
    <t>828 - KUARA 15.0-2-T</t>
  </si>
  <si>
    <t>ETO 179 - KOPP2</t>
  </si>
  <si>
    <t>827 - KUARA 20.0-2-T</t>
  </si>
  <si>
    <t>ETO 179 - KOPP1</t>
  </si>
  <si>
    <t>832 - SMT-10KW-S</t>
  </si>
  <si>
    <t>ETO 178 - SOLAR MAXX TECH2</t>
  </si>
  <si>
    <t>813 - SMT 6KW-S - 6000W</t>
  </si>
  <si>
    <t>ETO 178 - SOLAR MAXX TECH1</t>
  </si>
  <si>
    <t>810 - NXN5K</t>
  </si>
  <si>
    <t>ETO 175 - NEXEN2</t>
  </si>
  <si>
    <t>ETO 172 - BYD1</t>
  </si>
  <si>
    <t>ETO 170 - ELSYS1</t>
  </si>
  <si>
    <t>984 - HMF144M10-580HL</t>
  </si>
  <si>
    <t>ETO 99 - HELIUS ENERGY5</t>
  </si>
  <si>
    <t>837 - SE20.1K</t>
  </si>
  <si>
    <t>ETO 154 - SOLAR EDGE2</t>
  </si>
  <si>
    <t>825 - ASW3000-S-G2</t>
  </si>
  <si>
    <t>ETO 152 - SOLPLANET18</t>
  </si>
  <si>
    <t>960 - RS8I-MHC555W</t>
  </si>
  <si>
    <t>ETO 97 - RESUN9</t>
  </si>
  <si>
    <t>945 - RS7I465M</t>
  </si>
  <si>
    <t>ETO 97 - RESUN8</t>
  </si>
  <si>
    <t>835 - HPT-25000</t>
  </si>
  <si>
    <t>ETO 144 - HYPONTECH6</t>
  </si>
  <si>
    <t>973 - ODA665-33V-MH</t>
  </si>
  <si>
    <t>ETO 96 - OSDA SOLAR 28</t>
  </si>
  <si>
    <t>831 - HPS-6500</t>
  </si>
  <si>
    <t>ETO 144 - HYPONTECH5</t>
  </si>
  <si>
    <t>969 - ODA580-36V-MHD</t>
  </si>
  <si>
    <t>ETO 96 - OSDA SOLAR 27</t>
  </si>
  <si>
    <t>829 - HPS-5000D</t>
  </si>
  <si>
    <t>ETO 144 - HYPONTECH4</t>
  </si>
  <si>
    <t>965 - ODA570-36V-MHD</t>
  </si>
  <si>
    <t>ETO 96 - OSDA SOLAR 26</t>
  </si>
  <si>
    <t>818 - HPS-10500T</t>
  </si>
  <si>
    <t>ETO 144 - HYPONTECH3</t>
  </si>
  <si>
    <t>961 - ODA330-36-P</t>
  </si>
  <si>
    <t>ETO 96 - OSDA SOLAR 25</t>
  </si>
  <si>
    <t>958 - ODA550-36V-MH</t>
  </si>
  <si>
    <t>ETO 96 - OSDA SOLAR 24</t>
  </si>
  <si>
    <t>833 - INSBE-MO-220-7.7KW-S</t>
  </si>
  <si>
    <t>ETO 135 - BELENERGY25</t>
  </si>
  <si>
    <t>819 - BEL-30K-G-LV</t>
  </si>
  <si>
    <t>ETO 135 - BELENERGY24</t>
  </si>
  <si>
    <t>947 - LR5-72HPH-555M</t>
  </si>
  <si>
    <t>ETO 91 - LONGI SOLAR20</t>
  </si>
  <si>
    <t>836 - G10500</t>
  </si>
  <si>
    <t>ETO 123 - FOX ESS7</t>
  </si>
  <si>
    <t>821 - T12-G3</t>
  </si>
  <si>
    <t>ETO 123 - FOX ESS6</t>
  </si>
  <si>
    <t>ETO 115 - LIVOLTEK7</t>
  </si>
  <si>
    <t>ETO 115 - LIVOLTEK6</t>
  </si>
  <si>
    <t>ETO 115 - LIVOLTEK5</t>
  </si>
  <si>
    <t>ETO 115 - LIVOLTEK4</t>
  </si>
  <si>
    <t>ETO 115 - LIVOLTEK3</t>
  </si>
  <si>
    <t>ETO 115 - LIVOLTEK2</t>
  </si>
  <si>
    <t>ETO 115 - LIVOLTEK1</t>
  </si>
  <si>
    <t>824 - NAC 50</t>
  </si>
  <si>
    <t>ETO 106 - EMPALUX13</t>
  </si>
  <si>
    <t>815 - SUN2000G3-US-220</t>
  </si>
  <si>
    <t>834 - BS-25K-G02</t>
  </si>
  <si>
    <t>ETO 103 - BEDINSOLAR2</t>
  </si>
  <si>
    <t>974 - RS6-555MG-E3</t>
  </si>
  <si>
    <t>ETO 79 - RENESOLA9</t>
  </si>
  <si>
    <t>962 - RS6-555MG-E3</t>
  </si>
  <si>
    <t>ETO 79 - RENESOLA8</t>
  </si>
  <si>
    <t>952 - RS6-560NBG-E3</t>
  </si>
  <si>
    <t>ETO 79 - RENESOLA7</t>
  </si>
  <si>
    <t>811 - R6-25K-T2-32</t>
  </si>
  <si>
    <t>ETO 83 - SAJ41</t>
  </si>
  <si>
    <t>978 - ZXM6-NHLDD144-445</t>
  </si>
  <si>
    <t>ETO 69 - ZNSHINESOLAR22</t>
  </si>
  <si>
    <t>838 - GW7000-MS</t>
  </si>
  <si>
    <t>ETO 76 - GOODWE24</t>
  </si>
  <si>
    <t>949 - EMSB-555HC</t>
  </si>
  <si>
    <t>ETO 61 - INTELBRAS32</t>
  </si>
  <si>
    <t>820 - SUN-40K-G</t>
  </si>
  <si>
    <t>ETO 55 - QUALYCARE TECHNICAL SERVICE EIRELI - ME1</t>
  </si>
  <si>
    <t>976 - UL-555M-144HV</t>
  </si>
  <si>
    <t>ETO 52 - ULICA SOLAR20</t>
  </si>
  <si>
    <t>ETO 50 - PERLIGHT SOLAR2</t>
  </si>
  <si>
    <t>ETO 50 - PERLIGHT SOLAR1</t>
  </si>
  <si>
    <t>ETO 41 - HAUSSMART EIRELI3</t>
  </si>
  <si>
    <t>ETO 41 - HAUSSMART EIRELI2</t>
  </si>
  <si>
    <t>ETO 41 - HAUSSMART EIRELI1</t>
  </si>
  <si>
    <t>812 - REFUSOL 40K</t>
  </si>
  <si>
    <t>ETO 60 - REFUSOL10</t>
  </si>
  <si>
    <t>814 - CPS SCA25KTL-T/EU</t>
  </si>
  <si>
    <t>ETO 58 - CHINT POWER12</t>
  </si>
  <si>
    <t>ETO 51 - SERRANA6</t>
  </si>
  <si>
    <t>ETO 51 - SERRANA5</t>
  </si>
  <si>
    <t>ETO 51 - SERRANA4</t>
  </si>
  <si>
    <t>ETO 51 - SERRANA3</t>
  </si>
  <si>
    <t>ETO 51 - SERRANA2</t>
  </si>
  <si>
    <t>ETO 51 - SERRANA1</t>
  </si>
  <si>
    <t>830 - ELGIN-4K-SNH</t>
  </si>
  <si>
    <t>ETO 48 - ELGIN13</t>
  </si>
  <si>
    <t>966 - GCL-M10.72H (550)</t>
  </si>
  <si>
    <t>ETO 34 - GCL19</t>
  </si>
  <si>
    <t>955 - DHM-72X10 555W</t>
  </si>
  <si>
    <t>ETO 32 - DAH SOLAR13</t>
  </si>
  <si>
    <t>823 - 40KTLX-G3</t>
  </si>
  <si>
    <t>ETO 45 - SOFAR SOLAR40</t>
  </si>
  <si>
    <t>807 - SOFAR 30KTLX-G3</t>
  </si>
  <si>
    <t>ETO 45 - SOFAR SOLAR39</t>
  </si>
  <si>
    <t>977 - TRINA 655</t>
  </si>
  <si>
    <t>ETO 26 - TRINA SOLAR64</t>
  </si>
  <si>
    <t>970 - TSM-DEG19RC.20</t>
  </si>
  <si>
    <t>ETO 26 - TRINA SOLAR63</t>
  </si>
  <si>
    <t>957 - 575W</t>
  </si>
  <si>
    <t>ETO 26 - TRINA SOLAR62</t>
  </si>
  <si>
    <t>946 - TRINA 570</t>
  </si>
  <si>
    <t>ETO 26 - TRINA SOLAR61</t>
  </si>
  <si>
    <t>981 - DHP60-275W</t>
  </si>
  <si>
    <t>ETO 23 - DAH39</t>
  </si>
  <si>
    <t>822 - MAX80KTL3-LV</t>
  </si>
  <si>
    <t>ETO 35 - GROWATT70</t>
  </si>
  <si>
    <t>983 - ERA PRO - 72HC580M</t>
  </si>
  <si>
    <t>972 - CS6W-560TB-AG</t>
  </si>
  <si>
    <t>ETO 10 - CANADIAN SOLAR103</t>
  </si>
  <si>
    <t>968 - 290 W CS3K-290P</t>
  </si>
  <si>
    <t>ETO 10 - CANADIAN SOLAR102</t>
  </si>
  <si>
    <t>826 - SUN2000-25KTL-M5</t>
  </si>
  <si>
    <t>ETO 33 - HUAWEI23</t>
  </si>
  <si>
    <t>817 - SUN2000-215KTL-H3</t>
  </si>
  <si>
    <t>ETO 33 - HUAWEI22</t>
  </si>
  <si>
    <t>809 - SUN 2000-100KTL-H1</t>
  </si>
  <si>
    <t>ETO 33 - HUAWEI21</t>
  </si>
  <si>
    <t>ETO 30 -  OMNIK2</t>
  </si>
  <si>
    <t>ETO 30 -  OMNIK1</t>
  </si>
  <si>
    <t>816 - SG25CX-SA</t>
  </si>
  <si>
    <t>ETO 11 - SUNGROW34</t>
  </si>
  <si>
    <t>808 - SG4.0RS</t>
  </si>
  <si>
    <t>959 - JAM72S09-390PR</t>
  </si>
  <si>
    <t>ETO 7 - JA SOLAR45</t>
  </si>
  <si>
    <t>181 - TAOISTIC</t>
  </si>
  <si>
    <t>ETO_MODULO96</t>
  </si>
  <si>
    <t>180 - CONSORT SOLAR</t>
  </si>
  <si>
    <t>ETO_MODULO95</t>
  </si>
  <si>
    <t>177 - SUNKET</t>
  </si>
  <si>
    <t>ETO_MODULO94</t>
  </si>
  <si>
    <t>168 - AKCOME</t>
  </si>
  <si>
    <t>167 - SENGI SOLAR</t>
  </si>
  <si>
    <t>163 - SCHUTTEN SOLAR</t>
  </si>
  <si>
    <t xml:space="preserve">159 - MEMC </t>
  </si>
  <si>
    <t>158 - WDC550-36V-MH</t>
  </si>
  <si>
    <t>967 - JKM475N-60HL4-V</t>
  </si>
  <si>
    <t>ETO 2 - JINKO SOLAR LTDA83</t>
  </si>
  <si>
    <t>954 - JKM575N-72HL4</t>
  </si>
  <si>
    <t>ETO 2 - JINKO SOLAR LTDA82</t>
  </si>
  <si>
    <t>ETO 2 - JINKO SOLAR LTDA81</t>
  </si>
  <si>
    <t>ETO 2 - JINKO SOLAR LTDA80</t>
  </si>
  <si>
    <t>ETO 2 - JINKO SOLAR LTDA79</t>
  </si>
  <si>
    <t>148 - ESPMC TYPE 25</t>
  </si>
  <si>
    <t>ETO 2 - JINKO SOLAR LTDA78</t>
  </si>
  <si>
    <t>ETO 2 - JINKO SOLAR LTDA77</t>
  </si>
  <si>
    <t>ETO 2 - JINKO SOLAR LTDA76</t>
  </si>
  <si>
    <t>ETO 2 - JINKO SOLAR LTDA75</t>
  </si>
  <si>
    <t>ETO 2 - JINKO SOLAR LTDA74</t>
  </si>
  <si>
    <t>179 - KOPP</t>
  </si>
  <si>
    <t>ETO_INVERSOR73</t>
  </si>
  <si>
    <t>ETO 2 - JINKO SOLAR LTDA73</t>
  </si>
  <si>
    <t>178 - SOLAR MAXX TECH</t>
  </si>
  <si>
    <t>ETO_INVERSOR72</t>
  </si>
  <si>
    <t>ETO 2 - JINKO SOLAR LTDA72</t>
  </si>
  <si>
    <t>ETO 2 - JINKO SOLAR LTDA71</t>
  </si>
  <si>
    <t>ETO 2 - JINKO SOLAR LTDA70</t>
  </si>
  <si>
    <t>172 - BYD</t>
  </si>
  <si>
    <t>ETO 2 - JINKO SOLAR LTDA69</t>
  </si>
  <si>
    <t>170 - ELSYS</t>
  </si>
  <si>
    <t>ETO 2 - JINKO SOLAR LTDA68</t>
  </si>
  <si>
    <t>128 - QS535-144HM8</t>
  </si>
  <si>
    <t>ETO 2 - JINKO SOLAR LTDA67</t>
  </si>
  <si>
    <t>ETO 2 - JINKO SOLAR LTDA66</t>
  </si>
  <si>
    <t>ETO 2 - JINKO SOLAR LTDA65</t>
  </si>
  <si>
    <t>ETO 2 - JINKO SOLAR LTDA64</t>
  </si>
  <si>
    <t>ETO 2 - JINKO SOLAR LTDA63</t>
  </si>
  <si>
    <t>ETO 2 - JINKO SOLAR LTDA62</t>
  </si>
  <si>
    <t>ETO 2 - JINKO SOLAR LTDA61</t>
  </si>
  <si>
    <t>ETO 2 - JINKO SOLAR LTDA60</t>
  </si>
  <si>
    <t>ETO 2 - JINKO SOLAR LTDA59</t>
  </si>
  <si>
    <t>ETO 2 - JINKO SOLAR LTDA58</t>
  </si>
  <si>
    <t>ETO 2 - JINKO SOLAR LTDA57</t>
  </si>
  <si>
    <t>ETO 2 - JINKO SOLAR LTDA56</t>
  </si>
  <si>
    <t>ETO 2 - JINKO SOLAR LTDA55</t>
  </si>
  <si>
    <t>ETO 2 - JINKO SOLAR LTDA54</t>
  </si>
  <si>
    <t>ETO 2 - JINKO SOLAR LTDA53</t>
  </si>
  <si>
    <t>ETO 2 - JINKO SOLAR LTDA52</t>
  </si>
  <si>
    <t>ETO 2 - JINKO SOLAR LTDA51</t>
  </si>
  <si>
    <t>115 - LIVOLTEK</t>
  </si>
  <si>
    <t>ETO 2 - JINKO SOLAR LTDA50</t>
  </si>
  <si>
    <t>ETO 2 - JINKO SOLAR LTDA49</t>
  </si>
  <si>
    <t>ETO 3 - PHB ELETRONICA LTDA24</t>
  </si>
  <si>
    <t>ETO 2 - JINKO SOLAR LTDA48</t>
  </si>
  <si>
    <t>ETO 3 - PHB ELETRONICA LTDA23</t>
  </si>
  <si>
    <t>ETO 2 - JINKO SOLAR LTDA47</t>
  </si>
  <si>
    <t>ETO 3 - PHB ELETRONICA LTDA22</t>
  </si>
  <si>
    <t>ETO 2 - JINKO SOLAR LTDA46</t>
  </si>
  <si>
    <t>ETO 3 - PHB ELETRONICA LTDA21</t>
  </si>
  <si>
    <t>ETO 2 - JINKO SOLAR LTDA45</t>
  </si>
  <si>
    <t>ETO 3 - PHB ELETRONICA LTDA20</t>
  </si>
  <si>
    <t>ETO 2 - JINKO SOLAR LTDA44</t>
  </si>
  <si>
    <t>ETO 3 - PHB ELETRONICA LTDA19</t>
  </si>
  <si>
    <t>ETO 2 - JINKO SOLAR LTDA43</t>
  </si>
  <si>
    <t>ETO 3 - PHB ELETRONICA LTDA18</t>
  </si>
  <si>
    <t>ETO 2 - JINKO SOLAR LTDA42</t>
  </si>
  <si>
    <t>ETO 3 - PHB ELETRONICA LTDA17</t>
  </si>
  <si>
    <t>ETO 2 - JINKO SOLAR LTDA41</t>
  </si>
  <si>
    <t>ETO 3 - PHB ELETRONICA LTDA16</t>
  </si>
  <si>
    <t>ETO 2 - JINKO SOLAR LTDA40</t>
  </si>
  <si>
    <t>ETO 3 - PHB ELETRONICA LTDA15</t>
  </si>
  <si>
    <t>ETO 2 - JINKO SOLAR LTDA39</t>
  </si>
  <si>
    <t>ETO 3 - PHB ELETRONICA LTDA14</t>
  </si>
  <si>
    <t>ETO 2 - JINKO SOLAR LTDA38</t>
  </si>
  <si>
    <t>ETO 3 - PHB ELETRONICA LTDA13</t>
  </si>
  <si>
    <t>ETO 2 - JINKO SOLAR LTDA37</t>
  </si>
  <si>
    <t>ETO 3 - PHB ELETRONICA LTDA12</t>
  </si>
  <si>
    <t>ETO 2 - JINKO SOLAR LTDA36</t>
  </si>
  <si>
    <t>ETO 3 - PHB ELETRONICA LTDA11</t>
  </si>
  <si>
    <t>ETO 2 - JINKO SOLAR LTDA35</t>
  </si>
  <si>
    <t>ETO 3 - PHB ELETRONICA LTDA10</t>
  </si>
  <si>
    <t>ETO 2 - JINKO SOLAR LTDA34</t>
  </si>
  <si>
    <t>ETO 3 - PHB ELETRONICA LTDA9</t>
  </si>
  <si>
    <t>ETO 2 - JINKO SOLAR LTDA33</t>
  </si>
  <si>
    <t>ETO 3 - PHB ELETRONICA LTDA8</t>
  </si>
  <si>
    <t>ETO 2 - JINKO SOLAR LTDA32</t>
  </si>
  <si>
    <t>ETO 3 - PHB ELETRONICA LTDA7</t>
  </si>
  <si>
    <t>ETO 2 - JINKO SOLAR LTDA31</t>
  </si>
  <si>
    <t>ETO 3 - PHB ELETRONICA LTDA6</t>
  </si>
  <si>
    <t>ETO 2 - JINKO SOLAR LTDA30</t>
  </si>
  <si>
    <t>ETO 3 - PHB ELETRONICA LTDA5</t>
  </si>
  <si>
    <t>ETO 2 - JINKO SOLAR LTDA29</t>
  </si>
  <si>
    <t>ETO 3 - PHB ELETRONICA LTDA4</t>
  </si>
  <si>
    <t>51 - SERRANA</t>
  </si>
  <si>
    <t>ETO 2 - JINKO SOLAR LTDA28</t>
  </si>
  <si>
    <t>ETO 3 - PHB ELETRONICA LTDA3</t>
  </si>
  <si>
    <t>ETO 2 - JINKO SOLAR LTDA27</t>
  </si>
  <si>
    <t>ETO 3 - PHB ELETRONICA LTDA2</t>
  </si>
  <si>
    <t>ETO 2 - JINKO SOLAR LTDA26</t>
  </si>
  <si>
    <t>55 - QUALYCARE TECHNICAL SERVICE EIRELI - ME</t>
  </si>
  <si>
    <t>ETO 3 - PHB ELETRONICA LTDA1</t>
  </si>
  <si>
    <t>ETO 2 - JINKO SOLAR LTDA25</t>
  </si>
  <si>
    <t>ETO 1 - ABB LTDA24</t>
  </si>
  <si>
    <t>ETO 2 - JINKO SOLAR LTDA24</t>
  </si>
  <si>
    <t>ETO 1 - ABB LTDA23</t>
  </si>
  <si>
    <t>ETO 2 - JINKO SOLAR LTDA23</t>
  </si>
  <si>
    <t>50 - PERLIGHT SOLAR</t>
  </si>
  <si>
    <t>ETO 1 - ABB LTDA22</t>
  </si>
  <si>
    <t>ETO 2 - JINKO SOLAR LTDA22</t>
  </si>
  <si>
    <t>ETO 1 - ABB LTDA21</t>
  </si>
  <si>
    <t>ETO 2 - JINKO SOLAR LTDA21</t>
  </si>
  <si>
    <t>ETO 1 - ABB LTDA20</t>
  </si>
  <si>
    <t>ETO 2 - JINKO SOLAR LTDA20</t>
  </si>
  <si>
    <t>ETO 1 - ABB LTDA19</t>
  </si>
  <si>
    <t>30 -  OMNIK</t>
  </si>
  <si>
    <t>ETO 2 - JINKO SOLAR LTDA19</t>
  </si>
  <si>
    <t>41 - HAUSSMART EIRELI</t>
  </si>
  <si>
    <t>ETO 1 - ABB LTDA18</t>
  </si>
  <si>
    <t>ETO 2 - JINKO SOLAR LTDA18</t>
  </si>
  <si>
    <t>ETO 1 - ABB LTDA17</t>
  </si>
  <si>
    <t>ETO 2 - JINKO SOLAR LTDA17</t>
  </si>
  <si>
    <t>ETO 1 - ABB LTDA16</t>
  </si>
  <si>
    <t>ETO 2 - JINKO SOLAR LTDA16</t>
  </si>
  <si>
    <t>ETO 1 - ABB LTDA15</t>
  </si>
  <si>
    <t>ETO 2 - JINKO SOLAR LTDA15</t>
  </si>
  <si>
    <t>ETO 1 - ABB LTDA14</t>
  </si>
  <si>
    <t>ETO 2 - JINKO SOLAR LTDA14</t>
  </si>
  <si>
    <t>ETO 1 - ABB LTDA13</t>
  </si>
  <si>
    <t>ETO 2 - JINKO SOLAR LTDA13</t>
  </si>
  <si>
    <t>ETO 1 - ABB LTDA12</t>
  </si>
  <si>
    <t>ETO 2 - JINKO SOLAR LTDA12</t>
  </si>
  <si>
    <t>ETO 1 - ABB LTDA11</t>
  </si>
  <si>
    <t>ETO 2 - JINKO SOLAR LTDA11</t>
  </si>
  <si>
    <t>ETO 1 - ABB LTDA10</t>
  </si>
  <si>
    <t>ETO 2 - JINKO SOLAR LTDA10</t>
  </si>
  <si>
    <t>ETO 1 - ABB LTDA9</t>
  </si>
  <si>
    <t>ETO 2 - JINKO SOLAR LTDA9</t>
  </si>
  <si>
    <t>ETO 1 - ABB LTDA8</t>
  </si>
  <si>
    <t>ETO 2 - JINKO SOLAR LTDA8</t>
  </si>
  <si>
    <t>ETO 1 - ABB LTDA7</t>
  </si>
  <si>
    <t>ETO 2 - JINKO SOLAR LTDA7</t>
  </si>
  <si>
    <t>ETO 1 - ABB LTDA6</t>
  </si>
  <si>
    <t>ETO 2 - JINKO SOLAR LTDA6</t>
  </si>
  <si>
    <t>ETO 1 - ABB LTDA5</t>
  </si>
  <si>
    <t>ETO 2 - JINKO SOLAR LTDA5</t>
  </si>
  <si>
    <t>ETO 1 - ABB LTDA4</t>
  </si>
  <si>
    <t>ETO 2 - JINKO SOLAR LTDA4</t>
  </si>
  <si>
    <t>ETO 1 - ABB LTDA3</t>
  </si>
  <si>
    <t>ETO 2 - JINKO SOLAR LTDA3</t>
  </si>
  <si>
    <t>ETO 1 - ABB LTDA2</t>
  </si>
  <si>
    <t>3 - PHB ELETRONICA LTDA</t>
  </si>
  <si>
    <t>ETO 2 - JINKO SOLAR LTDA2</t>
  </si>
  <si>
    <t>ETO 1 - ABB LTDA1</t>
  </si>
  <si>
    <t>1 - ABB LTDA</t>
  </si>
  <si>
    <t>ETO 2 - JINKO SOLAR LTDA1</t>
  </si>
  <si>
    <t>2 - JINKO SOLAR LTDA</t>
  </si>
  <si>
    <t>1811 - TS-M10/144H</t>
  </si>
  <si>
    <t>EMS 193 - TAOISTIC2</t>
  </si>
  <si>
    <t>1810 - TS-M10/144H-550W</t>
  </si>
  <si>
    <t>EMS 193 - TAOISTIC1</t>
  </si>
  <si>
    <t>1806 - TS-M10/144H-550W</t>
  </si>
  <si>
    <t>EMS 191 - TAOISTIC1</t>
  </si>
  <si>
    <t>1779 - SN 555 -144M 555</t>
  </si>
  <si>
    <t>EMS 190 - INIMEX1</t>
  </si>
  <si>
    <t>1783 - RS6-555M-E3</t>
  </si>
  <si>
    <t>EMS 189 - RENESOLA3</t>
  </si>
  <si>
    <t>1777 - RS6-555MG-E3</t>
  </si>
  <si>
    <t>EMS 189 - RENESOLA2</t>
  </si>
  <si>
    <t>1775 - RS6-555WBG-E3</t>
  </si>
  <si>
    <t>EMS 189 - RENESOLA1</t>
  </si>
  <si>
    <t>1797 - TPS***M-144H1_x000D_-555W</t>
  </si>
  <si>
    <t>EMS 188 - TOPSOLA3</t>
  </si>
  <si>
    <t>1748 - TPS555M-144H1</t>
  </si>
  <si>
    <t>EMS 188 - TOPSOLA2</t>
  </si>
  <si>
    <t>1732 - TP550M-144H1</t>
  </si>
  <si>
    <t>EMS 188 - TOPSOLA1</t>
  </si>
  <si>
    <t>1745 - CP18-72HT550W</t>
  </si>
  <si>
    <t>EMS 187 - HANERSUN2</t>
  </si>
  <si>
    <t>1721 - CP18-72HT555W</t>
  </si>
  <si>
    <t>EMS 187 - HANERSUN1</t>
  </si>
  <si>
    <t>1707 - BOLD550-144MH</t>
  </si>
  <si>
    <t>EMS 186 - BOLD ENERGY1</t>
  </si>
  <si>
    <t>1785 - TPS-144-CELL 550W</t>
  </si>
  <si>
    <t>EMS 185 - TOPSOLA3</t>
  </si>
  <si>
    <t>1755 - TPS-144-CELL-500W</t>
  </si>
  <si>
    <t>EMS 185 - TOPSOLA2</t>
  </si>
  <si>
    <t>1705 - TPS-144-CELL-555W</t>
  </si>
  <si>
    <t>EMS 185 - TOPSOLA1</t>
  </si>
  <si>
    <t>1773 - JMPV~555(R)-X1/72</t>
  </si>
  <si>
    <t>EMS 184 - SOLARGIGA2</t>
  </si>
  <si>
    <t>1767 - SS-555-72MDH</t>
  </si>
  <si>
    <t>EMS 176 - JNG2</t>
  </si>
  <si>
    <t>1809 - GREENTILE-GT-50</t>
  </si>
  <si>
    <t>EMS 175 - GREENTILE2</t>
  </si>
  <si>
    <t>1813 - HY-M10/144H-555W</t>
  </si>
  <si>
    <t>EMS 173 - OUROLUX SOLAR8</t>
  </si>
  <si>
    <t>1780 - RS8I560MF30</t>
  </si>
  <si>
    <t>EMS 173 - OUROLUX SOLAR7</t>
  </si>
  <si>
    <t>1737 - 70072-550W</t>
  </si>
  <si>
    <t>EMS 173 - OUROLUX SOLAR6</t>
  </si>
  <si>
    <t>1734 - ESPHSC550</t>
  </si>
  <si>
    <t>EMS 173 - OUROLUX SOLAR5</t>
  </si>
  <si>
    <t>1720 - 70092 560W</t>
  </si>
  <si>
    <t>EMS 173 - OUROLUX SOLAR4</t>
  </si>
  <si>
    <t>1717 - 70093-555W</t>
  </si>
  <si>
    <t>EMS 173 - OUROLUX SOLAR3</t>
  </si>
  <si>
    <t>1701 - HALF-CUT-550W</t>
  </si>
  <si>
    <t>EMS 173 - OUROLUX SOLAR2</t>
  </si>
  <si>
    <t>1763 - NXN-575-144MT</t>
  </si>
  <si>
    <t>EMS 172 - NEXEN2</t>
  </si>
  <si>
    <t>1740 - WDC72T 555W</t>
  </si>
  <si>
    <t>EMS 155 - WDC SOLAR4</t>
  </si>
  <si>
    <t>1800 - IN-144M-555W</t>
  </si>
  <si>
    <t>EMS 149 - SINE ENERGY11</t>
  </si>
  <si>
    <t>1770 - SN-555-HALF-CUT</t>
  </si>
  <si>
    <t>EMS 149 - SINE ENERGY10</t>
  </si>
  <si>
    <t>1726 - SN-555W-144MB</t>
  </si>
  <si>
    <t>EMS 149 - SINE ENERGY9</t>
  </si>
  <si>
    <t>1761 - HY-M10/144H-575W</t>
  </si>
  <si>
    <t>EMS 146 - HONOR SOLAR16</t>
  </si>
  <si>
    <t>1735 - HY-M12/120H-605_x000D_</t>
  </si>
  <si>
    <t>EMS 146 - HONOR SOLAR15</t>
  </si>
  <si>
    <t>1787 - TS560S8B 560W</t>
  </si>
  <si>
    <t>EMS 143 - TSUN17</t>
  </si>
  <si>
    <t>1725 - TP7F72M(H)-560</t>
  </si>
  <si>
    <t>EMS 143 - TSUN16</t>
  </si>
  <si>
    <t>1718 - TS560S8A</t>
  </si>
  <si>
    <t>EMS 143 - TSUN15</t>
  </si>
  <si>
    <t>1808 - NXN-575-144MT</t>
  </si>
  <si>
    <t>EMS 141 - NEXEN8</t>
  </si>
  <si>
    <t>1769 - 270W</t>
  </si>
  <si>
    <t>EMS 120 - PROJETOS PAINEIS2</t>
  </si>
  <si>
    <t>1703 - EMPALUX SS-575-72MDH</t>
  </si>
  <si>
    <t>EMS 100 - EMPALUX14</t>
  </si>
  <si>
    <t>1776 - PRO-72HC 580W</t>
  </si>
  <si>
    <t>EMS 92 - ERA SOLAR21</t>
  </si>
  <si>
    <t>1716 - ESPHSC 555W</t>
  </si>
  <si>
    <t>EMS 92 - ERA SOLAR20</t>
  </si>
  <si>
    <t>1698 - ESPHSC-460W</t>
  </si>
  <si>
    <t>EMS 92 - ERA SOLAR19</t>
  </si>
  <si>
    <t>1762 - MFVAM-PO-72-340W</t>
  </si>
  <si>
    <t>EMS 87 - BELENERGY40</t>
  </si>
  <si>
    <t>1753 - MFVHB-MO-144</t>
  </si>
  <si>
    <t>EMS 87 - BELENERGY39</t>
  </si>
  <si>
    <t>1450 - SMT 5KW-S - 5000W</t>
  </si>
  <si>
    <t>EMS 197 - SMT 5KW-S - 5000W1</t>
  </si>
  <si>
    <t>1447 - MI2-2000</t>
  </si>
  <si>
    <t>EMS 196 - TECH POWER1</t>
  </si>
  <si>
    <t>1397 - 1140 - TP7F72M(H)-560</t>
  </si>
  <si>
    <t>EMS 183 - TSUN2</t>
  </si>
  <si>
    <t>1370 - TSOL-MP3000</t>
  </si>
  <si>
    <t>EMS 183 - TSUN1</t>
  </si>
  <si>
    <t xml:space="preserve">1346 - IN 8KW 220V-1 F S </t>
  </si>
  <si>
    <t>EMS 181 - KOMECO1</t>
  </si>
  <si>
    <t xml:space="preserve">1389 - SMT 8KW-S </t>
  </si>
  <si>
    <t>EMS 174 - SOLAR MAXX TECH5</t>
  </si>
  <si>
    <t>1330 - SMT-10KW-S_x000D_</t>
  </si>
  <si>
    <t>EMS 174 - SOLAR MAXX TECH4</t>
  </si>
  <si>
    <t>1253 - SMT-3KW-S</t>
  </si>
  <si>
    <t>EMS 174 - SOLAR MAXX TECH3</t>
  </si>
  <si>
    <t>1250 - SMT-5KW-S</t>
  </si>
  <si>
    <t>EMS 174 - SOLAR MAXX TECH2</t>
  </si>
  <si>
    <t>1248 - SMT-6KW-S</t>
  </si>
  <si>
    <t>EMS 174 - SOLAR MAXX TECH1</t>
  </si>
  <si>
    <t>1270 - NXN8K</t>
  </si>
  <si>
    <t>1227 - NXN6K5</t>
  </si>
  <si>
    <t>1204 - IQ7AM</t>
  </si>
  <si>
    <t>EMS 171 - ENPHASE1</t>
  </si>
  <si>
    <t>1349 - WDC - 6KTL-G2</t>
  </si>
  <si>
    <t>EMS 168 - WDC6</t>
  </si>
  <si>
    <t>1218 - WDC-5KTL-G2</t>
  </si>
  <si>
    <t>EMS 168 - WDC5</t>
  </si>
  <si>
    <t xml:space="preserve">1201 - WDC-10KTL-G2 </t>
  </si>
  <si>
    <t>EMS 168 - WDC4</t>
  </si>
  <si>
    <t xml:space="preserve">1200 - WDC-5KTL-G2 </t>
  </si>
  <si>
    <t>EMS 168 - WDC3</t>
  </si>
  <si>
    <t>1198 - WDC-8KTL-G2</t>
  </si>
  <si>
    <t>EMS 168 - WDC2</t>
  </si>
  <si>
    <t>1799 - ODA575-36V-MHD</t>
  </si>
  <si>
    <t>EMS 83 - OSDA41</t>
  </si>
  <si>
    <t>1162 - WDC-3KTL-G2</t>
  </si>
  <si>
    <t>EMS 168 - WDC1</t>
  </si>
  <si>
    <t>1788 - ODA575-36C-MH</t>
  </si>
  <si>
    <t>EMS 83 - OSDA40</t>
  </si>
  <si>
    <t>1441 - NXN5K</t>
  </si>
  <si>
    <t>EMS 167 - NEXEN 6</t>
  </si>
  <si>
    <t>1742 - ODA580-36V-MH</t>
  </si>
  <si>
    <t>EMS 83 - OSDA39</t>
  </si>
  <si>
    <t>1269 - NXN8K</t>
  </si>
  <si>
    <t>EMS 167 - NEXEN 5</t>
  </si>
  <si>
    <t>1713 - ODA570-36V-MHD</t>
  </si>
  <si>
    <t>EMS 83 - OSDA38</t>
  </si>
  <si>
    <t>1197 - NXN5K</t>
  </si>
  <si>
    <t>EMS 167 - NEXEN 4</t>
  </si>
  <si>
    <t>1712 - ODA440-36-M 440W</t>
  </si>
  <si>
    <t>EMS 83 - OSDA37</t>
  </si>
  <si>
    <t>1168 - NXN3K</t>
  </si>
  <si>
    <t>EMS 167 - NEXEN 3</t>
  </si>
  <si>
    <t>1709 - ODA560-36V-MH-560W</t>
  </si>
  <si>
    <t>EMS 83 - OSDA36</t>
  </si>
  <si>
    <t>1157 - NXN6K5</t>
  </si>
  <si>
    <t>EMS 167 - NEXEN 2</t>
  </si>
  <si>
    <t>1156 - NXN8K</t>
  </si>
  <si>
    <t>EMS 167 - NEXEN 1</t>
  </si>
  <si>
    <t>1434 - BYD-S-3P15K-2M</t>
  </si>
  <si>
    <t>EMS 165 - BYD16</t>
  </si>
  <si>
    <t>1433 - BYD-S -3P12K-2M</t>
  </si>
  <si>
    <t>EMS 165 - BYD15</t>
  </si>
  <si>
    <t>1365 - BYD-K-1P3K-2M</t>
  </si>
  <si>
    <t>EMS 165 - BYD14</t>
  </si>
  <si>
    <t>1317 - BYD 3P125K</t>
  </si>
  <si>
    <t>EMS 165 - BYD13</t>
  </si>
  <si>
    <t>1298 - BYD-S-3P30K-3M</t>
  </si>
  <si>
    <t>EMS 165 - BYD12</t>
  </si>
  <si>
    <t>1297 - BYD-S-3P75K-9M</t>
  </si>
  <si>
    <t>EMS 165 - BYD11</t>
  </si>
  <si>
    <t>1292 - BYD-S-1P3K-2M</t>
  </si>
  <si>
    <t>EMS 165 - BYD10</t>
  </si>
  <si>
    <t>1283 - BYD-K-3P20K-2M</t>
  </si>
  <si>
    <t>EMS 165 - BYD9</t>
  </si>
  <si>
    <t>1280 - BYD-K-3P15K-2M 15KW</t>
  </si>
  <si>
    <t>EMS 165 - BYD8</t>
  </si>
  <si>
    <t>1278 -  BYD-K-3P12K-2M</t>
  </si>
  <si>
    <t>EMS 165 - BYD7</t>
  </si>
  <si>
    <t>1261 - BYD-S-1P10K-3M</t>
  </si>
  <si>
    <t>EMS 165 - BYD6</t>
  </si>
  <si>
    <t>1246 - BYD-S-1P5K-2M</t>
  </si>
  <si>
    <t>EMS 165 - BYD5</t>
  </si>
  <si>
    <t>1207 - BYD-K-1P8K-2M</t>
  </si>
  <si>
    <t>EMS 165 - BYD4</t>
  </si>
  <si>
    <t>1189 - BYD-K-1P9K-2M</t>
  </si>
  <si>
    <t>EMS 165 - BYD3</t>
  </si>
  <si>
    <t>1147 - BYD-K-1P6K-2M</t>
  </si>
  <si>
    <t>EMS 165 - BYD2</t>
  </si>
  <si>
    <t>1145 - BYD-K-3P25K-2M</t>
  </si>
  <si>
    <t>EMS 165 - BYD1</t>
  </si>
  <si>
    <t>1419 - HPS 10500T</t>
  </si>
  <si>
    <t>EMS 163 - LEVEROS 4</t>
  </si>
  <si>
    <t>1332 - HPS-5000D</t>
  </si>
  <si>
    <t>EMS 163 - LEVEROS 3</t>
  </si>
  <si>
    <t>1265 - HPT-30000LV</t>
  </si>
  <si>
    <t>EMS 163 - LEVEROS 2</t>
  </si>
  <si>
    <t>1131 - HPT-15000LV</t>
  </si>
  <si>
    <t>EMS 163 - LEVEROS 1</t>
  </si>
  <si>
    <t>1356 - IQ7AM-72-2-US 335W</t>
  </si>
  <si>
    <t>EMS 159 - ENPHASE2</t>
  </si>
  <si>
    <t>1088 - IQ 7AM-72-2-US 2000W</t>
  </si>
  <si>
    <t>EMS 159 - ENPHASE1</t>
  </si>
  <si>
    <t>1340 - GEP25-10</t>
  </si>
  <si>
    <t>EMS 156 - GE10</t>
  </si>
  <si>
    <t>1169 - GEP15-L-10</t>
  </si>
  <si>
    <t>EMS 156 - GE9</t>
  </si>
  <si>
    <t>1126 - GEP35-L-10</t>
  </si>
  <si>
    <t>EMS 156 - GE8</t>
  </si>
  <si>
    <t>1089 - GEP50-10</t>
  </si>
  <si>
    <t>EMS 156 - GE7</t>
  </si>
  <si>
    <t>1081 - GEP12-L-10</t>
  </si>
  <si>
    <t>EMS 156 - GE6</t>
  </si>
  <si>
    <t>1076 - GEP 9.0-1-10</t>
  </si>
  <si>
    <t>EMS 156 - GE5</t>
  </si>
  <si>
    <t>1073 - GEP5.0-1-10</t>
  </si>
  <si>
    <t>EMS 156 - GE4</t>
  </si>
  <si>
    <t>1072 - GEP7.0-1-10</t>
  </si>
  <si>
    <t>EMS 156 - GE3</t>
  </si>
  <si>
    <t>1071 - GEP3.6-1-10</t>
  </si>
  <si>
    <t>EMS 156 - GE2</t>
  </si>
  <si>
    <t>1043 - GEP20-L-10.</t>
  </si>
  <si>
    <t>EMS 156 - GE1</t>
  </si>
  <si>
    <t>1401 - TRIPOWER CORE2 STP110-60 110KW</t>
  </si>
  <si>
    <t>EMS 154 - SMA SOLAR TECHNOLOGY10</t>
  </si>
  <si>
    <t>1333 - SUNNY TRIPOWER CORE1 STP 50</t>
  </si>
  <si>
    <t>EMS 154 - SMA SOLAR TECHNOLOGY9</t>
  </si>
  <si>
    <t>1322 -  SMA PEAK3-SHP100-100-20</t>
  </si>
  <si>
    <t>EMS 154 - SMA SOLAR TECHNOLOGY8</t>
  </si>
  <si>
    <t>1321 -  PEAK3-SHP100-150-20</t>
  </si>
  <si>
    <t>EMS 154 - SMA SOLAR TECHNOLOGY7</t>
  </si>
  <si>
    <t>1079 - SUNNY TRIPOWER 25000TL</t>
  </si>
  <si>
    <t>EMS 154 - SMA SOLAR TECHNOLOGY6</t>
  </si>
  <si>
    <t>1005 - SB4.0-1AV-40</t>
  </si>
  <si>
    <t>EMS 154 - SMA SOLAR TECHNOLOGY5</t>
  </si>
  <si>
    <t>1700 - HMF144M10-580HL</t>
  </si>
  <si>
    <t>EMS 80 - HELIUS10</t>
  </si>
  <si>
    <t>1002 - SB5.0-1AV-40</t>
  </si>
  <si>
    <t>EMS 154 - SMA SOLAR TECHNOLOGY4</t>
  </si>
  <si>
    <t>1001 - SB6.0-1AV-41</t>
  </si>
  <si>
    <t>EMS 154 - SMA SOLAR TECHNOLOGY3</t>
  </si>
  <si>
    <t>999 - SB3.0-1AV-40</t>
  </si>
  <si>
    <t>EMS 154 - SMA SOLAR TECHNOLOGY2</t>
  </si>
  <si>
    <t>974 - SUNNY TRIPOWER CORE2</t>
  </si>
  <si>
    <t>EMS 154 - SMA SOLAR TECHNOLOGY1</t>
  </si>
  <si>
    <t>1449 - ASW3000-S</t>
  </si>
  <si>
    <t>EMS 148 - SOLPLANET13</t>
  </si>
  <si>
    <t>1379 - ASW40K-LT-G3</t>
  </si>
  <si>
    <t>EMS 148 - SOLPLANET12</t>
  </si>
  <si>
    <t>1375 - ASW6000-S-G2</t>
  </si>
  <si>
    <t>EMS 148 - SOLPLANET11</t>
  </si>
  <si>
    <t>1341 - ASW10000-S</t>
  </si>
  <si>
    <t>EMS 148 - SOLPLANET10</t>
  </si>
  <si>
    <t>1338 - ASW5000-S-G2</t>
  </si>
  <si>
    <t>EMS 148 - SOLPLANET9</t>
  </si>
  <si>
    <t>1337 - ASW10000-S-G2</t>
  </si>
  <si>
    <t>EMS 148 - SOLPLANET8</t>
  </si>
  <si>
    <t>EMS 79 - SUNOVA SOLAR33</t>
  </si>
  <si>
    <t>1286 - ASW8000-S</t>
  </si>
  <si>
    <t>EMS 148 - SOLPLANET7</t>
  </si>
  <si>
    <t>1271 - ASW3000-S-G2</t>
  </si>
  <si>
    <t>EMS 148 - SOLPLANET6</t>
  </si>
  <si>
    <t>1199 - ASW9100-S</t>
  </si>
  <si>
    <t>EMS 148 - SOLPLANET5</t>
  </si>
  <si>
    <t>1158 - ASW7300-S</t>
  </si>
  <si>
    <t>EMS 148 - SOLPLANET4</t>
  </si>
  <si>
    <t>1092 - ASW5000-S</t>
  </si>
  <si>
    <t>EMS 148 - SOLPLANET3</t>
  </si>
  <si>
    <t>975 - ASW5000-S</t>
  </si>
  <si>
    <t>EMS 148 - SOLPLANET2</t>
  </si>
  <si>
    <t>950 - ASW4000-S</t>
  </si>
  <si>
    <t>EMS 148 - SOLPLANET1</t>
  </si>
  <si>
    <t>1374 - STS-5KTL-P</t>
  </si>
  <si>
    <t>EMS 144 - SUNWAYS13</t>
  </si>
  <si>
    <t>1273 - STT-20KTL-P</t>
  </si>
  <si>
    <t>EMS 144 - SUNWAYS12</t>
  </si>
  <si>
    <t>1210 - STS-3KTL-P</t>
  </si>
  <si>
    <t>EMS 144 - SUNWAYS11</t>
  </si>
  <si>
    <t>1195 - STT-100-KTL</t>
  </si>
  <si>
    <t>EMS 144 - SUNWAYS10</t>
  </si>
  <si>
    <t>1194 - STT-50-KTL-M</t>
  </si>
  <si>
    <t>EMS 144 - SUNWAYS9</t>
  </si>
  <si>
    <t>1183 - STT-15KTL-P</t>
  </si>
  <si>
    <t>EMS 144 - SUNWAYS8</t>
  </si>
  <si>
    <t>1172 - STT-25KTL-P</t>
  </si>
  <si>
    <t>EMS 144 - SUNWAYS7</t>
  </si>
  <si>
    <t>1128 - STT-20KTL</t>
  </si>
  <si>
    <t>EMS 144 - SUNWAYS6</t>
  </si>
  <si>
    <t>1116 - STS-10KTL</t>
  </si>
  <si>
    <t>EMS 144 - SUNWAYS5</t>
  </si>
  <si>
    <t>1085 - STS-3KTL-S</t>
  </si>
  <si>
    <t>EMS 144 - SUNWAYS4</t>
  </si>
  <si>
    <t>1082 - STS-8KTL</t>
  </si>
  <si>
    <t>EMS 144 - SUNWAYS3</t>
  </si>
  <si>
    <t>1074 - STS-5KTL</t>
  </si>
  <si>
    <t>EMS 144 - SUNWAYS2</t>
  </si>
  <si>
    <t>EMS 144 - SUNWAYS1</t>
  </si>
  <si>
    <t>EMS 140 - SYNERGY1</t>
  </si>
  <si>
    <t>1420 - HSSP3K</t>
  </si>
  <si>
    <t>EMS 136 - HOPEWIND11</t>
  </si>
  <si>
    <t>1380 - HSSP10K</t>
  </si>
  <si>
    <t>EMS 136 - HOPEWIND10</t>
  </si>
  <si>
    <t>1300 - HOPESUN 17KTL-L</t>
  </si>
  <si>
    <t>EMS 136 - HOPEWIND9</t>
  </si>
  <si>
    <t>1288 - HOPESUN 60KTL</t>
  </si>
  <si>
    <t>EMS 136 - HOPEWIND8</t>
  </si>
  <si>
    <t>1260 - HOPESUN 30KTL-L</t>
  </si>
  <si>
    <t>EMS 136 - HOPEWIND7</t>
  </si>
  <si>
    <t>1214 - HOPENSUN 75KTL</t>
  </si>
  <si>
    <t>EMS 136 - HOPEWIND6</t>
  </si>
  <si>
    <t>1203 - HOPESUN 5KTL</t>
  </si>
  <si>
    <t>EMS 136 - HOPEWIND5</t>
  </si>
  <si>
    <t>1191 - HOPESUN 43KTL-L</t>
  </si>
  <si>
    <t>EMS 136 - HOPEWIND4</t>
  </si>
  <si>
    <t>1190 - HOPESUN 15KTL</t>
  </si>
  <si>
    <t>EMS 136 - HOPEWIND3</t>
  </si>
  <si>
    <t>1148 - HOPESUN 6KTL</t>
  </si>
  <si>
    <t>EMS 136 - HOPEWIND2</t>
  </si>
  <si>
    <t>EMS 136 - HOPEWIND1</t>
  </si>
  <si>
    <t>1442 - HPS-6500D</t>
  </si>
  <si>
    <t>EMS 135 - HYPONTECH12</t>
  </si>
  <si>
    <t>1429 - 
HYPONTECH HPT-30KL</t>
  </si>
  <si>
    <t>EMS 135 - HYPONTECH11</t>
  </si>
  <si>
    <t>1428 - HPS-5000D</t>
  </si>
  <si>
    <t>EMS 135 - HYPONTECH10</t>
  </si>
  <si>
    <t>1404 - HPT-20KL</t>
  </si>
  <si>
    <t>EMS 135 - HYPONTECH9</t>
  </si>
  <si>
    <t>1366 - HPT-25KL</t>
  </si>
  <si>
    <t>EMS 135 - HYPONTECH8</t>
  </si>
  <si>
    <t>1352 - HPK-1500W</t>
  </si>
  <si>
    <t>EMS 135 - HYPONTECH7</t>
  </si>
  <si>
    <t>1254 - HPS-10500</t>
  </si>
  <si>
    <t>EMS 135 - HYPONTECH6</t>
  </si>
  <si>
    <t>1217 - HPT 15K-LV</t>
  </si>
  <si>
    <t>EMS 135 - HYPONTECH5</t>
  </si>
  <si>
    <t>EMS 135 - HYPONTECH4</t>
  </si>
  <si>
    <t>EMS 135 - HYPONTECH3</t>
  </si>
  <si>
    <t>EMS 135 - HYPONTECH2</t>
  </si>
  <si>
    <t>EMS 135 - HYPONTECH1</t>
  </si>
  <si>
    <t>1303 - ESM-5000</t>
  </si>
  <si>
    <t>EMS 133 - ELSYS4</t>
  </si>
  <si>
    <t>EMS 133 - ELSYS3</t>
  </si>
  <si>
    <t>EMS 133 - ELSYS2</t>
  </si>
  <si>
    <t>EMS 133 - ELSYS1</t>
  </si>
  <si>
    <t>1801 - RS6-555MG-E3</t>
  </si>
  <si>
    <t>EMS 73 - RENESOLA14</t>
  </si>
  <si>
    <t>827 - DSP-125I-ODS</t>
  </si>
  <si>
    <t>EMS 132 - DASSTECH1</t>
  </si>
  <si>
    <t>1794 - RS6-555M-E3</t>
  </si>
  <si>
    <t>EMS 73 - RENESOLA13</t>
  </si>
  <si>
    <t>1410 - PLUS-BEL-35K-G02-LV</t>
  </si>
  <si>
    <t>EMS 131 - BELENERGY35</t>
  </si>
  <si>
    <t>1791 - RS6-560NE3</t>
  </si>
  <si>
    <t>EMS 73 - RENESOLA12</t>
  </si>
  <si>
    <t>1351 - BEL-3K-G</t>
  </si>
  <si>
    <t>EMS 131 - BELENERGY34</t>
  </si>
  <si>
    <t>1786 - RS6-555MG-E3</t>
  </si>
  <si>
    <t>EMS 73 - RENESOLA11</t>
  </si>
  <si>
    <t>1294 - BEL-75K-G</t>
  </si>
  <si>
    <t>EMS 131 - BELENERGY33</t>
  </si>
  <si>
    <t>1778 - RS91-575HBG-E1_x000D_</t>
  </si>
  <si>
    <t>EMS 73 - RENESOLA10</t>
  </si>
  <si>
    <t>1289 - INVSBE-TR-220V-20KW</t>
  </si>
  <si>
    <t>EMS 131 - BELENERGY32</t>
  </si>
  <si>
    <t>1774 - RS6-560M-E3</t>
  </si>
  <si>
    <t>EMS 73 - RENESOLA9</t>
  </si>
  <si>
    <t>1262 - INVSBE-TR-220V-30KW</t>
  </si>
  <si>
    <t>EMS 131 - BELENERGY31</t>
  </si>
  <si>
    <t>1754 - RS6-555MBG-E3</t>
  </si>
  <si>
    <t>EMS 73 - RENESOLA8</t>
  </si>
  <si>
    <t>1243 - INVSBE-MO-220V-5KW</t>
  </si>
  <si>
    <t>EMS 131 - BELENERGY30</t>
  </si>
  <si>
    <t>1733 - RS6-560NBG-E3</t>
  </si>
  <si>
    <t>EMS 73 - RENESOLA7</t>
  </si>
  <si>
    <t>1182 - BEL2000G3-US-220</t>
  </si>
  <si>
    <t>EMS 131 - BELENERGY29</t>
  </si>
  <si>
    <t>1175 - INSBE-MO-220-7.7KW-S_x000D_</t>
  </si>
  <si>
    <t>EMS 131 - BELENERGY28</t>
  </si>
  <si>
    <t>1141 - BS-3K-G</t>
  </si>
  <si>
    <t>EMS 131 - BELENERGY27</t>
  </si>
  <si>
    <t>1136 - BEL-100K-G</t>
  </si>
  <si>
    <t>EMS 131 - BELENERGY26</t>
  </si>
  <si>
    <t>1124 - BEL-30K-G-LV</t>
  </si>
  <si>
    <t>EMS 131 - BELENERGY25</t>
  </si>
  <si>
    <t>1113 - INVSBE-TR-220V-25KW</t>
  </si>
  <si>
    <t>EMS 131 - BELENERGY24</t>
  </si>
  <si>
    <t>1057 - BEL-35K-G-LV</t>
  </si>
  <si>
    <t>EMS 131 - BELENERGY23</t>
  </si>
  <si>
    <t>1024 - BEL-30K-G02-LV</t>
  </si>
  <si>
    <t>EMS 131 - BELENERGY22</t>
  </si>
  <si>
    <t>1023 - BEL-40K-G</t>
  </si>
  <si>
    <t>EMS 131 - BELENERGY21</t>
  </si>
  <si>
    <t>1012 - BEL-60K-G</t>
  </si>
  <si>
    <t>EMS 131 - BELENERGY20</t>
  </si>
  <si>
    <t>1006 - BEL-15K-G</t>
  </si>
  <si>
    <t>EMS 131 - BELENERGY19</t>
  </si>
  <si>
    <t>992 - BEL-50K-G-LV</t>
  </si>
  <si>
    <t>EMS 131 - BELENERGY18</t>
  </si>
  <si>
    <t>962 - BEL - 40K G-LV</t>
  </si>
  <si>
    <t>EMS 131 - BELENERGY17</t>
  </si>
  <si>
    <t>941 - BEL-20K-G-LV</t>
  </si>
  <si>
    <t>EMS 131 - BELENERGY16</t>
  </si>
  <si>
    <t>EMS 131 - BELENERGY15</t>
  </si>
  <si>
    <t>EMS 131 - BELENERGY14</t>
  </si>
  <si>
    <t>EMS 131 - BELENERGY13</t>
  </si>
  <si>
    <t>EMS 131 - BELENERGY12</t>
  </si>
  <si>
    <t>EMS 131 - BELENERGY11</t>
  </si>
  <si>
    <t>EMS 131 - BELENERGY10</t>
  </si>
  <si>
    <t>EMS 131 - BELENERGY9</t>
  </si>
  <si>
    <t>EMS 131 - BELENERGY8</t>
  </si>
  <si>
    <t>EMS 131 - BELENERGY7</t>
  </si>
  <si>
    <t>EMS 131 - BELENERGY6</t>
  </si>
  <si>
    <t>EMS 131 - BELENERGY5</t>
  </si>
  <si>
    <t>EMS 131 - BELENERGY4</t>
  </si>
  <si>
    <t>EMS 131 - BELENERGY3</t>
  </si>
  <si>
    <t>EMS 131 - BELENERGY2</t>
  </si>
  <si>
    <t>EMS 131 - BELENERGY1</t>
  </si>
  <si>
    <t>1296 - GT1-6K-DS</t>
  </si>
  <si>
    <t>EMS 127 - LIVOLTEK7</t>
  </si>
  <si>
    <t>904 - GT1-8K-D</t>
  </si>
  <si>
    <t>EMS 127 - LIVOLTEK6</t>
  </si>
  <si>
    <t>838 - GT1-10K-D</t>
  </si>
  <si>
    <t>EMS 127 - LIVOLTEK5</t>
  </si>
  <si>
    <t>807 - GT3-17K-D</t>
  </si>
  <si>
    <t>EMS 127 - LIVOLTEK4</t>
  </si>
  <si>
    <t>787 - GT1-3K-S</t>
  </si>
  <si>
    <t>EMS 127 - LIVOLTEK3</t>
  </si>
  <si>
    <t>786 - GT1-6K-D</t>
  </si>
  <si>
    <t>EMS 127 - LIVOLTEK2</t>
  </si>
  <si>
    <t>783 - GT1-5K-D</t>
  </si>
  <si>
    <t>EMS 127 - LIVOLTEK1</t>
  </si>
  <si>
    <t>1417 - S3000-G2</t>
  </si>
  <si>
    <t>EMS 125 - FOXESS9</t>
  </si>
  <si>
    <t>1402 - G9000</t>
  </si>
  <si>
    <t>EMS 125 - FOXESS8</t>
  </si>
  <si>
    <t>1314 - T25</t>
  </si>
  <si>
    <t>EMS 125 - FOXESS7</t>
  </si>
  <si>
    <t>1163 - T15-G3</t>
  </si>
  <si>
    <t>EMS 125 - FOXESS6</t>
  </si>
  <si>
    <t>1151 - F4600</t>
  </si>
  <si>
    <t>EMS 125 - FOXESS5</t>
  </si>
  <si>
    <t>959 - F5000</t>
  </si>
  <si>
    <t>EMS 125 - FOXESS4</t>
  </si>
  <si>
    <t>944 - G8000</t>
  </si>
  <si>
    <t>EMS 125 - FOXESS3</t>
  </si>
  <si>
    <t>EMS 125 - FOXESS2</t>
  </si>
  <si>
    <t>EMS 125 - FOXESS1</t>
  </si>
  <si>
    <t>EMS 123 - SENERGY1</t>
  </si>
  <si>
    <t>EMS 122 - SOLAX  POWER1</t>
  </si>
  <si>
    <t>1435 - GT1-6KD1</t>
  </si>
  <si>
    <t>EMS 121 - LIVOLTEK POWER10</t>
  </si>
  <si>
    <t>1377 - GT1-2K2S1 2,2KW</t>
  </si>
  <si>
    <t>EMS 121 - LIVOLTEK POWER9</t>
  </si>
  <si>
    <t>1287 - GT1-6K-DS</t>
  </si>
  <si>
    <t>EMS 121 - LIVOLTEK POWER8</t>
  </si>
  <si>
    <t>1215 - GT3 36K-LV</t>
  </si>
  <si>
    <t>EMS 121 - LIVOLTEK POWER7</t>
  </si>
  <si>
    <t>998 - GT1-3K-SS</t>
  </si>
  <si>
    <t>EMS 121 - LIVOLTEK POWER6</t>
  </si>
  <si>
    <t>EMS 121 - LIVOLTEK POWER5</t>
  </si>
  <si>
    <t>1744 - EMSB 555 HC</t>
  </si>
  <si>
    <t>EMS 66 - INTELBRAS31</t>
  </si>
  <si>
    <t>EMS 121 - LIVOLTEK POWER4</t>
  </si>
  <si>
    <t>1724 - EMSB 455 BC</t>
  </si>
  <si>
    <t>EMS 66 - INTELBRAS30</t>
  </si>
  <si>
    <t>EMS 121 - LIVOLTEK POWER3</t>
  </si>
  <si>
    <t>1715 - EMSC 555 HC</t>
  </si>
  <si>
    <t>EMS 66 - INTELBRAS29</t>
  </si>
  <si>
    <t>EMS 121 - LIVOLTEK POWER2</t>
  </si>
  <si>
    <t>1708 - EMSB 455 HC</t>
  </si>
  <si>
    <t>EMS 66 - INTELBRAS28</t>
  </si>
  <si>
    <t>EMS 121 - LIVOLTEK POWER1</t>
  </si>
  <si>
    <t>734 - PROJETOS</t>
  </si>
  <si>
    <t>EMS 111 - ODEX SOLAR2</t>
  </si>
  <si>
    <t>EMS 111 - ODEX SOLAR1</t>
  </si>
  <si>
    <t>1324 - SPI250K-B-H</t>
  </si>
  <si>
    <t>EMS 109 - KEHUA TECH13</t>
  </si>
  <si>
    <t>1277 - SPI50K-B</t>
  </si>
  <si>
    <t>EMS 109 - KEHUA TECH12</t>
  </si>
  <si>
    <t>1241 - SPI25K-B X2</t>
  </si>
  <si>
    <t>EMS 109 - KEHUA TECH11</t>
  </si>
  <si>
    <t>1164 - SPI15K-B</t>
  </si>
  <si>
    <t>EMS 109 - KEHUA TECH10</t>
  </si>
  <si>
    <t>1161 - SPI8000-B X2</t>
  </si>
  <si>
    <t>EMS 109 - KEHUA TECH9</t>
  </si>
  <si>
    <t>1160 - SPI 9000-B X2</t>
  </si>
  <si>
    <t>EMS 109 - KEHUA TECH8</t>
  </si>
  <si>
    <t>1143 - SPI25K-B</t>
  </si>
  <si>
    <t>EMS 109 - KEHUA TECH7</t>
  </si>
  <si>
    <t>947 - SPI30K-BLV</t>
  </si>
  <si>
    <t>EMS 109 - KEHUA TECH6</t>
  </si>
  <si>
    <t>EMS 109 - KEHUA TECH5</t>
  </si>
  <si>
    <t>EMS 109 - KEHUA TECH4</t>
  </si>
  <si>
    <t>EMS 109 - KEHUA TECH3</t>
  </si>
  <si>
    <t>EMS 109 - KEHUA TECH2</t>
  </si>
  <si>
    <t>EMS 109 - KEHUA TECH1</t>
  </si>
  <si>
    <t>EMS 105 - HELTE7</t>
  </si>
  <si>
    <t>EMS 105 - HELTE6</t>
  </si>
  <si>
    <t>EMS 105 - HELTE5</t>
  </si>
  <si>
    <t>EMS 105 - HELTE4</t>
  </si>
  <si>
    <t>EMS 105 - HELTE3</t>
  </si>
  <si>
    <t>EMS 105 - HELTE2</t>
  </si>
  <si>
    <t>EMS 105 - HELTE1</t>
  </si>
  <si>
    <t>EMS 98 - MINASOL1</t>
  </si>
  <si>
    <t>1438 - R6-20K-T3-32-LV</t>
  </si>
  <si>
    <t>EMS 96 - EMPALUX17</t>
  </si>
  <si>
    <t>1383 - R6-15K-T2-32-LV</t>
  </si>
  <si>
    <t>EMS 96 - EMPALUX16</t>
  </si>
  <si>
    <t>1382 - R6-30K-T4-32-LV</t>
  </si>
  <si>
    <t>EMS 96 - EMPALUX15</t>
  </si>
  <si>
    <t>1378 - EMPALUX R6-50K-T4-32</t>
  </si>
  <si>
    <t>EMS 96 - EMPALUX14</t>
  </si>
  <si>
    <t>1364 - NAC3K-DS</t>
  </si>
  <si>
    <t>EMS 96 - EMPALUX13</t>
  </si>
  <si>
    <t>1281 - R6-10K-S3</t>
  </si>
  <si>
    <t>EMS 96 - EMPALUX12</t>
  </si>
  <si>
    <t>1274 - R5-3K-S1-15</t>
  </si>
  <si>
    <t>EMS 96 - EMPALUX11</t>
  </si>
  <si>
    <t>1263 - R5-8K-S2-15</t>
  </si>
  <si>
    <t>EMS 96 - EMPALUX10</t>
  </si>
  <si>
    <t>1193 - R5-5K-S2-15</t>
  </si>
  <si>
    <t>EMS 96 - EMPALUX9</t>
  </si>
  <si>
    <t>1011 - NACK20K-DT</t>
  </si>
  <si>
    <t>EMS 96 - EMPALUX8</t>
  </si>
  <si>
    <t>EMS 96 - EMPALUX7</t>
  </si>
  <si>
    <t>EMS 96 - EMPALUX6</t>
  </si>
  <si>
    <t>EMS 96 - EMPALUX5</t>
  </si>
  <si>
    <t>EMS 96 - EMPALUX4</t>
  </si>
  <si>
    <t>EMS 96 - EMPALUX3</t>
  </si>
  <si>
    <t>EMS 96 - EMPALUX2</t>
  </si>
  <si>
    <t>EMS 96 - EMPALUX1</t>
  </si>
  <si>
    <t>1181 - KOFV IN 6KW</t>
  </si>
  <si>
    <t>EMS 94 - KOMECO9</t>
  </si>
  <si>
    <t>1180 - KOFV IN 2KW 220V</t>
  </si>
  <si>
    <t>EMS 94 - KOMECO8</t>
  </si>
  <si>
    <t>1178 - KOFV IN 10KW 220V-1F-S</t>
  </si>
  <si>
    <t>EMS 94 - KOMECO7</t>
  </si>
  <si>
    <t>1764 - ZXM7-UHLDD144 555W</t>
  </si>
  <si>
    <t>EMS 49 - ZNSHINE SOLAR62</t>
  </si>
  <si>
    <t>1177 - KOFV IN 8KW 220V-1F-S</t>
  </si>
  <si>
    <t>EMS 94 - KOMECO6</t>
  </si>
  <si>
    <t>1729 - ZXM7-575W</t>
  </si>
  <si>
    <t>EMS 49 - ZNSHINE SOLAR61</t>
  </si>
  <si>
    <t>EMS 94 - KOMECO5</t>
  </si>
  <si>
    <t>1711 - ZXM7-SPLD144 575W</t>
  </si>
  <si>
    <t>EMS 49 - ZNSHINE SOLAR60</t>
  </si>
  <si>
    <t>EMS 94 - KOMECO4</t>
  </si>
  <si>
    <t>EMS 94 - KOMECO3</t>
  </si>
  <si>
    <t>EMS 94 - KOMECO2</t>
  </si>
  <si>
    <t>EMS 94 - KOMECO1</t>
  </si>
  <si>
    <t>1431 - SUN2000G3-US-220</t>
  </si>
  <si>
    <t>EMS 91 - BEDIN SOLAR22</t>
  </si>
  <si>
    <t>1368 - BS-50K-220 G</t>
  </si>
  <si>
    <t>EMS 91 - BEDIN SOLAR21</t>
  </si>
  <si>
    <t>1327 - BS-110K-G03</t>
  </si>
  <si>
    <t>EMS 91 - BEDIN SOLAR20</t>
  </si>
  <si>
    <t>1279 - BS-50K-G01</t>
  </si>
  <si>
    <t>EMS 91 - BEDIN SOLAR19</t>
  </si>
  <si>
    <t>1231 - BS-15K-220-G3</t>
  </si>
  <si>
    <t>EMS 91 - BEDIN SOLAR18</t>
  </si>
  <si>
    <t>1206 - BS-35K-G01 35KW</t>
  </si>
  <si>
    <t>EMS 91 - BEDIN SOLAR17</t>
  </si>
  <si>
    <t>1196 - BS-40K-G01</t>
  </si>
  <si>
    <t>EMS 91 - BEDIN SOLAR16</t>
  </si>
  <si>
    <t>1061 - BS-75K-G03</t>
  </si>
  <si>
    <t>EMS 91 - BEDIN SOLAR15</t>
  </si>
  <si>
    <t>970 - BS-30K-G01</t>
  </si>
  <si>
    <t>EMS 91 - BEDIN SOLAR14</t>
  </si>
  <si>
    <t>967 - BS-40K-220-G</t>
  </si>
  <si>
    <t>EMS 91 - BEDIN SOLAR13</t>
  </si>
  <si>
    <t>951 - BS-10K</t>
  </si>
  <si>
    <t>EMS 91 - BEDIN SOLAR12</t>
  </si>
  <si>
    <t>937 - BS-6K-G</t>
  </si>
  <si>
    <t>EMS 91 - BEDIN SOLAR11</t>
  </si>
  <si>
    <t>EMS 91 - BEDIN SOLAR10</t>
  </si>
  <si>
    <t>EMS 91 - BEDIN SOLAR9</t>
  </si>
  <si>
    <t>EMS 91 - BEDIN SOLAR8</t>
  </si>
  <si>
    <t>EMS 91 - BEDIN SOLAR7</t>
  </si>
  <si>
    <t>EMS 91 - BEDIN SOLAR6</t>
  </si>
  <si>
    <t>EMS 91 - BEDIN SOLAR5</t>
  </si>
  <si>
    <t>EMS 91 - BEDIN SOLAR4</t>
  </si>
  <si>
    <t>EMS 91 - BEDIN SOLAR3</t>
  </si>
  <si>
    <t>EMS 91 - BEDIN SOLAR2</t>
  </si>
  <si>
    <t>EMS 91 - BEDIN SOLAR1</t>
  </si>
  <si>
    <t>1409 - CPS SCA30KTL-T/SA</t>
  </si>
  <si>
    <t>EMS 88 - CHINT POWER26</t>
  </si>
  <si>
    <t>1290 - CPS SCA16KTL-T1/SA</t>
  </si>
  <si>
    <t>EMS 88 - CHINT POWER25</t>
  </si>
  <si>
    <t>1275 - CPS SCA7KTL-T/EU</t>
  </si>
  <si>
    <t>EMS 88 - CHINT POWER24</t>
  </si>
  <si>
    <t>1224 - CPS SCA10KTL-SM/EU</t>
  </si>
  <si>
    <t>EMS 88 - CHINT POWER23</t>
  </si>
  <si>
    <t>1220 - CPS SCA18KTL-T/AS</t>
  </si>
  <si>
    <t>EMS 88 - CHINT POWER22</t>
  </si>
  <si>
    <t>1187 - CPS SCA25KTL-T/EU</t>
  </si>
  <si>
    <t>EMS 88 - CHINT POWER21</t>
  </si>
  <si>
    <t>1186 - CPS SCA50KTL-T/EU</t>
  </si>
  <si>
    <t>EMS 88 - CHINT POWER20</t>
  </si>
  <si>
    <t>1139 - CPS SCA8KTL-SM/EU</t>
  </si>
  <si>
    <t>EMS 88 - CHINT POWER19</t>
  </si>
  <si>
    <t>1044 - CPS SCA5KTL-SM/EU</t>
  </si>
  <si>
    <t>EMS 88 - CHINT POWER18</t>
  </si>
  <si>
    <t>1040 - CPS SCA8KTL-T/EU</t>
  </si>
  <si>
    <t>EMS 88 - CHINT POWER17</t>
  </si>
  <si>
    <t>1037 - 10KTL-SM/EU</t>
  </si>
  <si>
    <t>EMS 88 - CHINT POWER16</t>
  </si>
  <si>
    <t>1026 - SCA36KTL-T/SA</t>
  </si>
  <si>
    <t>EMS 88 - CHINT POWER15</t>
  </si>
  <si>
    <t>955 - 8KTL-SM/EU</t>
  </si>
  <si>
    <t>EMS 88 - CHINT POWER14</t>
  </si>
  <si>
    <t>EMS 88 - CHINT POWER13</t>
  </si>
  <si>
    <t>EMS 88 - CHINT POWER12</t>
  </si>
  <si>
    <t>EMS 88 - CHINT POWER11</t>
  </si>
  <si>
    <t>EMS 88 - CHINT POWER10</t>
  </si>
  <si>
    <t>EMS 88 - CHINT POWER9</t>
  </si>
  <si>
    <t>EMS 88 - CHINT POWER8</t>
  </si>
  <si>
    <t>EMS 88 - CHINT POWER7</t>
  </si>
  <si>
    <t>EMS 88 - CHINT POWER6</t>
  </si>
  <si>
    <t>EMS 88 - CHINT POWER5</t>
  </si>
  <si>
    <t>EMS 88 - CHINT POWER4</t>
  </si>
  <si>
    <t>EMS 88 - CHINT POWER3</t>
  </si>
  <si>
    <t>EMS 88 - CHINT POWER2</t>
  </si>
  <si>
    <t>EMS 88 - CHINT POWER1</t>
  </si>
  <si>
    <t>1446 - SUN-75K-G03</t>
  </si>
  <si>
    <t>EMS 86 - DEYE66</t>
  </si>
  <si>
    <t>1424 - SUN-7K-G</t>
  </si>
  <si>
    <t>EMS 86 - DEYE65</t>
  </si>
  <si>
    <t>1354 - SUN-3K-SG04LP1-EU</t>
  </si>
  <si>
    <t>EMS 86 - DEYE64</t>
  </si>
  <si>
    <t>1350 - SUN-4K-G</t>
  </si>
  <si>
    <t>EMS 86 - DEYE63</t>
  </si>
  <si>
    <t>1267 - SUN-20K-G04</t>
  </si>
  <si>
    <t>EMS 86 - DEYE62</t>
  </si>
  <si>
    <t>1242 - SUN1000G3-US-220</t>
  </si>
  <si>
    <t>EMS 86 - DEYE61</t>
  </si>
  <si>
    <t>1179 - SUN 25K-G04</t>
  </si>
  <si>
    <t>EMS 86 - DEYE60</t>
  </si>
  <si>
    <t xml:space="preserve">1176 - SUN1800G3-US-220 </t>
  </si>
  <si>
    <t>EMS 86 - DEYE59</t>
  </si>
  <si>
    <t>1149 - SUN-75K-G05</t>
  </si>
  <si>
    <t>EMS 86 - DEYE58</t>
  </si>
  <si>
    <t>995 - SUN-25K-G02-LV</t>
  </si>
  <si>
    <t>EMS 86 - DEYE57</t>
  </si>
  <si>
    <t>988 - SUN-35K-G02-LV</t>
  </si>
  <si>
    <t>EMS 86 - DEYE56</t>
  </si>
  <si>
    <t>983 - SUN-100K-G03</t>
  </si>
  <si>
    <t>EMS 86 - DEYE55</t>
  </si>
  <si>
    <t>957 - SUN2000G3-EU-230</t>
  </si>
  <si>
    <t>EMS 86 - DEYE54</t>
  </si>
  <si>
    <t>EMS 86 - DEYE53</t>
  </si>
  <si>
    <t>917 - SUN2000 G3-US-220</t>
  </si>
  <si>
    <t>EMS 86 - DEYE52</t>
  </si>
  <si>
    <t>EMS 86 - DEYE51</t>
  </si>
  <si>
    <t>EMS 86 - DEYE50</t>
  </si>
  <si>
    <t>EMS 86 - DEYE49</t>
  </si>
  <si>
    <t>EMS 86 - DEYE48</t>
  </si>
  <si>
    <t>EMS 86 - DEYE47</t>
  </si>
  <si>
    <t>EMS 86 - DEYE46</t>
  </si>
  <si>
    <t>EMS 86 - DEYE45</t>
  </si>
  <si>
    <t>EMS 86 - DEYE44</t>
  </si>
  <si>
    <t>EMS 86 - DEYE43</t>
  </si>
  <si>
    <t>EMS 86 - DEYE42</t>
  </si>
  <si>
    <t>EMS 86 - DEYE41</t>
  </si>
  <si>
    <t>EMS 86 - DEYE40</t>
  </si>
  <si>
    <t>EMS 86 - DEYE39</t>
  </si>
  <si>
    <t>EMS 86 - DEYE38</t>
  </si>
  <si>
    <t>723 - SUN 2000 G3-US</t>
  </si>
  <si>
    <t>EMS 86 - DEYE37</t>
  </si>
  <si>
    <t>EMS 86 - DEYE36</t>
  </si>
  <si>
    <t>EMS 86 - DEYE35</t>
  </si>
  <si>
    <t>EMS 86 - DEYE34</t>
  </si>
  <si>
    <t>EMS 86 - DEYE33</t>
  </si>
  <si>
    <t>EMS 86 - DEYE32</t>
  </si>
  <si>
    <t>EMS 86 - DEYE31</t>
  </si>
  <si>
    <t>EMS 86 - DEYE30</t>
  </si>
  <si>
    <t>EMS 86 - DEYE29</t>
  </si>
  <si>
    <t>EMS 86 - DEYE28</t>
  </si>
  <si>
    <t>EMS 86 - DEYE27</t>
  </si>
  <si>
    <t>EMS 86 - DEYE26</t>
  </si>
  <si>
    <t>EMS 86 - DEYE25</t>
  </si>
  <si>
    <t>EMS 86 - DEYE24</t>
  </si>
  <si>
    <t>EMS 86 - DEYE23</t>
  </si>
  <si>
    <t>EMS 86 - DEYE22</t>
  </si>
  <si>
    <t>EMS 86 - DEYE21</t>
  </si>
  <si>
    <t>EMS 86 - DEYE20</t>
  </si>
  <si>
    <t>EMS 86 - DEYE19</t>
  </si>
  <si>
    <t>EMS 86 - DEYE18</t>
  </si>
  <si>
    <t>628 - SUN-30K-G02-LV</t>
  </si>
  <si>
    <t>EMS 86 - DEYE17</t>
  </si>
  <si>
    <t>EMS 86 - DEYE16</t>
  </si>
  <si>
    <t>EMS 86 - DEYE15</t>
  </si>
  <si>
    <t>EMS 86 - DEYE14</t>
  </si>
  <si>
    <t>EMS 86 - DEYE13</t>
  </si>
  <si>
    <t>EMS 86 - DEYE12</t>
  </si>
  <si>
    <t>EMS 86 - DEYE11</t>
  </si>
  <si>
    <t>EMS 86 - DEYE10</t>
  </si>
  <si>
    <t>EMS 86 - DEYE9</t>
  </si>
  <si>
    <t>EMS 86 - DEYE8</t>
  </si>
  <si>
    <t>EMS 86 - DEYE7</t>
  </si>
  <si>
    <t>EMS 86 - DEYE6</t>
  </si>
  <si>
    <t>EMS 86 - DEYE5</t>
  </si>
  <si>
    <t>1723 - UL-555M-144HV</t>
  </si>
  <si>
    <t>EMS 44 - ULICA SOLAR21</t>
  </si>
  <si>
    <t>EMS 86 - DEYE4</t>
  </si>
  <si>
    <t>EMS 86 - DEYE3</t>
  </si>
  <si>
    <t>EMS 86 - DEYE2</t>
  </si>
  <si>
    <t>EMS 86 - DEYE1</t>
  </si>
  <si>
    <t>1418 - R1-10K-DS</t>
  </si>
  <si>
    <t>EMS 81 - RENAC  POWER TECHNOLOGY25</t>
  </si>
  <si>
    <t>1395 - R1-3K3-SS 3KW</t>
  </si>
  <si>
    <t>EMS 81 - RENAC  POWER TECHNOLOGY24</t>
  </si>
  <si>
    <t>1361 - R3-30K-G5</t>
  </si>
  <si>
    <t>EMS 81 - RENAC  POWER TECHNOLOGY23</t>
  </si>
  <si>
    <t>1252 - IMP3000R</t>
  </si>
  <si>
    <t>EMS 81 - RENAC  POWER TECHNOLOGY22</t>
  </si>
  <si>
    <t>1067 - NAC30K-DT</t>
  </si>
  <si>
    <t>EMS 81 - RENAC  POWER TECHNOLOGY21</t>
  </si>
  <si>
    <t>1059 - NAC75K</t>
  </si>
  <si>
    <t>EMS 81 - RENAC  POWER TECHNOLOGY20</t>
  </si>
  <si>
    <t>1034 - R3-40K-G5</t>
  </si>
  <si>
    <t>EMS 81 - RENAC  POWER TECHNOLOGY19</t>
  </si>
  <si>
    <t>1025 - R3-20K-G5</t>
  </si>
  <si>
    <t>EMS 81 - RENAC  POWER TECHNOLOGY18</t>
  </si>
  <si>
    <t>1009 - R3-120K</t>
  </si>
  <si>
    <t>EMS 81 - RENAC  POWER TECHNOLOGY17</t>
  </si>
  <si>
    <t>973 - R3-25K-G5</t>
  </si>
  <si>
    <t>EMS 81 - RENAC  POWER TECHNOLOGY16</t>
  </si>
  <si>
    <t>EMS 81 - RENAC  POWER TECHNOLOGY15</t>
  </si>
  <si>
    <t>EMS 81 - RENAC  POWER TECHNOLOGY14</t>
  </si>
  <si>
    <t>EMS 81 - RENAC  POWER TECHNOLOGY13</t>
  </si>
  <si>
    <t>EMS 81 - RENAC  POWER TECHNOLOGY12</t>
  </si>
  <si>
    <t>EMS 81 - RENAC  POWER TECHNOLOGY11</t>
  </si>
  <si>
    <t>EMS 81 - RENAC  POWER TECHNOLOGY10</t>
  </si>
  <si>
    <t>EMS 81 - RENAC  POWER TECHNOLOGY9</t>
  </si>
  <si>
    <t>EMS 81 - RENAC  POWER TECHNOLOGY8</t>
  </si>
  <si>
    <t>EMS 81 - RENAC  POWER TECHNOLOGY7</t>
  </si>
  <si>
    <t>EMS 81 - RENAC  POWER TECHNOLOGY6</t>
  </si>
  <si>
    <t>EMS 81 - RENAC  POWER TECHNOLOGY5</t>
  </si>
  <si>
    <t>EMS 81 - RENAC  POWER TECHNOLOGY4</t>
  </si>
  <si>
    <t>EMS 81 - RENAC  POWER TECHNOLOGY3</t>
  </si>
  <si>
    <t>EMS 81 - RENAC  POWER TECHNOLOGY2</t>
  </si>
  <si>
    <t>EMS 81 - RENAC  POWER TECHNOLOGY1</t>
  </si>
  <si>
    <t>EMS 77 - INVT5</t>
  </si>
  <si>
    <t>EMS 77 - INVT4</t>
  </si>
  <si>
    <t>EMS 77 - INVT3</t>
  </si>
  <si>
    <t>EMS 77 - INVT2</t>
  </si>
  <si>
    <t>EMS 77 - INVT1</t>
  </si>
  <si>
    <t>EMS 76 - DELTA1</t>
  </si>
  <si>
    <t>EMS 71 - EAST4</t>
  </si>
  <si>
    <t>EMS 71 - EAST3</t>
  </si>
  <si>
    <t>EMS 71 - EAST2</t>
  </si>
  <si>
    <t>1743 - ELG555-M72HSN</t>
  </si>
  <si>
    <t>EMS 42 - ELGIN S.A.24</t>
  </si>
  <si>
    <t>EMS 71 - EAST1</t>
  </si>
  <si>
    <t>EMS 70 - NINGBO GINLONG3</t>
  </si>
  <si>
    <t>EMS 70 - NINGBO GINLONG2</t>
  </si>
  <si>
    <t>EMS 70 - NINGBO GINLONG1</t>
  </si>
  <si>
    <t>1440 - EGT 20000 MAX 220V G2</t>
  </si>
  <si>
    <t>EMS 67 - INTELBRAS35</t>
  </si>
  <si>
    <t>1421 - EGT 2000 MICRO</t>
  </si>
  <si>
    <t>EMS 67 - INTELBRAS34</t>
  </si>
  <si>
    <t>1357 - EGT 3000 LITE G2</t>
  </si>
  <si>
    <t>EMS 67 - INTELBRAS33</t>
  </si>
  <si>
    <t>1329 - EGT 125000 HMAX</t>
  </si>
  <si>
    <t>EMS 67 - INTELBRAS32</t>
  </si>
  <si>
    <t>1266 - EGT 25000 MAX</t>
  </si>
  <si>
    <t>EMS 67 - INTELBRAS31</t>
  </si>
  <si>
    <t>1125 - EGT 50000</t>
  </si>
  <si>
    <t>EMS 67 - INTELBRAS30</t>
  </si>
  <si>
    <t>1102 - EGT 8000 PRO G2</t>
  </si>
  <si>
    <t>EMS 67 - INTELBRAS29</t>
  </si>
  <si>
    <t>1084 - EGT 4600 PRO G2</t>
  </si>
  <si>
    <t>EMS 67 - INTELBRAS28</t>
  </si>
  <si>
    <t>1083 - EGT 8000 PRO G2</t>
  </si>
  <si>
    <t>EMS 67 - INTELBRAS27</t>
  </si>
  <si>
    <t>1078 - EGT 1600 MICRO</t>
  </si>
  <si>
    <t>EMS 67 - INTELBRAS26</t>
  </si>
  <si>
    <t>1077 - EGT 1600 MIC</t>
  </si>
  <si>
    <t>EMS 67 - INTELBRAS25</t>
  </si>
  <si>
    <t>1033 - EGT-33000-MAX-G2</t>
  </si>
  <si>
    <t>EMS 67 - INTELBRAS24</t>
  </si>
  <si>
    <t>1032 - EGT-75000-MAX-G2</t>
  </si>
  <si>
    <t>EMS 67 - INTELBRAS23</t>
  </si>
  <si>
    <t>EMS 67 - INTELBRAS22</t>
  </si>
  <si>
    <t>EMS 67 - INTELBRAS21</t>
  </si>
  <si>
    <t>EMS 67 - INTELBRAS20</t>
  </si>
  <si>
    <t>EMS 67 - INTELBRAS19</t>
  </si>
  <si>
    <t>EMS 67 - INTELBRAS18</t>
  </si>
  <si>
    <t>EMS 67 - INTELBRAS17</t>
  </si>
  <si>
    <t>EMS 67 - INTELBRAS16</t>
  </si>
  <si>
    <t>EMS 67 - INTELBRAS15</t>
  </si>
  <si>
    <t>EMS 67 - INTELBRAS14</t>
  </si>
  <si>
    <t>EMS 67 - INTELBRAS13</t>
  </si>
  <si>
    <t>EMS 67 - INTELBRAS12</t>
  </si>
  <si>
    <t>EMS 67 - INTELBRAS11</t>
  </si>
  <si>
    <t>EMS 67 - INTELBRAS10</t>
  </si>
  <si>
    <t>EMS 67 - INTELBRAS9</t>
  </si>
  <si>
    <t>EMS 67 - INTELBRAS8</t>
  </si>
  <si>
    <t>EMS 67 - INTELBRAS7</t>
  </si>
  <si>
    <t>EMS 67 - INTELBRAS6</t>
  </si>
  <si>
    <t>EMS 67 - INTELBRAS5</t>
  </si>
  <si>
    <t>EMS 67 - INTELBRAS4</t>
  </si>
  <si>
    <t>EMS 67 - INTELBRAS3</t>
  </si>
  <si>
    <t>EMS 67 - INTELBRAS2</t>
  </si>
  <si>
    <t>EMS 67 - INTELBRAS1</t>
  </si>
  <si>
    <t>EMS 63 - VICTRON1</t>
  </si>
  <si>
    <t>1814 - TSM-DE21-665W</t>
  </si>
  <si>
    <t>EMS 39 - TRINA SOLAR133</t>
  </si>
  <si>
    <t>EMS 61 - MOSO1</t>
  </si>
  <si>
    <t>1789 - TSM-675NEG21C.20</t>
  </si>
  <si>
    <t>EMS 39 - TRINA SOLAR132</t>
  </si>
  <si>
    <t>1045 - INGECON SUN 3PLAY 100TL STD</t>
  </si>
  <si>
    <t>EMS 55 - INGETEAM S.A10</t>
  </si>
  <si>
    <t>1781 - TSM-DEG19RC.20-570W</t>
  </si>
  <si>
    <t>EMS 39 - TRINA SOLAR131</t>
  </si>
  <si>
    <t>EMS 55 - INGETEAM S.A9</t>
  </si>
  <si>
    <t>1738 - TSM-DE19R 570W</t>
  </si>
  <si>
    <t>EMS 39 - TRINA SOLAR130</t>
  </si>
  <si>
    <t>EMS 55 - INGETEAM S.A8</t>
  </si>
  <si>
    <t>1736 - TSM-DE19R-575</t>
  </si>
  <si>
    <t>EMS 39 - TRINA SOLAR129</t>
  </si>
  <si>
    <t>EMS 55 - INGETEAM S.A7</t>
  </si>
  <si>
    <t>1728 - TSM-DEG18C.20 595W</t>
  </si>
  <si>
    <t>EMS 39 - TRINA SOLAR128</t>
  </si>
  <si>
    <t>EMS 55 - INGETEAM S.A6</t>
  </si>
  <si>
    <t>1704 - TSM-DEG19C.20 550W</t>
  </si>
  <si>
    <t>EMS 39 - TRINA SOLAR127</t>
  </si>
  <si>
    <t>EMS 55 - INGETEAM S.A5</t>
  </si>
  <si>
    <t>EMS 55 - INGETEAM S.A4</t>
  </si>
  <si>
    <t>EMS 55 - INGETEAM S.A3</t>
  </si>
  <si>
    <t>EMS 55 - INGETEAM S.A2</t>
  </si>
  <si>
    <t>EMS 55 - INGETEAM S.A1</t>
  </si>
  <si>
    <t>1392 - CPS SCA16/18KTL-T1/SA</t>
  </si>
  <si>
    <t>EMS 54 - CPS7</t>
  </si>
  <si>
    <t>EMS 54 - CPS6</t>
  </si>
  <si>
    <t>EMS 54 - CPS5</t>
  </si>
  <si>
    <t>EMS 54 - CPS4</t>
  </si>
  <si>
    <t>EMS 54 - CPS3</t>
  </si>
  <si>
    <t>EMS 54 - CPS2</t>
  </si>
  <si>
    <t>EMS 54 - CPS1</t>
  </si>
  <si>
    <t>1448 - GW35KLS-MT</t>
  </si>
  <si>
    <t>EMS 53 - GOODWE62</t>
  </si>
  <si>
    <t>1445 - GW15K-SDT-20</t>
  </si>
  <si>
    <t>EMS 53 - GOODWE61</t>
  </si>
  <si>
    <t>1444 - GW8500-MS-30</t>
  </si>
  <si>
    <t>EMS 53 - GOODWE60</t>
  </si>
  <si>
    <t>1425 - GW10K-MS-30</t>
  </si>
  <si>
    <t>EMS 53 - GOODWE59</t>
  </si>
  <si>
    <t>1422 - GW6000T-DS</t>
  </si>
  <si>
    <t>EMS 53 - GOODWE58</t>
  </si>
  <si>
    <t>1403 - GW6000-DNS-30_x000D_</t>
  </si>
  <si>
    <t>EMS 53 - GOODWE57</t>
  </si>
  <si>
    <t>1323 - GW110K-HT</t>
  </si>
  <si>
    <t>EMS 53 - GOODWE56</t>
  </si>
  <si>
    <t>1306 - GW225KN-HT</t>
  </si>
  <si>
    <t>EMS 53 - GOODWE55</t>
  </si>
  <si>
    <t>1257 - GW7000-MS</t>
  </si>
  <si>
    <t>EMS 53 - GOODWE54</t>
  </si>
  <si>
    <t>1144 - GW5KBD-NS</t>
  </si>
  <si>
    <t>EMS 53 - GOODWE53</t>
  </si>
  <si>
    <t>1132 - GW75K-HT</t>
  </si>
  <si>
    <t>EMS 53 - GOODWE52</t>
  </si>
  <si>
    <t>1098 - GW250K-HT</t>
  </si>
  <si>
    <t>EMS 53 - GOODWE51</t>
  </si>
  <si>
    <t>1064 - GW20KT-DT</t>
  </si>
  <si>
    <t>EMS 53 - GOODWE50</t>
  </si>
  <si>
    <t>1007 - GW8K-MT</t>
  </si>
  <si>
    <t>EMS 53 - GOODWE49</t>
  </si>
  <si>
    <t>969 - GW50KBF-MT</t>
  </si>
  <si>
    <t>EMS 53 - GOODWE48</t>
  </si>
  <si>
    <t>940 - GW60KBF-MT</t>
  </si>
  <si>
    <t>EMS 53 - GOODWE47</t>
  </si>
  <si>
    <t>EMS 53 - GOODWE46</t>
  </si>
  <si>
    <t>EMS 53 - GOODWE45</t>
  </si>
  <si>
    <t>EMS 53 - GOODWE44</t>
  </si>
  <si>
    <t>EMS 53 - GOODWE43</t>
  </si>
  <si>
    <t>EMS 53 - GOODWE42</t>
  </si>
  <si>
    <t>EMS 53 - GOODWE41</t>
  </si>
  <si>
    <t>EMS 53 - GOODWE40</t>
  </si>
  <si>
    <t>EMS 53 - GOODWE39</t>
  </si>
  <si>
    <t>EMS 53 - GOODWE38</t>
  </si>
  <si>
    <t>EMS 53 - GOODWE37</t>
  </si>
  <si>
    <t>EMS 53 - GOODWE36</t>
  </si>
  <si>
    <t>EMS 53 - GOODWE35</t>
  </si>
  <si>
    <t>EMS 53 - GOODWE34</t>
  </si>
  <si>
    <t>EMS 53 - GOODWE33</t>
  </si>
  <si>
    <t>EMS 53 - GOODWE32</t>
  </si>
  <si>
    <t>EMS 53 - GOODWE31</t>
  </si>
  <si>
    <t>EMS 53 - GOODWE30</t>
  </si>
  <si>
    <t>EMS 53 - GOODWE29</t>
  </si>
  <si>
    <t>EMS 53 - GOODWE28</t>
  </si>
  <si>
    <t>EMS 53 - GOODWE27</t>
  </si>
  <si>
    <t>EMS 53 - GOODWE26</t>
  </si>
  <si>
    <t>EMS 53 - GOODWE25</t>
  </si>
  <si>
    <t>EMS 53 - GOODWE24</t>
  </si>
  <si>
    <t>EMS 53 - GOODWE23</t>
  </si>
  <si>
    <t>EMS 53 - GOODWE22</t>
  </si>
  <si>
    <t>EMS 53 - GOODWE21</t>
  </si>
  <si>
    <t>EMS 53 - GOODWE20</t>
  </si>
  <si>
    <t>EMS 53 - GOODWE19</t>
  </si>
  <si>
    <t>EMS 53 - GOODWE18</t>
  </si>
  <si>
    <t>EMS 53 - GOODWE17</t>
  </si>
  <si>
    <t>EMS 53 - GOODWE16</t>
  </si>
  <si>
    <t>EMS 53 - GOODWE15</t>
  </si>
  <si>
    <t>EMS 53 - GOODWE14</t>
  </si>
  <si>
    <t>EMS 53 - GOODWE13</t>
  </si>
  <si>
    <t>EMS 53 - GOODWE12</t>
  </si>
  <si>
    <t>EMS 53 - GOODWE11</t>
  </si>
  <si>
    <t>EMS 53 - GOODWE10</t>
  </si>
  <si>
    <t>EMS 53 - GOODWE9</t>
  </si>
  <si>
    <t>EMS 53 - GOODWE8</t>
  </si>
  <si>
    <t>EMS 53 - GOODWE7</t>
  </si>
  <si>
    <t>EMS 53 - GOODWE6</t>
  </si>
  <si>
    <t>247 - GW20KT-DT</t>
  </si>
  <si>
    <t>EMS 53 - GOODWE5</t>
  </si>
  <si>
    <t>EMS 53 - GOODWE4</t>
  </si>
  <si>
    <t>EMS 53 - GOODWE3</t>
  </si>
  <si>
    <t>EMS 53 - GOODWE2</t>
  </si>
  <si>
    <t>EMS 53 - GOODWE1</t>
  </si>
  <si>
    <t>EMS 52 - SERRANA SISTEMAS DE ENERGIA2</t>
  </si>
  <si>
    <t>EMS 52 - SERRANA SISTEMAS DE ENERGIA1</t>
  </si>
  <si>
    <t>1443 - S5-GC50K</t>
  </si>
  <si>
    <t>EMS 47 - SOLIS86</t>
  </si>
  <si>
    <t>1426 - S6-GR1P6K</t>
  </si>
  <si>
    <t>EMS 47 - SOLIS85</t>
  </si>
  <si>
    <t>1407 - SOLIS S5-GC40K</t>
  </si>
  <si>
    <t>EMS 47 - SOLIS84</t>
  </si>
  <si>
    <t>1394 - S6-GR1P4K</t>
  </si>
  <si>
    <t>EMS 47 - SOLIS83</t>
  </si>
  <si>
    <t>1386 - S5-GC15K-LV</t>
  </si>
  <si>
    <t>EMS 47 - SOLIS82</t>
  </si>
  <si>
    <t>1381 - SOLIS-1P5K-4G</t>
  </si>
  <si>
    <t>EMS 47 - SOLIS81</t>
  </si>
  <si>
    <t xml:space="preserve">1373 - S5-GC25K </t>
  </si>
  <si>
    <t>EMS 47 - SOLIS80</t>
  </si>
  <si>
    <t>1371 - S6-GR1P3K-M</t>
  </si>
  <si>
    <t>EMS 47 - SOLIS79</t>
  </si>
  <si>
    <t>1358 - S5 - GR1P7K</t>
  </si>
  <si>
    <t>EMS 47 - SOLIS78</t>
  </si>
  <si>
    <t>1355 - S5-GC36K-LV</t>
  </si>
  <si>
    <t>EMS 47 - SOLIS77</t>
  </si>
  <si>
    <t>1343 - S5 - GR1P 10KW</t>
  </si>
  <si>
    <t>EMS 47 - SOLIS76</t>
  </si>
  <si>
    <t>1336 - S5-GR1P9K</t>
  </si>
  <si>
    <t>EMS 47 - SOLIS75</t>
  </si>
  <si>
    <t>1310 - SOLIS-250K-EHV-5G-PLUS</t>
  </si>
  <si>
    <t>EMS 47 - SOLIS74</t>
  </si>
  <si>
    <t>1302 - 250K-EHV-5G</t>
  </si>
  <si>
    <t>EMS 47 - SOLIS73</t>
  </si>
  <si>
    <t>1299 - SOLIS-15K-LV-5G</t>
  </si>
  <si>
    <t>EMS 47 - SOLIS72</t>
  </si>
  <si>
    <t xml:space="preserve">1291 - S5-GR1P8K </t>
  </si>
  <si>
    <t>EMS 47 - SOLIS71</t>
  </si>
  <si>
    <t xml:space="preserve">1276 -  S5-GR3P20K </t>
  </si>
  <si>
    <t>EMS 47 - SOLIS70</t>
  </si>
  <si>
    <t>1255 - 1P8K-5G</t>
  </si>
  <si>
    <t>EMS 47 - SOLIS69</t>
  </si>
  <si>
    <t>1239 - S5-GR1P-7K</t>
  </si>
  <si>
    <t>EMS 47 - SOLIS68</t>
  </si>
  <si>
    <t>1237 - S5-GC30K-LV</t>
  </si>
  <si>
    <t>EMS 47 - SOLIS67</t>
  </si>
  <si>
    <t>1232 - S5-GC37,5K-LV</t>
  </si>
  <si>
    <t>EMS 47 - SOLIS66</t>
  </si>
  <si>
    <t>1167 - S5-GR1P8K</t>
  </si>
  <si>
    <t>EMS 47 - SOLIS65</t>
  </si>
  <si>
    <t>1159 -  GR1P2K-M</t>
  </si>
  <si>
    <t>EMS 47 - SOLIS64</t>
  </si>
  <si>
    <t>1146 - SOLIS-1P8K-4G</t>
  </si>
  <si>
    <t>EMS 47 - SOLIS63</t>
  </si>
  <si>
    <t>1140 - S5-GR1P10K</t>
  </si>
  <si>
    <t>EMS 47 - SOLIS62</t>
  </si>
  <si>
    <t>1108 - SG8.0RS</t>
  </si>
  <si>
    <t>EMS 47 - SOLIS61</t>
  </si>
  <si>
    <t>1105 - SOLIS-3P10K-4G</t>
  </si>
  <si>
    <t>EMS 47 - SOLIS60</t>
  </si>
  <si>
    <t>1087 - S6 GR1P5K</t>
  </si>
  <si>
    <t>EMS 47 - SOLIS59</t>
  </si>
  <si>
    <t>1070 - 1P3K-4G</t>
  </si>
  <si>
    <t>EMS 47 - SOLIS58</t>
  </si>
  <si>
    <t>1065 - S5-GC-40K</t>
  </si>
  <si>
    <t>EMS 47 - SOLIS57</t>
  </si>
  <si>
    <t>1046 - SOLIS-20K-LV-5G</t>
  </si>
  <si>
    <t>EMS 47 - SOLIS56</t>
  </si>
  <si>
    <t>1020 - 1P10K-4K</t>
  </si>
  <si>
    <t>EMS 47 - SOLIS55</t>
  </si>
  <si>
    <t>1017 - SOLIS-100K-5G</t>
  </si>
  <si>
    <t>EMS 47 - SOLIS54</t>
  </si>
  <si>
    <t>976 - S6-GR1P3K-M</t>
  </si>
  <si>
    <t>EMS 47 - SOLIS53</t>
  </si>
  <si>
    <t>971 - S5-GC-25K-LV</t>
  </si>
  <si>
    <t>EMS 47 - SOLIS52</t>
  </si>
  <si>
    <t>964 - S6-GR1P6K</t>
  </si>
  <si>
    <t>EMS 47 - SOLIS51</t>
  </si>
  <si>
    <t>958 - SOLIS-1P9K-4G</t>
  </si>
  <si>
    <t>EMS 47 - SOLIS50</t>
  </si>
  <si>
    <t>952 - S5-GC20K-LV</t>
  </si>
  <si>
    <t>EMS 47 - SOLIS49</t>
  </si>
  <si>
    <t>939 - S5-GC30K</t>
  </si>
  <si>
    <t>EMS 47 - SOLIS48</t>
  </si>
  <si>
    <t>EMS 47 - SOLIS47</t>
  </si>
  <si>
    <t>EMS 47 - SOLIS46</t>
  </si>
  <si>
    <t>EMS 47 - SOLIS45</t>
  </si>
  <si>
    <t>EMS 47 - SOLIS44</t>
  </si>
  <si>
    <t>EMS 47 - SOLIS43</t>
  </si>
  <si>
    <t>EMS 47 - SOLIS42</t>
  </si>
  <si>
    <t>EMS 47 - SOLIS41</t>
  </si>
  <si>
    <t>EMS 47 - SOLIS40</t>
  </si>
  <si>
    <t>EMS 47 - SOLIS39</t>
  </si>
  <si>
    <t>EMS 47 - SOLIS38</t>
  </si>
  <si>
    <t>EMS 47 - SOLIS37</t>
  </si>
  <si>
    <t>EMS 47 - SOLIS36</t>
  </si>
  <si>
    <t>EMS 47 - SOLIS35</t>
  </si>
  <si>
    <t>EMS 47 - SOLIS34</t>
  </si>
  <si>
    <t>EMS 47 - SOLIS33</t>
  </si>
  <si>
    <t>EMS 47 - SOLIS32</t>
  </si>
  <si>
    <t>EMS 47 - SOLIS31</t>
  </si>
  <si>
    <t>EMS 47 - SOLIS30</t>
  </si>
  <si>
    <t>EMS 47 - SOLIS29</t>
  </si>
  <si>
    <t>EMS 47 - SOLIS28</t>
  </si>
  <si>
    <t>696 - SOLIS-23K-LV-5G</t>
  </si>
  <si>
    <t>EMS 47 - SOLIS27</t>
  </si>
  <si>
    <t>EMS 47 - SOLIS26</t>
  </si>
  <si>
    <t>EMS 47 - SOLIS25</t>
  </si>
  <si>
    <t>EMS 47 - SOLIS24</t>
  </si>
  <si>
    <t>EMS 47 - SOLIS23</t>
  </si>
  <si>
    <t>EMS 47 - SOLIS22</t>
  </si>
  <si>
    <t>EMS 47 - SOLIS21</t>
  </si>
  <si>
    <t>EMS 47 - SOLIS20</t>
  </si>
  <si>
    <t>EMS 47 - SOLIS19</t>
  </si>
  <si>
    <t>EMS 47 - SOLIS18</t>
  </si>
  <si>
    <t>408 - SOLIS-20K</t>
  </si>
  <si>
    <t>EMS 47 - SOLIS17</t>
  </si>
  <si>
    <t>EMS 47 - SOLIS16</t>
  </si>
  <si>
    <t>EMS 47 - SOLIS15</t>
  </si>
  <si>
    <t>EMS 47 - SOLIS14</t>
  </si>
  <si>
    <t>EMS 47 - SOLIS13</t>
  </si>
  <si>
    <t>EMS 47 - SOLIS12</t>
  </si>
  <si>
    <t>EMS 47 - SOLIS11</t>
  </si>
  <si>
    <t>315 - SOLIS-25K-LV</t>
  </si>
  <si>
    <t>EMS 47 - SOLIS10</t>
  </si>
  <si>
    <t>EMS 47 - SOLIS9</t>
  </si>
  <si>
    <t>EMS 47 - SOLIS8</t>
  </si>
  <si>
    <t>EMS 47 - SOLIS7</t>
  </si>
  <si>
    <t>EMS 47 - SOLIS6</t>
  </si>
  <si>
    <t>EMS 47 - SOLIS5</t>
  </si>
  <si>
    <t>EMS 47 - SOLIS4</t>
  </si>
  <si>
    <t>1784 - RS8I-M 560W</t>
  </si>
  <si>
    <t>EMS 32 - RESUN27</t>
  </si>
  <si>
    <t>EMS 47 - SOLIS3</t>
  </si>
  <si>
    <t>1731 - RS8I-M HC 555W</t>
  </si>
  <si>
    <t>EMS 32 - RESUN26</t>
  </si>
  <si>
    <t>EMS 47 - SOLIS2</t>
  </si>
  <si>
    <t>1722 - RS8I-M560M</t>
  </si>
  <si>
    <t>EMS 32 - RESUN25</t>
  </si>
  <si>
    <t>EMS 47 - SOLIS1</t>
  </si>
  <si>
    <t>EMS 46 - B&amp;B POWER5</t>
  </si>
  <si>
    <t>EMS 46 - B&amp;B POWER4</t>
  </si>
  <si>
    <t>EMS 46 - B&amp;B POWER3</t>
  </si>
  <si>
    <t>EMS 46 - B&amp;B POWER2</t>
  </si>
  <si>
    <t>EMS 46 - B&amp;B POWER1</t>
  </si>
  <si>
    <t>1328 - ELGIN-20K-G02-LV.</t>
  </si>
  <si>
    <t>EMS 42 - ELGIN S.A.33</t>
  </si>
  <si>
    <t>1301 - 250K-EHV-5G</t>
  </si>
  <si>
    <t>EMS 42 - ELGIN S.A.32</t>
  </si>
  <si>
    <t>1295 - ELGIN 25KW</t>
  </si>
  <si>
    <t>EMS 42 - ELGIN S.A.31</t>
  </si>
  <si>
    <t>1142 - SUN-33K-G</t>
  </si>
  <si>
    <t>EMS 42 - ELGIN S.A.30</t>
  </si>
  <si>
    <t>1120 - ELGIN-15K-G02-LV</t>
  </si>
  <si>
    <t>EMS 42 - ELGIN S.A.29</t>
  </si>
  <si>
    <t>1117 - SUN-35K-G</t>
  </si>
  <si>
    <t>EMS 42 - ELGIN S.A.28</t>
  </si>
  <si>
    <t>1111 - ELGIN-35K-G-LV</t>
  </si>
  <si>
    <t>EMS 42 - ELGIN S.A.27</t>
  </si>
  <si>
    <t>1075 - SUN-25K-G</t>
  </si>
  <si>
    <t>EMS 42 - ELGIN S.A.26</t>
  </si>
  <si>
    <t>1066 - SUN-60K-G</t>
  </si>
  <si>
    <t>EMS 42 - ELGIN S.A.25</t>
  </si>
  <si>
    <t>1051 - ELGIN-45K-G-LV</t>
  </si>
  <si>
    <t>1035 - ELGIN15KW</t>
  </si>
  <si>
    <t>1015 - ELGIN20KW</t>
  </si>
  <si>
    <t>980 - ELGIN 35KW</t>
  </si>
  <si>
    <t>1792 - RSM132-8-660BMDG</t>
  </si>
  <si>
    <t>EMS 25 - RISEN97</t>
  </si>
  <si>
    <t>1714 - TS550S8A_x000D_</t>
  </si>
  <si>
    <t>EMS 25 - RISEN96</t>
  </si>
  <si>
    <t>1430 - RENO-15K-HC</t>
  </si>
  <si>
    <t>EMS 35 - RENOVIGI33</t>
  </si>
  <si>
    <t>1436 - R5-8K-T2</t>
  </si>
  <si>
    <t>EMS 28 - SAJ59</t>
  </si>
  <si>
    <t>1412 - R5-2,5K-S1-15</t>
  </si>
  <si>
    <t>EMS 28 - SAJ58</t>
  </si>
  <si>
    <t>1390 - R5-6K-S2-15</t>
  </si>
  <si>
    <t>EMS 28 - SAJ57</t>
  </si>
  <si>
    <t>1388 - R6-20K-T3-32-LV</t>
  </si>
  <si>
    <t>EMS 28 - SAJ56</t>
  </si>
  <si>
    <t>1805 - DHM-72X10(BW)-540W</t>
  </si>
  <si>
    <t>EMS 23 - DAH SOLAR114</t>
  </si>
  <si>
    <t>1803 - DHT-M72X10-555W/BF</t>
  </si>
  <si>
    <t>EMS 23 - DAH SOLAR113</t>
  </si>
  <si>
    <t>1795 - DHM-72X10/FS/BF</t>
  </si>
  <si>
    <t>EMS 23 - DAH SOLAR112</t>
  </si>
  <si>
    <t>1771 - DHM-72X10-550W</t>
  </si>
  <si>
    <t>EMS 23 - DAH SOLAR111</t>
  </si>
  <si>
    <t>1760 - DHM-72X10/DG-555</t>
  </si>
  <si>
    <t>EMS 23 - DAH SOLAR110</t>
  </si>
  <si>
    <t>1756 - DHM-72L9-450W</t>
  </si>
  <si>
    <t>EMS 23 - DAH SOLAR109</t>
  </si>
  <si>
    <t>1749 - DHM-72X10(BW) 550</t>
  </si>
  <si>
    <t>EMS 23 - DAH SOLAR108</t>
  </si>
  <si>
    <t>1747 - DHT-M72X10/LC 560W</t>
  </si>
  <si>
    <t>EMS 23 - DAH SOLAR107</t>
  </si>
  <si>
    <t>1746 - DHM72L9BF-430W</t>
  </si>
  <si>
    <t>EMS 23 - DAH SOLAR106</t>
  </si>
  <si>
    <t>1739 - DHT-M72X10/BF 525W</t>
  </si>
  <si>
    <t>EMS 23 - DAH SOLAR105</t>
  </si>
  <si>
    <t>1727 - DHM-60X10-555W</t>
  </si>
  <si>
    <t>EMS 23 - DAH SOLAR104</t>
  </si>
  <si>
    <t>1437 - 15KTLX-G3</t>
  </si>
  <si>
    <t>EMS 27 - SOFAR69</t>
  </si>
  <si>
    <t>1427 -  SOFAR 75 KTLX-G3</t>
  </si>
  <si>
    <t>EMS 27 - SOFAR68</t>
  </si>
  <si>
    <t>1423 - 30KTLX-G3</t>
  </si>
  <si>
    <t>EMS 27 - SOFAR67</t>
  </si>
  <si>
    <t>1411 - SOFAR 60KTLX-G3</t>
  </si>
  <si>
    <t>EMS 27 - SOFAR66</t>
  </si>
  <si>
    <t>1400 - MIN10KTL-X</t>
  </si>
  <si>
    <t>EMS 27 - SOFAR65</t>
  </si>
  <si>
    <t>1398 - 15KTLX-G3-LV</t>
  </si>
  <si>
    <t>EMS 27 - SOFAR64</t>
  </si>
  <si>
    <t>1393 - SOFAR 10.5 KTLM-G3</t>
  </si>
  <si>
    <t>EMS 27 - SOFAR63</t>
  </si>
  <si>
    <t>1384 - 3KTLM-G3</t>
  </si>
  <si>
    <t>EMS 27 - SOFAR62</t>
  </si>
  <si>
    <t>1376 - SOFAR 6KTM-G3</t>
  </si>
  <si>
    <t>EMS 27 - SOFAR61</t>
  </si>
  <si>
    <t>1804 - TS560S8B-550W</t>
  </si>
  <si>
    <t>EMS 22 - TALESUN34</t>
  </si>
  <si>
    <t>1439 - SUN2000-5KTL-L1</t>
  </si>
  <si>
    <t>EMS 24 - HUAWEI45</t>
  </si>
  <si>
    <t>1432 - SUN2000-75KTL-M1</t>
  </si>
  <si>
    <t>EMS 24 - HUAWEI44</t>
  </si>
  <si>
    <t>1416 - SE75K-55,15KW - 127/220</t>
  </si>
  <si>
    <t>EMS 19 - SOLAREDGE29</t>
  </si>
  <si>
    <t xml:space="preserve">1415 - SE20.1K - 11,6KW 220/127V </t>
  </si>
  <si>
    <t>EMS 19 - SOLAREDGE28</t>
  </si>
  <si>
    <t>1414 - SE75K - 220V</t>
  </si>
  <si>
    <t>EMS 19 - SOLAREDGE27</t>
  </si>
  <si>
    <t>1782 - JAM72D40 570/GB</t>
  </si>
  <si>
    <t>EMS 12 - JA SOLAR80</t>
  </si>
  <si>
    <t>1730 - JAM72S20-470/MR</t>
  </si>
  <si>
    <t>EMS 12 - JA SOLAR79</t>
  </si>
  <si>
    <t>1702 - JAM72S10-405/PR</t>
  </si>
  <si>
    <t>EMS 12 - JA SOLAR78</t>
  </si>
  <si>
    <t>1408 - SG33CX</t>
  </si>
  <si>
    <t>EMS 14 - SUNGROW36</t>
  </si>
  <si>
    <t>1807 - JKM470N-7RL3-TV</t>
  </si>
  <si>
    <t>EMS 10 - JINKO SOLAR141</t>
  </si>
  <si>
    <t>1796 - JKM530M-72HL4-TV</t>
  </si>
  <si>
    <t>EMS 10 - JINKO SOLAR140</t>
  </si>
  <si>
    <t>1766 - JKM575N-72HL4-V</t>
  </si>
  <si>
    <t>EMS 10 - JINKO SOLAR139</t>
  </si>
  <si>
    <t>1765 - JKM545M-72HL4-BDVP</t>
  </si>
  <si>
    <t>EMS 10 - JINKO SOLAR138</t>
  </si>
  <si>
    <t>1758 - JKM475N-60HL4</t>
  </si>
  <si>
    <t>EMS 10 - JINKO SOLAR137</t>
  </si>
  <si>
    <t>1751 -  JKM470N-7RL3-V</t>
  </si>
  <si>
    <t>EMS 10 - JINKO SOLAR136</t>
  </si>
  <si>
    <t>1750 -  JKM470M-7RL3-V</t>
  </si>
  <si>
    <t>EMS 10 - JINKO SOLAR135</t>
  </si>
  <si>
    <t>1719 - JKM555N-72HL4-V</t>
  </si>
  <si>
    <t>EMS 10 - JINKO SOLAR134</t>
  </si>
  <si>
    <t>1699 - JKM470M-72HL4-V</t>
  </si>
  <si>
    <t>EMS 10 - JINKO SOLAR133</t>
  </si>
  <si>
    <t>1697 - JKM560N-72HL4-V</t>
  </si>
  <si>
    <t>EMS 10 - JINKO SOLAR132</t>
  </si>
  <si>
    <t>1406 - SIW300H M060 L1</t>
  </si>
  <si>
    <t>EMS 8 - WEG88</t>
  </si>
  <si>
    <t>1396 - SIW 400G T100 W0</t>
  </si>
  <si>
    <t>EMS 8 - WEG87</t>
  </si>
  <si>
    <t>1391 - SIW200G-M105W0-10KW</t>
  </si>
  <si>
    <t>EMS 8 - WEG86</t>
  </si>
  <si>
    <t>1802 - BYDMLK540</t>
  </si>
  <si>
    <t>EMS 9 - BYD69</t>
  </si>
  <si>
    <t>1793 - BYDMLK540</t>
  </si>
  <si>
    <t>EMS 9 - BYD68</t>
  </si>
  <si>
    <t>1790 - BYD-K-1P8K-2M</t>
  </si>
  <si>
    <t>EMS 9 - BYD67</t>
  </si>
  <si>
    <t>1772 - 375M6K-36</t>
  </si>
  <si>
    <t>EMS 9 - BYD66</t>
  </si>
  <si>
    <t>1741 - BYD335-PHK-36-5B</t>
  </si>
  <si>
    <t>EMS 9 - BYD65</t>
  </si>
  <si>
    <t xml:space="preserve">1710 - PHK-36-SÉRIE-4BB 330W </t>
  </si>
  <si>
    <t>EMS 9 - BYD64</t>
  </si>
  <si>
    <t>1405 - 3600MTL-S</t>
  </si>
  <si>
    <t>EMS 3 - GROWATT128</t>
  </si>
  <si>
    <t>1385 - MOD10KTL3-XH</t>
  </si>
  <si>
    <t>EMS 3 - GROWATT127</t>
  </si>
  <si>
    <t>1812 - CS6W-555MS</t>
  </si>
  <si>
    <t>EMS 2 - CANADIAN SOLAR160</t>
  </si>
  <si>
    <t>1798 - CS6W-560 TB-AG</t>
  </si>
  <si>
    <t>EMS 2 - CANADIAN SOLAR159</t>
  </si>
  <si>
    <t>1759 - CS1U-400MS</t>
  </si>
  <si>
    <t>EMS 2 - CANADIAN SOLAR158</t>
  </si>
  <si>
    <t>1757 - CS7N-650MB-AG</t>
  </si>
  <si>
    <t>EMS 2 - CANADIAN SOLAR157</t>
  </si>
  <si>
    <t>1752 - CS7N-660MB-AG</t>
  </si>
  <si>
    <t>EMS 2 - CANADIAN SOLAR156</t>
  </si>
  <si>
    <t>1706 - HIKU7 CS7N-665-MB-AG</t>
  </si>
  <si>
    <t>EMS 2 - CANADIAN SOLAR155</t>
  </si>
  <si>
    <t>193 - TAOISTIC</t>
  </si>
  <si>
    <t>191 - TAOISTIC</t>
  </si>
  <si>
    <t>190 - INIMEX</t>
  </si>
  <si>
    <t>189 - RENESOLA</t>
  </si>
  <si>
    <t>188 - TOPSOLA</t>
  </si>
  <si>
    <t>187 - HANERSUN</t>
  </si>
  <si>
    <t>186 - BOLD ENERGY</t>
  </si>
  <si>
    <t>185 - TOPSOLA</t>
  </si>
  <si>
    <t>1413 - CSI-75K-T480</t>
  </si>
  <si>
    <t>1399 - CSI-15K-T220GL03-E</t>
  </si>
  <si>
    <t>1387 - CSI-30K-T220GL03-E</t>
  </si>
  <si>
    <t>197 - SMT 5KW-S - 5000W</t>
  </si>
  <si>
    <t>EMS_INVERSOR75</t>
  </si>
  <si>
    <t>196 - TECH POWER</t>
  </si>
  <si>
    <t>EMS_INVERSOR74</t>
  </si>
  <si>
    <t>2321 - TS-M10/144H-545</t>
  </si>
  <si>
    <t>EMT 440 - TAOISTIC2</t>
  </si>
  <si>
    <t>2320 - OUROLUX 70093 555W</t>
  </si>
  <si>
    <t>EMT 430 - OUROLUX4</t>
  </si>
  <si>
    <t>2319 - CP18-72HT575W</t>
  </si>
  <si>
    <t>EMT 406 - HANERSUN11</t>
  </si>
  <si>
    <t>2318 - MLK - 36-550W</t>
  </si>
  <si>
    <t>EMT 59 - BYD70</t>
  </si>
  <si>
    <t>2317 - ODA665-33V-MH</t>
  </si>
  <si>
    <t>EMT 311 - OSDA29</t>
  </si>
  <si>
    <t>2316 - TS-M10/144H 545W</t>
  </si>
  <si>
    <t>EMT 442 - TAOISTIC1</t>
  </si>
  <si>
    <t>2315 - PU590SPM101</t>
  </si>
  <si>
    <t>EMT 441 - PULLING ENERGY1</t>
  </si>
  <si>
    <t>2314 - SN-144M-555W</t>
  </si>
  <si>
    <t>EMT 439 - INIMEX2</t>
  </si>
  <si>
    <t>2313 - ELG555-M72HSN</t>
  </si>
  <si>
    <t>EMT 306 - ELGIN14</t>
  </si>
  <si>
    <t>2312 - OUROLUX 70022 555W</t>
  </si>
  <si>
    <t>EMT 430 - OUROLUX3</t>
  </si>
  <si>
    <t>2311 - MFVHB-MO-144-550W</t>
  </si>
  <si>
    <t>2310 - TS-M10/144H-550</t>
  </si>
  <si>
    <t>EMT 440 - TAOISTIC1</t>
  </si>
  <si>
    <t>2309 - HY-M10/144H-555W</t>
  </si>
  <si>
    <t>EMT 428 - OUROLUX SOLAR3</t>
  </si>
  <si>
    <t>2308 - INIMEX N-144M-555W</t>
  </si>
  <si>
    <t>EMT 439 - INIMEX1</t>
  </si>
  <si>
    <t>2307 - TPS555M-144H1</t>
  </si>
  <si>
    <t>EMT 399 - TOPRAY4</t>
  </si>
  <si>
    <t>2306 - RSM132-8-650BMDG</t>
  </si>
  <si>
    <t>EMT 235 - RISEN SOLAR71</t>
  </si>
  <si>
    <t>2305 - HN18-72H555W</t>
  </si>
  <si>
    <t>EMT 200 - HAREON SOLAR4</t>
  </si>
  <si>
    <t>2304 - SS-575-72MDH(T)</t>
  </si>
  <si>
    <t>EMT 313 - SUNOVA26</t>
  </si>
  <si>
    <t>2303 - CHSM72M(DG)/F-BH-575W</t>
  </si>
  <si>
    <t>EMT 67 - ASTRONERGY28</t>
  </si>
  <si>
    <t>2302 - RS6-555M-E3</t>
  </si>
  <si>
    <t>EMT 52 - RENESOLA39</t>
  </si>
  <si>
    <t>2301 - HY-M10/144H-540W</t>
  </si>
  <si>
    <t>2300 - ERA PRO 72HC</t>
  </si>
  <si>
    <t>EMT 49 - ERA SOLAR11</t>
  </si>
  <si>
    <t>2299 - WPV 550HMM1</t>
  </si>
  <si>
    <t>EMT 438 - WEG2</t>
  </si>
  <si>
    <t>2298 - TS560S8A-144-560W</t>
  </si>
  <si>
    <t>EMT 176 - TALESUN - TSUN35</t>
  </si>
  <si>
    <t>2297 - CS6W-560TB-AG</t>
  </si>
  <si>
    <t>EMT 61 - CANADIAN156</t>
  </si>
  <si>
    <t>2296 - ESPHSC-580W</t>
  </si>
  <si>
    <t>EMT 73 - ERA SOLAR17</t>
  </si>
  <si>
    <t>2295 - ESPHSC 580W</t>
  </si>
  <si>
    <t>EMT 49 - ERA SOLAR10</t>
  </si>
  <si>
    <t>2294 - ODA570-36V-MH</t>
  </si>
  <si>
    <t>EMT 311 - OSDA28</t>
  </si>
  <si>
    <t>2293 - RS6-555N-E3</t>
  </si>
  <si>
    <t>EMT 52 - RENESOLA38</t>
  </si>
  <si>
    <t>2292 - SS-605-60MDH-G12</t>
  </si>
  <si>
    <t>EMT 250 - DAH70</t>
  </si>
  <si>
    <t>2291 - TSM-DE19R</t>
  </si>
  <si>
    <t>EMT 209 - TRINA118</t>
  </si>
  <si>
    <t>2290 - DHM-60X10/FS 460W</t>
  </si>
  <si>
    <t>EMT 250 - DAH69</t>
  </si>
  <si>
    <t>2289 - TPS550M-144H1</t>
  </si>
  <si>
    <t>EMT 399 - TOPRAY3</t>
  </si>
  <si>
    <t>2288 - TSM-DE19R - 580 W</t>
  </si>
  <si>
    <t>EMT 209 - TRINA117</t>
  </si>
  <si>
    <t>2287 - EMSC 555 HC</t>
  </si>
  <si>
    <t>EMT 290 - INTELBRAS ENERGY30</t>
  </si>
  <si>
    <t>2286 - ERA-72HC 575M</t>
  </si>
  <si>
    <t>EMT 73 - ERA SOLAR16</t>
  </si>
  <si>
    <t>2285 - WPV 555 HMM1</t>
  </si>
  <si>
    <t>EMT 438 - WEG1</t>
  </si>
  <si>
    <t>2284 - JMPV-X1/72 - 560W</t>
  </si>
  <si>
    <t>EMT 436 - SOLARGIGA ENERGY1</t>
  </si>
  <si>
    <t>2283 - CS6Y590</t>
  </si>
  <si>
    <t>EMT 61 - CANADIAN155</t>
  </si>
  <si>
    <t>2282 - TPS 550 - M-144H1</t>
  </si>
  <si>
    <t>EMT 399 - TOPRAY2</t>
  </si>
  <si>
    <t>2281 - TS560S8A</t>
  </si>
  <si>
    <t>EMT 409 - TSUN9</t>
  </si>
  <si>
    <t>2280 - ODA580-36V-MHD</t>
  </si>
  <si>
    <t>EMT 311 - OSDA27</t>
  </si>
  <si>
    <t>2279 - M F 00620</t>
  </si>
  <si>
    <t>EMT 319 - EMPALUX15</t>
  </si>
  <si>
    <t>2278 - TSM-DEG19RC.20 - 575W</t>
  </si>
  <si>
    <t>EMT 209 - TRINA116</t>
  </si>
  <si>
    <t>2277 - RS6-535~555MBG-E3</t>
  </si>
  <si>
    <t>EMT 52 - RENESOLA37</t>
  </si>
  <si>
    <t>2276 - ZXM7-SHLD144-550/M</t>
  </si>
  <si>
    <t>EMT 69 - ZNSHINE41</t>
  </si>
  <si>
    <t>2275 - RS81-555-F30</t>
  </si>
  <si>
    <t>EMT 242 - RESUN 8</t>
  </si>
  <si>
    <t>2274 - RS6-555MG-E3</t>
  </si>
  <si>
    <t>EMT 386 - RENESOLA8</t>
  </si>
  <si>
    <t>2273 - EMST 440M HC</t>
  </si>
  <si>
    <t>EMT 290 - INTELBRAS ENERGY29</t>
  </si>
  <si>
    <t>2272 - RS8I-M HC 560W</t>
  </si>
  <si>
    <t>EMT 198 - RESUN SOLAR8</t>
  </si>
  <si>
    <t>2271 - PHK-36-SÉRIE-4BB 330W</t>
  </si>
  <si>
    <t>EMT 59 - BYD69</t>
  </si>
  <si>
    <t>2270 - OUROLUX-70092 560</t>
  </si>
  <si>
    <t>EMT 428 - OUROLUX SOLAR2</t>
  </si>
  <si>
    <t>2269 - JKM575N-72HL4</t>
  </si>
  <si>
    <t>EMT 254 - JINKO108</t>
  </si>
  <si>
    <t>2268 - RS8I560M-F30</t>
  </si>
  <si>
    <t>EMT 242 - RESUN 7</t>
  </si>
  <si>
    <t>2267 - AU-440W-36M</t>
  </si>
  <si>
    <t>EMT 357 - AUSTA ENERGY3</t>
  </si>
  <si>
    <t>2266 - RSM144-7-450M</t>
  </si>
  <si>
    <t>EMT 305 - RENOVIGI9</t>
  </si>
  <si>
    <t>2265 - RSM144-7-450M</t>
  </si>
  <si>
    <t>EMT 305 - RENOVIGI8</t>
  </si>
  <si>
    <t>2264 - RSM-120-8-605BMDG</t>
  </si>
  <si>
    <t>EMT 214 - RISEN SOLAR28</t>
  </si>
  <si>
    <t>2263 - NKM550-144M10</t>
  </si>
  <si>
    <t>EMT 435 - NUUK1</t>
  </si>
  <si>
    <t>2262 - HN18-72H555W</t>
  </si>
  <si>
    <t>EMT 406 - HANERSUN10</t>
  </si>
  <si>
    <t>2261 - RS6-560N-E3</t>
  </si>
  <si>
    <t>EMT 386 - RENESOLA7</t>
  </si>
  <si>
    <t>2260 - RS8I560M-F30</t>
  </si>
  <si>
    <t>EMT 430 - OUROLUX2</t>
  </si>
  <si>
    <t>2259 - TSM-DE18M(II)570</t>
  </si>
  <si>
    <t>EMT 270 - TRINA4</t>
  </si>
  <si>
    <t>2258 - BISTAR 560</t>
  </si>
  <si>
    <t>EMT 409 - TSUN8</t>
  </si>
  <si>
    <t>2257 - RS8I560M-F30</t>
  </si>
  <si>
    <t>EMT 242 - RESUN 6</t>
  </si>
  <si>
    <t>2256 - RS8I560M-F30</t>
  </si>
  <si>
    <t>EMT 198 - RESUN SOLAR7</t>
  </si>
  <si>
    <t>2255 - BS560M-144</t>
  </si>
  <si>
    <t>2254 - JMPV-X1/72-560</t>
  </si>
  <si>
    <t>EMT 434 - SOLARGIGA 1</t>
  </si>
  <si>
    <t>2253 - RS6-575NBG-E3</t>
  </si>
  <si>
    <t>EMT 386 - RENESOLA6</t>
  </si>
  <si>
    <t>2252 - HY-M10/144H-540W</t>
  </si>
  <si>
    <t>EMT 376 - HONOR SOLAR8</t>
  </si>
  <si>
    <t>2251 - HY-M12/110H</t>
  </si>
  <si>
    <t>EMT 363 - HONOR 5</t>
  </si>
  <si>
    <t>2250 - RS7I-M</t>
  </si>
  <si>
    <t>EMT 198 - RESUN SOLAR6</t>
  </si>
  <si>
    <t>2249 - UL-555M-144HV</t>
  </si>
  <si>
    <t>EMT 269 - ULICA19</t>
  </si>
  <si>
    <t>2248 - RS6-575NBG-E3</t>
  </si>
  <si>
    <t>EMT 386 - RENESOLA5</t>
  </si>
  <si>
    <t>2247 - ODA560-36V-MH</t>
  </si>
  <si>
    <t>EMT 311 - OSDA26</t>
  </si>
  <si>
    <t>2246 - EMSB-555M HC</t>
  </si>
  <si>
    <t>EMT 290 - INTELBRAS ENERGY28</t>
  </si>
  <si>
    <t>2245 -  LR5-72HPH-555M</t>
  </si>
  <si>
    <t>EMT 296 - LONGI SOLAR31</t>
  </si>
  <si>
    <t>2244 - POS555W144CM</t>
  </si>
  <si>
    <t>EMT 336 - ODEX SOLAR4</t>
  </si>
  <si>
    <t>2243 - ERA-72HC-555M</t>
  </si>
  <si>
    <t>EMT 73 - ERA SOLAR15</t>
  </si>
  <si>
    <t>2242 - HCM60X9-550W</t>
  </si>
  <si>
    <t>EMT 319 - EMPALUX14</t>
  </si>
  <si>
    <t>2241 - CS6W-555MS</t>
  </si>
  <si>
    <t>EMT 61 - CANADIAN154</t>
  </si>
  <si>
    <t>2240 - NXN-575-144MT</t>
  </si>
  <si>
    <t>EMT 342 - NEXEN7</t>
  </si>
  <si>
    <t>2239 - LR5-72HPHM</t>
  </si>
  <si>
    <t>EMT 296 - LONGI SOLAR30</t>
  </si>
  <si>
    <t>1387 - SMT 10KW-S</t>
  </si>
  <si>
    <t>EMT 427 - SOLAR MAXX TECH5</t>
  </si>
  <si>
    <t>1376 - SMT-3KW-S</t>
  </si>
  <si>
    <t>EMT 427 - SOLAR MAXX TECH4</t>
  </si>
  <si>
    <t>1423 - HOPESUN 5KTL</t>
  </si>
  <si>
    <t>EMT 425 - HOPWIND2</t>
  </si>
  <si>
    <t>1422 - MI2-2000</t>
  </si>
  <si>
    <t>EMT 410 - TECH POWER2</t>
  </si>
  <si>
    <t>EMT 407 - NEXEN1</t>
  </si>
  <si>
    <t>1340 - HPS-6500</t>
  </si>
  <si>
    <t>1403 - BYD-K-3P20K-2M</t>
  </si>
  <si>
    <t>EMT 402 - BYD14</t>
  </si>
  <si>
    <t>1373 - HPK-3000</t>
  </si>
  <si>
    <t>EMT 401 - LEVEROS SOLAR6</t>
  </si>
  <si>
    <t>EMT 401 - LEVEROS SOLAR5</t>
  </si>
  <si>
    <t>EMT 401 - LEVEROS SOLAR4</t>
  </si>
  <si>
    <t>EMT 401 - LEVEROS SOLAR3</t>
  </si>
  <si>
    <t>EMT 401 - LEVEROS SOLAR2</t>
  </si>
  <si>
    <t>EMT 401 - LEVEROS SOLAR1</t>
  </si>
  <si>
    <t>1416 - IQ7PLUS-72-2 - 290W</t>
  </si>
  <si>
    <t>EMT 380 - SOLPLANET20</t>
  </si>
  <si>
    <t>1413 - ASW15K-UT-G3</t>
  </si>
  <si>
    <t>EMT 380 - SOLPLANET19</t>
  </si>
  <si>
    <t>1393 - IQ7AM - 335W</t>
  </si>
  <si>
    <t>EMT 380 - SOLPLANET18</t>
  </si>
  <si>
    <t>1410 - IQ7PLUS-72-2-US 290</t>
  </si>
  <si>
    <t>EMT 370 - ENPHASE4</t>
  </si>
  <si>
    <t>EMT 364 - SOLIS MINI1</t>
  </si>
  <si>
    <t>1391 - TSOL-MP3000</t>
  </si>
  <si>
    <t>EMT 362 - TSUNESS CO., LTD3</t>
  </si>
  <si>
    <t>EMT 362 - TSUNESS CO., LTD2</t>
  </si>
  <si>
    <t>EMT 362 - TSUNESS CO., LTD1</t>
  </si>
  <si>
    <t>EMT 361 - SUNWAYS 2</t>
  </si>
  <si>
    <t>EMT 361 - SUNWAYS 1</t>
  </si>
  <si>
    <t>1425 - HOPESUN 17KTL-L</t>
  </si>
  <si>
    <t>EMT 355 - HOPEWIND 14</t>
  </si>
  <si>
    <t>1418 - HSSP10K-G01</t>
  </si>
  <si>
    <t>EMT 355 - HOPEWIND 13</t>
  </si>
  <si>
    <t>EMT 355 - HOPEWIND 12</t>
  </si>
  <si>
    <t>EMT 355 - HOPEWIND 11</t>
  </si>
  <si>
    <t>EMT 355 - HOPEWIND 10</t>
  </si>
  <si>
    <t>EMT 355 - HOPEWIND 9</t>
  </si>
  <si>
    <t>EMT 355 - HOPEWIND 8</t>
  </si>
  <si>
    <t>EMT 355 - HOPEWIND 7</t>
  </si>
  <si>
    <t>EMT 355 - HOPEWIND 6</t>
  </si>
  <si>
    <t>EMT 355 - HOPEWIND 5</t>
  </si>
  <si>
    <t>EMT 355 - HOPEWIND 4</t>
  </si>
  <si>
    <t>EMT 355 - HOPEWIND 3</t>
  </si>
  <si>
    <t>EMT 355 - HOPEWIND 2</t>
  </si>
  <si>
    <t>EMT 355 - HOPEWIND 1</t>
  </si>
  <si>
    <t>1385 - HPS-10500T</t>
  </si>
  <si>
    <t>EMT 354 - HYPONTECH 10</t>
  </si>
  <si>
    <t>1377 - HPK-1500</t>
  </si>
  <si>
    <t>EMT 354 - HYPONTECH 9</t>
  </si>
  <si>
    <t>1394 - T12-G3</t>
  </si>
  <si>
    <t>EMT 347 - FOXESS9</t>
  </si>
  <si>
    <t>1384 - S3000-G2</t>
  </si>
  <si>
    <t>EMT 347 - FOXESS8</t>
  </si>
  <si>
    <t>EMT 340 - DASS TECH1</t>
  </si>
  <si>
    <t>EMT 335 - INVT POWER1</t>
  </si>
  <si>
    <t>EMT 326 - KOMECO6</t>
  </si>
  <si>
    <t>EMT 326 - KOMECO5</t>
  </si>
  <si>
    <t>EMT 326 - KOMECO4</t>
  </si>
  <si>
    <t>EMT 326 - KOMECO3</t>
  </si>
  <si>
    <t>EMT 326 - KOMECO2</t>
  </si>
  <si>
    <t>EMT 326 - KOMECO1</t>
  </si>
  <si>
    <t xml:space="preserve">1383 - C6-50K-T6-LV SJ75001 </t>
  </si>
  <si>
    <t>EMT 324 - EMPALUX26</t>
  </si>
  <si>
    <t>1378 - R5-5K-S2-15</t>
  </si>
  <si>
    <t>EMT 324 - EMPALUX25</t>
  </si>
  <si>
    <t>EMT 323 - LIVOLTEK11</t>
  </si>
  <si>
    <t>EMT 323 - LIVOLTEK10</t>
  </si>
  <si>
    <t>EMT 323 - LIVOLTEK9</t>
  </si>
  <si>
    <t>EMT 323 - LIVOLTEK8</t>
  </si>
  <si>
    <t>EMT 323 - LIVOLTEK7</t>
  </si>
  <si>
    <t>EMT 323 - LIVOLTEK6</t>
  </si>
  <si>
    <t>EMT 323 - LIVOLTEK5</t>
  </si>
  <si>
    <t>EMT 323 - LIVOLTEK4</t>
  </si>
  <si>
    <t>EMT 323 - LIVOLTEK3</t>
  </si>
  <si>
    <t>EMT 323 - LIVOLTEK2</t>
  </si>
  <si>
    <t>EMT 323 - LIVOLTEK1</t>
  </si>
  <si>
    <t>EMT 320 - RENAC25</t>
  </si>
  <si>
    <t>EMT 320 - RENAC24</t>
  </si>
  <si>
    <t>EMT 320 - RENAC23</t>
  </si>
  <si>
    <t>EMT 320 - RENAC22</t>
  </si>
  <si>
    <t>EMT 320 - RENAC21</t>
  </si>
  <si>
    <t>EMT 320 - RENAC20</t>
  </si>
  <si>
    <t>EMT 320 - RENAC19</t>
  </si>
  <si>
    <t>EMT 320 - RENAC18</t>
  </si>
  <si>
    <t>EMT 320 - RENAC17</t>
  </si>
  <si>
    <t>EMT 320 - RENAC16</t>
  </si>
  <si>
    <t>EMT 320 - RENAC15</t>
  </si>
  <si>
    <t>EMT 320 - RENAC14</t>
  </si>
  <si>
    <t>EMT 320 - RENAC13</t>
  </si>
  <si>
    <t>EMT 320 - RENAC12</t>
  </si>
  <si>
    <t>EMT 320 - RENAC11</t>
  </si>
  <si>
    <t>EMT 320 - RENAC10</t>
  </si>
  <si>
    <t>EMT 320 - RENAC9</t>
  </si>
  <si>
    <t>EMT 320 - RENAC8</t>
  </si>
  <si>
    <t>EMT 320 - RENAC7</t>
  </si>
  <si>
    <t>EMT 320 - RENAC6</t>
  </si>
  <si>
    <t>EMT 320 - RENAC5</t>
  </si>
  <si>
    <t>EMT 320 - RENAC4</t>
  </si>
  <si>
    <t>EMT 320 - RENAC3</t>
  </si>
  <si>
    <t>EMT 320 - RENAC2</t>
  </si>
  <si>
    <t>EMT 320 - RENAC1</t>
  </si>
  <si>
    <t>EMT 307 - ELSYS3</t>
  </si>
  <si>
    <t>EMT 307 - ELSYS2</t>
  </si>
  <si>
    <t>EMT 307 - ELSYS1</t>
  </si>
  <si>
    <t>EMT 304 - GENYX SOLAR1</t>
  </si>
  <si>
    <t>1411 - SUN-10.5K-G</t>
  </si>
  <si>
    <t>EMT 298 - DEYE69</t>
  </si>
  <si>
    <t>1407 - SUN-7K-G</t>
  </si>
  <si>
    <t>EMT 298 - DEYE68</t>
  </si>
  <si>
    <t>1380 - SUN-50K-G02-LV</t>
  </si>
  <si>
    <t>EMT 298 - DEYE67</t>
  </si>
  <si>
    <t>1412 - ELGIN-10K-SNH</t>
  </si>
  <si>
    <t>EMT 293 - ELGIN ENERGY2</t>
  </si>
  <si>
    <t>EMT 293 - ELGIN ENERGY1</t>
  </si>
  <si>
    <t>EMT 292 - HOYMILES ENERGY8</t>
  </si>
  <si>
    <t>EMT 292 - HOYMILES ENERGY7</t>
  </si>
  <si>
    <t>EMT 292 - HOYMILES ENERGY6</t>
  </si>
  <si>
    <t>EMT 292 - HOYMILES ENERGY5</t>
  </si>
  <si>
    <t>EMT 292 - HOYMILES ENERGY4</t>
  </si>
  <si>
    <t>EMT 292 - HOYMILES ENERGY3</t>
  </si>
  <si>
    <t>EMT 292 - HOYMILES ENERGY2</t>
  </si>
  <si>
    <t>EMT 292 - HOYMILES ENERGY1</t>
  </si>
  <si>
    <t>1405 - EGT 2000 MICRO</t>
  </si>
  <si>
    <t>EMT 291 - INTELBRAS ENERGY37</t>
  </si>
  <si>
    <t>EMT 291 - INTELBRAS ENERGY36</t>
  </si>
  <si>
    <t>EMT 291 - INTELBRAS ENERGY35</t>
  </si>
  <si>
    <t>EMT 291 - INTELBRAS ENERGY34</t>
  </si>
  <si>
    <t>EMT 291 - INTELBRAS ENERGY33</t>
  </si>
  <si>
    <t>EMT 291 - INTELBRAS ENERGY32</t>
  </si>
  <si>
    <t>EMT 291 - INTELBRAS ENERGY31</t>
  </si>
  <si>
    <t>EMT 291 - INTELBRAS ENERGY30</t>
  </si>
  <si>
    <t>EMT 291 - INTELBRAS ENERGY29</t>
  </si>
  <si>
    <t>EMT 291 - INTELBRAS ENERGY28</t>
  </si>
  <si>
    <t>EMT 291 - INTELBRAS ENERGY27</t>
  </si>
  <si>
    <t>EMT 291 - INTELBRAS ENERGY26</t>
  </si>
  <si>
    <t>EMT 291 - INTELBRAS ENERGY25</t>
  </si>
  <si>
    <t>EMT 291 - INTELBRAS ENERGY24</t>
  </si>
  <si>
    <t>EMT 291 - INTELBRAS ENERGY23</t>
  </si>
  <si>
    <t>EMT 291 - INTELBRAS ENERGY22</t>
  </si>
  <si>
    <t>EMT 291 - INTELBRAS ENERGY21</t>
  </si>
  <si>
    <t>EMT 291 - INTELBRAS ENERGY20</t>
  </si>
  <si>
    <t>EMT 291 - INTELBRAS ENERGY19</t>
  </si>
  <si>
    <t>EMT 291 - INTELBRAS ENERGY18</t>
  </si>
  <si>
    <t>EMT 291 - INTELBRAS ENERGY17</t>
  </si>
  <si>
    <t>EMT 291 - INTELBRAS ENERGY16</t>
  </si>
  <si>
    <t>EMT 291 - INTELBRAS ENERGY15</t>
  </si>
  <si>
    <t>EMT 291 - INTELBRAS ENERGY14</t>
  </si>
  <si>
    <t>EMT 291 - INTELBRAS ENERGY13</t>
  </si>
  <si>
    <t>EMT 291 - INTELBRAS ENERGY12</t>
  </si>
  <si>
    <t>EMT 291 - INTELBRAS ENERGY11</t>
  </si>
  <si>
    <t>EMT 291 - INTELBRAS ENERGY10</t>
  </si>
  <si>
    <t>EMT 291 - INTELBRAS ENERGY9</t>
  </si>
  <si>
    <t>EMT 291 - INTELBRAS ENERGY8</t>
  </si>
  <si>
    <t>EMT 291 - INTELBRAS ENERGY7</t>
  </si>
  <si>
    <t>EMT 291 - INTELBRAS ENERGY6</t>
  </si>
  <si>
    <t>EMT 291 - INTELBRAS ENERGY5</t>
  </si>
  <si>
    <t>EMT 291 - INTELBRAS ENERGY4</t>
  </si>
  <si>
    <t>EMT 291 - INTELBRAS ENERGY3</t>
  </si>
  <si>
    <t>EMT 291 - INTELBRAS ENERGY2</t>
  </si>
  <si>
    <t>EMT 291 - INTELBRAS ENERGY1</t>
  </si>
  <si>
    <t>1398 - SOLIS 20K S5-GC20K-LV 220V</t>
  </si>
  <si>
    <t>EMT 283 - SOLIS85</t>
  </si>
  <si>
    <t>1374 - S6-GR1P5K</t>
  </si>
  <si>
    <t>EMT 283 - SOLIS84</t>
  </si>
  <si>
    <t>1401 - SUN2000-25KTL-M5</t>
  </si>
  <si>
    <t>EMT 282 - HUAWEI39</t>
  </si>
  <si>
    <t>1414 - GW250KN-HT</t>
  </si>
  <si>
    <t>EMT 280 - GOODWE61</t>
  </si>
  <si>
    <t>1396 - GW6000-DNS-30</t>
  </si>
  <si>
    <t>EMT 280 - GOODWE60</t>
  </si>
  <si>
    <t>EMT 279 - TRIPOWER5</t>
  </si>
  <si>
    <t>EMT 279 - TRIPOWER4</t>
  </si>
  <si>
    <t>EMT 279 - TRIPOWER3</t>
  </si>
  <si>
    <t>EMT 279 - TRIPOWER2</t>
  </si>
  <si>
    <t>EMT 279 - TRIPOWER1</t>
  </si>
  <si>
    <t>EMT 278 - SMA1</t>
  </si>
  <si>
    <t>1424 - SE3680H DE 3,68KW</t>
  </si>
  <si>
    <t>EMT 277 - EDGE23</t>
  </si>
  <si>
    <t>EMT 277 - EDGE22</t>
  </si>
  <si>
    <t>EMT 277 - EDGE21</t>
  </si>
  <si>
    <t>EMT 277 - EDGE20</t>
  </si>
  <si>
    <t>EMT 277 - EDGE19</t>
  </si>
  <si>
    <t>EMT 277 - EDGE18</t>
  </si>
  <si>
    <t>EMT 277 - EDGE17</t>
  </si>
  <si>
    <t>EMT 277 - EDGE16</t>
  </si>
  <si>
    <t>EMT 277 - EDGE15</t>
  </si>
  <si>
    <t>EMT 277 - EDGE14</t>
  </si>
  <si>
    <t>EMT 277 - EDGE13</t>
  </si>
  <si>
    <t>EMT 277 - EDGE12</t>
  </si>
  <si>
    <t>EMT 277 - EDGE11</t>
  </si>
  <si>
    <t>EMT 277 - EDGE10</t>
  </si>
  <si>
    <t>EMT 277 - EDGE9</t>
  </si>
  <si>
    <t>EMT 277 - EDGE8</t>
  </si>
  <si>
    <t>EMT 277 - EDGE7</t>
  </si>
  <si>
    <t>EMT 277 - EDGE6</t>
  </si>
  <si>
    <t>EMT 277 - EDGE5</t>
  </si>
  <si>
    <t>EMT 277 - EDGE4</t>
  </si>
  <si>
    <t>EMT 277 - EDGE3</t>
  </si>
  <si>
    <t>EMT 277 - EDGE2</t>
  </si>
  <si>
    <t>EMT 277 - EDGE1</t>
  </si>
  <si>
    <t>1406 - ELGIN-10K-SNH</t>
  </si>
  <si>
    <t>EMT 271 - ELGIN23</t>
  </si>
  <si>
    <t>1402 - ELGIN8KW-HYB</t>
  </si>
  <si>
    <t>EMT 271 - ELGIN22</t>
  </si>
  <si>
    <t>1400 - SUN-25K-G</t>
  </si>
  <si>
    <t>EMT 271 - ELGIN21</t>
  </si>
  <si>
    <t>1392 - ELGIN-5K-GV2</t>
  </si>
  <si>
    <t>EMT 271 - ELGIN20</t>
  </si>
  <si>
    <t>1386 - ELGIN-5K-GV2</t>
  </si>
  <si>
    <t>EMT 271 - ELGIN19</t>
  </si>
  <si>
    <t>EMT 264 - REFUSOL17</t>
  </si>
  <si>
    <t>EMT 264 - REFUSOL16</t>
  </si>
  <si>
    <t>EMT 264 - REFUSOL15</t>
  </si>
  <si>
    <t>EMT 264 - REFUSOL14</t>
  </si>
  <si>
    <t>EMT 264 - REFUSOL13</t>
  </si>
  <si>
    <t>EMT 264 - REFUSOL12</t>
  </si>
  <si>
    <t>EMT 264 - REFUSOL11</t>
  </si>
  <si>
    <t>EMT 264 - REFUSOL10</t>
  </si>
  <si>
    <t>EMT 264 - REFUSOL9</t>
  </si>
  <si>
    <t>EMT 264 - REFUSOL8</t>
  </si>
  <si>
    <t>EMT 264 - REFUSOL7</t>
  </si>
  <si>
    <t>EMT 264 - REFUSOL6</t>
  </si>
  <si>
    <t>EMT 264 - REFUSOL5</t>
  </si>
  <si>
    <t>EMT 264 - REFUSOL4</t>
  </si>
  <si>
    <t>EMT 264 - REFUSOL3</t>
  </si>
  <si>
    <t>EMT 264 - REFUSOL2</t>
  </si>
  <si>
    <t>EMT 264 - REFUSOL1</t>
  </si>
  <si>
    <t>EMT 263 - OMINIK5</t>
  </si>
  <si>
    <t>EMT 263 - OMINIK4</t>
  </si>
  <si>
    <t>EMT 263 - OMINIK3</t>
  </si>
  <si>
    <t>EMT 263 - OMINIK2</t>
  </si>
  <si>
    <t>EMT 263 - OMINIK1</t>
  </si>
  <si>
    <t>EMT 261 - REPROVADO1</t>
  </si>
  <si>
    <t>EMT 258 - SERRANA2</t>
  </si>
  <si>
    <t>EMT 258 - SERRANA1</t>
  </si>
  <si>
    <t>EMT 255 - PHB3</t>
  </si>
  <si>
    <t>EMT 255 - PHB2</t>
  </si>
  <si>
    <t>EMT 255 - PHB1</t>
  </si>
  <si>
    <t>EMT 253 - ECO2</t>
  </si>
  <si>
    <t>EMT 253 - ECO1</t>
  </si>
  <si>
    <t>EMT 251 - SERRANA1</t>
  </si>
  <si>
    <t>EMT 247 - SUNNY BOY11</t>
  </si>
  <si>
    <t>EMT 247 - SUNNY BOY10</t>
  </si>
  <si>
    <t>EMT 247 - SUNNY BOY9</t>
  </si>
  <si>
    <t>EMT 247 - SUNNY BOY8</t>
  </si>
  <si>
    <t>EMT 247 - SUNNY BOY7</t>
  </si>
  <si>
    <t>EMT 247 - SUNNY BOY6</t>
  </si>
  <si>
    <t>EMT 247 - SUNNY BOY5</t>
  </si>
  <si>
    <t>EMT 247 - SUNNY BOY4</t>
  </si>
  <si>
    <t>EMT 247 - SUNNY BOY3</t>
  </si>
  <si>
    <t>EMT 247 - SUNNY BOY2</t>
  </si>
  <si>
    <t>EMT 247 - SUNNY BOY1</t>
  </si>
  <si>
    <t>EMT 243 - SYMO8</t>
  </si>
  <si>
    <t>EMT 243 - SYMO7</t>
  </si>
  <si>
    <t>EMT 243 - SYMO6</t>
  </si>
  <si>
    <t>EMT 243 - SYMO5</t>
  </si>
  <si>
    <t>EMT 243 - SYMO4</t>
  </si>
  <si>
    <t>EMT 243 - SYMO3</t>
  </si>
  <si>
    <t>EMT 243 - SYMO2</t>
  </si>
  <si>
    <t>EMT 243 - SYMO1</t>
  </si>
  <si>
    <t>EMT 241 - GROWATT4</t>
  </si>
  <si>
    <t>EMT 241 - GROWATT3</t>
  </si>
  <si>
    <t>EMT 241 - GROWATT2</t>
  </si>
  <si>
    <t>EMT 241 - GROWATT1</t>
  </si>
  <si>
    <t>1421 - SOFAR 15KTLX-G3-LV</t>
  </si>
  <si>
    <t>EMT 239 - SOFAR72</t>
  </si>
  <si>
    <t>1415 - HYD 6000-EP</t>
  </si>
  <si>
    <t>EMT 239 - SOFAR71</t>
  </si>
  <si>
    <t>1399 - 33KTLX-G3</t>
  </si>
  <si>
    <t>EMT 239 - SOFAR70</t>
  </si>
  <si>
    <t>1390 - 3000TL-G3</t>
  </si>
  <si>
    <t>EMT 239 - SOFAR69</t>
  </si>
  <si>
    <t>1389 - SOFAR 15KTLX-G3</t>
  </si>
  <si>
    <t>EMT 239 - SOFAR68</t>
  </si>
  <si>
    <t>1382 - SOFAR 30KTLX-G3</t>
  </si>
  <si>
    <t>EMT 239 - SOFAR67</t>
  </si>
  <si>
    <t>EMT 238 - APSYSTEMS19</t>
  </si>
  <si>
    <t>EMT 238 - APSYSTEMS18</t>
  </si>
  <si>
    <t>EMT 238 - APSYSTEMS17</t>
  </si>
  <si>
    <t>EMT 238 - APSYSTEMS16</t>
  </si>
  <si>
    <t>EMT 238 - APSYSTEMS15</t>
  </si>
  <si>
    <t>EMT 238 - APSYSTEMS14</t>
  </si>
  <si>
    <t>EMT 238 - APSYSTEMS13</t>
  </si>
  <si>
    <t>EMT 238 - APSYSTEMS12</t>
  </si>
  <si>
    <t>EMT 238 - APSYSTEMS11</t>
  </si>
  <si>
    <t>EMT 238 - APSYSTEMS10</t>
  </si>
  <si>
    <t>EMT 238 - APSYSTEMS9</t>
  </si>
  <si>
    <t>EMT 238 - APSYSTEMS8</t>
  </si>
  <si>
    <t>EMT 238 - APSYSTEMS7</t>
  </si>
  <si>
    <t>EMT 238 - APSYSTEMS6</t>
  </si>
  <si>
    <t>EMT 238 - APSYSTEMS5</t>
  </si>
  <si>
    <t>EMT 238 - APSYSTEMS4</t>
  </si>
  <si>
    <t>EMT 238 - APSYSTEMS3</t>
  </si>
  <si>
    <t>EMT 238 - APSYSTEMS2</t>
  </si>
  <si>
    <t>EMT 238 - APSYSTEMS1</t>
  </si>
  <si>
    <t>EMT 237 - SUNROW5</t>
  </si>
  <si>
    <t>EMT 237 - SUNROW4</t>
  </si>
  <si>
    <t>EMT 237 - SUNROW3</t>
  </si>
  <si>
    <t>EMT 237 - SUNROW2</t>
  </si>
  <si>
    <t>EMT 237 - SUNROW1</t>
  </si>
  <si>
    <t>1397 - SG30CX-P2</t>
  </si>
  <si>
    <t>EMT 236 - SUNGROW41</t>
  </si>
  <si>
    <t>EMT 236 - SUNGROW40</t>
  </si>
  <si>
    <t>EMT 236 - SUNGROW39</t>
  </si>
  <si>
    <t>EMT 236 - SUNGROW38</t>
  </si>
  <si>
    <t>EMT 236 - SUNGROW37</t>
  </si>
  <si>
    <t>EMT 236 - SUNGROW36</t>
  </si>
  <si>
    <t>EMT 236 - SUNGROW35</t>
  </si>
  <si>
    <t>EMT 236 - SUNGROW34</t>
  </si>
  <si>
    <t>EMT 236 - SUNGROW33</t>
  </si>
  <si>
    <t>EMT 236 - SUNGROW32</t>
  </si>
  <si>
    <t>EMT 236 - SUNGROW31</t>
  </si>
  <si>
    <t>EMT 236 - SUNGROW30</t>
  </si>
  <si>
    <t>EMT 236 - SUNGROW29</t>
  </si>
  <si>
    <t>EMT 236 - SUNGROW28</t>
  </si>
  <si>
    <t>EMT 236 - SUNGROW27</t>
  </si>
  <si>
    <t>EMT 236 - SUNGROW26</t>
  </si>
  <si>
    <t>EMT 236 - SUNGROW25</t>
  </si>
  <si>
    <t>EMT 236 - SUNGROW24</t>
  </si>
  <si>
    <t>EMT 236 - SUNGROW23</t>
  </si>
  <si>
    <t>EMT 236 - SUNGROW22</t>
  </si>
  <si>
    <t>EMT 236 - SUNGROW21</t>
  </si>
  <si>
    <t>EMT 236 - SUNGROW20</t>
  </si>
  <si>
    <t>EMT 236 - SUNGROW19</t>
  </si>
  <si>
    <t>EMT 236 - SUNGROW18</t>
  </si>
  <si>
    <t>EMT 236 - SUNGROW17</t>
  </si>
  <si>
    <t>EMT 236 - SUNGROW16</t>
  </si>
  <si>
    <t>EMT 236 - SUNGROW15</t>
  </si>
  <si>
    <t>EMT 236 - SUNGROW14</t>
  </si>
  <si>
    <t>EMT 236 - SUNGROW13</t>
  </si>
  <si>
    <t>EMT 236 - SUNGROW12</t>
  </si>
  <si>
    <t>EMT 236 - SUNGROW11</t>
  </si>
  <si>
    <t>EMT 236 - SUNGROW10</t>
  </si>
  <si>
    <t>EMT 236 - SUNGROW9</t>
  </si>
  <si>
    <t>EMT 236 - SUNGROW8</t>
  </si>
  <si>
    <t>EMT 236 - SUNGROW7</t>
  </si>
  <si>
    <t>EMT 236 - SUNGROW6</t>
  </si>
  <si>
    <t>EMT 236 - SUNGROW5</t>
  </si>
  <si>
    <t>EMT 236 - SUNGROW4</t>
  </si>
  <si>
    <t>EMT 236 - SUNGROW3</t>
  </si>
  <si>
    <t>EMT 236 - SUNGROW2</t>
  </si>
  <si>
    <t>EMT 236 - SUNGROW1</t>
  </si>
  <si>
    <t>EMT 234 - B&amp;B POWER (MOSO)5</t>
  </si>
  <si>
    <t>EMT 234 - B&amp;B POWER (MOSO)4</t>
  </si>
  <si>
    <t>EMT 234 - B&amp;B POWER (MOSO)3</t>
  </si>
  <si>
    <t>EMT 234 - B&amp;B POWER (MOSO)2</t>
  </si>
  <si>
    <t>EMT 234 - B&amp;B POWER (MOSO)1</t>
  </si>
  <si>
    <t>1409 - MAX 40KTL3 XL,</t>
  </si>
  <si>
    <t>EMT 197 - GROWATT87</t>
  </si>
  <si>
    <t>1379 - SIW400G T075 W0</t>
  </si>
  <si>
    <t>EMT 32 - WEG74</t>
  </si>
  <si>
    <t>1375 - SIW 200G M105W0</t>
  </si>
  <si>
    <t>EMT 32 - WEG73</t>
  </si>
  <si>
    <t>1419 - HMS-2000-4T</t>
  </si>
  <si>
    <t>EMT 31 - HOYMILES3</t>
  </si>
  <si>
    <t>EMT 30 - OMINKSOL3</t>
  </si>
  <si>
    <t>EMT 30 - OMINKSOL2</t>
  </si>
  <si>
    <t>EMT 30 - OMINKSOL1</t>
  </si>
  <si>
    <t>EMT 28 - VIVA BEM2</t>
  </si>
  <si>
    <t>EMT 28 - VIVA BEM1</t>
  </si>
  <si>
    <t>EMT 27 - NEP1</t>
  </si>
  <si>
    <t>EMT 26 - SFY1</t>
  </si>
  <si>
    <t>EMT 24 - SOLAR ENERGY11</t>
  </si>
  <si>
    <t>EMT 24 - SOLAR ENERGY10</t>
  </si>
  <si>
    <t>EMT 24 - SOLAR ENERGY9</t>
  </si>
  <si>
    <t>EMT 24 - SOLAR ENERGY8</t>
  </si>
  <si>
    <t>EMT 24 - SOLAR ENERGY7</t>
  </si>
  <si>
    <t>EMT 24 - SOLAR ENERGY6</t>
  </si>
  <si>
    <t>EMT 24 - SOLAR ENERGY5</t>
  </si>
  <si>
    <t>EMT 24 - SOLAR ENERGY4</t>
  </si>
  <si>
    <t>EMT 24 - SOLAR ENERGY3</t>
  </si>
  <si>
    <t>EMT 24 - SOLAR ENERGY2</t>
  </si>
  <si>
    <t>EMT 24 - SOLAR ENERGY1</t>
  </si>
  <si>
    <t>EMT 23 - DURALUXE3</t>
  </si>
  <si>
    <t>EMT 23 - DURALUXE2</t>
  </si>
  <si>
    <t>EMT 23 - DURALUXE1</t>
  </si>
  <si>
    <t>442 - TAOISTIC</t>
  </si>
  <si>
    <t>EMT_MODULO270</t>
  </si>
  <si>
    <t>441 - PULLING ENERGY</t>
  </si>
  <si>
    <t>EMT_MODULO269</t>
  </si>
  <si>
    <t>440 - TAOISTIC</t>
  </si>
  <si>
    <t>EMT_MODULO268</t>
  </si>
  <si>
    <t>439 - INIMEX</t>
  </si>
  <si>
    <t>EMT_MODULO267</t>
  </si>
  <si>
    <t>438 - WEG</t>
  </si>
  <si>
    <t>EMT_MODULO266</t>
  </si>
  <si>
    <t>EMT 20 - CONEXT RL3</t>
  </si>
  <si>
    <t>436 - SOLARGIGA ENERGY</t>
  </si>
  <si>
    <t>EMT_MODULO265</t>
  </si>
  <si>
    <t>EMT 20 - CONEXT RL2</t>
  </si>
  <si>
    <t>435 - NUUK</t>
  </si>
  <si>
    <t>EMT_MODULO264</t>
  </si>
  <si>
    <t>EMT 20 - CONEXT RL1</t>
  </si>
  <si>
    <t xml:space="preserve">434 - SOLARGIGA </t>
  </si>
  <si>
    <t>EMT_MODULO263</t>
  </si>
  <si>
    <t>EMT 19 - SHENZHEN5</t>
  </si>
  <si>
    <t>EMT 19 - SHENZHEN4</t>
  </si>
  <si>
    <t>EMT 19 - SHENZHEN3</t>
  </si>
  <si>
    <t>EMT 19 - SHENZHEN2</t>
  </si>
  <si>
    <t>EMT 19 - SHENZHEN1</t>
  </si>
  <si>
    <t>1388 - PHB9000F-DT</t>
  </si>
  <si>
    <t>EMT 18 - PHB40</t>
  </si>
  <si>
    <t>1420 - R5-3.6K-S2</t>
  </si>
  <si>
    <t>EMT 14 - SAJ53</t>
  </si>
  <si>
    <t>1404 - R6-10K-S2-X</t>
  </si>
  <si>
    <t>EMT 14 - SAJ52</t>
  </si>
  <si>
    <t>1395 - R6-6K-S3</t>
  </si>
  <si>
    <t>EMT 14 - SAJ51</t>
  </si>
  <si>
    <t>1381 - R5-2.5K-S1-15</t>
  </si>
  <si>
    <t>EMT 14 - SAJ50</t>
  </si>
  <si>
    <t>EMT 13 - KLNE1</t>
  </si>
  <si>
    <t>EMT 12 - ECOFORCE1</t>
  </si>
  <si>
    <t>EMT 10 - INGETEAM6</t>
  </si>
  <si>
    <t>407 - NEXEN</t>
  </si>
  <si>
    <t>EMT 10 - INGETEAM5</t>
  </si>
  <si>
    <t>EMT 10 - INGETEAM4</t>
  </si>
  <si>
    <t>EMT 10 - INGETEAM3</t>
  </si>
  <si>
    <t>EMT 10 - INGETEAM2</t>
  </si>
  <si>
    <t>EMT 10 - INGETEAM1</t>
  </si>
  <si>
    <t>401 - LEVEROS SOLAR</t>
  </si>
  <si>
    <t>364 - SOLIS MINI</t>
  </si>
  <si>
    <t>362 - TSUNESS CO., LTD</t>
  </si>
  <si>
    <t xml:space="preserve">361 - SUNWAYS </t>
  </si>
  <si>
    <t xml:space="preserve">355 - HOPEWIND </t>
  </si>
  <si>
    <t>340 - DASS TECH</t>
  </si>
  <si>
    <t>335 - INVT POWER</t>
  </si>
  <si>
    <t>326 - KOMECO</t>
  </si>
  <si>
    <t>323 - LIVOLTEK</t>
  </si>
  <si>
    <t>320 - RENAC</t>
  </si>
  <si>
    <t>1408 - CSI-110K-T400GL02-E</t>
  </si>
  <si>
    <t>EMT 7 - CANADIAN35</t>
  </si>
  <si>
    <t>307 - ELSYS</t>
  </si>
  <si>
    <t>304 - GENYX SOLAR</t>
  </si>
  <si>
    <t>293 - ELGIN ENERGY</t>
  </si>
  <si>
    <t>292 - HOYMILES ENERGY</t>
  </si>
  <si>
    <t>291 - INTELBRAS ENERGY</t>
  </si>
  <si>
    <t>279 - TRIPOWER</t>
  </si>
  <si>
    <t>278 - SMA</t>
  </si>
  <si>
    <t>277 - EDGE</t>
  </si>
  <si>
    <t>264 - REFUSOL</t>
  </si>
  <si>
    <t>263 - OMINIK</t>
  </si>
  <si>
    <t>261 - REPROVADO</t>
  </si>
  <si>
    <t>258 - SERRANA</t>
  </si>
  <si>
    <t>255 - PHB</t>
  </si>
  <si>
    <t>253 - ECO</t>
  </si>
  <si>
    <t>251 - SERRANA</t>
  </si>
  <si>
    <t>247 - SUNNY BOY</t>
  </si>
  <si>
    <t>243 - SYMO</t>
  </si>
  <si>
    <t>241 - GROWATT</t>
  </si>
  <si>
    <t>238 - APSYSTEMS</t>
  </si>
  <si>
    <t>237 - SUNROW</t>
  </si>
  <si>
    <t>236 - SUNGROW</t>
  </si>
  <si>
    <t>234 - B&amp;B POWER (MOSO)</t>
  </si>
  <si>
    <t>1417 - C6-60K-T9-LV</t>
  </si>
  <si>
    <t>EMT 5 - SAJ3</t>
  </si>
  <si>
    <t>30 - OMINKSOL</t>
  </si>
  <si>
    <t>28 - VIVA BEM</t>
  </si>
  <si>
    <t>27 - NEP</t>
  </si>
  <si>
    <t>26 - SFY</t>
  </si>
  <si>
    <t>24 - SOLAR ENERGY</t>
  </si>
  <si>
    <t>23 - DURALUXE</t>
  </si>
  <si>
    <t>20 - CONEXT RL</t>
  </si>
  <si>
    <t>19 - SHENZHEN</t>
  </si>
  <si>
    <t>13 - KLNE</t>
  </si>
  <si>
    <t>12 - ECOFORCE</t>
  </si>
  <si>
    <t>10 - INGETEAM</t>
  </si>
  <si>
    <t>1233 - TS-M10/144H 545W</t>
  </si>
  <si>
    <t>EMR 183 - TAOISTIC1</t>
  </si>
  <si>
    <t>1228 - KRPF-550M</t>
  </si>
  <si>
    <t>EMR 182 - KRIPT1</t>
  </si>
  <si>
    <t>1220 - N-144M-555W</t>
  </si>
  <si>
    <t>EMR 181 - INIMEX1</t>
  </si>
  <si>
    <t>1218 - AS-7M144-HC-545W</t>
  </si>
  <si>
    <t>EMR 167 - AMERISOLAR3</t>
  </si>
  <si>
    <t>1216 - TSM472H-N-570</t>
  </si>
  <si>
    <t>EMR 124 - TSUN8</t>
  </si>
  <si>
    <t>1186 - HMF144M10 - 580W</t>
  </si>
  <si>
    <t>EMR 112 - HELIUS ENERGY2</t>
  </si>
  <si>
    <t>1191 - SN555-144M</t>
  </si>
  <si>
    <t>EMR 111 - SINE ENERGY3</t>
  </si>
  <si>
    <t>1190 - SN575-156MB 575W</t>
  </si>
  <si>
    <t>EMR 111 - SINE ENERGY2</t>
  </si>
  <si>
    <t>1227 - RS6-555MG-E3</t>
  </si>
  <si>
    <t>EMR 110 - RENESOLA3</t>
  </si>
  <si>
    <t>1215 - TPS335-72H</t>
  </si>
  <si>
    <t>EMR 92 - NEXEN6</t>
  </si>
  <si>
    <t>1187 - LP182*182-M-72-MH-560W</t>
  </si>
  <si>
    <t>EMR 88 - LEAPTON SOLAR8</t>
  </si>
  <si>
    <t>1231 - ERA PRO-72HC 580M</t>
  </si>
  <si>
    <t>EMR 84 - ERA SOLAR11</t>
  </si>
  <si>
    <t>1198 - ESPHSC - 555W</t>
  </si>
  <si>
    <t>EMR 84 - ERA SOLAR10</t>
  </si>
  <si>
    <t>841 - SIW500H ST036-M3</t>
  </si>
  <si>
    <t>EMR 15 - WEG S.A.45</t>
  </si>
  <si>
    <t>EMR 15 - WEG S.A.44</t>
  </si>
  <si>
    <t>EMR 15 - WEG S.A.43</t>
  </si>
  <si>
    <t>1222 - RS6-555MBG-E3</t>
  </si>
  <si>
    <t>EMR 80 - RENESOLAR3</t>
  </si>
  <si>
    <t>1219 - RS8I-555M</t>
  </si>
  <si>
    <t>EMR 68 - RESUN SOLAR ENERGY18</t>
  </si>
  <si>
    <t>1212 - RS8I560M-F30</t>
  </si>
  <si>
    <t>EMR 68 - RESUN SOLAR ENERGY17</t>
  </si>
  <si>
    <t>1203 - RS81-465M</t>
  </si>
  <si>
    <t>EMR 68 - RESUN SOLAR ENERGY16</t>
  </si>
  <si>
    <t>1196 - RS8L560M-F30</t>
  </si>
  <si>
    <t>EMR 68 - RESUN SOLAR ENERGY15</t>
  </si>
  <si>
    <t>828 - TSOL-MP2250</t>
  </si>
  <si>
    <t>819 - STT-60KTL-M 4MPPT 380V</t>
  </si>
  <si>
    <t>EMR 174 - SUNWAYS2</t>
  </si>
  <si>
    <t>1211 - SS-575-72MDH(T)</t>
  </si>
  <si>
    <t>EMR 65 - SUNOVA SOLAR15</t>
  </si>
  <si>
    <t>1194 - SS-560-72MDH</t>
  </si>
  <si>
    <t>EMR 65 - SUNOVA SOLAR14</t>
  </si>
  <si>
    <t>1236 - MFVHO-MO-132-665W</t>
  </si>
  <si>
    <t>1232 - MFV HB-MO-144 - 550W</t>
  </si>
  <si>
    <t>826 - ASW3000-S-G2</t>
  </si>
  <si>
    <t>EMR 125 - SOLPLANET7</t>
  </si>
  <si>
    <t>836 - RAI-3K-48ES-5G</t>
  </si>
  <si>
    <t>EMR 24 - SOLIS75</t>
  </si>
  <si>
    <t>833 - S5-GR3P25K</t>
  </si>
  <si>
    <t>EMR 24 - SOLIS74</t>
  </si>
  <si>
    <t>1204 - ODA555-36V-MH</t>
  </si>
  <si>
    <t>EMR 60 - OSDA SOLAR29</t>
  </si>
  <si>
    <t>1200 - ODA580-36V-MHD</t>
  </si>
  <si>
    <t>EMR 60 - OSDA SOLAR28</t>
  </si>
  <si>
    <t>1199 - ODA-144MHD</t>
  </si>
  <si>
    <t>EMR 60 - OSDA SOLAR27</t>
  </si>
  <si>
    <t>1195 - ODA560-36V-MH</t>
  </si>
  <si>
    <t>EMR 60 - OSDA SOLAR26</t>
  </si>
  <si>
    <t>1209 - SS-560-72MDH</t>
  </si>
  <si>
    <t>EMR 59 - SUNOVA SOLAR27</t>
  </si>
  <si>
    <t>1224 - MF00575</t>
  </si>
  <si>
    <t>EMR 57 - EMPALUX21</t>
  </si>
  <si>
    <t>1210 - SS-575-72MDH(T)</t>
  </si>
  <si>
    <t>EMR 57 - EMPALUX20</t>
  </si>
  <si>
    <t>1201 - MF 00620 LF620M12-60</t>
  </si>
  <si>
    <t>EMR 57 - EMPALUX19</t>
  </si>
  <si>
    <t>834 - SOFAR 6KTLM-G3</t>
  </si>
  <si>
    <t>EMR 39 - SOFAR SOLAR43</t>
  </si>
  <si>
    <t>825 - 3KTLM-G3</t>
  </si>
  <si>
    <t>EMR 39 - SOFAR SOLAR42</t>
  </si>
  <si>
    <t>1225 - TSM-DE19-550W</t>
  </si>
  <si>
    <t>EMR 51 - TRINA SOLAR BRASIL45</t>
  </si>
  <si>
    <t>1207 - TSM-665DE21 - 665W</t>
  </si>
  <si>
    <t>EMR 51 - TRINA SOLAR BRASIL44</t>
  </si>
  <si>
    <t>1192 - TSM-DEG19C.20 575W</t>
  </si>
  <si>
    <t>EMR 51 - TRINA SOLAR BRASIL43</t>
  </si>
  <si>
    <t>821 - R5-4K-S2</t>
  </si>
  <si>
    <t>EMR 53 - SAJ SOLAR21</t>
  </si>
  <si>
    <t>1208 - RS6-555MBG-E3</t>
  </si>
  <si>
    <t>EMR 50 - RENOSOLA6</t>
  </si>
  <si>
    <t>1205 - LR5-72HPH-555M</t>
  </si>
  <si>
    <t>EMR 49 - LONGI SOLAR23</t>
  </si>
  <si>
    <t>1223 - ZXM7-UHLD144 - 575W</t>
  </si>
  <si>
    <t>EMR 46 - ZNSHINESOLAR21</t>
  </si>
  <si>
    <t>824 - ZSHINE</t>
  </si>
  <si>
    <t>EMR 72 - RENAC21</t>
  </si>
  <si>
    <t>839 - REFUONE 3K-2T</t>
  </si>
  <si>
    <t>EMR 180 - REFUSOL1</t>
  </si>
  <si>
    <t>1235 - EMSB-555 HC</t>
  </si>
  <si>
    <t>EMR 37 - INTELBRAS21</t>
  </si>
  <si>
    <t>1229 - EMSC 555</t>
  </si>
  <si>
    <t>EMR 37 - INTELBRAS20</t>
  </si>
  <si>
    <t>1234 - EMSB-555 HC</t>
  </si>
  <si>
    <t>1221 - EMSS 550 HC FINAME</t>
  </si>
  <si>
    <t>1189 - EMSC 555 HC</t>
  </si>
  <si>
    <t>1188 - EMSB 455 HC</t>
  </si>
  <si>
    <t>1202 - DHT-M72X10 560W</t>
  </si>
  <si>
    <t>EMR 20 - DAH SOLAR46</t>
  </si>
  <si>
    <t>840 - HPS-5000</t>
  </si>
  <si>
    <t>EMR 119 - HYPPONTECH4</t>
  </si>
  <si>
    <t>1193 - BYD550MLK-36</t>
  </si>
  <si>
    <t>EMR 11 - BYD ENERGY DO BRASIL38</t>
  </si>
  <si>
    <t>831 - MIC 2500TL-X</t>
  </si>
  <si>
    <t>EMR 16 - GROWATT NEW ENERGY LTD57</t>
  </si>
  <si>
    <t>1226 - JKM570N-72HL4-V</t>
  </si>
  <si>
    <t>EMR 10 - JINKO SOLAR82</t>
  </si>
  <si>
    <t>1206 - KM560N-72HL4-BDV</t>
  </si>
  <si>
    <t>EMR 10 - JINKO SOLAR81</t>
  </si>
  <si>
    <t>842 - GW6000-DNS-30</t>
  </si>
  <si>
    <t>EMR 44 - GOODWE POWER27</t>
  </si>
  <si>
    <t>820 - GW5KBD-NS</t>
  </si>
  <si>
    <t>EMR 44 - GOODWE POWER26</t>
  </si>
  <si>
    <t>845 - F5000</t>
  </si>
  <si>
    <t>EMR 179 - FOXESS6</t>
  </si>
  <si>
    <t>838 - G10500</t>
  </si>
  <si>
    <t>EMR 179 - FOXESS5</t>
  </si>
  <si>
    <t>835 - G8000</t>
  </si>
  <si>
    <t>EMR 179 - FOXESS4</t>
  </si>
  <si>
    <t>830 - F4600</t>
  </si>
  <si>
    <t>EMR 179 - FOXESS3</t>
  </si>
  <si>
    <t>827 - S3000</t>
  </si>
  <si>
    <t>EMR 179 - FOXESS2</t>
  </si>
  <si>
    <t>1237 - RSM132-8-660M</t>
  </si>
  <si>
    <t>EMR 7 - RISEN SOLAR TECHNOLOGY43</t>
  </si>
  <si>
    <t>1230 - RSM36-6-150P</t>
  </si>
  <si>
    <t>EMR 7 - RISEN SOLAR TECHNOLOGY42</t>
  </si>
  <si>
    <t>1214 - RSM120-8-595BMDG</t>
  </si>
  <si>
    <t>EMR 7 - RISEN SOLAR TECHNOLOGY41</t>
  </si>
  <si>
    <t>1213 - RISEN RSM 144-9-555M</t>
  </si>
  <si>
    <t>EMR 7 - RISEN SOLAR TECHNOLOGY40</t>
  </si>
  <si>
    <t>844 - SJ05000</t>
  </si>
  <si>
    <t>843 - SI02000</t>
  </si>
  <si>
    <t>837 - R5-8K-S2-15</t>
  </si>
  <si>
    <t>829 - SJ10.000 R6-10K-S3</t>
  </si>
  <si>
    <t>822 - R5-3K-S1-15</t>
  </si>
  <si>
    <t>1217 - CS7N-650MB-AG</t>
  </si>
  <si>
    <t>EMR 2 - CANADIAN SOLAR97</t>
  </si>
  <si>
    <t>1197 - CS7N-655MS</t>
  </si>
  <si>
    <t>EMR 2 - CANADIAN SOLAR96</t>
  </si>
  <si>
    <t>183 - TAOISTIC</t>
  </si>
  <si>
    <t>EMR_MODULO96</t>
  </si>
  <si>
    <t>182 - KRIPT</t>
  </si>
  <si>
    <t>EMR_MODULO95</t>
  </si>
  <si>
    <t>181 - INIMEX</t>
  </si>
  <si>
    <t>EMR_MODULO94</t>
  </si>
  <si>
    <t>832 - SCA5KTL-SM1</t>
  </si>
  <si>
    <t>EMR 67 - CHINT POWER5</t>
  </si>
  <si>
    <t>823 - SCA18KTL-T1</t>
  </si>
  <si>
    <t>EMR 67 - CHINT POWER4</t>
  </si>
  <si>
    <t>EMR_INVERSOR62</t>
  </si>
  <si>
    <t>847 - BYD-SL-3P30K-4M</t>
  </si>
  <si>
    <t>EMR 175 - BYD5</t>
  </si>
  <si>
    <t>846 - INSBE-MO220-7.7KW-S</t>
  </si>
  <si>
    <t>EMR 63 - BELENERGY ENERGIA SOLAR30</t>
  </si>
  <si>
    <t>180 - REFUSOL</t>
  </si>
  <si>
    <t>1248 - SN-555W-144M</t>
  </si>
  <si>
    <t>ESS 166 - INIMEX1</t>
  </si>
  <si>
    <t>ESS 162 - TS560S8B-1442</t>
  </si>
  <si>
    <t>ESS 162 - TS560S8B-1441</t>
  </si>
  <si>
    <t>1192 - RS8I-M/560W</t>
  </si>
  <si>
    <t>ESS 157 - RESUL SOLAR4</t>
  </si>
  <si>
    <t>ESS 157 - RESUL SOLAR3</t>
  </si>
  <si>
    <t>ESS 157 - RESUL SOLAR2</t>
  </si>
  <si>
    <t>ESS 157 - RESUL SOLAR1</t>
  </si>
  <si>
    <t>1217 - CP18-72HT555W</t>
  </si>
  <si>
    <t>ESS 155 - HANERSUN3</t>
  </si>
  <si>
    <t>ESS 152 - SKT525~550M10/144H2</t>
  </si>
  <si>
    <t>ESS 152 - SKT525~550M10/144H1</t>
  </si>
  <si>
    <t>ESS 142 - TP7F72M(H)-5502</t>
  </si>
  <si>
    <t>ESS 142 - TP7F72M(H)-5501</t>
  </si>
  <si>
    <t>1188 - Q.PEAK L-G5 375</t>
  </si>
  <si>
    <t>ESS 140 - Q.POWER4</t>
  </si>
  <si>
    <t>ESS 140 - Q.POWER3</t>
  </si>
  <si>
    <t>ESS 140 - Q.POWER2</t>
  </si>
  <si>
    <t>ESS 140 - Q.POWER1</t>
  </si>
  <si>
    <t>1212 - HMF144M10-560HL</t>
  </si>
  <si>
    <t>ESS 137 - HELIUS5</t>
  </si>
  <si>
    <t>ESS 137 - HELIUS4</t>
  </si>
  <si>
    <t>ESS 137 - HELIUS3</t>
  </si>
  <si>
    <t>ESS 137 - HELIUS2</t>
  </si>
  <si>
    <t>ESS 137 - HELIUS1</t>
  </si>
  <si>
    <t>ESS 135 - TP7F72M(H)-5501</t>
  </si>
  <si>
    <t>1237 - HY-M10/144H-575W</t>
  </si>
  <si>
    <t>ESS 132 - HONOR SOLAR10</t>
  </si>
  <si>
    <t>1206 - HY-M10/144-540W</t>
  </si>
  <si>
    <t>ESS 132 - HONOR SOLAR9</t>
  </si>
  <si>
    <t>ESS 129 - WDC SOLAR3</t>
  </si>
  <si>
    <t>ESS 129 - WDC SOLAR2</t>
  </si>
  <si>
    <t>ESS 129 - WDC SOLAR1</t>
  </si>
  <si>
    <t>1245 - TSM472H-N-570</t>
  </si>
  <si>
    <t>ESS 125 - TSUN10</t>
  </si>
  <si>
    <t>1236 - TP7F72M(H)-560W</t>
  </si>
  <si>
    <t>ESS 125 - TSUN9</t>
  </si>
  <si>
    <t>1230 - TS550S8A</t>
  </si>
  <si>
    <t>ESS 125 - TSUN8</t>
  </si>
  <si>
    <t>1198 - TS560S8B 560W</t>
  </si>
  <si>
    <t>ESS 125 - TSUN7</t>
  </si>
  <si>
    <t>1226 - TSM-510DE18M(II)</t>
  </si>
  <si>
    <t>ESS 103 - VERTEX3</t>
  </si>
  <si>
    <t>1194 - LP182*182-M-78-MH-600W</t>
  </si>
  <si>
    <t>ESS 93 - LEAPTON SOLAR14</t>
  </si>
  <si>
    <t>1113 - 	ASW5000-S</t>
  </si>
  <si>
    <t>ESS 159 - SOLPLANET6</t>
  </si>
  <si>
    <t>1106 - ASW8000-S</t>
  </si>
  <si>
    <t>ESS 159 - SOLPLANET5</t>
  </si>
  <si>
    <t>1097 - ASW 30K-LT-G3</t>
  </si>
  <si>
    <t>ESS 159 - SOLPLANET4</t>
  </si>
  <si>
    <t>ESS 156 - NEW PRINTER 1</t>
  </si>
  <si>
    <t>1114 - WDC - 10KTL-G2</t>
  </si>
  <si>
    <t>ESS 146 - WDC SOLAR4</t>
  </si>
  <si>
    <t>ESS 146 - WDC SOLAR3</t>
  </si>
  <si>
    <t>ESS 146 - WDC SOLAR2</t>
  </si>
  <si>
    <t>ESS 146 - WDC SOLAR1</t>
  </si>
  <si>
    <t>1243 - RS8I-M 555W HC</t>
  </si>
  <si>
    <t>ESS 80 - RESUN20</t>
  </si>
  <si>
    <t>1240 - RS8I-M-555W</t>
  </si>
  <si>
    <t>ESS 80 - RESUN19</t>
  </si>
  <si>
    <t>1229 - RS8I-M-HC-560W</t>
  </si>
  <si>
    <t>ESS 80 - RESUN18</t>
  </si>
  <si>
    <t>1218 - RS7E-210M</t>
  </si>
  <si>
    <t>ESS 80 - RESUN17</t>
  </si>
  <si>
    <t>1210 - RS8I-555M-F30</t>
  </si>
  <si>
    <t>ESS 80 - RESUN16</t>
  </si>
  <si>
    <t>1189 - RS8I550M-F30</t>
  </si>
  <si>
    <t>ESS 80 - RESUN15</t>
  </si>
  <si>
    <t>1101 - HOPESUN 8KTL</t>
  </si>
  <si>
    <t>ESS 139 - HOPEWIND5</t>
  </si>
  <si>
    <t>ESS 138 - X1-BOOST3</t>
  </si>
  <si>
    <t>ESS 138 - X1-BOOST2</t>
  </si>
  <si>
    <t>ESS 138 - X1-BOOST1</t>
  </si>
  <si>
    <t>1200 - ESPMC550W</t>
  </si>
  <si>
    <t>ESS 78 - BEDIN SOLAR12</t>
  </si>
  <si>
    <t>1193 - BS-ESPMC-550W</t>
  </si>
  <si>
    <t>ESS 78 - BEDIN SOLAR11</t>
  </si>
  <si>
    <t>1065 - CPS SCA15KTL-T/EU</t>
  </si>
  <si>
    <t>ESS 128 - CHINT POWER8</t>
  </si>
  <si>
    <t>1062 - CPS SCA5KTL-SM/EU</t>
  </si>
  <si>
    <t>ESS 128 - CHINT POWER7</t>
  </si>
  <si>
    <t>1061 - CPS SCA5KTL-SM</t>
  </si>
  <si>
    <t>ESS 128 - CHINT POWER6</t>
  </si>
  <si>
    <t>1116 - F3000-G2</t>
  </si>
  <si>
    <t>ESS 123 - FOXESS12</t>
  </si>
  <si>
    <t>1092 - T12-G3</t>
  </si>
  <si>
    <t>ESS 123 - FOXESS11</t>
  </si>
  <si>
    <t>1091 - S3000-G2</t>
  </si>
  <si>
    <t>ESS 123 - FOXESS10</t>
  </si>
  <si>
    <t>ESS 120 - ENPHASE MICROINVERTERS2</t>
  </si>
  <si>
    <t>ESS 120 - ENPHASE MICROINVERTERS1</t>
  </si>
  <si>
    <t>1238 - ODA580-36V-MH</t>
  </si>
  <si>
    <t>ESS 70 - OSDA27</t>
  </si>
  <si>
    <t>ESS 119 - DASS TECH1</t>
  </si>
  <si>
    <t>1219 - ODA560-36V-MH</t>
  </si>
  <si>
    <t>ESS 70 - OSDA26</t>
  </si>
  <si>
    <t>1084 - SF1600TL</t>
  </si>
  <si>
    <t>1072 - HPS-10500T</t>
  </si>
  <si>
    <t>ESS 115 - HYPONTECH19</t>
  </si>
  <si>
    <t>1251 - MFVHB-MO-144-550W</t>
  </si>
  <si>
    <t>ESS 68 - BEL ENERGY31</t>
  </si>
  <si>
    <t>1077 - BEL-5K-SG03LP1-EU</t>
  </si>
  <si>
    <t>ESS 109 - BEL ENERGY37</t>
  </si>
  <si>
    <t>1213 - STP-380S-72/VFH-380W</t>
  </si>
  <si>
    <t>ESS 67 - SUNTECH9</t>
  </si>
  <si>
    <t>1204 - ZXP6 72-335/P</t>
  </si>
  <si>
    <t>ESS 66 - ZNSHINE SOLAR38</t>
  </si>
  <si>
    <t>1190 - ZXM7-SPLDD144-540W</t>
  </si>
  <si>
    <t>ESS 66 - ZNSHINE SOLAR37</t>
  </si>
  <si>
    <t>ESS 100 - SE-TL-3KB2</t>
  </si>
  <si>
    <t>ESS 100 - SE-TL-3KB1</t>
  </si>
  <si>
    <t>1118 - GT1-5KD1</t>
  </si>
  <si>
    <t>ESS 96 - LIVOLTEK12</t>
  </si>
  <si>
    <t>1069 - GT1-3K6-D1</t>
  </si>
  <si>
    <t>ESS 96 - LIVOLTEK11</t>
  </si>
  <si>
    <t>1068 - GT1-6K-D1</t>
  </si>
  <si>
    <t>ESS 96 - LIVOLTEK10</t>
  </si>
  <si>
    <t>1197 - AE550MD-144</t>
  </si>
  <si>
    <t>ESS 60 - AE SOLAR20</t>
  </si>
  <si>
    <t>1107 - BS-3K</t>
  </si>
  <si>
    <t>ESS 72 - BEDIN SOLAR22</t>
  </si>
  <si>
    <t>1096 - BS-8K</t>
  </si>
  <si>
    <t>ESS 72 - BEDIN SOLAR21</t>
  </si>
  <si>
    <t>1249 - BS144M-545W</t>
  </si>
  <si>
    <t>ESS 59 - BALFAR SOLAR7</t>
  </si>
  <si>
    <t>1214 - LR5-72HPH - 555W</t>
  </si>
  <si>
    <t>ESS 56 - LONGI SOLAR26</t>
  </si>
  <si>
    <t>1102 - SUN-7K-G</t>
  </si>
  <si>
    <t>ESS 63 - DEYE SUN65</t>
  </si>
  <si>
    <t>1094 - SUN-15K-G03-LV</t>
  </si>
  <si>
    <t>ESS 63 - DEYE SUN64</t>
  </si>
  <si>
    <t>1075 - SUN 15K-G02-LV</t>
  </si>
  <si>
    <t>ESS 63 - DEYE SUN63</t>
  </si>
  <si>
    <t>1239 - SS-560-72MDH(T)</t>
  </si>
  <si>
    <t>ESS 52 - SUNOVA26</t>
  </si>
  <si>
    <t>1203 - SS-560-72MDH</t>
  </si>
  <si>
    <t>ESS 52 - SUNOVA25</t>
  </si>
  <si>
    <t>1202 - SS-560-760MDH</t>
  </si>
  <si>
    <t>ESS 52 - SUNOVA24</t>
  </si>
  <si>
    <t>1117 - C6-50K-T6-LV</t>
  </si>
  <si>
    <t>ESS 62 - SAJ60</t>
  </si>
  <si>
    <t>1108 - R5-2.5K-S1-15</t>
  </si>
  <si>
    <t>ESS 62 - SAJ59</t>
  </si>
  <si>
    <t>1104 - R5-5K-T2</t>
  </si>
  <si>
    <t>ESS 62 - SAJ58</t>
  </si>
  <si>
    <t>1086 - R6-36K-T3-32</t>
  </si>
  <si>
    <t>ESS 62 - SAJ57</t>
  </si>
  <si>
    <t>1076 - R6-25K-T4-32-LV</t>
  </si>
  <si>
    <t>ESS 62 - SAJ56</t>
  </si>
  <si>
    <t>1064 -  R5-2,5K-S1</t>
  </si>
  <si>
    <t>ESS 62 - SAJ55</t>
  </si>
  <si>
    <t>1250 - EMST-430SG BLACK</t>
  </si>
  <si>
    <t>1216 - EMSB-555 HC_x000D_</t>
  </si>
  <si>
    <t>1196 - EMSC 555 HC</t>
  </si>
  <si>
    <t>1207 - GCL-M10/72H-550W</t>
  </si>
  <si>
    <t>ESS 38 - GCL13</t>
  </si>
  <si>
    <t>1095 - BLUE-G 3000D</t>
  </si>
  <si>
    <t>ESS 55 - KSTAR11</t>
  </si>
  <si>
    <t>1066 - BLUE-G 6000D</t>
  </si>
  <si>
    <t>ESS 55 - KSTAR10</t>
  </si>
  <si>
    <t>1089 - EA3KSI</t>
  </si>
  <si>
    <t>ESS 43 - EAST3</t>
  </si>
  <si>
    <t>1211 - UL-555M-144HV</t>
  </si>
  <si>
    <t>ESS 35 - ULICA SOLAR16</t>
  </si>
  <si>
    <t>1109 - EGT 10000 MAX</t>
  </si>
  <si>
    <t>ESS 42 - INTELBRAS40</t>
  </si>
  <si>
    <t>1067 - EGT 2000 MICRO</t>
  </si>
  <si>
    <t>ESS 42 - INTELBRAS39</t>
  </si>
  <si>
    <t>1246 - RS6-555MG-E3</t>
  </si>
  <si>
    <t>ESS 33 - RENESOLA11</t>
  </si>
  <si>
    <t>1242 - RSG-555MG-E3</t>
  </si>
  <si>
    <t>ESS 33 - RENESOLA10</t>
  </si>
  <si>
    <t>1231 - RS6-555MBG-E3</t>
  </si>
  <si>
    <t>ESS 33 - RENESOLA9</t>
  </si>
  <si>
    <t>1225 - RS6-575N-E3</t>
  </si>
  <si>
    <t>ESS 33 - RENESOLA8</t>
  </si>
  <si>
    <t>1224 - RS6-560M-E3</t>
  </si>
  <si>
    <t>ESS 33 - RENESOLA7</t>
  </si>
  <si>
    <t>1222 - RS6-555M-E3</t>
  </si>
  <si>
    <t>ESS 33 - RENESOLA6</t>
  </si>
  <si>
    <t>1241 - TSM-570DE19R</t>
  </si>
  <si>
    <t>ESS 32 - TRINA SOLAR99</t>
  </si>
  <si>
    <t>1227 - TSM-DEG19RC.20-565W</t>
  </si>
  <si>
    <t>ESS 32 - TRINA SOLAR98</t>
  </si>
  <si>
    <t>1215 - TSM-DEG19RC.20-570W</t>
  </si>
  <si>
    <t>ESS 32 - TRINA SOLAR97</t>
  </si>
  <si>
    <t>1208 - TSM - DE19R - 570</t>
  </si>
  <si>
    <t>ESS 32 - TRINA SOLAR96</t>
  </si>
  <si>
    <t>1191 - TSM-PE15H-345W</t>
  </si>
  <si>
    <t>ESS 32 - TRINA SOLAR95</t>
  </si>
  <si>
    <t>1110 - GW25K-MT</t>
  </si>
  <si>
    <t>ESS 36 - GOODWE33</t>
  </si>
  <si>
    <t>1119 - SOLIS-75K-5G-PRO</t>
  </si>
  <si>
    <t>ESS 29 - SOLIS80</t>
  </si>
  <si>
    <t>1100 - S5-GC50K</t>
  </si>
  <si>
    <t>ESS 29 - SOLIS79</t>
  </si>
  <si>
    <t>1088 - S5-GC37.5K</t>
  </si>
  <si>
    <t>ESS 29 - SOLIS78</t>
  </si>
  <si>
    <t>1082 - SOLIS-MINI-1000-4G</t>
  </si>
  <si>
    <t>ESS 29 - SOLIS77</t>
  </si>
  <si>
    <t>1079 - SOLIS-40K</t>
  </si>
  <si>
    <t>ESS 29 - SOLIS76</t>
  </si>
  <si>
    <t>1074 - S5-GR1P7K</t>
  </si>
  <si>
    <t>ESS 29 - SOLIS75</t>
  </si>
  <si>
    <t>1071 - S6-GR1P3K-M</t>
  </si>
  <si>
    <t>1232 - DHM-72X10/BF-555W</t>
  </si>
  <si>
    <t>ESS 27 - DAH SOLAR80</t>
  </si>
  <si>
    <t>1199 - DHM-72X10/FS(BW)-555W</t>
  </si>
  <si>
    <t>ESS 27 - DAH SOLAR79</t>
  </si>
  <si>
    <t>1063 - HM-600</t>
  </si>
  <si>
    <t>ESS 28 - HOYMILES12</t>
  </si>
  <si>
    <t>1115 - 3000 TL-G3</t>
  </si>
  <si>
    <t>ESS 26 - SOFAR SOLAR49</t>
  </si>
  <si>
    <t>1112 - SOFAR 15KTLX-G3-LV</t>
  </si>
  <si>
    <t>ESS 26 - SOFAR SOLAR48</t>
  </si>
  <si>
    <t>1083 - 40KTLX-G3</t>
  </si>
  <si>
    <t>ESS 26 - SOFAR SOLAR47</t>
  </si>
  <si>
    <t>1073 - 75KLX-G3</t>
  </si>
  <si>
    <t>ESS 26 - SOFAR SOLAR46</t>
  </si>
  <si>
    <t>1244 - BYD P6K-36-330-5B</t>
  </si>
  <si>
    <t>ESS 24 - BYD DO BRASIL62</t>
  </si>
  <si>
    <t>1233 - 450 MIK-36</t>
  </si>
  <si>
    <t>ESS 24 - BYD DO BRASIL61</t>
  </si>
  <si>
    <t>1228 - BYD365M6K-36</t>
  </si>
  <si>
    <t>ESS 24 - BYD DO BRASIL60</t>
  </si>
  <si>
    <t>1223 - BYD550MLK-36</t>
  </si>
  <si>
    <t>ESS 24 - BYD DO BRASIL59</t>
  </si>
  <si>
    <t>1201 - 325P6C-36</t>
  </si>
  <si>
    <t>ESS 24 - BYD DO BRASIL58</t>
  </si>
  <si>
    <t>1080 - SB4.0-1AV-41</t>
  </si>
  <si>
    <t>ESS 23 - SMA21</t>
  </si>
  <si>
    <t>1220 - JAM72S30 565/GR</t>
  </si>
  <si>
    <t>ESS 22 - JA SOLAR53</t>
  </si>
  <si>
    <t>1070 - ES GT-05K-V2</t>
  </si>
  <si>
    <t>ESS 20 - ECOSOLYS15</t>
  </si>
  <si>
    <t>1087 - MAX125KTL3-X LV</t>
  </si>
  <si>
    <t>ESS 19 - GROWATT68</t>
  </si>
  <si>
    <t>1085 - QS1-1200W</t>
  </si>
  <si>
    <t>ESS 18 - APSYSTEMS19</t>
  </si>
  <si>
    <t>1252 - JKM505M-7TL4-TV</t>
  </si>
  <si>
    <t>ESS 2 - JINKO SOLAR121</t>
  </si>
  <si>
    <t>1247 - JKM340PP-72-V</t>
  </si>
  <si>
    <t>ESS 2 - JINKO SOLAR120</t>
  </si>
  <si>
    <t>1235 - JKM560M-72HL4</t>
  </si>
  <si>
    <t>ESS 2 - JINKO SOLAR119</t>
  </si>
  <si>
    <t>1221 - JKM575N-72HL4-V</t>
  </si>
  <si>
    <t>ESS 2 - JINKO SOLAR118</t>
  </si>
  <si>
    <t>1209 - JKM570N-72HL4-V</t>
  </si>
  <si>
    <t>ESS 2 - JINKO SOLAR117</t>
  </si>
  <si>
    <t>1205 - JKM340PP-72H-V</t>
  </si>
  <si>
    <t>ESS 2 - JINKO SOLAR116</t>
  </si>
  <si>
    <t>1195 - JKM570N-72HL4-BDV</t>
  </si>
  <si>
    <t>ESS 2 - JINKO SOLAR115</t>
  </si>
  <si>
    <t>1120 - SG40CK-P2</t>
  </si>
  <si>
    <t>ESS 12 - SUNGROW39</t>
  </si>
  <si>
    <t>1099 - SG50CX</t>
  </si>
  <si>
    <t>ESS 12 - SUNGROW38</t>
  </si>
  <si>
    <t>1098 - SG10KTL-M</t>
  </si>
  <si>
    <t>ESS 12 - SUNGROW37</t>
  </si>
  <si>
    <t>1103 - SIW400G ST100 W0</t>
  </si>
  <si>
    <t>ESS 11 - WEG61</t>
  </si>
  <si>
    <t>1090 - SIW400G T015 W0</t>
  </si>
  <si>
    <t>ESS 11 - WEG60</t>
  </si>
  <si>
    <t>1105 - SUN2000-75KTL-M1</t>
  </si>
  <si>
    <t>ESS 10 - HUAWEI34</t>
  </si>
  <si>
    <t>1234 - CS6W-560TB-AG</t>
  </si>
  <si>
    <t>ESS 1 - CANADIAN SOLAR BRASIL168</t>
  </si>
  <si>
    <t>1081 - RMI 2000</t>
  </si>
  <si>
    <t>ESS 7 - RENOVIGI ENERGIA SOLAR28</t>
  </si>
  <si>
    <t>166 - INIMEX</t>
  </si>
  <si>
    <t>ESS_MODULO97</t>
  </si>
  <si>
    <t>162 - TS560S8B-144</t>
  </si>
  <si>
    <t>157 - RESUL SOLAR</t>
  </si>
  <si>
    <t>152 - SKT525~550M10/144H</t>
  </si>
  <si>
    <t>142 - TP7F72M(H)-550</t>
  </si>
  <si>
    <t>140 - Q.POWER</t>
  </si>
  <si>
    <t>137 - HELIUS</t>
  </si>
  <si>
    <t>135 - TP7F72M(H)-550</t>
  </si>
  <si>
    <t>129 - WDC SOLAR</t>
  </si>
  <si>
    <t xml:space="preserve">156 - NEW PRINTER </t>
  </si>
  <si>
    <t>146 - WDC SOLAR</t>
  </si>
  <si>
    <t>138 - X1-BOOST</t>
  </si>
  <si>
    <t>120 - ENPHASE MICROINVERTERS</t>
  </si>
  <si>
    <t>119 - DASS TECH</t>
  </si>
  <si>
    <t>1111 - CSI-20K-T220GL03-E</t>
  </si>
  <si>
    <t>1093 - CSI-15K-T220GL03-E</t>
  </si>
  <si>
    <t>1078 - CSI-3K-S22002-ED</t>
  </si>
  <si>
    <t>100 - SE-TL-3KB</t>
  </si>
  <si>
    <t>877 - CSI-20K-T220GL02-E</t>
  </si>
  <si>
    <t>1362 - TPS550M-144H1</t>
  </si>
  <si>
    <t>EPB 200 - TOPSOLA1</t>
  </si>
  <si>
    <t>1352 - SL6P60-240W</t>
  </si>
  <si>
    <t>EPB 199 - SOLAR LEADING1</t>
  </si>
  <si>
    <t>1341 - SV 1S72 - 550WP - 144</t>
  </si>
  <si>
    <t>EPB 196 - SENGI AMAZONIA1</t>
  </si>
  <si>
    <t>1328 - CSTM10/72GDF-550</t>
  </si>
  <si>
    <t>EPB 195 - CONSORT1</t>
  </si>
  <si>
    <t>1321 - JMPV-X1/72-560W</t>
  </si>
  <si>
    <t>EPB 194 - SOLAR GIGA1</t>
  </si>
  <si>
    <t>1302 - WDC550-36V-MH</t>
  </si>
  <si>
    <t>EPB 191 - WDC SOLAR1</t>
  </si>
  <si>
    <t>1290 - MS-545W</t>
  </si>
  <si>
    <t>EPB 189 - MINASOL1</t>
  </si>
  <si>
    <t>1372 - MF 000690</t>
  </si>
  <si>
    <t>EPB 186 - EMPALUX2</t>
  </si>
  <si>
    <t>1273 - LF605M12-60</t>
  </si>
  <si>
    <t>EPB 186 - EMPALUX1</t>
  </si>
  <si>
    <t>1218 - SAT450-144M</t>
  </si>
  <si>
    <t>EPB 184 - SINO SOLAR1</t>
  </si>
  <si>
    <t>1162 - BSM260P-60</t>
  </si>
  <si>
    <t>EPB 182 - BLUE SUN SOLAR1</t>
  </si>
  <si>
    <t>1141 - JMPV-X1/72-560(R)</t>
  </si>
  <si>
    <t>EPB 170 - SOLARGIGA ENERGY1</t>
  </si>
  <si>
    <t>EPB 164 - BP SOLAR1</t>
  </si>
  <si>
    <t>1358 - XP-505W-66MDH</t>
  </si>
  <si>
    <t>EPB 156 - XPOWER4</t>
  </si>
  <si>
    <t>1351 - SN(575W)-144MTB</t>
  </si>
  <si>
    <t>EPB 146 - SINE ENERGY3</t>
  </si>
  <si>
    <t>1137 - SN(555W) - 144M</t>
  </si>
  <si>
    <t>EPB 146 - SINE ENERGY2</t>
  </si>
  <si>
    <t>1333 - RS8I560MF30</t>
  </si>
  <si>
    <t>EPB 142 - RESUM4</t>
  </si>
  <si>
    <t>1144 - RS7I-465M</t>
  </si>
  <si>
    <t>EPB 142 - RESUM3</t>
  </si>
  <si>
    <t>EPB 141 - KM (P) 851</t>
  </si>
  <si>
    <t>1084 - HY-M10/144H-555W</t>
  </si>
  <si>
    <t>1093 - WDC72T 555W</t>
  </si>
  <si>
    <t>1363 - SS-555-72MDH</t>
  </si>
  <si>
    <t>EPB 137 - JNG2</t>
  </si>
  <si>
    <t>1331 - HY-M10/144H 550W</t>
  </si>
  <si>
    <t>EPB 132 - HONOR6</t>
  </si>
  <si>
    <t>1295 - HY-M10144H-555</t>
  </si>
  <si>
    <t>EPB 132 - HONOR5</t>
  </si>
  <si>
    <t>1357 - XP-505W-66MDH</t>
  </si>
  <si>
    <t>EPB 130 - XPOWER6</t>
  </si>
  <si>
    <t>1286 - XP-590W-78MET</t>
  </si>
  <si>
    <t>EPB 130 - XPOWER5</t>
  </si>
  <si>
    <t>1263 - XP-450W-72MET</t>
  </si>
  <si>
    <t>EPB 130 - XPOWER4</t>
  </si>
  <si>
    <t>EPB 125 - MINICH RE 4</t>
  </si>
  <si>
    <t>EPB 125 - MINICH RE 3</t>
  </si>
  <si>
    <t>EPB 125 - MINICH RE 2</t>
  </si>
  <si>
    <t>EPB 125 - MINICH RE 1</t>
  </si>
  <si>
    <t>1365 - TS550S8A</t>
  </si>
  <si>
    <t>EPB 122 - TSUN18</t>
  </si>
  <si>
    <t>1334 - TSM440H</t>
  </si>
  <si>
    <t>EPB 122 - TSUN17</t>
  </si>
  <si>
    <t>1327 - TS560S8A</t>
  </si>
  <si>
    <t>EPB 122 - TSUN16</t>
  </si>
  <si>
    <t>1292 - TSM460H (H)</t>
  </si>
  <si>
    <t>EPB 122 - TSUN15</t>
  </si>
  <si>
    <t>1281 - TSUN TS560S8B-144.</t>
  </si>
  <si>
    <t>EPB 122 - TSUN14</t>
  </si>
  <si>
    <t>1268 - TSM472H-550</t>
  </si>
  <si>
    <t>EPB 122 - TSUN13</t>
  </si>
  <si>
    <t>736 - TS450M12-45H-450W</t>
  </si>
  <si>
    <t>1287 - QS(545)-144HM8</t>
  </si>
  <si>
    <t>EPB 116 - QSOLAR3</t>
  </si>
  <si>
    <t>1301 - LP182*182-M-72-MH-560W</t>
  </si>
  <si>
    <t>EPB 115 - LEAPTON SOLAR27</t>
  </si>
  <si>
    <t>1298 - LP182*182-M-60-MH 560W</t>
  </si>
  <si>
    <t>EPB 115 - LEAPTON SOLAR26</t>
  </si>
  <si>
    <t>1272 - LP182*182-M-72-MH-550W</t>
  </si>
  <si>
    <t>EPB 115 - LEAPTON SOLAR25</t>
  </si>
  <si>
    <t>1245 - LP210-210-M66-MH-665W</t>
  </si>
  <si>
    <t>EPB 115 - LEAPTON SOLAR24</t>
  </si>
  <si>
    <t>1233 - 244 - LP166*166-M-72-MB-590W</t>
  </si>
  <si>
    <t>EPB 115 - LEAPTON SOLAR23</t>
  </si>
  <si>
    <t>1133 - LP182*182-M-72-MH 565W</t>
  </si>
  <si>
    <t>EPB 115 - LEAPTON SOLAR22</t>
  </si>
  <si>
    <t>1269 - SF-M18/144-555</t>
  </si>
  <si>
    <t>EPB 114 - SHINEFAR SOLAR10</t>
  </si>
  <si>
    <t>EPB 114 - SHINEFAR SOLAR9</t>
  </si>
  <si>
    <t>EPB 114 - SHINEFAR SOLAR8</t>
  </si>
  <si>
    <t>EPB 114 - SHINEFAR SOLAR7</t>
  </si>
  <si>
    <t>EPB 114 - SHINEFAR SOLAR6</t>
  </si>
  <si>
    <t>1269 - IQ7AM</t>
  </si>
  <si>
    <t>EPB 198 - ENPHASE1</t>
  </si>
  <si>
    <t>EPB 114 - SHINEFAR SOLAR5</t>
  </si>
  <si>
    <t>1261 - SMT 3KW-S</t>
  </si>
  <si>
    <t>EPB 197 - SOLAR MAXX TECH1</t>
  </si>
  <si>
    <t>EPB 114 - SHINEFAR SOLAR4</t>
  </si>
  <si>
    <t>1282 - HOPESUN 6KTL</t>
  </si>
  <si>
    <t>EPB 193 - HOPEWIND2</t>
  </si>
  <si>
    <t>735 - SF-M16/144</t>
  </si>
  <si>
    <t>EPB 114 - SHINEFAR SOLAR3</t>
  </si>
  <si>
    <t>1232 - HOPESUN 17KTL</t>
  </si>
  <si>
    <t>EPB 193 - HOPEWIND1</t>
  </si>
  <si>
    <t>EPB 114 - SHINEFAR SOLAR2</t>
  </si>
  <si>
    <t>1256 - DS3D</t>
  </si>
  <si>
    <t>EPB 192 - APSYSTEMS3</t>
  </si>
  <si>
    <t>EPB 114 - SHINEFAR SOLAR1</t>
  </si>
  <si>
    <t>1225 - DS3D-L</t>
  </si>
  <si>
    <t>EPB 192 - APSYSTEMS2</t>
  </si>
  <si>
    <t>1246 - TSHM-144HV 535</t>
  </si>
  <si>
    <t>EPB 112 - BEYONDSUN3</t>
  </si>
  <si>
    <t>1224 - YC1000</t>
  </si>
  <si>
    <t>EPB 192 - APSYSTEMS1</t>
  </si>
  <si>
    <t>1244 - WDC - 10KTL-G2</t>
  </si>
  <si>
    <t>EPB 190 - WDC2</t>
  </si>
  <si>
    <t xml:space="preserve">1219 - WDC - 3KTL-G2 </t>
  </si>
  <si>
    <t>EPB 190 - WDC1</t>
  </si>
  <si>
    <t>1320 - NXN-575-144MT</t>
  </si>
  <si>
    <t>EPB 111 - NEXEN9</t>
  </si>
  <si>
    <t>1218 - BYD-K-1P6K-2M</t>
  </si>
  <si>
    <t>EPB 188 - BYD-S2</t>
  </si>
  <si>
    <t>1278 - NXN555.</t>
  </si>
  <si>
    <t>EPB 111 - NEXEN8</t>
  </si>
  <si>
    <t>1208 - BYD-S-1P10K-3M</t>
  </si>
  <si>
    <t>EPB 188 - BYD-S1</t>
  </si>
  <si>
    <t>1241 - NXN545-144M</t>
  </si>
  <si>
    <t>EPB 111 - NEXEN7</t>
  </si>
  <si>
    <t>1290 - R6-10K-S3</t>
  </si>
  <si>
    <t>EPB 187 - EMPALUX2</t>
  </si>
  <si>
    <t>1145 - NXN-575-144MT</t>
  </si>
  <si>
    <t>EPB 111 - NEXEN6</t>
  </si>
  <si>
    <t>1173 - NAC8K-DS</t>
  </si>
  <si>
    <t>EPB 187 - EMPALUX1</t>
  </si>
  <si>
    <t>1285 - NXN8K</t>
  </si>
  <si>
    <t>EPB 185 - NEXEN2</t>
  </si>
  <si>
    <t>1170 - NXN6K5</t>
  </si>
  <si>
    <t>EPB 185 - NEXEN1</t>
  </si>
  <si>
    <t>1113 - BG25KTR</t>
  </si>
  <si>
    <t>EPB 181 - INVT5</t>
  </si>
  <si>
    <t>1112 - BG50KTR</t>
  </si>
  <si>
    <t>EPB 181 - INVT4</t>
  </si>
  <si>
    <t>1111 - BG40KTR</t>
  </si>
  <si>
    <t>EPB 181 - INVT3</t>
  </si>
  <si>
    <t>1110 - BG30KTR</t>
  </si>
  <si>
    <t>EPB 181 - INVT2</t>
  </si>
  <si>
    <t>EPB 107 - TWIN 1</t>
  </si>
  <si>
    <t>1109 - BG30KTR</t>
  </si>
  <si>
    <t>EPB 181 - INVT1</t>
  </si>
  <si>
    <t>1203 - DS3D-L</t>
  </si>
  <si>
    <t>EPB 180 - APS YS TEM2</t>
  </si>
  <si>
    <t>1171 - DS3D-L</t>
  </si>
  <si>
    <t>EPB 180 - APS YS TEM1</t>
  </si>
  <si>
    <t>EPB 103 - HT72-156P(V)3</t>
  </si>
  <si>
    <t>EPB 103 - HT72-156P(V)2</t>
  </si>
  <si>
    <t>EPB 103 - HT72-156P(V)1</t>
  </si>
  <si>
    <t>1286 - NXN8K</t>
  </si>
  <si>
    <t>EPB 155 - NEXEN3</t>
  </si>
  <si>
    <t>1249 - NXN6K5</t>
  </si>
  <si>
    <t>EPB 155 - NEXEN2</t>
  </si>
  <si>
    <t>EPB 101 - GCL2</t>
  </si>
  <si>
    <t>EPB 101 - GCL1</t>
  </si>
  <si>
    <t>1343 - MS-545</t>
  </si>
  <si>
    <t>EPB 100 - MINASOL3</t>
  </si>
  <si>
    <t>1305 - MFVHO-MO-156-600W</t>
  </si>
  <si>
    <t>EPB 96 - BELENERGY35</t>
  </si>
  <si>
    <t>1304 - BEL2000G3-US-220</t>
  </si>
  <si>
    <t>EPB 96 - BELENERGY34</t>
  </si>
  <si>
    <t>1279 - MFVHO-MO-156-600W</t>
  </si>
  <si>
    <t>EPB 96 - BELENERGY33</t>
  </si>
  <si>
    <t>1264 - MODELO MFV HO-PO-156-460W</t>
  </si>
  <si>
    <t>EPB 96 - BELENERGY32</t>
  </si>
  <si>
    <t>1229 - MFVOS-MO-144-450W</t>
  </si>
  <si>
    <t>EPB 96 - BELENERGY31</t>
  </si>
  <si>
    <t>1212 - MFVZN]PO]144]345W</t>
  </si>
  <si>
    <t>EPB 96 - BELENERGY30</t>
  </si>
  <si>
    <t>1182 - MFVSU-PO-75-340W</t>
  </si>
  <si>
    <t>EPB 96 - BELENERGY29</t>
  </si>
  <si>
    <t>1292 - SE 20. 1K</t>
  </si>
  <si>
    <t>EPB 144 - SOLAREDGE3</t>
  </si>
  <si>
    <t>1275 - 30K-LT-G3</t>
  </si>
  <si>
    <t>EPB 129 - SOLPLANET23</t>
  </si>
  <si>
    <t>1250 - ASW33K - LT - G3</t>
  </si>
  <si>
    <t>EPB 129 - SOLPLANET22</t>
  </si>
  <si>
    <t>1229 - ASW3000-S-G2</t>
  </si>
  <si>
    <t>EPB 129 - SOLPLANET21</t>
  </si>
  <si>
    <t>1211 - ASW6000-S-G2</t>
  </si>
  <si>
    <t>EPB 129 - SOLPLANET20</t>
  </si>
  <si>
    <t>1194 - ASW25K-LT-G2 PRO</t>
  </si>
  <si>
    <t>EPB 129 - SOLPLANET19</t>
  </si>
  <si>
    <t>1192 - ASW9100-S.</t>
  </si>
  <si>
    <t>EPB 129 - SOLPLANET18</t>
  </si>
  <si>
    <t>1191 - ASW 20K-LT-G2</t>
  </si>
  <si>
    <t>EPB 129 - SOLPLANET17</t>
  </si>
  <si>
    <t>682 - MFVOS-MO-120-460W</t>
  </si>
  <si>
    <t>477 - TSM-DE15M 450WP</t>
  </si>
  <si>
    <t>365 - TSM-DE15M 410WP</t>
  </si>
  <si>
    <t>1140 - SS-575-72MDH(T)</t>
  </si>
  <si>
    <t>EPB 94 - EMPALUX9</t>
  </si>
  <si>
    <t>1293 - TSOL-MP2250</t>
  </si>
  <si>
    <t>EPB 128 - TSUN3</t>
  </si>
  <si>
    <t>1253 - TSOL-MP3000</t>
  </si>
  <si>
    <t>EPB 128 - TSUN2</t>
  </si>
  <si>
    <t>1142 - X1-5.0-T-D(L)</t>
  </si>
  <si>
    <t>EPB 127 - SOLAX2</t>
  </si>
  <si>
    <t>1291 - BEL-15K-G</t>
  </si>
  <si>
    <t>EPB 121 - BELENERGY28</t>
  </si>
  <si>
    <t>1222 - BEL2000G3-US-220</t>
  </si>
  <si>
    <t>EPB 121 - BELENERGY27</t>
  </si>
  <si>
    <t>1178 - 833 - BEL-3K-G</t>
  </si>
  <si>
    <t>EPB 121 - BELENERGY26</t>
  </si>
  <si>
    <t>1369 - REESUN144H-182M - 555W</t>
  </si>
  <si>
    <t>EPB 91 - RESUN16</t>
  </si>
  <si>
    <t>1367 - RS6E-150P</t>
  </si>
  <si>
    <t>EPB 91 - RESUN15</t>
  </si>
  <si>
    <t>1360 - REESUN110H-210-550</t>
  </si>
  <si>
    <t>EPB 91 - RESUN14</t>
  </si>
  <si>
    <t>1359 - REESUN110H-210M-555</t>
  </si>
  <si>
    <t>EPB 91 - RESUN13</t>
  </si>
  <si>
    <t>1330 - RS7I-465M</t>
  </si>
  <si>
    <t>EPB 91 - RESUN12</t>
  </si>
  <si>
    <t>1278 - HPT-20000</t>
  </si>
  <si>
    <t>EPB 120 - HYPONTECH11</t>
  </si>
  <si>
    <t>1326 - RS8I-M HC - 555W</t>
  </si>
  <si>
    <t>EPB 91 - RESUN11</t>
  </si>
  <si>
    <t>1272 - HPS-5000D</t>
  </si>
  <si>
    <t>EPB 120 - HYPONTECH10</t>
  </si>
  <si>
    <t>1315 - RS8I-555M-F30</t>
  </si>
  <si>
    <t>EPB 91 - RESUN10</t>
  </si>
  <si>
    <t>1260 - HPS-10500T</t>
  </si>
  <si>
    <t>EPB 120 - HYPONTECH9</t>
  </si>
  <si>
    <t>1230 - RS8I545M</t>
  </si>
  <si>
    <t>EPB 91 - RESUN9</t>
  </si>
  <si>
    <t>586 - SE 3KTL-S1</t>
  </si>
  <si>
    <t>1141 - GEP3.6-1-10</t>
  </si>
  <si>
    <t>EPB 117 - GE6</t>
  </si>
  <si>
    <t>725 - SIRIUS-HD144N-550</t>
  </si>
  <si>
    <t>1280 - GT1-8KT1</t>
  </si>
  <si>
    <t>EPB 109 - LIVOLTEK14</t>
  </si>
  <si>
    <t>1223 - GT1-3K-SS</t>
  </si>
  <si>
    <t>EPB 109 - LIVOLTEK13</t>
  </si>
  <si>
    <t>713 - CÉLULA N-TYPE TOPCON</t>
  </si>
  <si>
    <t>1217 - GT1-2K2S1</t>
  </si>
  <si>
    <t>EPB 109 - LIVOLTEK12</t>
  </si>
  <si>
    <t>1371 - ERA PRO-72HC580M</t>
  </si>
  <si>
    <t>EPB 82 - ERA SOLAR24</t>
  </si>
  <si>
    <t>1342 - ERA-72HCB</t>
  </si>
  <si>
    <t>EPB 82 - ERA SOLAR23</t>
  </si>
  <si>
    <t>1319 - ESPHSC555</t>
  </si>
  <si>
    <t>EPB 82 - ERA SOLAR22</t>
  </si>
  <si>
    <t>1284 - ESPHSC 545M</t>
  </si>
  <si>
    <t>EPB 82 - ERA SOLAR21</t>
  </si>
  <si>
    <t>1132 - SF8KTL</t>
  </si>
  <si>
    <t>EPB 108 - MOSO4</t>
  </si>
  <si>
    <t>1239 - ESPHC450</t>
  </si>
  <si>
    <t>EPB 82 - ERA SOLAR20</t>
  </si>
  <si>
    <t>1130 - SF5KTL</t>
  </si>
  <si>
    <t>EPB 108 - MOSO3</t>
  </si>
  <si>
    <t>1216 - ESPSC 440W</t>
  </si>
  <si>
    <t>EPB 82 - ERA SOLAR19</t>
  </si>
  <si>
    <t>1131 - ESM-8000</t>
  </si>
  <si>
    <t>EPB 106 - ELSYS4</t>
  </si>
  <si>
    <t>1257 - S3000-G2</t>
  </si>
  <si>
    <t>EPB 104 - FOXESS11</t>
  </si>
  <si>
    <t>1190 - F6000</t>
  </si>
  <si>
    <t>EPB 104 - FOXESS10</t>
  </si>
  <si>
    <t>637 - F4600</t>
  </si>
  <si>
    <t>1209 - SPI9000-B X2</t>
  </si>
  <si>
    <t>EPB 99 - KEHUA TECH18</t>
  </si>
  <si>
    <t>1202 - SPI8000-B X2</t>
  </si>
  <si>
    <t>EPB 99 - KEHUA TECH17</t>
  </si>
  <si>
    <t>1172 - SPI50K-B</t>
  </si>
  <si>
    <t>EPB 99 - KEHUA TECH16</t>
  </si>
  <si>
    <t>1348 - ODA580-36V-MH</t>
  </si>
  <si>
    <t>EPB 79 - OSDA22</t>
  </si>
  <si>
    <t>1236 - R3 - 40K</t>
  </si>
  <si>
    <t>EPB 98 - RENAC40</t>
  </si>
  <si>
    <t>1289 - ODA450-36-MH</t>
  </si>
  <si>
    <t>EPB 79 - OSDA21</t>
  </si>
  <si>
    <t xml:space="preserve">1235 - R3 - 120K </t>
  </si>
  <si>
    <t>EPB 98 - RENAC39</t>
  </si>
  <si>
    <t>1243 - ODA460-30V-MH</t>
  </si>
  <si>
    <t>EPB 79 - OSDA20</t>
  </si>
  <si>
    <t>1214 - R3-33K-G5</t>
  </si>
  <si>
    <t>EPB 98 - RENAC38</t>
  </si>
  <si>
    <t>1240 - ODA550-36-MH</t>
  </si>
  <si>
    <t>EPB 79 - OSDA19</t>
  </si>
  <si>
    <t>1197 - NAC12K-DT</t>
  </si>
  <si>
    <t>EPB 98 - RENAC37</t>
  </si>
  <si>
    <t>1142 - ODA560-36V-MH</t>
  </si>
  <si>
    <t>EPB 79 - OSDA18</t>
  </si>
  <si>
    <t>1180 - R3-8K-DT</t>
  </si>
  <si>
    <t>EPB 98 - RENAC36</t>
  </si>
  <si>
    <t>1138 - ODA555-36V-MH.</t>
  </si>
  <si>
    <t>EPB 79 - OSDA17</t>
  </si>
  <si>
    <t>1166 - NACK25K-DT</t>
  </si>
  <si>
    <t>EPB 98 - RENAC35</t>
  </si>
  <si>
    <t>1162 - R3-30K-G5</t>
  </si>
  <si>
    <t>EPB 98 - RENAC34</t>
  </si>
  <si>
    <t>1157 - NAC15K-LV</t>
  </si>
  <si>
    <t>EPB 98 - RENAC33</t>
  </si>
  <si>
    <t>1143 - NACK6-DS</t>
  </si>
  <si>
    <t>EPB 98 - RENAC32</t>
  </si>
  <si>
    <t>1134 - NACK 25K - DT</t>
  </si>
  <si>
    <t>EPB 98 - RENAC31</t>
  </si>
  <si>
    <t>1223 - HM6L-66-505W MONO</t>
  </si>
  <si>
    <t>EPB 78 - AE SOLAR11</t>
  </si>
  <si>
    <t>605 - R1-10K5-DS</t>
  </si>
  <si>
    <t>366 - AE395HM6-72</t>
  </si>
  <si>
    <t>1350 - LR5-72HPH-560M</t>
  </si>
  <si>
    <t>EPB 77 - LONGI SOLAR24</t>
  </si>
  <si>
    <t>1291 - LR5-66HPH-505M</t>
  </si>
  <si>
    <t>EPB 77 - LONGI SOLAR23</t>
  </si>
  <si>
    <t>1197 - LR4-75HBD-450M</t>
  </si>
  <si>
    <t>EPB 77 - LONGI SOLAR22</t>
  </si>
  <si>
    <t>1180 - LRA-72HPH-440M</t>
  </si>
  <si>
    <t>EPB 77 - LONGI SOLAR21</t>
  </si>
  <si>
    <t>1284 - R6-50K-T4-32</t>
  </si>
  <si>
    <t>EPB 89 - EMPALUX13</t>
  </si>
  <si>
    <t>1049 - R5-5K-S2-15</t>
  </si>
  <si>
    <t>EPB 89 - EMPALUX12</t>
  </si>
  <si>
    <t>1047 - NAC25K</t>
  </si>
  <si>
    <t>EPB 89 - EMPALUX11</t>
  </si>
  <si>
    <t>1374 - ELG555-M72HSN</t>
  </si>
  <si>
    <t>EPB 76 - ELGIN11</t>
  </si>
  <si>
    <t>1294 - ELGIN-15K-G03</t>
  </si>
  <si>
    <t>EPB 75 - ELGIN12</t>
  </si>
  <si>
    <t>1283 - SUN-5K-SG04LP1-EU</t>
  </si>
  <si>
    <t>EPB 64 - DEYE66</t>
  </si>
  <si>
    <t>1268 - SUN-20K-G02-LV</t>
  </si>
  <si>
    <t>EPB 64 - DEYE65</t>
  </si>
  <si>
    <t>1240 - SUN1000G3-US-220</t>
  </si>
  <si>
    <t>EPB 64 - DEYE64</t>
  </si>
  <si>
    <t>1221 - SUN200G3-US-220</t>
  </si>
  <si>
    <t>EPB 64 - DEYE63</t>
  </si>
  <si>
    <t>1216 - SUN-20K-G02</t>
  </si>
  <si>
    <t>EPB 64 - DEYE62</t>
  </si>
  <si>
    <t>1215 - SUN-7.5K-G</t>
  </si>
  <si>
    <t>EPB 64 - DEYE61</t>
  </si>
  <si>
    <t>1212 - SUN-40K-G03</t>
  </si>
  <si>
    <t>EPB 64 - DEYE60</t>
  </si>
  <si>
    <t>1210 - SUN-15K-G03</t>
  </si>
  <si>
    <t>EPB 64 - DEYE59</t>
  </si>
  <si>
    <t>1205 - SUN 10K-G</t>
  </si>
  <si>
    <t>EPB 64 - DEYE58</t>
  </si>
  <si>
    <t>1200 - SUN2000G3-US-220</t>
  </si>
  <si>
    <t>EPB 64 - DEYE57</t>
  </si>
  <si>
    <t>1196 - SUN-75K-G</t>
  </si>
  <si>
    <t>EPB 64 - DEYE56</t>
  </si>
  <si>
    <t>1368 - ZXM7-SHLD144 - 550W</t>
  </si>
  <si>
    <t>EPB 70 - ZNSHINE SOLAR50</t>
  </si>
  <si>
    <t>1195 - SUN2000G3</t>
  </si>
  <si>
    <t>EPB 64 - DEYE55</t>
  </si>
  <si>
    <t>1314 - ZXM7-SPLD144-550/M</t>
  </si>
  <si>
    <t>EPB 70 - ZNSHINE SOLAR49</t>
  </si>
  <si>
    <t>1188 - SUN-6K-G</t>
  </si>
  <si>
    <t>EPB 64 - DEYE54</t>
  </si>
  <si>
    <t>1303 - ZXM8-TPLDD132-665W</t>
  </si>
  <si>
    <t>EPB 70 - ZNSHINE SOLAR48</t>
  </si>
  <si>
    <t>1187 - SUN-60K-G</t>
  </si>
  <si>
    <t>EPB 64 - DEYE53</t>
  </si>
  <si>
    <t>1297 - ZXM7-SPLD144</t>
  </si>
  <si>
    <t>EPB 70 - ZNSHINE SOLAR47</t>
  </si>
  <si>
    <t>1176 - SUN-12K-G03</t>
  </si>
  <si>
    <t>EPB 64 - DEYE52</t>
  </si>
  <si>
    <t>1231 - ZXM7-SHLDD144</t>
  </si>
  <si>
    <t>EPB 70 - ZNSHINE SOLAR46</t>
  </si>
  <si>
    <t>1163 - SUN-50K-G03</t>
  </si>
  <si>
    <t>EPB 64 - DEYE51</t>
  </si>
  <si>
    <t>1206 - ZXP6 72-340/P</t>
  </si>
  <si>
    <t>EPB 70 - ZNSHINE SOLAR45</t>
  </si>
  <si>
    <t>1155 - SUN-12-G03</t>
  </si>
  <si>
    <t>EPB 64 - DEYE50</t>
  </si>
  <si>
    <t>1204 - ZXP6-H144 - 450M</t>
  </si>
  <si>
    <t>EPB 70 - ZNSHINE SOLAR44</t>
  </si>
  <si>
    <t>1146 - SUN 800G</t>
  </si>
  <si>
    <t>EPB 64 - DEYE49</t>
  </si>
  <si>
    <t>1200 - ZXP6-H144-335P</t>
  </si>
  <si>
    <t>EPB 70 - ZNSHINE SOLAR43</t>
  </si>
  <si>
    <t>1138 - SUN-25K-G02</t>
  </si>
  <si>
    <t>EPB 64 - DEYE48</t>
  </si>
  <si>
    <t>1195 - ZXM6-NH144-430/M</t>
  </si>
  <si>
    <t>EPB 70 - ZNSHINE SOLAR42</t>
  </si>
  <si>
    <t>1050 - SUN-25K-G04</t>
  </si>
  <si>
    <t>EPB 64 - DEYE47</t>
  </si>
  <si>
    <t>1172 - ZXM6-HLD144-400/M</t>
  </si>
  <si>
    <t>EPB 70 - ZNSHINE SOLAR41</t>
  </si>
  <si>
    <t>1048 - SUN2000G3-US-220</t>
  </si>
  <si>
    <t>EPB 64 - DEYE46</t>
  </si>
  <si>
    <t>699 - ZXM7-SP144-540</t>
  </si>
  <si>
    <t>588 - ZXM6-NHLD144-435/M</t>
  </si>
  <si>
    <t>1276 - GW 15K-SDT</t>
  </si>
  <si>
    <t>EPB 60 - GOODWE33</t>
  </si>
  <si>
    <t>1273 - GW17KSDT-20</t>
  </si>
  <si>
    <t>EPB 60 - GOODWE32</t>
  </si>
  <si>
    <t>1270 - GW12K-SDT-20</t>
  </si>
  <si>
    <t>EPB 60 - GOODWE31</t>
  </si>
  <si>
    <t>1252 - GW7000-MS</t>
  </si>
  <si>
    <t>EPB 60 - GOODWE30</t>
  </si>
  <si>
    <t>1251 - GW 20K-SDT</t>
  </si>
  <si>
    <t>EPB 60 - GOODWE29</t>
  </si>
  <si>
    <t>1354 - RS6-555M-E3</t>
  </si>
  <si>
    <t>EPB 65 - RENESOLA6</t>
  </si>
  <si>
    <t>1237 - GW250K-HT</t>
  </si>
  <si>
    <t>EPB 60 - GOODWE28</t>
  </si>
  <si>
    <t>1340 - RS6-550-E3</t>
  </si>
  <si>
    <t>EPB 65 - RENESOLA5</t>
  </si>
  <si>
    <t>1165 - GW110K-HT</t>
  </si>
  <si>
    <t>EPB 60 - GOODWE27</t>
  </si>
  <si>
    <t>1329 - RS6-555MG-E3</t>
  </si>
  <si>
    <t>EPB 65 - RENESOLA4</t>
  </si>
  <si>
    <t>1129 - GW100K-HT</t>
  </si>
  <si>
    <t>EPB 60 - GOODWE26</t>
  </si>
  <si>
    <t>1128 - GW80KHV-MT</t>
  </si>
  <si>
    <t>EPB 60 - GOODWE25</t>
  </si>
  <si>
    <t>1347 - SS-400-72M</t>
  </si>
  <si>
    <t>EPB 57 - SUNOVA26</t>
  </si>
  <si>
    <t>1338 - SS-560-72MDH</t>
  </si>
  <si>
    <t>EPB 57 - SUNOVA25</t>
  </si>
  <si>
    <t>1266 - SS-555-72MDH</t>
  </si>
  <si>
    <t>EPB 57 - SUNOVA24</t>
  </si>
  <si>
    <t>1296 - SIW400G T020 W0</t>
  </si>
  <si>
    <t>EPB 58 - WEG27</t>
  </si>
  <si>
    <t>1259 - SS-460-60MDH</t>
  </si>
  <si>
    <t>EPB 57 - SUNOVA23</t>
  </si>
  <si>
    <t>1287 - SIW200G M080 WO</t>
  </si>
  <si>
    <t>EPB 58 - WEG26</t>
  </si>
  <si>
    <t>1242 - SS-450-72-MF</t>
  </si>
  <si>
    <t>EPB 57 - SUNOVA22</t>
  </si>
  <si>
    <t>1237 - SS-550-75MDH</t>
  </si>
  <si>
    <t>EPB 57 - SUNOVA21</t>
  </si>
  <si>
    <t>927 - GW75K-MT</t>
  </si>
  <si>
    <t>701 - SUN2000- 60KTL-MO</t>
  </si>
  <si>
    <t>647 - SIW400G T025 WO</t>
  </si>
  <si>
    <t>1299 - SUN 72M-H8 570W</t>
  </si>
  <si>
    <t>EPB 53 - SUNERGY15</t>
  </si>
  <si>
    <t>201 - SUN200-36KTL-M3</t>
  </si>
  <si>
    <t>1248 - SUN 72M - H8 - 550W</t>
  </si>
  <si>
    <t>EPB 53 - SUNERGY14</t>
  </si>
  <si>
    <t>1177 - SUN 72M - 370</t>
  </si>
  <si>
    <t>EPB 53 - SUNERGY13</t>
  </si>
  <si>
    <t>1147 - EGT 2500 PRO</t>
  </si>
  <si>
    <t>EPB 47 - INTELBRAS42</t>
  </si>
  <si>
    <t>1121 - EGT 15000 MAX</t>
  </si>
  <si>
    <t>EPB 47 - INTELBRAS41</t>
  </si>
  <si>
    <t>1192 - PS400M1H-24TH 400W</t>
  </si>
  <si>
    <t>EPB 52 - PHONO 15</t>
  </si>
  <si>
    <t>EPB 52 - PHONO 14</t>
  </si>
  <si>
    <t>EPB 52 - PHONO 13</t>
  </si>
  <si>
    <t>EPB 52 - PHONO 12</t>
  </si>
  <si>
    <t>EPB 52 - PHONO 11</t>
  </si>
  <si>
    <t>EPB 52 - PHONO 10</t>
  </si>
  <si>
    <t>EPB 52 - PHONO 9</t>
  </si>
  <si>
    <t>EPB 52 - PHONO 8</t>
  </si>
  <si>
    <t>EPB 52 - PHONO 7</t>
  </si>
  <si>
    <t>EPB 52 - PHONO 6</t>
  </si>
  <si>
    <t>EPB 52 - PHONO 5</t>
  </si>
  <si>
    <t>EPB 52 - PHONO 4</t>
  </si>
  <si>
    <t>EPB 52 - PHONO 3</t>
  </si>
  <si>
    <t>EPB 52 - PHONO 2</t>
  </si>
  <si>
    <t>EPB 52 - PHONO 1</t>
  </si>
  <si>
    <t>1168 - YL0330P-35B</t>
  </si>
  <si>
    <t>EPB 50 - YINGLI4</t>
  </si>
  <si>
    <t>1325 - EMST - 430SG</t>
  </si>
  <si>
    <t>1317 - EMSH 550 HC</t>
  </si>
  <si>
    <t>1226 - EMLS-590M HC</t>
  </si>
  <si>
    <t>1193 - EMSJ 445M HC</t>
  </si>
  <si>
    <t>1176 - EMSZ 425P DG</t>
  </si>
  <si>
    <t>1136 - EMSE 535 HC</t>
  </si>
  <si>
    <t>1164 - MI 1500</t>
  </si>
  <si>
    <t>EPB 45 - HOYMILES13</t>
  </si>
  <si>
    <t>1288 - SOLIS-1P4K-4G</t>
  </si>
  <si>
    <t>EPB 43 - SOLIS82</t>
  </si>
  <si>
    <t>1281 - S6-GR1P4K</t>
  </si>
  <si>
    <t>EPB 43 - SOLIS81</t>
  </si>
  <si>
    <t>1265 - S5-GC37.5K-LV</t>
  </si>
  <si>
    <t>EPB 43 - SOLIS80</t>
  </si>
  <si>
    <t>1262 - S6-GR1P6K</t>
  </si>
  <si>
    <t>EPB 43 - SOLIS79</t>
  </si>
  <si>
    <t>1234 - SOLIS-110K-5G</t>
  </si>
  <si>
    <t>EPB 43 - SOLIS78</t>
  </si>
  <si>
    <t>1230 - SOLIS-60K-HV</t>
  </si>
  <si>
    <t>EPB 43 - SOLIS77</t>
  </si>
  <si>
    <t>1189 - 1P10K - 4G</t>
  </si>
  <si>
    <t>EPB 43 - SOLIS76</t>
  </si>
  <si>
    <t>1177 - SOLIS-40K-5G</t>
  </si>
  <si>
    <t>EPB 43 - SOLIS75</t>
  </si>
  <si>
    <t>1174 - S6-GR1P5K</t>
  </si>
  <si>
    <t>EPB 43 - SOLIS74</t>
  </si>
  <si>
    <t>EPB 42 - LINUO 2</t>
  </si>
  <si>
    <t>1158 - S5-GC30K</t>
  </si>
  <si>
    <t>EPB 43 - SOLIS73</t>
  </si>
  <si>
    <t>EPB 42 - LINUO 1</t>
  </si>
  <si>
    <t>1150 - SOLIS 1P-3K-4G</t>
  </si>
  <si>
    <t>EPB 43 - SOLIS72</t>
  </si>
  <si>
    <t>1144 - 60K-4G</t>
  </si>
  <si>
    <t>EPB 43 - SOLIS71</t>
  </si>
  <si>
    <t>1123 - SOLIS 30K</t>
  </si>
  <si>
    <t>EPB 43 - SOLIS70</t>
  </si>
  <si>
    <t>1104 - SOLIS 20K</t>
  </si>
  <si>
    <t>EPB 43 - SOLIS69</t>
  </si>
  <si>
    <t>1155 - PLM-325P-72</t>
  </si>
  <si>
    <t>EPB 40 - PERLIGHT2</t>
  </si>
  <si>
    <t>1355 - RS6-555M-E3</t>
  </si>
  <si>
    <t>EPB 39 - RENESOLA13</t>
  </si>
  <si>
    <t>1344 - RS6-555MBG-E3</t>
  </si>
  <si>
    <t>EPB 39 - RENESOLA12</t>
  </si>
  <si>
    <t>1339 - RS6-560M-E3</t>
  </si>
  <si>
    <t>EPB 39 - RENESOLA11</t>
  </si>
  <si>
    <t>1323 - RS6-560W</t>
  </si>
  <si>
    <t>EPB 39 - RENESOLA10</t>
  </si>
  <si>
    <t>1322 - RS6-575NBG-E3;</t>
  </si>
  <si>
    <t>EPB 39 - RENESOLA9</t>
  </si>
  <si>
    <t>1249 -  RS6-550M-E3</t>
  </si>
  <si>
    <t>EPB 39 - RENESOLA8</t>
  </si>
  <si>
    <t>1175 - P335WP</t>
  </si>
  <si>
    <t>EPB 35 - AXITEC5</t>
  </si>
  <si>
    <t>1173 - P325WP</t>
  </si>
  <si>
    <t>EPB 35 - AXITEC4</t>
  </si>
  <si>
    <t>718 - S6-GR1P5K</t>
  </si>
  <si>
    <t>1345 - AS-6M144-HC - 560W</t>
  </si>
  <si>
    <t>EPB 30 - AMERISOLAR19</t>
  </si>
  <si>
    <t>1285 - AS-7M144-HC-550WP</t>
  </si>
  <si>
    <t>EPB 30 - AMERISOLAR18</t>
  </si>
  <si>
    <t>1260 - AS-6M144-HC 460W</t>
  </si>
  <si>
    <t>EPB 30 - AMERISOLAR17</t>
  </si>
  <si>
    <t>1247 - AS-6P 340W</t>
  </si>
  <si>
    <t>EPB 30 - AMERISOLAR16</t>
  </si>
  <si>
    <t>1214 - Q.PEAK DUO L-G5.3 395</t>
  </si>
  <si>
    <t>EPB 26 - Q CELLS14</t>
  </si>
  <si>
    <t>1208 - Q.PEAK DUO L-G6.3 430</t>
  </si>
  <si>
    <t>EPB 26 - Q CELLS13</t>
  </si>
  <si>
    <t>1198 - Q.PEAK DUO L-G6 425</t>
  </si>
  <si>
    <t>EPB 26 - Q CELLS12</t>
  </si>
  <si>
    <t>1169 - QCELLS L-G7.3 400W</t>
  </si>
  <si>
    <t>EPB 26 - Q CELLS11</t>
  </si>
  <si>
    <t>1356 - DHT-M72X10 - 560W</t>
  </si>
  <si>
    <t>EPB 25 - DAH SOLAR66</t>
  </si>
  <si>
    <t>1300 - HCP78X9-415W</t>
  </si>
  <si>
    <t>EPB 25 - DAH SOLAR65</t>
  </si>
  <si>
    <t>1283 - DHP72-380W</t>
  </si>
  <si>
    <t>EPB 25 - DAH SOLAR64</t>
  </si>
  <si>
    <t>1277 - DHM-72X10-555W.</t>
  </si>
  <si>
    <t>EPB 25 - DAH SOLAR63</t>
  </si>
  <si>
    <t>1228 - DHM-66X10-505W</t>
  </si>
  <si>
    <t>EPB 25 - DAH SOLAR62</t>
  </si>
  <si>
    <t>1221 - DHM72L9-405W</t>
  </si>
  <si>
    <t>EPB 25 - DAH SOLAR61</t>
  </si>
  <si>
    <t>1191 - HCM72X9-400W</t>
  </si>
  <si>
    <t>EPB 25 - DAH SOLAR60</t>
  </si>
  <si>
    <t>1181 - DHP72X340W</t>
  </si>
  <si>
    <t>EPB 25 - DAH SOLAR59</t>
  </si>
  <si>
    <t>1255 - CPS SCA3KTL-S1/EU</t>
  </si>
  <si>
    <t>EPB 38 - CHINT POWER14</t>
  </si>
  <si>
    <t>1266 - SOFAR 75KTX-G3</t>
  </si>
  <si>
    <t>EPB 34 - SOFAR59</t>
  </si>
  <si>
    <t>1259 - 12KTLX-G3</t>
  </si>
  <si>
    <t>EPB 34 - SOFAR58</t>
  </si>
  <si>
    <t>1220 - 20KTLX-G3</t>
  </si>
  <si>
    <t>EPB 34 - SOFAR57</t>
  </si>
  <si>
    <t>1206 - 25KTLX-G3</t>
  </si>
  <si>
    <t>EPB 34 - SOFAR56</t>
  </si>
  <si>
    <t>1186 - 9KTLM-G3.</t>
  </si>
  <si>
    <t>EPB 34 - SOFAR55</t>
  </si>
  <si>
    <t>1151 - 25KTL-G2</t>
  </si>
  <si>
    <t>EPB 34 - SOFAR54</t>
  </si>
  <si>
    <t>1145 - SOFAR 4KTLM-G3</t>
  </si>
  <si>
    <t>EPB 34 - SOFAR53</t>
  </si>
  <si>
    <t>1120 - SOFAR 4KTLM-G2</t>
  </si>
  <si>
    <t>EPB 34 - SOFAR52</t>
  </si>
  <si>
    <t>1366 - CHSM72M(DG)/F-BH-415W</t>
  </si>
  <si>
    <t>EPB 23 - ASTRONERGY30</t>
  </si>
  <si>
    <t>1316 - CHSM72M-HC-375</t>
  </si>
  <si>
    <t>EPB 23 - ASTRONERGY29</t>
  </si>
  <si>
    <t>1275 - CHSM72M-HC-555W</t>
  </si>
  <si>
    <t>EPB 23 - ASTRONERGY28</t>
  </si>
  <si>
    <t>1205 - CHSM72M-HC - 450W</t>
  </si>
  <si>
    <t>EPB 23 - ASTRONERGY27</t>
  </si>
  <si>
    <t>1166 - ASTROSEMI 395W MONO-144CELL</t>
  </si>
  <si>
    <t>EPB 23 - ASTRONERGY26</t>
  </si>
  <si>
    <t>1158 - CHSM6612P/HV 340</t>
  </si>
  <si>
    <t>EPB 23 - ASTRONERGY25</t>
  </si>
  <si>
    <t>1000 - CHSM72M-HC-530W</t>
  </si>
  <si>
    <t>1119 - STP 15000TL-30</t>
  </si>
  <si>
    <t>EPB 32 - SMA26</t>
  </si>
  <si>
    <t>1117 - STP 60-10</t>
  </si>
  <si>
    <t>EPB 32 - SMA25</t>
  </si>
  <si>
    <t>1116 - STP 50-40</t>
  </si>
  <si>
    <t>EPB 32 - SMA24</t>
  </si>
  <si>
    <t>1115 - SHP75-10 SUNNY 75KW TRIFÁSICO 380 V MPPT</t>
  </si>
  <si>
    <t>EPB 32 - SMA23</t>
  </si>
  <si>
    <t xml:space="preserve">1107 - SUNNY BOY SB5.0-1AV-40 </t>
  </si>
  <si>
    <t>EPB 32 - SMA22</t>
  </si>
  <si>
    <t>1188 - GCL-M3/72H 440</t>
  </si>
  <si>
    <t>EPB 22 - GCL22</t>
  </si>
  <si>
    <t>1171 - GCL-P6/60 270</t>
  </si>
  <si>
    <t>EPB 22 - GCL21</t>
  </si>
  <si>
    <t>1170 - GCL-P6/72H375</t>
  </si>
  <si>
    <t>EPB 22 - GCL20</t>
  </si>
  <si>
    <t>1160 - P6-72-340</t>
  </si>
  <si>
    <t>EPB 22 - GCL19</t>
  </si>
  <si>
    <t>1156 - GCL P6/72 365</t>
  </si>
  <si>
    <t>EPB 22 - GCL18</t>
  </si>
  <si>
    <t>1152 - P6/72GW 345WP</t>
  </si>
  <si>
    <t>EPB 22 - GCL17</t>
  </si>
  <si>
    <t>1242 - SUN2000-100KTL-H1</t>
  </si>
  <si>
    <t>EPB 29 - HUAWEI43</t>
  </si>
  <si>
    <t>1207 - SPI20K-B X2</t>
  </si>
  <si>
    <t>EPB 29 - HUAWEI42</t>
  </si>
  <si>
    <t>1265 - BYD 540MLTK-36</t>
  </si>
  <si>
    <t>EPB 20 - BYD64</t>
  </si>
  <si>
    <t>1193 - SUN2000-30KTL-M3</t>
  </si>
  <si>
    <t>EPB 29 - HUAWEI41</t>
  </si>
  <si>
    <t>1262 - BYD530MILTK-36</t>
  </si>
  <si>
    <t>EPB 20 - BYD63</t>
  </si>
  <si>
    <t>1169 - SUN2000-100KTL-M1</t>
  </si>
  <si>
    <t>EPB 29 - HUAWEI40</t>
  </si>
  <si>
    <t>1254 - 440 MGK-36</t>
  </si>
  <si>
    <t>EPB 20 - BYD62</t>
  </si>
  <si>
    <t>1168 - 556 - SUN2000-15KTL-M0</t>
  </si>
  <si>
    <t>EPB 29 - HUAWEI39</t>
  </si>
  <si>
    <t>1211 - 400MIK-36</t>
  </si>
  <si>
    <t>EPB 20 - BYD61</t>
  </si>
  <si>
    <t>1167 - SUN2000-185KTL-H1</t>
  </si>
  <si>
    <t>EPB 29 - HUAWEI38</t>
  </si>
  <si>
    <t>1203 - 340-P6K-36</t>
  </si>
  <si>
    <t>EPB 20 - BYD60</t>
  </si>
  <si>
    <t>1159 - SUN2000-15KTL-M2</t>
  </si>
  <si>
    <t>EPB 29 - HUAWEI37</t>
  </si>
  <si>
    <t>1202 - 375M6K-36-5B</t>
  </si>
  <si>
    <t>EPB 20 - BYD59</t>
  </si>
  <si>
    <t>1149 - SUN2000-33KTL-A</t>
  </si>
  <si>
    <t>EPB 29 - HUAWEI36</t>
  </si>
  <si>
    <t>1199 - BYD 400M7K-36</t>
  </si>
  <si>
    <t>EPB 20 - BYD58</t>
  </si>
  <si>
    <t>1185 - BYD335P6C-36-5B</t>
  </si>
  <si>
    <t>EPB 20 - BYD57</t>
  </si>
  <si>
    <t>1179 - BYD390M7K-36</t>
  </si>
  <si>
    <t>EPB 20 - BYD56</t>
  </si>
  <si>
    <t>1143 - BYD MLTK-36 535W</t>
  </si>
  <si>
    <t>EPB 20 - BYD55</t>
  </si>
  <si>
    <t>598 - SUN2000-25KTL-M2</t>
  </si>
  <si>
    <t>1185 - SE20,1K</t>
  </si>
  <si>
    <t>EPB 28 - SOLAREDGE11</t>
  </si>
  <si>
    <t>1201 - ES GT-30K</t>
  </si>
  <si>
    <t>EPB 27 - ECOSOLYS18</t>
  </si>
  <si>
    <t>1135 - ES GT-20K-V2</t>
  </si>
  <si>
    <t>EPB 27 - ECOSOLYS17</t>
  </si>
  <si>
    <t>1252 - TP7F72M(H)-545</t>
  </si>
  <si>
    <t>EPB 18 - TALESUN27</t>
  </si>
  <si>
    <t>1244 - TSUN_TP6L72M-440</t>
  </si>
  <si>
    <t>EPB 18 - TALESUN26</t>
  </si>
  <si>
    <t>1210 - TP6F72M - 410W</t>
  </si>
  <si>
    <t>EPB 18 - TALESUN25</t>
  </si>
  <si>
    <t>1139 - TD7G72M 550W</t>
  </si>
  <si>
    <t>EPB 18 - TALESUN24</t>
  </si>
  <si>
    <t>892 - TS 560W-144</t>
  </si>
  <si>
    <t>1181 - 769 - CPS SCA5KTL-S/EU</t>
  </si>
  <si>
    <t>EPB 24 - CHINT POWER23</t>
  </si>
  <si>
    <t>1160 - CPS SCA3.6KTL-S</t>
  </si>
  <si>
    <t>EPB 24 - CHINT POWER22</t>
  </si>
  <si>
    <t>1154 - STAVE II - 340 P</t>
  </si>
  <si>
    <t>1349 - JKM475N-60HL4-V</t>
  </si>
  <si>
    <t>EPB 14 - JINKO SOLAR117</t>
  </si>
  <si>
    <t>1336 - JKM575N-72HL4-V</t>
  </si>
  <si>
    <t>EPB 14 - JINKO SOLAR116</t>
  </si>
  <si>
    <t>1332 - JKM570N-72HL4-BDV</t>
  </si>
  <si>
    <t>EPB 14 - JINKO SOLAR115</t>
  </si>
  <si>
    <t>1318 - JKM470N-60HL4-V</t>
  </si>
  <si>
    <t>EPB 14 - JINKO SOLAR114</t>
  </si>
  <si>
    <t>1313 - JKM465M-7RL3-V</t>
  </si>
  <si>
    <t>EPB 14 - JINKO SOLAR113</t>
  </si>
  <si>
    <t>1311 - JKM500M-72HL4-TV</t>
  </si>
  <si>
    <t>EPB 14 - JINKO SOLAR112</t>
  </si>
  <si>
    <t>1106 - 2 - YC1000-3 MICROINVERSOR</t>
  </si>
  <si>
    <t>EPB 19 - APSYSTEMS17</t>
  </si>
  <si>
    <t>1308 - JKM565N-72HL4-V</t>
  </si>
  <si>
    <t>EPB 14 - JINKO SOLAR111</t>
  </si>
  <si>
    <t>1307 - JKM550M-72HL4-V</t>
  </si>
  <si>
    <t>EPB 14 - JINKO SOLAR110</t>
  </si>
  <si>
    <t>1282 - JKM445M-60HL4-V</t>
  </si>
  <si>
    <t>EPB 14 - JINKO SOLAR109</t>
  </si>
  <si>
    <t>1280 - JKM465N-60HL4-V</t>
  </si>
  <si>
    <t>EPB 14 - JINKO SOLAR108</t>
  </si>
  <si>
    <t>1267 - JKM400M-72H-TV</t>
  </si>
  <si>
    <t>EPB 14 - JINKO SOLAR107</t>
  </si>
  <si>
    <t>1261 - JKM460M-6HL4-V - 460</t>
  </si>
  <si>
    <t>EPB 14 - JINKO SOLAR106</t>
  </si>
  <si>
    <t>1258 - JKM565M-72HL4-V</t>
  </si>
  <si>
    <t>EPB 14 - JINKO SOLAR105</t>
  </si>
  <si>
    <t>1255 - JKM 550M-72HL4-V</t>
  </si>
  <si>
    <t>EPB 14 - JINKO SOLAR104</t>
  </si>
  <si>
    <t>1251 - JKM375M-66H</t>
  </si>
  <si>
    <t>EPB 14 - JINKO SOLAR103</t>
  </si>
  <si>
    <t>1250 - JKM-530-72HL4-TV</t>
  </si>
  <si>
    <t>EPB 14 - JINKO SOLAR102</t>
  </si>
  <si>
    <t>1235 - JKM535M-72HL4-TV</t>
  </si>
  <si>
    <t>EPB 14 - JINKO SOLAR101</t>
  </si>
  <si>
    <t>1207 - JKM460M-7RL3-V</t>
  </si>
  <si>
    <t>EPB 14 - JINKO SOLAR100</t>
  </si>
  <si>
    <t>1201 - JKM 440-M-72H</t>
  </si>
  <si>
    <t>EPB 14 - JINKO SOLAR99</t>
  </si>
  <si>
    <t>1186 - JKM465M</t>
  </si>
  <si>
    <t>EPB 14 - JINKO SOLAR98</t>
  </si>
  <si>
    <t>1174 - JKM400M-72H-V CHEETAH 400W</t>
  </si>
  <si>
    <t>EPB 14 - JINKO SOLAR97</t>
  </si>
  <si>
    <t>1159 - JKM330PP-72</t>
  </si>
  <si>
    <t>EPB 14 - JINKO SOLAR96</t>
  </si>
  <si>
    <t>1134 - JKM565N-72HL4-V</t>
  </si>
  <si>
    <t>EPB 14 - JINKO SOLAR95</t>
  </si>
  <si>
    <t>1279 - SIW200G M105 WO</t>
  </si>
  <si>
    <t>EPB 17 - WEG78</t>
  </si>
  <si>
    <t>1267 - SIW400G T075 W0</t>
  </si>
  <si>
    <t>EPB 17 - WEG77</t>
  </si>
  <si>
    <t>1247 - SIW500H-ST030 M3</t>
  </si>
  <si>
    <t>EPB 17 - WEG76</t>
  </si>
  <si>
    <t>1239 - SIW500H ST040 M3</t>
  </si>
  <si>
    <t>EPB 17 - WEG75</t>
  </si>
  <si>
    <t>1199 - SIW500H ST012 M2</t>
  </si>
  <si>
    <t>EPB 17 - WEG74</t>
  </si>
  <si>
    <t>568 - SIW200F - M036</t>
  </si>
  <si>
    <t>1238 - BLUE-G 3000D</t>
  </si>
  <si>
    <t>EPB 16 - KSTAR20</t>
  </si>
  <si>
    <t>1270 - RSM144-9-550M.</t>
  </si>
  <si>
    <t>EPB 13 - RISEN72</t>
  </si>
  <si>
    <t>1234 - RSM120-8-580M-605M</t>
  </si>
  <si>
    <t>EPB 13 - RISEN71</t>
  </si>
  <si>
    <t>1220 - RSM144-6-445M</t>
  </si>
  <si>
    <t>EPB 13 - RISEN70</t>
  </si>
  <si>
    <t>1215 - RSM156-7-445M</t>
  </si>
  <si>
    <t>EPB 13 - RISEN69</t>
  </si>
  <si>
    <t>1289 - R6-10K-S3</t>
  </si>
  <si>
    <t>EPB 15 - SAJ61</t>
  </si>
  <si>
    <t>1194 - RSM144-6-415M</t>
  </si>
  <si>
    <t>EPB 13 - RISEN68</t>
  </si>
  <si>
    <t>1264 - R5-3K-S1-15</t>
  </si>
  <si>
    <t>EPB 15 - SAJ60</t>
  </si>
  <si>
    <t>1189 - RSM144-6-410M</t>
  </si>
  <si>
    <t>EPB 13 - RISEN67</t>
  </si>
  <si>
    <t>1258 - R5-12K-T2-15</t>
  </si>
  <si>
    <t>EPB 15 - SAJ59</t>
  </si>
  <si>
    <t>1184 - RMS150-8-480M-505M</t>
  </si>
  <si>
    <t>EPB 13 - RISEN66</t>
  </si>
  <si>
    <t>1254 - R5-8K-S2</t>
  </si>
  <si>
    <t>EPB 15 - SAJ58</t>
  </si>
  <si>
    <t>1153 - 3 - RISEN RSM72-6-340P</t>
  </si>
  <si>
    <t>EPB 13 - RISEN65</t>
  </si>
  <si>
    <t>1233 - SUNUNO PLUS 4K-M</t>
  </si>
  <si>
    <t>EPB 15 - SAJ57</t>
  </si>
  <si>
    <t>1228 - R6-25K-T2-32</t>
  </si>
  <si>
    <t>EPB 15 - SAJ56</t>
  </si>
  <si>
    <t>1184 - R6-20K-T2-32</t>
  </si>
  <si>
    <t>EPB 15 - SAJ55</t>
  </si>
  <si>
    <t>1183 - R5-8K-S2-15</t>
  </si>
  <si>
    <t>EPB 15 - SAJ54</t>
  </si>
  <si>
    <t>1056 - RSM120-8-650BMDG</t>
  </si>
  <si>
    <t>1148 - R5-3K-T2</t>
  </si>
  <si>
    <t>EPB 15 - SAJ53</t>
  </si>
  <si>
    <t>1137 - SAJ - R5- 8K- S2 8KW</t>
  </si>
  <si>
    <t>EPB 15 - SAJ52</t>
  </si>
  <si>
    <t>1133 - SUNTRIO PLUS 20K</t>
  </si>
  <si>
    <t>EPB 15 - SAJ51</t>
  </si>
  <si>
    <t>1046 - R6-10K-S3</t>
  </si>
  <si>
    <t>EPB 15 - SAJ50</t>
  </si>
  <si>
    <t>684 - RSM40-8-405M</t>
  </si>
  <si>
    <t>1271 - PHB250K-HT</t>
  </si>
  <si>
    <t>EPB 12 - PHB33</t>
  </si>
  <si>
    <t>1241 - PHB75K-MT</t>
  </si>
  <si>
    <t>EPB 12 - PHB32</t>
  </si>
  <si>
    <t>1227 - PHB21KF-DT</t>
  </si>
  <si>
    <t>EPB 12 - PHB31</t>
  </si>
  <si>
    <t>1226 - PHB27K-MT</t>
  </si>
  <si>
    <t>EPB 12 - PHB30</t>
  </si>
  <si>
    <t>1364 - JAM60S10-340/MR</t>
  </si>
  <si>
    <t>EPB 9 - JA SOLAR46</t>
  </si>
  <si>
    <t>1293 - JAN72S30-550-MR</t>
  </si>
  <si>
    <t>EPB 9 - JA SOLAR45</t>
  </si>
  <si>
    <t>1161 - JAP72S09 - 330/SC</t>
  </si>
  <si>
    <t>EPB 9 - JA SOLAR44</t>
  </si>
  <si>
    <t>1157 -  JAM72S03 365PR</t>
  </si>
  <si>
    <t>EPB 9 - JA SOLAR43</t>
  </si>
  <si>
    <t>1263 - 3000 S</t>
  </si>
  <si>
    <t>EPB 11 - GROWATT103</t>
  </si>
  <si>
    <t>1245 - 8000MTL-S</t>
  </si>
  <si>
    <t>EPB 11 - GROWATT102</t>
  </si>
  <si>
    <t>1213 - MAC 50KTL3-MV</t>
  </si>
  <si>
    <t>EPB 11 - GROWATT101</t>
  </si>
  <si>
    <t>1204 - MID 30KTL3-X.</t>
  </si>
  <si>
    <t>EPB 11 - GROWATT100</t>
  </si>
  <si>
    <t>1156 - MID-22KTL3-X</t>
  </si>
  <si>
    <t>EPB 11 - GROWATT99</t>
  </si>
  <si>
    <t>1152 - 17000TL3-S</t>
  </si>
  <si>
    <t>EPB 11 - GROWATT98</t>
  </si>
  <si>
    <t>1136 - MID10KTL3-X</t>
  </si>
  <si>
    <t>EPB 11 - GROWATT97</t>
  </si>
  <si>
    <t>1127 - 2500MTL-S</t>
  </si>
  <si>
    <t>EPB 11 - GROWATT96</t>
  </si>
  <si>
    <t>1126 - 60KTL3-X LV</t>
  </si>
  <si>
    <t>EPB 11 - GROWATT95</t>
  </si>
  <si>
    <t>1125 - MID 4200MTL-X</t>
  </si>
  <si>
    <t>EPB 11 - GROWATT94</t>
  </si>
  <si>
    <t>1122 - MID 6000MTL-X</t>
  </si>
  <si>
    <t>EPB 11 - GROWATT93</t>
  </si>
  <si>
    <t>1114 - GROWATT 3000-S</t>
  </si>
  <si>
    <t>EPB 11 - GROWATT92</t>
  </si>
  <si>
    <t>1108 - 20000UE</t>
  </si>
  <si>
    <t>EPB 11 - GROWATT91</t>
  </si>
  <si>
    <t>1375 - RENO-H 550</t>
  </si>
  <si>
    <t>1337 - RENO-545-HCM8</t>
  </si>
  <si>
    <t>1190 -  RENO-330P</t>
  </si>
  <si>
    <t>1178 - RENO-335P- POLI- FULL CEL</t>
  </si>
  <si>
    <t>1373 - CS7N-660MB-AG</t>
  </si>
  <si>
    <t>EPB 3 - CANADIAN184</t>
  </si>
  <si>
    <t>1370 - CS6U-330P</t>
  </si>
  <si>
    <t>EPB 3 - CANADIAN183</t>
  </si>
  <si>
    <t>1353 - CS6W-555MS</t>
  </si>
  <si>
    <t>EPB 3 - CANADIAN182</t>
  </si>
  <si>
    <t>1346 - CS6W-550MS</t>
  </si>
  <si>
    <t>EPB 3 - CANADIAN181</t>
  </si>
  <si>
    <t>1310 - CS7N-665MB-</t>
  </si>
  <si>
    <t>EPB 3 - CANADIAN180</t>
  </si>
  <si>
    <t>1309 - CS3U - 335P</t>
  </si>
  <si>
    <t>EPB 3 - CANADIAN179</t>
  </si>
  <si>
    <t>1306 - CS3U-345P</t>
  </si>
  <si>
    <t>EPB 3 - CANADIAN178</t>
  </si>
  <si>
    <t>1296 - CS6U340M</t>
  </si>
  <si>
    <t>EPB 3 - CANADIAN177</t>
  </si>
  <si>
    <t>1288 - CS6W-550MB-AG</t>
  </si>
  <si>
    <t>EPB 3 - CANADIAN176</t>
  </si>
  <si>
    <t>1276 - CS3W 425P</t>
  </si>
  <si>
    <t>EPB 3 - CANADIAN175</t>
  </si>
  <si>
    <t>1271 - CS7L-595MS</t>
  </si>
  <si>
    <t>EPB 3 - CANADIAN174</t>
  </si>
  <si>
    <t>1253 - CS3U-395MS</t>
  </si>
  <si>
    <t>EPB 3 - CANADIAN173</t>
  </si>
  <si>
    <t>1213 - CS3Y 490MS</t>
  </si>
  <si>
    <t>EPB 3 - CANADIAN172</t>
  </si>
  <si>
    <t>1187 - CS3W 440MS</t>
  </si>
  <si>
    <t>EPB 3 - CANADIAN171</t>
  </si>
  <si>
    <t>1183 - HIKU CANADIAN</t>
  </si>
  <si>
    <t>EPB 3 - CANADIAN170</t>
  </si>
  <si>
    <t>1167 - CS6K - 310MS</t>
  </si>
  <si>
    <t>EPB 3 - CANADIAN169</t>
  </si>
  <si>
    <t>1165 - CS3W - 410P</t>
  </si>
  <si>
    <t>EPB 3 - CANADIAN168</t>
  </si>
  <si>
    <t>1151 -  CS6K-275M</t>
  </si>
  <si>
    <t>EPB 3 - CANADIAN167</t>
  </si>
  <si>
    <t>1150 - KUMAX CS3U-345P</t>
  </si>
  <si>
    <t>EPB 3 - CANADIAN166</t>
  </si>
  <si>
    <t>667 - CS3W-420P</t>
  </si>
  <si>
    <t>1124 - REFUSOL 33-2T</t>
  </si>
  <si>
    <t>EPB 8 - REFUSOL17</t>
  </si>
  <si>
    <t>1105 - 20K 865P020.000</t>
  </si>
  <si>
    <t>EPB 8 - REFUSOL16</t>
  </si>
  <si>
    <t>1277 - RENO-37.5K-HC</t>
  </si>
  <si>
    <t>EPB 7 - RENOVIGI46</t>
  </si>
  <si>
    <t>1243 - RENO 20K-LV</t>
  </si>
  <si>
    <t>EPB 7 - RENOVIGI45</t>
  </si>
  <si>
    <t>1231 - RENO-30K-NG-HC</t>
  </si>
  <si>
    <t>EPB 7 - RENOVIGI44</t>
  </si>
  <si>
    <t>1179 - RENO-4K-HC</t>
  </si>
  <si>
    <t>EPB 7 - RENOVIGI43</t>
  </si>
  <si>
    <t>1175 - RENO-40K-NG-HC</t>
  </si>
  <si>
    <t>EPB 7 - RENOVIGI42</t>
  </si>
  <si>
    <t>1161 - RENO - 5K - HC</t>
  </si>
  <si>
    <t>EPB 7 - RENOVIGI41</t>
  </si>
  <si>
    <t>1140 - RENO-15K-HC</t>
  </si>
  <si>
    <t>EPB 7 - RENOVIGI40</t>
  </si>
  <si>
    <t>1103 - SF 3KTN</t>
  </si>
  <si>
    <t>EPB 7 - RENOVIGI39</t>
  </si>
  <si>
    <t>1154 - PVI-6000-TL-OUTD-S</t>
  </si>
  <si>
    <t>EPB 6 - ABB34</t>
  </si>
  <si>
    <t>1118 - TRIO 27.6-TL-OUTD-S2X-400</t>
  </si>
  <si>
    <t>EPB 6 - ABB33</t>
  </si>
  <si>
    <t>1101 - TRIO-TM-50.0-SX2</t>
  </si>
  <si>
    <t>EPB 6 - ABB32</t>
  </si>
  <si>
    <t>1153 - CSL-20KTL-GI-LFL</t>
  </si>
  <si>
    <t>EPB 5 - CANADIAN42</t>
  </si>
  <si>
    <t>1139 - CSI-15K-7400GL01-E</t>
  </si>
  <si>
    <t>EPB 5 - CANADIAN41</t>
  </si>
  <si>
    <t>200 - TOPSOLA</t>
  </si>
  <si>
    <t>EPB_MODULO113</t>
  </si>
  <si>
    <t>199 - SOLAR LEADING</t>
  </si>
  <si>
    <t>EPB_MODULO112</t>
  </si>
  <si>
    <t>196 - SENGI AMAZONIA</t>
  </si>
  <si>
    <t>EPB_MODULO111</t>
  </si>
  <si>
    <t>195 - CONSORT</t>
  </si>
  <si>
    <t>EPB_MODULO110</t>
  </si>
  <si>
    <t>194 - SOLAR GIGA</t>
  </si>
  <si>
    <t>EPB_MODULO109</t>
  </si>
  <si>
    <t>191 - WDC SOLAR</t>
  </si>
  <si>
    <t>EPB_MODULO108</t>
  </si>
  <si>
    <t>189 - MINASOL</t>
  </si>
  <si>
    <t>EPB_MODULO107</t>
  </si>
  <si>
    <t>1361 - TSM-DE19R-575W</t>
  </si>
  <si>
    <t>EPB 1 - TRINA SOLAR106</t>
  </si>
  <si>
    <t>186 - EMPALUX</t>
  </si>
  <si>
    <t>EPB_MODULO106</t>
  </si>
  <si>
    <t>1335 - TSM-575DEG19RC.20</t>
  </si>
  <si>
    <t>EPB 1 - TRINA SOLAR105</t>
  </si>
  <si>
    <t>184 - SINO SOLAR</t>
  </si>
  <si>
    <t>EPB_MODULO105</t>
  </si>
  <si>
    <t>1324 - TSM DE19R-570W</t>
  </si>
  <si>
    <t>EPB 1 - TRINA SOLAR104</t>
  </si>
  <si>
    <t>182 - BLUE SUN SOLAR</t>
  </si>
  <si>
    <t>EPB_MODULO104</t>
  </si>
  <si>
    <t>1312 - TSM-DEG19C20-540W</t>
  </si>
  <si>
    <t>EPB 1 - TRINA SOLAR103</t>
  </si>
  <si>
    <t>170 - SOLARGIGA ENERGY</t>
  </si>
  <si>
    <t>EPB_MODULO103</t>
  </si>
  <si>
    <t>1294 - TSM-595DEG20.20</t>
  </si>
  <si>
    <t>EPB 1 - TRINA SOLAR102</t>
  </si>
  <si>
    <t>EPB_MODULO102</t>
  </si>
  <si>
    <t>1274 - TSM-500DE18M(II)</t>
  </si>
  <si>
    <t>EPB 1 - TRINA SOLAR101</t>
  </si>
  <si>
    <t>164 - BP SOLAR</t>
  </si>
  <si>
    <t>EPB_MODULO101</t>
  </si>
  <si>
    <t>1257 - TSM-DE17M - 445W</t>
  </si>
  <si>
    <t>EPB 1 - TRINA SOLAR100</t>
  </si>
  <si>
    <t>1256 - TSM-DE17M - 545</t>
  </si>
  <si>
    <t>EPB 1 - TRINA SOLAR99</t>
  </si>
  <si>
    <t>1238 - TSM-510DE18M</t>
  </si>
  <si>
    <t>EPB 1 - TRINA SOLAR98</t>
  </si>
  <si>
    <t>1236 - TSM-DE17M 455</t>
  </si>
  <si>
    <t>EPB 1 - TRINA SOLAR97</t>
  </si>
  <si>
    <t>1232 - TSM-DE18M(II) 485W</t>
  </si>
  <si>
    <t>EPB 1 - TRINA SOLAR96</t>
  </si>
  <si>
    <t>1227 - TSM-DE09 - 400</t>
  </si>
  <si>
    <t>EPB 1 - TRINA SOLAR95</t>
  </si>
  <si>
    <t>1225 - TSM-DEG15H.20(II)-395W</t>
  </si>
  <si>
    <t>EPB 1 - TRINA SOLAR94</t>
  </si>
  <si>
    <t>1224 - TSM-505 DE18M(II)</t>
  </si>
  <si>
    <t>EPB 1 - TRINA SOLAR93</t>
  </si>
  <si>
    <t>1222 - TSM-DEG15H.20(II)-405W</t>
  </si>
  <si>
    <t>EPB 1 - TRINA SOLAR92</t>
  </si>
  <si>
    <t>1219 - TSM-395DE09.05</t>
  </si>
  <si>
    <t>EPB 1 - TRINA SOLAR91</t>
  </si>
  <si>
    <t>1217 - TSM-08DM - 370W</t>
  </si>
  <si>
    <t>EPB 1 - TRINA SOLAR90</t>
  </si>
  <si>
    <t>1209 - TSM-DEG17MC.20-445W</t>
  </si>
  <si>
    <t>EPB 1 - TRINA SOLAR89</t>
  </si>
  <si>
    <t>371 - CSI-3.0KTL1P-GI-FL</t>
  </si>
  <si>
    <t>1196 - TSM-410 DEG15MC.20(II)</t>
  </si>
  <si>
    <t>EPB 1 - TRINA SOLAR88</t>
  </si>
  <si>
    <t>141 - KM (P) 85</t>
  </si>
  <si>
    <t xml:space="preserve">1164 - TSM-340PE14H </t>
  </si>
  <si>
    <t>EPB 1 - TRINA SOLAR87</t>
  </si>
  <si>
    <t>1163 - TSM-DE15M 400 WP</t>
  </si>
  <si>
    <t>EPB 1 - TRINA SOLAR86</t>
  </si>
  <si>
    <t>1135 - TSM-DEG19RC.20 - 570</t>
  </si>
  <si>
    <t>EPB 1 - TRINA SOLAR85</t>
  </si>
  <si>
    <t xml:space="preserve">125 - MINICH RE </t>
  </si>
  <si>
    <t>1295 - SG25CX-P2</t>
  </si>
  <si>
    <t>EPB 4 - SUNGROW48</t>
  </si>
  <si>
    <t>1274 - SG30CX</t>
  </si>
  <si>
    <t>EPB 4 - SUNGROW47</t>
  </si>
  <si>
    <t>1182 - S6-GR1P5K</t>
  </si>
  <si>
    <t>EPB 4 - SUNGROW46</t>
  </si>
  <si>
    <t>198 - ENPHASE</t>
  </si>
  <si>
    <t>EPB_INVERSOR71</t>
  </si>
  <si>
    <t>1102 - SG2KTL-S</t>
  </si>
  <si>
    <t>EPB 4 - SUNGROW45</t>
  </si>
  <si>
    <t>197 - SOLAR MAXX TECH</t>
  </si>
  <si>
    <t>EPB_INVERSOR70</t>
  </si>
  <si>
    <t>114 - SHINEFAR SOLAR</t>
  </si>
  <si>
    <t>193 - HOPEWIND</t>
  </si>
  <si>
    <t>EPB_INVERSOR69</t>
  </si>
  <si>
    <t>192 - APSYSTEMS</t>
  </si>
  <si>
    <t>EPB_INVERSOR68</t>
  </si>
  <si>
    <t>190 - WDC</t>
  </si>
  <si>
    <t>EPB_INVERSOR67</t>
  </si>
  <si>
    <t>188 - BYD-S</t>
  </si>
  <si>
    <t>EPB_INVERSOR66</t>
  </si>
  <si>
    <t xml:space="preserve">107 - TWIN </t>
  </si>
  <si>
    <t>187 - EMPALUX</t>
  </si>
  <si>
    <t>EPB_INVERSOR65</t>
  </si>
  <si>
    <t>185 - NEXEN</t>
  </si>
  <si>
    <t>EPB_INVERSOR64</t>
  </si>
  <si>
    <t>103 - HT72-156P(V)</t>
  </si>
  <si>
    <t>181 - INVT</t>
  </si>
  <si>
    <t>EPB_INVERSOR63</t>
  </si>
  <si>
    <t>180 - APS YS TEM</t>
  </si>
  <si>
    <t>EPB_INVERSOR62</t>
  </si>
  <si>
    <t>101 - GCL</t>
  </si>
  <si>
    <t xml:space="preserve">52 - PHONO </t>
  </si>
  <si>
    <t>1248 - PRIMO 6.0-1</t>
  </si>
  <si>
    <t>EPB 2 - FRONIUS25</t>
  </si>
  <si>
    <t>1246 - ECO 27.0-3S</t>
  </si>
  <si>
    <t>EPB 2 - FRONIUS24</t>
  </si>
  <si>
    <t>1198 - ECO25.0-3-S</t>
  </si>
  <si>
    <t>EPB 2 - FRONIUS23</t>
  </si>
  <si>
    <t>1100 - SYMO 15.0-3</t>
  </si>
  <si>
    <t>EPB 2 - FRONIUS22</t>
  </si>
  <si>
    <t xml:space="preserve">42 - LINUO </t>
  </si>
  <si>
    <t>617 - M12-2000</t>
  </si>
  <si>
    <t>ESE 171 - TECH POWER1</t>
  </si>
  <si>
    <t>577 - SUNNY TRIPOWER 25000TL</t>
  </si>
  <si>
    <t>ESE 164 - SMA1</t>
  </si>
  <si>
    <t>599 - SMT-5KW-S</t>
  </si>
  <si>
    <t>ESE 160 - SOLAR MAXX TECH3</t>
  </si>
  <si>
    <t>585 - SMT-6KW-S</t>
  </si>
  <si>
    <t>ESE 160 - SOLAR MAXX TECH2</t>
  </si>
  <si>
    <t>590 - 6K</t>
  </si>
  <si>
    <t>ESE 156 - RENAC3</t>
  </si>
  <si>
    <t>583 - 3,3</t>
  </si>
  <si>
    <t>ESE 156 - RENAC2</t>
  </si>
  <si>
    <t>580 - NXN6K5</t>
  </si>
  <si>
    <t>ESE 146 - NEXEN5</t>
  </si>
  <si>
    <t>595 - 555W SS-555-72MDH</t>
  </si>
  <si>
    <t>ESE 170 - JNG1</t>
  </si>
  <si>
    <t>591 - 555</t>
  </si>
  <si>
    <t>ESE 169 - ULICASOLAR1</t>
  </si>
  <si>
    <t>590 - 560</t>
  </si>
  <si>
    <t>ESE 168 - SOLARGIGA ENERGY_x000D_1</t>
  </si>
  <si>
    <t>601 - ASW10000-S</t>
  </si>
  <si>
    <t>ESE 141 - SOLPLANETE10</t>
  </si>
  <si>
    <t>583 - 550</t>
  </si>
  <si>
    <t>ESE 167 - AKCOME1</t>
  </si>
  <si>
    <t>600 - ASW10000-S</t>
  </si>
  <si>
    <t>ESE 141 - SOLPLANETE9</t>
  </si>
  <si>
    <t>570 - SKT525~550M10/144H</t>
  </si>
  <si>
    <t>ESE 166 - SUNKET1</t>
  </si>
  <si>
    <t>595 - ASW6000-S-G2</t>
  </si>
  <si>
    <t>ESE 141 - SOLPLANETE8</t>
  </si>
  <si>
    <t>563 - BOLD550-144MH - 550WP</t>
  </si>
  <si>
    <t>ESE 165 - BOLD1</t>
  </si>
  <si>
    <t>578 - RS8I560M-F30</t>
  </si>
  <si>
    <t>ESE 158 - OUROLUX2</t>
  </si>
  <si>
    <t>574 - CP18-72H555W</t>
  </si>
  <si>
    <t>ESE 149 - HANERSUN3</t>
  </si>
  <si>
    <t>568 - SN-555W</t>
  </si>
  <si>
    <t>ESE 144 - SINE ENERGY2</t>
  </si>
  <si>
    <t>604 - S3000</t>
  </si>
  <si>
    <t>ESE 130 - FOXESS6</t>
  </si>
  <si>
    <t>625 - ASW8K-LT-G2</t>
  </si>
  <si>
    <t>ESE 129 - SOLPLANET12</t>
  </si>
  <si>
    <t>608 - ASW3000-S-G2</t>
  </si>
  <si>
    <t>ESE 129 - SOLPLANET11</t>
  </si>
  <si>
    <t>593 - ASW25K-UT-G3</t>
  </si>
  <si>
    <t>ESE 129 - SOLPLANET10</t>
  </si>
  <si>
    <t>581 - ASW8000-S</t>
  </si>
  <si>
    <t>ESE 129 - SOLPLANET9</t>
  </si>
  <si>
    <t>585 - 665W</t>
  </si>
  <si>
    <t>ESE 132 - HONOR SOLAR7</t>
  </si>
  <si>
    <t>572 - 540W</t>
  </si>
  <si>
    <t>ESE 132 - HONOR SOLAR6</t>
  </si>
  <si>
    <t>564 -  HY-M10156H-605W</t>
  </si>
  <si>
    <t>ESE 132 - HONOR SOLAR5</t>
  </si>
  <si>
    <t>580 - XP-660W-66MET</t>
  </si>
  <si>
    <t>ESE 127 - XPOWER9</t>
  </si>
  <si>
    <t>565 -  X P 545W 72MET</t>
  </si>
  <si>
    <t>ESE 127 - XPOWER8</t>
  </si>
  <si>
    <t>582 - R1-3K3-SS</t>
  </si>
  <si>
    <t>ESE 128 - RENAC4</t>
  </si>
  <si>
    <t xml:space="preserve">579 - GEP 7 KW  </t>
  </si>
  <si>
    <t>ESE 122 - GE3</t>
  </si>
  <si>
    <t>602 - BEL-50K G LV</t>
  </si>
  <si>
    <t>ESE 118 - BELENERGY16</t>
  </si>
  <si>
    <t>584 - 6K</t>
  </si>
  <si>
    <t>ESE 118 - BELENERGY15</t>
  </si>
  <si>
    <t>561 - 600</t>
  </si>
  <si>
    <t>ESE 117 - LEAPTON11</t>
  </si>
  <si>
    <t>591 - GT1-2K2S1</t>
  </si>
  <si>
    <t>ESE 114 - LIVOLTEK6</t>
  </si>
  <si>
    <t>579 - MFHON-MO-132-665W</t>
  </si>
  <si>
    <t>ESE 112 - BELENERGY9</t>
  </si>
  <si>
    <t>623 - R6-10K-S3</t>
  </si>
  <si>
    <t>ESE 100 - EMPALUX9</t>
  </si>
  <si>
    <t>609 - R5-8K-S2-15</t>
  </si>
  <si>
    <t>573 - 550W</t>
  </si>
  <si>
    <t>ESE 110 - ERA SOLAR5</t>
  </si>
  <si>
    <t>567 - 450</t>
  </si>
  <si>
    <t>ESE 110 - ERA SOLAR4</t>
  </si>
  <si>
    <t>588 - 3300TL-G3</t>
  </si>
  <si>
    <t>ESE 87 - SOFAR12</t>
  </si>
  <si>
    <t>600 - MF00690</t>
  </si>
  <si>
    <t>ESE 101 - EMPALUX7</t>
  </si>
  <si>
    <t>624 - SUN2000-5KTL-L1</t>
  </si>
  <si>
    <t>ESE 86 - HUAWEI14</t>
  </si>
  <si>
    <t>559 - 465</t>
  </si>
  <si>
    <t>ESE 101 - EMPALUX6</t>
  </si>
  <si>
    <t>ESE 99 - RSM410M4</t>
  </si>
  <si>
    <t>ESE 99 - RSM410M3</t>
  </si>
  <si>
    <t>ESE 99 - RSM410M2</t>
  </si>
  <si>
    <t>ESE 99 - RSM410M1</t>
  </si>
  <si>
    <t>621 - SUN-9K-G</t>
  </si>
  <si>
    <t>ESE 83 - DEYE32</t>
  </si>
  <si>
    <t>596 - 7 KW DEYE</t>
  </si>
  <si>
    <t>ESE 83 - DEYE31</t>
  </si>
  <si>
    <t>ESE 93 - KINDDON SOLAR1</t>
  </si>
  <si>
    <t>575 - ODA560-36V-MH - 560W</t>
  </si>
  <si>
    <t>ESE 91 - OSDA13</t>
  </si>
  <si>
    <t>ESE 91 - OSDA12</t>
  </si>
  <si>
    <t>ESE 91 - OSDA11</t>
  </si>
  <si>
    <t>ESE 91 - OSDA10</t>
  </si>
  <si>
    <t>ESE 91 - OSDA9</t>
  </si>
  <si>
    <t>ESE 91 - OSDA8</t>
  </si>
  <si>
    <t>ESE 91 - OSDA7</t>
  </si>
  <si>
    <t>ESE 91 - OSDA6</t>
  </si>
  <si>
    <t>ESE 91 - OSDA5</t>
  </si>
  <si>
    <t>ESE 91 - OSDA4</t>
  </si>
  <si>
    <t>ESE 91 - OSDA3</t>
  </si>
  <si>
    <t>ESE 91 - OSDA2</t>
  </si>
  <si>
    <t>ESE 91 - OSDA1</t>
  </si>
  <si>
    <t>589 - 275W</t>
  </si>
  <si>
    <t>ESE 89 - RESUN10</t>
  </si>
  <si>
    <t>582 - 555W</t>
  </si>
  <si>
    <t>ESE 89 - RESUN9</t>
  </si>
  <si>
    <t>602 - LR5-72HPH-555M</t>
  </si>
  <si>
    <t>ESE 82 - LONGI SOLAR20</t>
  </si>
  <si>
    <t>560 - 555</t>
  </si>
  <si>
    <t>ESE 82 - LONGI SOLAR19</t>
  </si>
  <si>
    <t>604 - SS-550-72MTF</t>
  </si>
  <si>
    <t>ESE 78 - SUNOVA SOLAR21</t>
  </si>
  <si>
    <t>598 - SS-560-72MDH 144-560W</t>
  </si>
  <si>
    <t>ESE 78 - SUNOVA SOLAR20</t>
  </si>
  <si>
    <t>587 - 560</t>
  </si>
  <si>
    <t>ESE 78 - SUNOVA SOLAR19</t>
  </si>
  <si>
    <t>619 - R5-6K-S2-15</t>
  </si>
  <si>
    <t>ESE 72 - SAJ20</t>
  </si>
  <si>
    <t>616 - R5-5K-S2-15_x000D_</t>
  </si>
  <si>
    <t>ESE 72 - SAJ19</t>
  </si>
  <si>
    <t>615 - SUNUNO-TL5K</t>
  </si>
  <si>
    <t>ESE 72 - SAJ18</t>
  </si>
  <si>
    <t>594 - R6-10K-S3</t>
  </si>
  <si>
    <t>ESE 72 - SAJ17</t>
  </si>
  <si>
    <t>605 - CP18-72H 555W</t>
  </si>
  <si>
    <t>ESE 74 - RENESOLA6</t>
  </si>
  <si>
    <t>584 - RS6-555MBG-E3</t>
  </si>
  <si>
    <t>ESE 74 - RENESOLA5</t>
  </si>
  <si>
    <t>566 - RS6-560NBG-E3_x000D_</t>
  </si>
  <si>
    <t>ESE 74 - RENESOLA4</t>
  </si>
  <si>
    <t>ESE 65 - TALLMAX3</t>
  </si>
  <si>
    <t>ESE 65 - TALLMAX2</t>
  </si>
  <si>
    <t>578 - GOODWE - GW10-MS</t>
  </si>
  <si>
    <t>ESE 64 - GOODWE14</t>
  </si>
  <si>
    <t>ESE 65 - TALLMAX1</t>
  </si>
  <si>
    <t>589 -  1P10K-4G</t>
  </si>
  <si>
    <t>ESE 60 - SOLIS13</t>
  </si>
  <si>
    <t>612 - ELGIN-45K-G-LV</t>
  </si>
  <si>
    <t>ESE 53 - ELGIN17</t>
  </si>
  <si>
    <t>611 - ELGIN-15K-G02-LV</t>
  </si>
  <si>
    <t>ESE 53 - ELGIN16</t>
  </si>
  <si>
    <t>605 - 5K-SNH</t>
  </si>
  <si>
    <t>ESE 53 - ELGIN15</t>
  </si>
  <si>
    <t>597 - 35K</t>
  </si>
  <si>
    <t>ESE 53 - ELGIN14</t>
  </si>
  <si>
    <t>586 - 10K</t>
  </si>
  <si>
    <t>ESE 53 - ELGIN13</t>
  </si>
  <si>
    <t>ESE 56 - SUNERGY USA WORKS LLC4</t>
  </si>
  <si>
    <t>ESE 56 - SUNERGY USA WORKS LLC3</t>
  </si>
  <si>
    <t>ESE 56 - SUNERGY USA WORKS LLC2</t>
  </si>
  <si>
    <t>618 - EGT 20000 MAX 220V G2</t>
  </si>
  <si>
    <t>ESE 51 - INTELBRAZ19</t>
  </si>
  <si>
    <t>ESE 56 - SUNERGY USA WORKS LLC1</t>
  </si>
  <si>
    <t>606 - EGT 2000 LITE</t>
  </si>
  <si>
    <t>ESE 51 - INTELBRAZ18</t>
  </si>
  <si>
    <t>596 - ELG555-M72HSN</t>
  </si>
  <si>
    <t>ESE 52 - AS6P34010</t>
  </si>
  <si>
    <t>569 - ODA575-36V-MH</t>
  </si>
  <si>
    <t>ESE 52 - AS6P3409</t>
  </si>
  <si>
    <t>ESE 52 - AS6P3408</t>
  </si>
  <si>
    <t>ESE 52 - AS6P3407</t>
  </si>
  <si>
    <t>ESE 52 - AS6P3406</t>
  </si>
  <si>
    <t>ESE 52 - AS6P3405</t>
  </si>
  <si>
    <t>ESE 52 - AS6P3404</t>
  </si>
  <si>
    <t>ESE 52 - AS6P3403</t>
  </si>
  <si>
    <t>ESE 52 - AS6P3402</t>
  </si>
  <si>
    <t>ESE 52 - AS6P3401</t>
  </si>
  <si>
    <t>597 - EMSH 550 HC</t>
  </si>
  <si>
    <t>ESE 50 - INTELBRAZ15</t>
  </si>
  <si>
    <t>620 - S6-GR1P6K</t>
  </si>
  <si>
    <t>ESE 48 - SOLIS29</t>
  </si>
  <si>
    <t>593 - EMSB-455 HC</t>
  </si>
  <si>
    <t>ESE 50 - INTELBRAZ14</t>
  </si>
  <si>
    <t>ESE 45 - SERAPHIM SOLAR1</t>
  </si>
  <si>
    <t>ESE 43 - LUXEN SOLAR5</t>
  </si>
  <si>
    <t>ESE 43 - LUXEN SOLAR4</t>
  </si>
  <si>
    <t>ESE 43 - LUXEN SOLAR3</t>
  </si>
  <si>
    <t>ESE 43 - LUXEN SOLAR2</t>
  </si>
  <si>
    <t>ESE 43 - LUXEN SOLAR1</t>
  </si>
  <si>
    <t>ESE 42 - AKCOME1</t>
  </si>
  <si>
    <t>ESE 41 - ZNSHINE10</t>
  </si>
  <si>
    <t>ESE 41 - ZNSHINE9</t>
  </si>
  <si>
    <t>ESE 41 - ZNSHINE8</t>
  </si>
  <si>
    <t>ESE 41 - ZNSHINE7</t>
  </si>
  <si>
    <t>ESE 41 - ZNSHINE6</t>
  </si>
  <si>
    <t>ESE 41 - ZNSHINE5</t>
  </si>
  <si>
    <t>587 - 6K</t>
  </si>
  <si>
    <t>ESE 40 - KSTAR6</t>
  </si>
  <si>
    <t>ESE 41 - ZNSHINE4</t>
  </si>
  <si>
    <t>ESE 41 - ZNSHINE3</t>
  </si>
  <si>
    <t>ESE 41 - ZNSHINE2</t>
  </si>
  <si>
    <t>ESE 41 - ZNSHINE1</t>
  </si>
  <si>
    <t>ESE 39 - SERAPHIM1</t>
  </si>
  <si>
    <t>ESE 37 - INTELBRAS1</t>
  </si>
  <si>
    <t>610 - MIN 3000TL-X</t>
  </si>
  <si>
    <t>ESE 35 - GROWATT41</t>
  </si>
  <si>
    <t>607 - MIN10000TL-X</t>
  </si>
  <si>
    <t>ESE 35 - GROWATT40</t>
  </si>
  <si>
    <t>ESE 32 - RENOVIGI1</t>
  </si>
  <si>
    <t>ESE 30 - APSYSTEMS YC1000-3-2202</t>
  </si>
  <si>
    <t>ESE 30 - APSYSTEMS YC1000-3-2201</t>
  </si>
  <si>
    <t>ESE 28 - CORAL 325 P-721</t>
  </si>
  <si>
    <t>ESE 27 - AC-260P/156-60S2</t>
  </si>
  <si>
    <t>ESE 27 - AC-260P/156-60S1</t>
  </si>
  <si>
    <t>ESE 26 - PERC2</t>
  </si>
  <si>
    <t>ESE 26 - PERC1</t>
  </si>
  <si>
    <t>592 - TSM-DE19R570</t>
  </si>
  <si>
    <t>ESE 25 - TRINA SOLAR47</t>
  </si>
  <si>
    <t>588 - 560W</t>
  </si>
  <si>
    <t>ESE 25 - TRINA SOLAR46</t>
  </si>
  <si>
    <t>581 - TSM-570DE19R</t>
  </si>
  <si>
    <t>ESE 25 - TRINA SOLAR45</t>
  </si>
  <si>
    <t>571 - TSM-DEG19RC.20 - 575 W</t>
  </si>
  <si>
    <t>ESE 25 - TRINA SOLAR44</t>
  </si>
  <si>
    <t>ESE 22 - DHP72-330W21</t>
  </si>
  <si>
    <t>ESE 22 - DHP72-330W20</t>
  </si>
  <si>
    <t>ESE 22 - DHP72-330W19</t>
  </si>
  <si>
    <t>ESE 22 - DHP72-330W18</t>
  </si>
  <si>
    <t>ESE 22 - DHP72-330W17</t>
  </si>
  <si>
    <t>ESE 22 - DHP72-330W16</t>
  </si>
  <si>
    <t>ESE 22 - DHP72-330W15</t>
  </si>
  <si>
    <t>ESE 22 - DHP72-330W14</t>
  </si>
  <si>
    <t>ESE 22 - DHP72-330W13</t>
  </si>
  <si>
    <t>ESE 22 - DHP72-330W12</t>
  </si>
  <si>
    <t>ESE 22 - DHP72-330W11</t>
  </si>
  <si>
    <t>ESE 22 - DHP72-330W10</t>
  </si>
  <si>
    <t>ESE 22 - DHP72-330W9</t>
  </si>
  <si>
    <t>ESE 22 - DHP72-330W8</t>
  </si>
  <si>
    <t>ESE 22 - DHP72-330W7</t>
  </si>
  <si>
    <t>ESE 22 - DHP72-330W6</t>
  </si>
  <si>
    <t>ESE 22 - DHP72-330W5</t>
  </si>
  <si>
    <t>ESE 22 - DHP72-330W4</t>
  </si>
  <si>
    <t>ESE 22 - DHP72-330W3</t>
  </si>
  <si>
    <t>ESE 22 - DHP72-330W2</t>
  </si>
  <si>
    <t>ESE 22 - DHP72-330W1</t>
  </si>
  <si>
    <t>ESE 21 - JAM21</t>
  </si>
  <si>
    <t>ESE 21 - JAM20</t>
  </si>
  <si>
    <t>ESE 21 - JAM19</t>
  </si>
  <si>
    <t>ESE 21 - JAM18</t>
  </si>
  <si>
    <t>ESE 21 - JAM17</t>
  </si>
  <si>
    <t>ESE 21 - JAM16</t>
  </si>
  <si>
    <t>ESE 21 - JAM15</t>
  </si>
  <si>
    <t>614 - SIW200 M050</t>
  </si>
  <si>
    <t>ESE 15 - WEG32</t>
  </si>
  <si>
    <t>ESE 21 - JAM14</t>
  </si>
  <si>
    <t>613 - SIW200 M030</t>
  </si>
  <si>
    <t>ESE 15 - WEG31</t>
  </si>
  <si>
    <t>ESE 21 - JAM13</t>
  </si>
  <si>
    <t>592 - WEG SIW400G - 15000</t>
  </si>
  <si>
    <t>ESE 15 - WEG30</t>
  </si>
  <si>
    <t>ESE 21 - JAM12</t>
  </si>
  <si>
    <t>ESE 21 - JAM11</t>
  </si>
  <si>
    <t>ESE 21 - JAM10</t>
  </si>
  <si>
    <t>ESE 21 - JAM9</t>
  </si>
  <si>
    <t>ESE 21 - JAM8</t>
  </si>
  <si>
    <t>ESE 21 - JAM7</t>
  </si>
  <si>
    <t>ESE 21 - JAM6</t>
  </si>
  <si>
    <t>ESE 21 - JAM5</t>
  </si>
  <si>
    <t>ESE 21 - JAM4</t>
  </si>
  <si>
    <t>ESE 21 - JAM3</t>
  </si>
  <si>
    <t>ESE 21 - JAM2</t>
  </si>
  <si>
    <t>ESE 21 - JAM1</t>
  </si>
  <si>
    <t>ESE 12 - BYD ENERGY DO BRASIL14</t>
  </si>
  <si>
    <t>ESE 12 - BYD ENERGY DO BRASIL13</t>
  </si>
  <si>
    <t>ESE 12 - BYD ENERGY DO BRASIL12</t>
  </si>
  <si>
    <t>ESE 12 - BYD ENERGY DO BRASIL11</t>
  </si>
  <si>
    <t>ESE 12 - BYD ENERGY DO BRASIL10</t>
  </si>
  <si>
    <t>ESE 12 - BYD ENERGY DO BRASIL9</t>
  </si>
  <si>
    <t>ESE 12 - BYD ENERGY DO BRASIL8</t>
  </si>
  <si>
    <t>ESE 12 - BYD ENERGY DO BRASIL7</t>
  </si>
  <si>
    <t>ESE 12 - BYD ENERGY DO BRASIL6</t>
  </si>
  <si>
    <t>ESE 12 - BYD ENERGY DO BRASIL5</t>
  </si>
  <si>
    <t>ESE 12 - BYD ENERGY DO BRASIL4</t>
  </si>
  <si>
    <t>ESE 12 - BYD ENERGY DO BRASIL3</t>
  </si>
  <si>
    <t>ESE 12 - BYD ENERGY DO BRASIL2</t>
  </si>
  <si>
    <t>ESE 12 - BYD ENERGY DO BRASIL1</t>
  </si>
  <si>
    <t>ESE 10 - YINGLI4</t>
  </si>
  <si>
    <t>ESE 10 - YINGLI3</t>
  </si>
  <si>
    <t>ESE 10 - YINGLI2</t>
  </si>
  <si>
    <t>ESE 10 - YINGLI1</t>
  </si>
  <si>
    <t>601 - JKM575N-72HL4-V</t>
  </si>
  <si>
    <t>ESE 3 - JINKO SOLAR40</t>
  </si>
  <si>
    <t>586 - 475</t>
  </si>
  <si>
    <t>ESE 3 - JINKO SOLAR39</t>
  </si>
  <si>
    <t>577 - JKM575N-72KL4</t>
  </si>
  <si>
    <t>ESE 3 - JINKO SOLAR38</t>
  </si>
  <si>
    <t>562 -  JKM470N-60HL4-V</t>
  </si>
  <si>
    <t>ESE 3 - JINKO SOLAR37</t>
  </si>
  <si>
    <t>170 - JNG</t>
  </si>
  <si>
    <t>ESE_MODULO101</t>
  </si>
  <si>
    <t>169 - ULICASOLAR</t>
  </si>
  <si>
    <t>ESE_MODULO100</t>
  </si>
  <si>
    <t>168 - SOLARGIGA ENERGY_x000D_</t>
  </si>
  <si>
    <t>ESE_MODULO99</t>
  </si>
  <si>
    <t>167 - AKCOME</t>
  </si>
  <si>
    <t>ESE_MODULO98</t>
  </si>
  <si>
    <t>166 - SUNKET</t>
  </si>
  <si>
    <t>ESE_MODULO97</t>
  </si>
  <si>
    <t>622 - SG25CX-P2</t>
  </si>
  <si>
    <t>ESE 7 - SUNGROW32</t>
  </si>
  <si>
    <t>165 - BOLD</t>
  </si>
  <si>
    <t>ESE_MODULO96</t>
  </si>
  <si>
    <t>603 - SG3.0RS-S</t>
  </si>
  <si>
    <t>ESE 7 - SUNGROW31</t>
  </si>
  <si>
    <t>598 - 100K</t>
  </si>
  <si>
    <t>ESE 7 - SUNGROW30</t>
  </si>
  <si>
    <t>171 - TECH POWER</t>
  </si>
  <si>
    <t>ESE_INVERSOR70</t>
  </si>
  <si>
    <t>164 - SMA</t>
  </si>
  <si>
    <t>ESE_INVERSOR69</t>
  </si>
  <si>
    <t>603 - CS6X-320P</t>
  </si>
  <si>
    <t>ESE 1 - CANADIAN SOLAR68</t>
  </si>
  <si>
    <t>599 -  CS7N-645MB-AG</t>
  </si>
  <si>
    <t>ESE 1 - CANADIAN SOLAR67</t>
  </si>
  <si>
    <t>594 - CANADIAN TOPPBIHIKU6 - CS6-560WTB-AG</t>
  </si>
  <si>
    <t>ESE 1 - CANADIAN SOLAR66</t>
  </si>
  <si>
    <t>576 - CS6W-555MS</t>
  </si>
  <si>
    <t>ESE 1 - CANADIAN SOLAR65</t>
  </si>
  <si>
    <t>99 - RSM410M</t>
  </si>
  <si>
    <t>93 - KINDDON SOLAR</t>
  </si>
  <si>
    <t>91 - OSDA</t>
  </si>
  <si>
    <t>65 - TALLMAX</t>
  </si>
  <si>
    <t>56 - SUNERGY USA WORKS LLC</t>
  </si>
  <si>
    <t>52 - AS6P340</t>
  </si>
  <si>
    <t>45 - SERAPHIM SOLAR</t>
  </si>
  <si>
    <t>43 - LUXEN SOLAR</t>
  </si>
  <si>
    <t>42 - AKCOME</t>
  </si>
  <si>
    <t>41 - ZNSHINE</t>
  </si>
  <si>
    <t>39 - SERAPHIM</t>
  </si>
  <si>
    <t>32 - RENOVIGI</t>
  </si>
  <si>
    <t>30 - APSYSTEMS YC1000-3-220</t>
  </si>
  <si>
    <t>28 - CORAL 325 P-72</t>
  </si>
  <si>
    <t>27 - AC-260P/156-60S</t>
  </si>
  <si>
    <t>26 - PERC</t>
  </si>
  <si>
    <t>22 - DHP72-330W</t>
  </si>
  <si>
    <t>21 - JAM</t>
  </si>
  <si>
    <t>12 - BYD ENERGY DO BRASIL</t>
  </si>
  <si>
    <t>10 - YINGLI</t>
  </si>
  <si>
    <t>OUTROS</t>
  </si>
  <si>
    <t>Código do cliente (UC):</t>
  </si>
  <si>
    <t>TIPO DE GERAÇÃO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</si>
</sst>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 #\ ####\-####"/>
    <numFmt numFmtId="165" formatCode="[&lt;=99999999999]000\.000\.000\-00;00\.000\.000\/0000\-00"/>
    <numFmt numFmtId="166" formatCode="\(##\)\ ####\-####"/>
    <numFmt numFmtId="167" formatCode="00000\-000"/>
    <numFmt numFmtId="168" formatCode="0.0"/>
  </numFmts>
  <fonts count="96" x14ac:knownFonts="1">
    <font>
      <sz val="11"/>
      <color theme="1"/>
      <name val="Calibri"/>
      <family val="2"/>
      <scheme val="minor"/>
    </font>
    <font>
      <sz val="11"/>
      <color theme="1"/>
      <name val="Calibri"/>
      <family val="2"/>
      <scheme val="minor"/>
    </font>
    <font>
      <sz val="11"/>
      <color theme="0"/>
      <name val="Calibri"/>
      <family val="2"/>
      <scheme val="minor"/>
    </font>
    <font>
      <b/>
      <sz val="12"/>
      <color theme="5"/>
      <name val="Arial"/>
      <family val="2"/>
    </font>
    <font>
      <b/>
      <sz val="16"/>
      <color rgb="FFED7D31"/>
      <name val="Arial Black"/>
      <family val="2"/>
    </font>
    <font>
      <u/>
      <sz val="11"/>
      <color theme="10"/>
      <name val="Calibri"/>
      <family val="2"/>
      <scheme val="minor"/>
    </font>
    <font>
      <u/>
      <sz val="16"/>
      <color theme="10"/>
      <name val="Calibri"/>
      <family val="2"/>
      <scheme val="minor"/>
    </font>
    <font>
      <b/>
      <sz val="16"/>
      <color rgb="FFED7D31"/>
      <name val="Arial"/>
      <family val="2"/>
    </font>
    <font>
      <b/>
      <sz val="14"/>
      <color rgb="FFED7D31"/>
      <name val="Arial Black"/>
      <family val="2"/>
    </font>
    <font>
      <sz val="11"/>
      <color rgb="FF000000"/>
      <name val="Calibri"/>
      <family val="2"/>
      <scheme val="minor"/>
    </font>
    <font>
      <b/>
      <sz val="11"/>
      <color theme="5"/>
      <name val="Arial"/>
      <family val="2"/>
    </font>
    <font>
      <b/>
      <sz val="12"/>
      <color theme="1"/>
      <name val="Arial"/>
      <family val="2"/>
    </font>
    <font>
      <sz val="11"/>
      <color theme="5"/>
      <name val="Arial"/>
      <family val="2"/>
    </font>
    <font>
      <b/>
      <sz val="11"/>
      <color rgb="FFED7D31"/>
      <name val="Arial"/>
      <family val="2"/>
    </font>
    <font>
      <sz val="11"/>
      <color rgb="FF202122"/>
      <name val="Arial"/>
      <family val="2"/>
    </font>
    <font>
      <sz val="11"/>
      <color rgb="FF000000"/>
      <name val="Arial"/>
      <family val="2"/>
    </font>
    <font>
      <sz val="11"/>
      <color theme="1"/>
      <name val="Arial"/>
      <family val="2"/>
    </font>
    <font>
      <b/>
      <u/>
      <sz val="12"/>
      <color theme="1"/>
      <name val="Arial"/>
      <family val="2"/>
    </font>
    <font>
      <b/>
      <sz val="12"/>
      <color theme="0"/>
      <name val="Arial"/>
      <family val="2"/>
    </font>
    <font>
      <sz val="11"/>
      <name val="Calibri"/>
      <family val="2"/>
      <scheme val="minor"/>
    </font>
    <font>
      <b/>
      <sz val="11"/>
      <color theme="1"/>
      <name val="Arial"/>
      <family val="2"/>
    </font>
    <font>
      <b/>
      <sz val="12"/>
      <name val="Arial"/>
      <family val="2"/>
    </font>
    <font>
      <b/>
      <sz val="12"/>
      <color rgb="FFED7D31"/>
      <name val="Arial"/>
      <family val="2"/>
    </font>
    <font>
      <b/>
      <sz val="12"/>
      <color theme="2" tint="-0.749992370372631"/>
      <name val="Arial"/>
      <family val="2"/>
    </font>
    <font>
      <b/>
      <sz val="12"/>
      <color rgb="FF000000"/>
      <name val="Arial"/>
      <family val="2"/>
    </font>
    <font>
      <b/>
      <sz val="12"/>
      <color rgb="FFFF0000"/>
      <name val="Arial"/>
      <family val="2"/>
    </font>
    <font>
      <b/>
      <sz val="14"/>
      <color theme="1"/>
      <name val="Arial"/>
      <family val="2"/>
    </font>
    <font>
      <b/>
      <sz val="11"/>
      <name val="Arial"/>
      <family val="2"/>
    </font>
    <font>
      <sz val="11"/>
      <name val="Arial"/>
      <family val="2"/>
    </font>
    <font>
      <b/>
      <sz val="9"/>
      <color indexed="81"/>
      <name val="Segoe UI"/>
      <family val="2"/>
    </font>
    <font>
      <sz val="9"/>
      <color indexed="81"/>
      <name val="Segoe UI"/>
      <family val="2"/>
    </font>
    <font>
      <sz val="26"/>
      <color theme="1"/>
      <name val="Calibri"/>
      <family val="2"/>
      <scheme val="minor"/>
    </font>
    <font>
      <b/>
      <sz val="20"/>
      <color theme="5"/>
      <name val="Arial Black"/>
      <family val="2"/>
    </font>
    <font>
      <sz val="12"/>
      <color theme="1"/>
      <name val="Arial"/>
      <family val="2"/>
    </font>
    <font>
      <b/>
      <sz val="20"/>
      <color theme="5"/>
      <name val="Arial"/>
      <family val="2"/>
    </font>
    <font>
      <b/>
      <sz val="11"/>
      <color rgb="FF000000"/>
      <name val="Arial"/>
      <family val="2"/>
    </font>
    <font>
      <sz val="11"/>
      <color indexed="8"/>
      <name val="Arial"/>
      <family val="2"/>
    </font>
    <font>
      <b/>
      <sz val="11"/>
      <color theme="0"/>
      <name val="Arial"/>
      <family val="2"/>
    </font>
    <font>
      <b/>
      <sz val="11"/>
      <color theme="2" tint="-0.749992370372631"/>
      <name val="Arial"/>
      <family val="2"/>
    </font>
    <font>
      <u/>
      <sz val="11"/>
      <color theme="10"/>
      <name val="Arial"/>
      <family val="2"/>
    </font>
    <font>
      <b/>
      <u/>
      <sz val="11"/>
      <color theme="10"/>
      <name val="Arial"/>
      <family val="2"/>
    </font>
    <font>
      <sz val="11"/>
      <color rgb="FFFF0000"/>
      <name val="Arial"/>
      <family val="2"/>
    </font>
    <font>
      <b/>
      <sz val="16"/>
      <color theme="1"/>
      <name val="Calibri"/>
      <family val="2"/>
      <scheme val="minor"/>
    </font>
    <font>
      <sz val="16"/>
      <color theme="1"/>
      <name val="Calibri"/>
      <family val="2"/>
      <scheme val="minor"/>
    </font>
    <font>
      <sz val="16"/>
      <color rgb="FF000000"/>
      <name val="Calibri"/>
      <family val="2"/>
      <scheme val="minor"/>
    </font>
    <font>
      <b/>
      <sz val="16"/>
      <color theme="1"/>
      <name val="Arial"/>
      <family val="2"/>
    </font>
    <font>
      <sz val="16"/>
      <color theme="1"/>
      <name val="Arial"/>
      <family val="2"/>
    </font>
    <font>
      <b/>
      <u/>
      <sz val="16"/>
      <color theme="1"/>
      <name val="Arial"/>
      <family val="2"/>
    </font>
    <font>
      <b/>
      <sz val="16"/>
      <color rgb="FF000000"/>
      <name val="Arial"/>
      <family val="2"/>
    </font>
    <font>
      <b/>
      <sz val="18"/>
      <color rgb="FF000000"/>
      <name val="Arial"/>
      <family val="2"/>
    </font>
    <font>
      <b/>
      <sz val="16"/>
      <name val="Arial"/>
      <family val="2"/>
    </font>
    <font>
      <sz val="16"/>
      <name val="Arial"/>
      <family val="2"/>
    </font>
    <font>
      <sz val="16"/>
      <color rgb="FF000000"/>
      <name val="Arial"/>
      <family val="2"/>
    </font>
    <font>
      <b/>
      <sz val="18"/>
      <color theme="1"/>
      <name val="Calibri"/>
      <family val="2"/>
      <scheme val="minor"/>
    </font>
    <font>
      <sz val="18"/>
      <color theme="1"/>
      <name val="Calibri"/>
      <family val="2"/>
      <scheme val="minor"/>
    </font>
    <font>
      <b/>
      <sz val="18"/>
      <color theme="1"/>
      <name val="Arial"/>
      <family val="2"/>
    </font>
    <font>
      <b/>
      <u/>
      <sz val="16"/>
      <color rgb="FF000000"/>
      <name val="Arial"/>
      <family val="2"/>
    </font>
    <font>
      <b/>
      <sz val="12"/>
      <color theme="1"/>
      <name val="Calibri"/>
      <family val="2"/>
      <scheme val="minor"/>
    </font>
    <font>
      <b/>
      <i/>
      <sz val="11"/>
      <color rgb="FFFF0000"/>
      <name val="Arial"/>
      <family val="2"/>
    </font>
    <font>
      <sz val="8"/>
      <name val="Calibri"/>
      <family val="2"/>
      <scheme val="minor"/>
    </font>
    <font>
      <b/>
      <sz val="22"/>
      <color theme="1"/>
      <name val="Calibri"/>
      <family val="2"/>
      <scheme val="minor"/>
    </font>
    <font>
      <sz val="12"/>
      <name val="Times New Roman"/>
      <family val="1"/>
    </font>
    <font>
      <b/>
      <sz val="11"/>
      <color rgb="FF000000"/>
      <name val="Calibri"/>
      <family val="2"/>
      <scheme val="minor"/>
    </font>
    <font>
      <b/>
      <sz val="16"/>
      <color rgb="FF000000"/>
      <name val="Calibri"/>
      <family val="2"/>
      <scheme val="minor"/>
    </font>
    <font>
      <sz val="12"/>
      <color rgb="FF000000"/>
      <name val="Times New Roman"/>
      <family val="1"/>
    </font>
    <font>
      <b/>
      <sz val="11"/>
      <color theme="1"/>
      <name val="Calibri"/>
      <family val="2"/>
      <scheme val="minor"/>
    </font>
    <font>
      <b/>
      <sz val="9"/>
      <color theme="1"/>
      <name val="Arial"/>
      <family val="2"/>
    </font>
    <font>
      <sz val="11"/>
      <color theme="1" tint="0.499984740745262"/>
      <name val="Arial"/>
      <family val="2"/>
    </font>
    <font>
      <b/>
      <sz val="20"/>
      <color rgb="FFD4D823"/>
      <name val="Arial Black"/>
      <family val="2"/>
    </font>
    <font>
      <b/>
      <sz val="16"/>
      <color rgb="FF0097C2"/>
      <name val="Arial"/>
      <family val="2"/>
    </font>
    <font>
      <b/>
      <sz val="20"/>
      <color theme="0"/>
      <name val="Arial Black"/>
      <family val="2"/>
    </font>
    <font>
      <b/>
      <sz val="12"/>
      <name val="Calibri"/>
      <family val="2"/>
      <scheme val="minor"/>
    </font>
    <font>
      <sz val="16"/>
      <color rgb="FF0097C2"/>
      <name val="Arial Black"/>
      <family val="2"/>
    </font>
    <font>
      <sz val="11"/>
      <color rgb="FF0097C2"/>
      <name val="Calibri"/>
      <family val="2"/>
      <scheme val="minor"/>
    </font>
    <font>
      <b/>
      <sz val="16"/>
      <color rgb="FF0097C2"/>
      <name val="Arial Black"/>
      <family val="2"/>
    </font>
    <font>
      <b/>
      <sz val="18"/>
      <color rgb="FF0097C2"/>
      <name val="Arial Black"/>
      <family val="2"/>
    </font>
    <font>
      <sz val="12"/>
      <color rgb="FF0097C2"/>
      <name val="Arial"/>
      <family val="2"/>
    </font>
    <font>
      <b/>
      <sz val="12"/>
      <color rgb="FF0097C2"/>
      <name val="Arial"/>
      <family val="2"/>
    </font>
    <font>
      <b/>
      <sz val="14"/>
      <color rgb="FFD4D823"/>
      <name val="Arial"/>
      <family val="2"/>
    </font>
    <font>
      <b/>
      <sz val="18"/>
      <name val="Arial"/>
      <family val="2"/>
    </font>
    <font>
      <b/>
      <sz val="14"/>
      <name val="Arial"/>
      <family val="2"/>
    </font>
    <font>
      <b/>
      <sz val="26"/>
      <color rgb="FF0097C2"/>
      <name val="Arial"/>
      <family val="2"/>
    </font>
    <font>
      <b/>
      <sz val="14"/>
      <color theme="0"/>
      <name val="Arial"/>
      <family val="2"/>
    </font>
    <font>
      <sz val="12"/>
      <name val="Arial"/>
      <family val="2"/>
    </font>
    <font>
      <sz val="11"/>
      <color rgb="FFFFFFFF"/>
      <name val="Calibri"/>
      <family val="2"/>
      <scheme val="minor"/>
    </font>
    <font>
      <b/>
      <sz val="11"/>
      <color rgb="FFFFFFFF"/>
      <name val="Calibri"/>
      <family val="2"/>
      <scheme val="minor"/>
    </font>
    <font>
      <sz val="11"/>
      <color rgb="FFFFFFFF"/>
      <name val="Arial"/>
      <family val="2"/>
    </font>
    <font>
      <b/>
      <sz val="12"/>
      <color rgb="FFFFFFFF"/>
      <name val="Calibri"/>
      <family val="2"/>
      <scheme val="minor"/>
    </font>
    <font>
      <u/>
      <sz val="11"/>
      <color rgb="FFFFFFFF"/>
      <name val="Calibri"/>
      <family val="2"/>
      <scheme val="minor"/>
    </font>
    <font>
      <sz val="12"/>
      <color rgb="FFFFFFFF"/>
      <name val="Calibri"/>
      <family val="2"/>
      <scheme val="minor"/>
    </font>
    <font>
      <b/>
      <sz val="16"/>
      <color rgb="FFFFFFFF"/>
      <name val="Calibri"/>
      <family val="2"/>
      <scheme val="minor"/>
    </font>
    <font>
      <b/>
      <sz val="11"/>
      <color rgb="FFFFFFFF"/>
      <name val="Arial"/>
      <family val="2"/>
    </font>
    <font>
      <b/>
      <sz val="11"/>
      <color rgb="FFFFFFFF"/>
      <name val="Consolas"/>
      <family val="3"/>
    </font>
    <font>
      <b/>
      <sz val="14"/>
      <color rgb="FFFFFFFF"/>
      <name val="Calibri"/>
      <family val="2"/>
      <scheme val="minor"/>
    </font>
    <font>
      <sz val="12"/>
      <color rgb="FFFFFFFF"/>
      <name val="Times New Roman"/>
      <family val="1"/>
    </font>
    <font>
      <b/>
      <sz val="12"/>
      <color rgb="FFFFFFFF"/>
      <name val="Arial"/>
      <family val="2"/>
    </font>
  </fonts>
  <fills count="35">
    <fill>
      <patternFill patternType="none"/>
    </fill>
    <fill>
      <patternFill patternType="gray125"/>
    </fill>
    <fill>
      <patternFill patternType="solid">
        <fgColor theme="4"/>
      </patternFill>
    </fill>
    <fill>
      <patternFill patternType="solid">
        <fgColor theme="2"/>
        <bgColor indexed="64"/>
      </patternFill>
    </fill>
    <fill>
      <patternFill patternType="solid">
        <fgColor theme="0"/>
        <bgColor indexed="64"/>
      </patternFill>
    </fill>
    <fill>
      <patternFill patternType="solid">
        <fgColor theme="0"/>
        <bgColor rgb="FF000000"/>
      </patternFill>
    </fill>
    <fill>
      <patternFill patternType="solid">
        <fgColor indexed="10"/>
        <bgColor indexed="64"/>
      </patternFill>
    </fill>
    <fill>
      <patternFill patternType="solid">
        <fgColor theme="0" tint="-4.9989318521683403E-2"/>
        <bgColor indexed="64"/>
      </patternFill>
    </fill>
    <fill>
      <patternFill patternType="solid">
        <fgColor rgb="FFFFFFFF"/>
        <bgColor rgb="FF000000"/>
      </patternFill>
    </fill>
    <fill>
      <patternFill patternType="solid">
        <fgColor theme="4"/>
        <bgColor indexed="64"/>
      </patternFill>
    </fill>
    <fill>
      <patternFill patternType="lightUp">
        <fgColor theme="0" tint="-0.499984740745262"/>
        <bgColor theme="0"/>
      </patternFill>
    </fill>
    <fill>
      <patternFill patternType="lightUp">
        <fgColor theme="0" tint="-0.24994659260841701"/>
        <bgColor theme="0"/>
      </patternFill>
    </fill>
    <fill>
      <patternFill patternType="solid">
        <fgColor rgb="FF7030A0"/>
        <bgColor rgb="FF000000"/>
      </patternFill>
    </fill>
    <fill>
      <patternFill patternType="solid">
        <fgColor rgb="FF0070C0"/>
        <bgColor rgb="FF000000"/>
      </patternFill>
    </fill>
    <fill>
      <patternFill patternType="solid">
        <fgColor rgb="FF92D050"/>
        <bgColor rgb="FF000000"/>
      </patternFill>
    </fill>
    <fill>
      <patternFill patternType="solid">
        <fgColor rgb="FFFFFF00"/>
        <bgColor rgb="FF000000"/>
      </patternFill>
    </fill>
    <fill>
      <patternFill patternType="solid">
        <fgColor rgb="FFFFC000"/>
        <bgColor rgb="FF000000"/>
      </patternFill>
    </fill>
    <fill>
      <patternFill patternType="solid">
        <fgColor rgb="FF5B9BD5"/>
        <bgColor rgb="FF000000"/>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bgColor theme="0" tint="-0.24994659260841701"/>
      </patternFill>
    </fill>
    <fill>
      <patternFill patternType="lightUp">
        <fgColor rgb="FFBFBFBF"/>
        <bgColor rgb="FFFFFFFF"/>
      </patternFill>
    </fill>
    <fill>
      <patternFill patternType="lightUp">
        <fgColor rgb="FFFFC000"/>
        <bgColor rgb="FFFFFFFF"/>
      </patternFill>
    </fill>
    <fill>
      <patternFill patternType="lightUp">
        <fgColor rgb="FFFFC000"/>
        <bgColor theme="0"/>
      </patternFill>
    </fill>
    <fill>
      <patternFill patternType="darkUp">
        <fgColor theme="0" tint="-0.499984740745262"/>
        <bgColor theme="0"/>
      </patternFill>
    </fill>
    <fill>
      <patternFill patternType="solid">
        <fgColor rgb="FF4472C4"/>
        <bgColor rgb="FF000000"/>
      </patternFill>
    </fill>
    <fill>
      <patternFill patternType="solid">
        <fgColor theme="4"/>
        <bgColor rgb="FF000000"/>
      </patternFill>
    </fill>
    <fill>
      <patternFill patternType="solid">
        <fgColor rgb="FF00B0F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rgb="FF000000"/>
      </patternFill>
    </fill>
    <fill>
      <patternFill patternType="solid">
        <fgColor theme="4" tint="0.39997558519241921"/>
        <bgColor indexed="64"/>
      </patternFill>
    </fill>
    <fill>
      <patternFill patternType="solid">
        <fgColor rgb="FF0097C2"/>
        <bgColor indexed="64"/>
      </patternFill>
    </fill>
  </fills>
  <borders count="110">
    <border>
      <left/>
      <right/>
      <top/>
      <bottom/>
      <diagonal/>
    </border>
    <border>
      <left style="thin">
        <color theme="0"/>
      </left>
      <right style="thin">
        <color theme="0"/>
      </right>
      <top style="thin">
        <color theme="0"/>
      </top>
      <bottom style="thin">
        <color theme="0"/>
      </bottom>
      <diagonal/>
    </border>
    <border>
      <left style="medium">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rgb="FF000000"/>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rgb="FF000000"/>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style="thin">
        <color theme="0"/>
      </top>
      <bottom style="thin">
        <color theme="0"/>
      </bottom>
      <diagonal/>
    </border>
    <border>
      <left/>
      <right/>
      <top/>
      <bottom style="thin">
        <color theme="0"/>
      </bottom>
      <diagonal/>
    </border>
    <border>
      <left style="thin">
        <color theme="2"/>
      </left>
      <right style="thin">
        <color theme="2"/>
      </right>
      <top style="thin">
        <color theme="2"/>
      </top>
      <bottom style="thin">
        <color theme="2"/>
      </bottom>
      <diagonal/>
    </border>
    <border>
      <left style="thin">
        <color theme="0"/>
      </left>
      <right/>
      <top/>
      <bottom/>
      <diagonal/>
    </border>
    <border>
      <left/>
      <right style="thin">
        <color theme="0"/>
      </right>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indexed="64"/>
      </left>
      <right/>
      <top/>
      <bottom/>
      <diagonal/>
    </border>
    <border>
      <left style="medium">
        <color indexed="64"/>
      </left>
      <right style="medium">
        <color indexed="64"/>
      </right>
      <top style="medium">
        <color indexed="64"/>
      </top>
      <bottom style="medium">
        <color indexed="64"/>
      </bottom>
      <diagonal/>
    </border>
    <border>
      <left style="thin">
        <color theme="0" tint="-0.14999847407452621"/>
      </left>
      <right style="thin">
        <color theme="0" tint="-0.14999847407452621"/>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medium">
        <color theme="0"/>
      </left>
      <right/>
      <top style="medium">
        <color theme="0"/>
      </top>
      <bottom/>
      <diagonal/>
    </border>
    <border>
      <left style="medium">
        <color theme="0"/>
      </left>
      <right/>
      <top/>
      <bottom/>
      <diagonal/>
    </border>
    <border>
      <left style="thin">
        <color indexed="64"/>
      </left>
      <right/>
      <top/>
      <bottom/>
      <diagonal/>
    </border>
    <border>
      <left/>
      <right style="thin">
        <color indexed="64"/>
      </right>
      <top/>
      <bottom/>
      <diagonal/>
    </border>
    <border>
      <left style="thin">
        <color indexed="64"/>
      </left>
      <right/>
      <top style="thin">
        <color theme="0"/>
      </top>
      <bottom style="thin">
        <color indexed="64"/>
      </bottom>
      <diagonal/>
    </border>
    <border>
      <left style="thin">
        <color indexed="64"/>
      </left>
      <right style="thin">
        <color indexed="64"/>
      </right>
      <top/>
      <bottom style="thin">
        <color indexed="64"/>
      </bottom>
      <diagonal/>
    </border>
    <border>
      <left style="medium">
        <color indexed="64"/>
      </left>
      <right style="thin">
        <color theme="0" tint="-0.14999847407452621"/>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indexed="64"/>
      </right>
      <top/>
      <bottom style="thin">
        <color theme="0"/>
      </bottom>
      <diagonal/>
    </border>
    <border>
      <left/>
      <right style="thin">
        <color indexed="64"/>
      </right>
      <top style="thin">
        <color theme="0"/>
      </top>
      <bottom style="thin">
        <color indexed="64"/>
      </bottom>
      <diagonal/>
    </border>
    <border>
      <left/>
      <right style="thin">
        <color indexed="64"/>
      </right>
      <top style="thin">
        <color theme="0"/>
      </top>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indexed="64"/>
      </left>
      <right style="thin">
        <color theme="0" tint="-0.14999847407452621"/>
      </right>
      <top style="thin">
        <color theme="0" tint="-0.14999847407452621"/>
      </top>
      <bottom/>
      <diagonal/>
    </border>
    <border>
      <left style="thin">
        <color theme="0" tint="-0.14999847407452621"/>
      </left>
      <right style="medium">
        <color indexed="64"/>
      </right>
      <top style="thin">
        <color theme="0" tint="-0.14999847407452621"/>
      </top>
      <bottom/>
      <diagonal/>
    </border>
    <border>
      <left style="medium">
        <color indexed="64"/>
      </left>
      <right style="thin">
        <color theme="0" tint="-0.14999847407452621"/>
      </right>
      <top/>
      <bottom/>
      <diagonal/>
    </border>
    <border>
      <left/>
      <right/>
      <top/>
      <bottom style="medium">
        <color rgb="FF000000"/>
      </bottom>
      <diagonal/>
    </border>
    <border>
      <left style="thin">
        <color theme="0" tint="-0.14999847407452621"/>
      </left>
      <right/>
      <top style="medium">
        <color indexed="64"/>
      </top>
      <bottom style="thin">
        <color theme="0" tint="-0.14999847407452621"/>
      </bottom>
      <diagonal/>
    </border>
    <border>
      <left style="thin">
        <color theme="0"/>
      </left>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rgb="FFD4D823"/>
      </right>
      <top style="thin">
        <color theme="0"/>
      </top>
      <bottom style="thin">
        <color theme="0"/>
      </bottom>
      <diagonal/>
    </border>
    <border>
      <left style="thin">
        <color rgb="FFD4D823"/>
      </left>
      <right/>
      <top style="thin">
        <color rgb="FFD4D823"/>
      </top>
      <bottom/>
      <diagonal/>
    </border>
    <border>
      <left/>
      <right/>
      <top style="thin">
        <color rgb="FFD4D823"/>
      </top>
      <bottom/>
      <diagonal/>
    </border>
    <border>
      <left/>
      <right style="thin">
        <color rgb="FFD4D823"/>
      </right>
      <top style="thin">
        <color rgb="FFD4D823"/>
      </top>
      <bottom/>
      <diagonal/>
    </border>
    <border>
      <left style="thin">
        <color rgb="FFD4D823"/>
      </left>
      <right style="thin">
        <color theme="0"/>
      </right>
      <top/>
      <bottom style="thin">
        <color theme="0"/>
      </bottom>
      <diagonal/>
    </border>
    <border>
      <left style="thin">
        <color theme="0"/>
      </left>
      <right style="thin">
        <color rgb="FFD4D823"/>
      </right>
      <top/>
      <bottom style="thin">
        <color theme="0"/>
      </bottom>
      <diagonal/>
    </border>
    <border>
      <left style="thin">
        <color rgb="FFD4D823"/>
      </left>
      <right style="thin">
        <color theme="0"/>
      </right>
      <top style="thin">
        <color theme="0"/>
      </top>
      <bottom style="thin">
        <color theme="0"/>
      </bottom>
      <diagonal/>
    </border>
    <border>
      <left style="thin">
        <color rgb="FFD4D823"/>
      </left>
      <right style="thin">
        <color theme="0"/>
      </right>
      <top style="thin">
        <color theme="0"/>
      </top>
      <bottom style="thin">
        <color rgb="FFD4D823"/>
      </bottom>
      <diagonal/>
    </border>
    <border>
      <left style="thin">
        <color theme="0"/>
      </left>
      <right style="thin">
        <color theme="0"/>
      </right>
      <top style="thin">
        <color theme="0"/>
      </top>
      <bottom style="thin">
        <color rgb="FFD4D823"/>
      </bottom>
      <diagonal/>
    </border>
    <border>
      <left style="thin">
        <color theme="0"/>
      </left>
      <right style="thin">
        <color rgb="FFD4D823"/>
      </right>
      <top style="thin">
        <color theme="0"/>
      </top>
      <bottom style="thin">
        <color rgb="FFD4D823"/>
      </bottom>
      <diagonal/>
    </border>
    <border>
      <left style="thin">
        <color rgb="FFD4D823"/>
      </left>
      <right/>
      <top/>
      <bottom style="thin">
        <color rgb="FFD4D823"/>
      </bottom>
      <diagonal/>
    </border>
    <border>
      <left/>
      <right/>
      <top/>
      <bottom style="thin">
        <color rgb="FFD4D823"/>
      </bottom>
      <diagonal/>
    </border>
    <border>
      <left/>
      <right style="thin">
        <color rgb="FFD4D823"/>
      </right>
      <top/>
      <bottom style="thin">
        <color rgb="FFD4D823"/>
      </bottom>
      <diagonal/>
    </border>
    <border>
      <left style="medium">
        <color rgb="FFD4D823"/>
      </left>
      <right/>
      <top style="medium">
        <color rgb="FFD4D823"/>
      </top>
      <bottom/>
      <diagonal/>
    </border>
    <border>
      <left/>
      <right/>
      <top style="medium">
        <color rgb="FFD4D823"/>
      </top>
      <bottom/>
      <diagonal/>
    </border>
    <border>
      <left/>
      <right style="medium">
        <color rgb="FFD4D823"/>
      </right>
      <top style="medium">
        <color rgb="FFD4D823"/>
      </top>
      <bottom/>
      <diagonal/>
    </border>
    <border>
      <left style="medium">
        <color rgb="FFD4D823"/>
      </left>
      <right/>
      <top/>
      <bottom style="medium">
        <color rgb="FFD4D823"/>
      </bottom>
      <diagonal/>
    </border>
    <border>
      <left/>
      <right/>
      <top/>
      <bottom style="medium">
        <color rgb="FFD4D823"/>
      </bottom>
      <diagonal/>
    </border>
    <border>
      <left/>
      <right style="medium">
        <color rgb="FFD4D823"/>
      </right>
      <top/>
      <bottom style="medium">
        <color rgb="FFD4D823"/>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5" fillId="0" borderId="0" applyNumberFormat="0" applyFill="0" applyBorder="0" applyAlignment="0" applyProtection="0"/>
  </cellStyleXfs>
  <cellXfs count="964">
    <xf numFmtId="0" fontId="0" fillId="0" borderId="0" xfId="0"/>
    <xf numFmtId="0" fontId="0" fillId="3" borderId="0" xfId="0" applyFill="1"/>
    <xf numFmtId="0" fontId="0" fillId="4" borderId="0" xfId="0" applyFill="1"/>
    <xf numFmtId="0" fontId="0" fillId="3" borderId="0" xfId="0" applyFill="1" applyAlignment="1">
      <alignment wrapText="1"/>
    </xf>
    <xf numFmtId="0" fontId="4" fillId="5" borderId="0" xfId="0" applyFont="1" applyFill="1"/>
    <xf numFmtId="0" fontId="6" fillId="5" borderId="0" xfId="3" applyFont="1" applyFill="1" applyAlignment="1"/>
    <xf numFmtId="0" fontId="7" fillId="5" borderId="0" xfId="0" applyFont="1" applyFill="1"/>
    <xf numFmtId="0" fontId="4" fillId="5" borderId="0" xfId="0" applyFont="1" applyFill="1" applyAlignment="1">
      <alignment horizontal="center"/>
    </xf>
    <xf numFmtId="0" fontId="0" fillId="6" borderId="0" xfId="0" applyFill="1"/>
    <xf numFmtId="0" fontId="16" fillId="4" borderId="0" xfId="0" applyFont="1" applyFill="1"/>
    <xf numFmtId="0" fontId="16" fillId="4" borderId="0" xfId="0" applyFont="1" applyFill="1" applyAlignment="1">
      <alignment horizontal="left"/>
    </xf>
    <xf numFmtId="0" fontId="16" fillId="20" borderId="0" xfId="0" applyFont="1" applyFill="1"/>
    <xf numFmtId="0" fontId="11" fillId="4" borderId="6" xfId="0" applyFont="1" applyFill="1" applyBorder="1" applyAlignment="1">
      <alignment horizontal="center"/>
    </xf>
    <xf numFmtId="0" fontId="21" fillId="4" borderId="13" xfId="0" applyFont="1" applyFill="1" applyBorder="1" applyAlignment="1" applyProtection="1">
      <alignment horizontal="center" vertical="center"/>
      <protection locked="0"/>
    </xf>
    <xf numFmtId="0" fontId="16" fillId="4" borderId="0" xfId="0" applyFont="1" applyFill="1" applyAlignment="1">
      <alignment horizontal="center"/>
    </xf>
    <xf numFmtId="0" fontId="15" fillId="8" borderId="0" xfId="0" applyFont="1" applyFill="1"/>
    <xf numFmtId="0" fontId="0" fillId="0" borderId="18" xfId="0" applyBorder="1"/>
    <xf numFmtId="0" fontId="0" fillId="0" borderId="19" xfId="0" applyBorder="1"/>
    <xf numFmtId="0" fontId="0" fillId="0" borderId="20" xfId="0" applyBorder="1"/>
    <xf numFmtId="0" fontId="0" fillId="0" borderId="2" xfId="0" applyBorder="1"/>
    <xf numFmtId="0" fontId="0" fillId="0" borderId="1" xfId="0" applyBorder="1"/>
    <xf numFmtId="0" fontId="31" fillId="0" borderId="1" xfId="0" applyFont="1" applyBorder="1"/>
    <xf numFmtId="0" fontId="9" fillId="0" borderId="0" xfId="0" applyFont="1"/>
    <xf numFmtId="0" fontId="32" fillId="4" borderId="45" xfId="0" applyFont="1" applyFill="1" applyBorder="1" applyAlignment="1">
      <alignment vertical="center" wrapText="1"/>
    </xf>
    <xf numFmtId="0" fontId="32" fillId="4" borderId="42" xfId="0" applyFont="1" applyFill="1" applyBorder="1" applyAlignment="1">
      <alignment vertical="center" wrapText="1"/>
    </xf>
    <xf numFmtId="0" fontId="32" fillId="4" borderId="0" xfId="0" applyFont="1" applyFill="1" applyAlignment="1">
      <alignment vertical="center" wrapText="1"/>
    </xf>
    <xf numFmtId="0" fontId="32" fillId="4" borderId="43" xfId="0" applyFont="1" applyFill="1" applyBorder="1" applyAlignment="1">
      <alignment vertical="center" wrapText="1"/>
    </xf>
    <xf numFmtId="0" fontId="32" fillId="4" borderId="46" xfId="0" applyFont="1" applyFill="1" applyBorder="1" applyAlignment="1">
      <alignment vertical="center" wrapText="1"/>
    </xf>
    <xf numFmtId="0" fontId="32" fillId="4" borderId="40" xfId="0" applyFont="1" applyFill="1" applyBorder="1" applyAlignment="1">
      <alignment vertical="center" wrapText="1"/>
    </xf>
    <xf numFmtId="0" fontId="32" fillId="4" borderId="47" xfId="0" applyFont="1" applyFill="1" applyBorder="1" applyAlignment="1">
      <alignment vertical="center" wrapText="1"/>
    </xf>
    <xf numFmtId="3" fontId="16" fillId="4" borderId="6" xfId="0" applyNumberFormat="1" applyFont="1" applyFill="1" applyBorder="1" applyAlignment="1" applyProtection="1">
      <alignment horizontal="center" vertical="center"/>
      <protection locked="0"/>
    </xf>
    <xf numFmtId="0" fontId="20" fillId="21" borderId="6" xfId="0" applyFont="1" applyFill="1" applyBorder="1" applyAlignment="1" applyProtection="1">
      <alignment horizontal="center" vertical="center"/>
      <protection locked="0"/>
    </xf>
    <xf numFmtId="0" fontId="2" fillId="2" borderId="21" xfId="2" applyBorder="1"/>
    <xf numFmtId="0" fontId="16" fillId="4" borderId="58" xfId="0" applyFont="1" applyFill="1" applyBorder="1" applyAlignment="1">
      <alignment horizontal="left"/>
    </xf>
    <xf numFmtId="0" fontId="16" fillId="4" borderId="59" xfId="0" applyFont="1" applyFill="1" applyBorder="1" applyAlignment="1">
      <alignment horizontal="left"/>
    </xf>
    <xf numFmtId="0" fontId="16" fillId="4" borderId="58" xfId="0" applyFont="1" applyFill="1" applyBorder="1"/>
    <xf numFmtId="0" fontId="16" fillId="4" borderId="59" xfId="0" applyFont="1" applyFill="1" applyBorder="1"/>
    <xf numFmtId="0" fontId="16" fillId="7" borderId="16" xfId="0" applyFont="1" applyFill="1" applyBorder="1"/>
    <xf numFmtId="0" fontId="16" fillId="7" borderId="0" xfId="0" applyFont="1" applyFill="1"/>
    <xf numFmtId="0" fontId="16" fillId="7" borderId="2" xfId="0" applyFont="1" applyFill="1" applyBorder="1"/>
    <xf numFmtId="0" fontId="20" fillId="7" borderId="0" xfId="0" applyFont="1" applyFill="1"/>
    <xf numFmtId="2" fontId="16" fillId="7" borderId="0" xfId="0" applyNumberFormat="1" applyFont="1" applyFill="1"/>
    <xf numFmtId="0" fontId="16" fillId="7" borderId="2" xfId="0" applyFont="1" applyFill="1" applyBorder="1" applyAlignment="1">
      <alignment vertical="center" wrapText="1"/>
    </xf>
    <xf numFmtId="0" fontId="16" fillId="4" borderId="0" xfId="0" applyFont="1" applyFill="1" applyAlignment="1">
      <alignment vertical="center" wrapText="1"/>
    </xf>
    <xf numFmtId="0" fontId="16" fillId="7" borderId="0" xfId="0" applyFont="1" applyFill="1" applyAlignment="1">
      <alignment vertical="center" wrapText="1"/>
    </xf>
    <xf numFmtId="2" fontId="16" fillId="7" borderId="0" xfId="0" applyNumberFormat="1" applyFont="1" applyFill="1" applyAlignment="1">
      <alignment vertical="center" wrapText="1"/>
    </xf>
    <xf numFmtId="0" fontId="34" fillId="4" borderId="58" xfId="0" applyFont="1" applyFill="1" applyBorder="1" applyAlignment="1">
      <alignment vertical="center"/>
    </xf>
    <xf numFmtId="0" fontId="34" fillId="4" borderId="59" xfId="0" applyFont="1" applyFill="1" applyBorder="1" applyAlignment="1">
      <alignment vertical="center"/>
    </xf>
    <xf numFmtId="0" fontId="34" fillId="4" borderId="60" xfId="0" applyFont="1" applyFill="1" applyBorder="1" applyAlignment="1">
      <alignment vertical="center"/>
    </xf>
    <xf numFmtId="0" fontId="16" fillId="7" borderId="0" xfId="0" applyFont="1" applyFill="1" applyAlignment="1">
      <alignment horizontal="center" vertical="center"/>
    </xf>
    <xf numFmtId="168" fontId="16" fillId="20" borderId="0" xfId="0" applyNumberFormat="1" applyFont="1" applyFill="1"/>
    <xf numFmtId="0" fontId="20" fillId="11" borderId="6" xfId="0" applyFont="1" applyFill="1" applyBorder="1" applyAlignment="1">
      <alignment horizontal="center" vertical="center"/>
    </xf>
    <xf numFmtId="0" fontId="16" fillId="7" borderId="49" xfId="0" applyFont="1" applyFill="1" applyBorder="1"/>
    <xf numFmtId="0" fontId="36" fillId="4" borderId="59" xfId="0" applyFont="1" applyFill="1" applyBorder="1"/>
    <xf numFmtId="0" fontId="36" fillId="4" borderId="0" xfId="0" applyFont="1" applyFill="1"/>
    <xf numFmtId="0" fontId="36" fillId="7" borderId="0" xfId="0" applyFont="1" applyFill="1"/>
    <xf numFmtId="0" fontId="16" fillId="4" borderId="5" xfId="0" applyFont="1" applyFill="1" applyBorder="1"/>
    <xf numFmtId="0" fontId="16" fillId="4" borderId="4" xfId="0" applyFont="1" applyFill="1" applyBorder="1"/>
    <xf numFmtId="0" fontId="16" fillId="4" borderId="4" xfId="0" applyFont="1" applyFill="1" applyBorder="1" applyAlignment="1">
      <alignment horizontal="center"/>
    </xf>
    <xf numFmtId="0" fontId="16" fillId="4" borderId="3" xfId="0" applyFont="1" applyFill="1" applyBorder="1"/>
    <xf numFmtId="0" fontId="27" fillId="4" borderId="0" xfId="0" applyFont="1" applyFill="1" applyAlignment="1" applyProtection="1">
      <alignment vertical="center"/>
      <protection hidden="1"/>
    </xf>
    <xf numFmtId="0" fontId="27" fillId="7" borderId="0" xfId="0" applyFont="1" applyFill="1" applyAlignment="1" applyProtection="1">
      <alignment vertical="center"/>
      <protection hidden="1"/>
    </xf>
    <xf numFmtId="0" fontId="28" fillId="4" borderId="0" xfId="0" applyFont="1" applyFill="1" applyAlignment="1" applyProtection="1">
      <alignment vertical="center"/>
      <protection hidden="1"/>
    </xf>
    <xf numFmtId="0" fontId="28" fillId="7" borderId="0" xfId="0" applyFont="1" applyFill="1" applyAlignment="1" applyProtection="1">
      <alignment vertical="center"/>
      <protection hidden="1"/>
    </xf>
    <xf numFmtId="0" fontId="16" fillId="0" borderId="16" xfId="0" applyFont="1" applyBorder="1"/>
    <xf numFmtId="0" fontId="16" fillId="4" borderId="12" xfId="0" applyFont="1" applyFill="1" applyBorder="1"/>
    <xf numFmtId="0" fontId="16" fillId="4" borderId="11" xfId="0" applyFont="1" applyFill="1" applyBorder="1"/>
    <xf numFmtId="0" fontId="16" fillId="4" borderId="10" xfId="0" applyFont="1" applyFill="1" applyBorder="1"/>
    <xf numFmtId="0" fontId="16" fillId="0" borderId="0" xfId="0" applyFont="1"/>
    <xf numFmtId="0" fontId="23" fillId="0" borderId="6" xfId="0" applyFont="1" applyBorder="1"/>
    <xf numFmtId="0" fontId="38" fillId="0" borderId="6" xfId="0" applyFont="1" applyBorder="1"/>
    <xf numFmtId="0" fontId="20" fillId="0" borderId="0" xfId="0" applyFont="1" applyAlignment="1" applyProtection="1">
      <alignment horizontal="center"/>
      <protection locked="0"/>
    </xf>
    <xf numFmtId="0" fontId="23" fillId="0" borderId="13" xfId="0" applyFont="1" applyBorder="1"/>
    <xf numFmtId="0" fontId="20" fillId="0" borderId="6" xfId="0" applyFont="1" applyBorder="1" applyAlignment="1" applyProtection="1">
      <alignment horizontal="center" vertical="center"/>
      <protection locked="0"/>
    </xf>
    <xf numFmtId="0" fontId="16" fillId="10" borderId="0" xfId="0" applyFont="1" applyFill="1"/>
    <xf numFmtId="0" fontId="16" fillId="0" borderId="6" xfId="0" applyFont="1" applyBorder="1"/>
    <xf numFmtId="0" fontId="16" fillId="7" borderId="56" xfId="0" applyFont="1" applyFill="1" applyBorder="1"/>
    <xf numFmtId="0" fontId="16" fillId="7" borderId="57" xfId="0" applyFont="1" applyFill="1" applyBorder="1"/>
    <xf numFmtId="167" fontId="20" fillId="0" borderId="59" xfId="0" applyNumberFormat="1" applyFont="1" applyBorder="1" applyAlignment="1" applyProtection="1">
      <alignment horizontal="center" vertical="center"/>
      <protection locked="0"/>
    </xf>
    <xf numFmtId="0" fontId="16" fillId="0" borderId="2" xfId="0" applyFont="1" applyBorder="1"/>
    <xf numFmtId="0" fontId="20" fillId="26" borderId="9" xfId="0" applyFont="1" applyFill="1" applyBorder="1"/>
    <xf numFmtId="167" fontId="20" fillId="26" borderId="6" xfId="0" applyNumberFormat="1" applyFont="1" applyFill="1" applyBorder="1" applyAlignment="1">
      <alignment horizontal="center"/>
    </xf>
    <xf numFmtId="0" fontId="23" fillId="0" borderId="6" xfId="1" applyNumberFormat="1" applyFont="1" applyFill="1" applyBorder="1" applyAlignment="1" applyProtection="1">
      <alignment horizontal="center"/>
      <protection locked="0"/>
    </xf>
    <xf numFmtId="0" fontId="23" fillId="4" borderId="58" xfId="0" applyFont="1" applyFill="1" applyBorder="1" applyAlignment="1">
      <alignment horizontal="center"/>
    </xf>
    <xf numFmtId="0" fontId="23" fillId="4" borderId="0" xfId="0" applyFont="1" applyFill="1" applyAlignment="1">
      <alignment horizontal="center"/>
    </xf>
    <xf numFmtId="0" fontId="23" fillId="4" borderId="6" xfId="0" applyFont="1" applyFill="1" applyBorder="1" applyAlignment="1">
      <alignment horizontal="center"/>
    </xf>
    <xf numFmtId="0" fontId="15" fillId="4" borderId="58" xfId="0" applyFont="1" applyFill="1" applyBorder="1" applyAlignment="1">
      <alignment horizontal="left"/>
    </xf>
    <xf numFmtId="0" fontId="36" fillId="0" borderId="0" xfId="0" applyFont="1"/>
    <xf numFmtId="0" fontId="35" fillId="15" borderId="41" xfId="0" applyFont="1" applyFill="1" applyBorder="1" applyAlignment="1">
      <alignment horizontal="center" vertical="center"/>
    </xf>
    <xf numFmtId="0" fontId="35" fillId="14" borderId="41" xfId="0" applyFont="1" applyFill="1" applyBorder="1" applyAlignment="1">
      <alignment horizontal="center" vertical="center"/>
    </xf>
    <xf numFmtId="49" fontId="24" fillId="16" borderId="41" xfId="0" applyNumberFormat="1" applyFont="1" applyFill="1" applyBorder="1" applyAlignment="1">
      <alignment horizontal="center" vertical="center"/>
    </xf>
    <xf numFmtId="49" fontId="24" fillId="17" borderId="41" xfId="0" applyNumberFormat="1" applyFont="1" applyFill="1" applyBorder="1" applyAlignment="1">
      <alignment horizontal="center" vertical="center"/>
    </xf>
    <xf numFmtId="0" fontId="16" fillId="0" borderId="0" xfId="0" applyFont="1" applyAlignment="1">
      <alignment vertical="center"/>
    </xf>
    <xf numFmtId="0" fontId="15" fillId="0" borderId="41" xfId="0" applyFont="1" applyBorder="1" applyAlignment="1">
      <alignment horizontal="center" vertical="center"/>
    </xf>
    <xf numFmtId="0" fontId="20" fillId="0" borderId="41" xfId="0" applyFont="1" applyBorder="1" applyAlignment="1">
      <alignment horizontal="center" vertical="center"/>
    </xf>
    <xf numFmtId="0" fontId="16" fillId="0" borderId="41" xfId="0" applyFont="1" applyBorder="1" applyAlignment="1">
      <alignment horizontal="center" vertical="center"/>
    </xf>
    <xf numFmtId="0" fontId="15" fillId="0" borderId="0" xfId="0" applyFont="1"/>
    <xf numFmtId="0" fontId="41" fillId="4" borderId="12" xfId="0" applyFont="1" applyFill="1" applyBorder="1"/>
    <xf numFmtId="0" fontId="20" fillId="0" borderId="6" xfId="0" applyFont="1" applyBorder="1"/>
    <xf numFmtId="167" fontId="11" fillId="11" borderId="6" xfId="0" applyNumberFormat="1" applyFont="1" applyFill="1" applyBorder="1" applyAlignment="1">
      <alignment horizontal="center"/>
    </xf>
    <xf numFmtId="0" fontId="42" fillId="4" borderId="0" xfId="0" applyFont="1" applyFill="1" applyAlignment="1">
      <alignment horizontal="center" vertical="center" wrapText="1"/>
    </xf>
    <xf numFmtId="0" fontId="16" fillId="7" borderId="11" xfId="0" applyFont="1" applyFill="1" applyBorder="1"/>
    <xf numFmtId="0" fontId="42" fillId="4" borderId="0" xfId="0" applyFont="1" applyFill="1"/>
    <xf numFmtId="0" fontId="42" fillId="4" borderId="0" xfId="0" applyFont="1" applyFill="1" applyAlignment="1">
      <alignment vertical="center" wrapText="1"/>
    </xf>
    <xf numFmtId="0" fontId="45" fillId="4" borderId="0" xfId="0" applyFont="1" applyFill="1" applyAlignment="1">
      <alignment vertical="center"/>
    </xf>
    <xf numFmtId="0" fontId="45" fillId="4" borderId="0" xfId="0" applyFont="1" applyFill="1"/>
    <xf numFmtId="0" fontId="43" fillId="4" borderId="0" xfId="0" applyFont="1" applyFill="1"/>
    <xf numFmtId="0" fontId="42" fillId="4" borderId="0" xfId="0" applyFont="1" applyFill="1" applyAlignment="1">
      <alignment wrapText="1"/>
    </xf>
    <xf numFmtId="0" fontId="43" fillId="4" borderId="0" xfId="0" applyFont="1" applyFill="1" applyAlignment="1">
      <alignment vertical="center"/>
    </xf>
    <xf numFmtId="0" fontId="45" fillId="4" borderId="0" xfId="0" applyFont="1" applyFill="1" applyAlignment="1">
      <alignment vertical="center" wrapText="1"/>
    </xf>
    <xf numFmtId="0" fontId="44" fillId="8" borderId="0" xfId="0" applyFont="1" applyFill="1" applyAlignment="1">
      <alignment horizontal="center"/>
    </xf>
    <xf numFmtId="0" fontId="45" fillId="4" borderId="0" xfId="0" applyFont="1" applyFill="1" applyAlignment="1">
      <alignment horizontal="left" vertical="center"/>
    </xf>
    <xf numFmtId="0" fontId="47" fillId="4" borderId="0" xfId="0" applyFont="1" applyFill="1" applyAlignment="1">
      <alignment horizontal="center" vertical="center"/>
    </xf>
    <xf numFmtId="0" fontId="20" fillId="11" borderId="61" xfId="0" applyFont="1" applyFill="1" applyBorder="1" applyAlignment="1">
      <alignment horizontal="center" vertical="center"/>
    </xf>
    <xf numFmtId="0" fontId="20" fillId="11" borderId="4" xfId="0" applyFont="1" applyFill="1" applyBorder="1" applyAlignment="1">
      <alignment horizontal="center" vertical="center" wrapText="1"/>
    </xf>
    <xf numFmtId="0" fontId="18" fillId="4" borderId="12" xfId="0" applyFont="1" applyFill="1" applyBorder="1"/>
    <xf numFmtId="0" fontId="18" fillId="4" borderId="11" xfId="0" applyFont="1" applyFill="1" applyBorder="1"/>
    <xf numFmtId="0" fontId="18" fillId="4" borderId="5" xfId="0" applyFont="1" applyFill="1" applyBorder="1"/>
    <xf numFmtId="0" fontId="18" fillId="4" borderId="4" xfId="0" applyFont="1" applyFill="1" applyBorder="1"/>
    <xf numFmtId="0" fontId="18" fillId="4" borderId="58" xfId="0" applyFont="1" applyFill="1" applyBorder="1"/>
    <xf numFmtId="0" fontId="18" fillId="4" borderId="0" xfId="0" applyFont="1" applyFill="1"/>
    <xf numFmtId="0" fontId="9" fillId="0" borderId="48" xfId="0" applyFont="1" applyBorder="1"/>
    <xf numFmtId="0" fontId="9" fillId="0" borderId="53" xfId="0" applyFont="1" applyBorder="1"/>
    <xf numFmtId="0" fontId="9" fillId="0" borderId="55" xfId="0" applyFont="1" applyBorder="1"/>
    <xf numFmtId="0" fontId="9" fillId="0" borderId="65" xfId="0" applyFont="1" applyBorder="1"/>
    <xf numFmtId="0" fontId="9" fillId="0" borderId="66" xfId="0" applyFont="1" applyBorder="1"/>
    <xf numFmtId="0" fontId="14" fillId="4" borderId="0" xfId="0" applyFont="1" applyFill="1" applyAlignment="1">
      <alignment vertical="center" wrapText="1"/>
    </xf>
    <xf numFmtId="0" fontId="9" fillId="0" borderId="2" xfId="0" applyFont="1" applyBorder="1"/>
    <xf numFmtId="0" fontId="9" fillId="0" borderId="20" xfId="0" applyFont="1" applyBorder="1"/>
    <xf numFmtId="0" fontId="9" fillId="0" borderId="54" xfId="0" applyFont="1" applyBorder="1"/>
    <xf numFmtId="0" fontId="2" fillId="2" borderId="0" xfId="2" applyBorder="1"/>
    <xf numFmtId="0" fontId="2" fillId="2" borderId="50" xfId="2" applyBorder="1"/>
    <xf numFmtId="0" fontId="19" fillId="20" borderId="68" xfId="0" applyFont="1" applyFill="1" applyBorder="1"/>
    <xf numFmtId="0" fontId="46" fillId="4" borderId="0" xfId="0" applyFont="1" applyFill="1" applyAlignment="1">
      <alignment horizontal="left" vertical="center" wrapText="1"/>
    </xf>
    <xf numFmtId="0" fontId="54" fillId="4" borderId="0" xfId="0" applyFont="1" applyFill="1" applyAlignment="1">
      <alignment horizontal="left" vertical="center"/>
    </xf>
    <xf numFmtId="0" fontId="50" fillId="8" borderId="0" xfId="0" applyFont="1" applyFill="1" applyAlignment="1">
      <alignment horizontal="left" vertical="center" wrapText="1"/>
    </xf>
    <xf numFmtId="0" fontId="43" fillId="4" borderId="0" xfId="0" applyFont="1" applyFill="1" applyAlignment="1">
      <alignment horizontal="left" vertical="center"/>
    </xf>
    <xf numFmtId="0" fontId="50" fillId="4" borderId="0" xfId="0" applyFont="1" applyFill="1" applyAlignment="1">
      <alignment horizontal="left" vertical="center" wrapText="1"/>
    </xf>
    <xf numFmtId="0" fontId="50" fillId="4" borderId="0" xfId="0" applyFont="1" applyFill="1" applyAlignment="1">
      <alignment horizontal="left" vertical="center"/>
    </xf>
    <xf numFmtId="0" fontId="20" fillId="0" borderId="6" xfId="0" applyFont="1" applyBorder="1" applyAlignment="1" applyProtection="1">
      <alignment horizontal="center"/>
      <protection locked="0"/>
    </xf>
    <xf numFmtId="0" fontId="16" fillId="7" borderId="0" xfId="0" applyFont="1" applyFill="1" applyAlignment="1">
      <alignment horizontal="left"/>
    </xf>
    <xf numFmtId="0" fontId="16" fillId="0" borderId="0" xfId="0" applyFont="1" applyAlignment="1">
      <alignment horizontal="left"/>
    </xf>
    <xf numFmtId="0" fontId="45" fillId="4" borderId="0" xfId="0" applyFont="1" applyFill="1" applyAlignment="1">
      <alignment horizontal="center" vertical="center" wrapText="1"/>
    </xf>
    <xf numFmtId="0" fontId="50" fillId="8" borderId="10" xfId="0" applyFont="1" applyFill="1" applyBorder="1" applyAlignment="1">
      <alignment horizontal="left" vertical="center" wrapText="1"/>
    </xf>
    <xf numFmtId="0" fontId="51" fillId="8" borderId="58" xfId="0" applyFont="1" applyFill="1" applyBorder="1" applyAlignment="1">
      <alignment horizontal="left" vertical="center" wrapText="1"/>
    </xf>
    <xf numFmtId="0" fontId="50" fillId="8" borderId="59" xfId="0" applyFont="1" applyFill="1" applyBorder="1" applyAlignment="1">
      <alignment horizontal="left" vertical="center" wrapText="1"/>
    </xf>
    <xf numFmtId="0" fontId="51" fillId="8" borderId="5" xfId="0" applyFont="1" applyFill="1" applyBorder="1" applyAlignment="1">
      <alignment horizontal="left" vertical="center" wrapText="1"/>
    </xf>
    <xf numFmtId="0" fontId="50" fillId="8" borderId="3" xfId="0" applyFont="1" applyFill="1" applyBorder="1" applyAlignment="1">
      <alignment horizontal="left" vertical="center" wrapText="1"/>
    </xf>
    <xf numFmtId="0" fontId="52" fillId="8" borderId="58" xfId="0" applyFont="1" applyFill="1" applyBorder="1" applyAlignment="1">
      <alignment horizontal="left" vertical="center" wrapText="1"/>
    </xf>
    <xf numFmtId="0" fontId="50" fillId="0" borderId="70" xfId="0" applyFont="1" applyBorder="1" applyAlignment="1">
      <alignment horizontal="left" vertical="center" wrapText="1"/>
    </xf>
    <xf numFmtId="0" fontId="51" fillId="8" borderId="5" xfId="0" applyFont="1" applyFill="1" applyBorder="1" applyAlignment="1">
      <alignment horizontal="left" vertical="center"/>
    </xf>
    <xf numFmtId="0" fontId="50" fillId="0" borderId="71" xfId="0" applyFont="1" applyBorder="1" applyAlignment="1">
      <alignment horizontal="left" vertical="center" wrapText="1"/>
    </xf>
    <xf numFmtId="0" fontId="50" fillId="4" borderId="59" xfId="0" applyFont="1" applyFill="1" applyBorder="1" applyAlignment="1">
      <alignment horizontal="left" vertical="center" wrapText="1"/>
    </xf>
    <xf numFmtId="0" fontId="50" fillId="0" borderId="72" xfId="0" applyFont="1" applyBorder="1" applyAlignment="1">
      <alignment horizontal="left" vertical="center" wrapText="1"/>
    </xf>
    <xf numFmtId="0" fontId="52" fillId="8" borderId="5" xfId="0" applyFont="1" applyFill="1" applyBorder="1" applyAlignment="1">
      <alignment horizontal="left" vertical="center" wrapText="1"/>
    </xf>
    <xf numFmtId="0" fontId="54" fillId="4" borderId="58" xfId="0" applyFont="1" applyFill="1" applyBorder="1" applyAlignment="1">
      <alignment horizontal="left" vertical="center"/>
    </xf>
    <xf numFmtId="0" fontId="53" fillId="4" borderId="59" xfId="0" applyFont="1" applyFill="1" applyBorder="1" applyAlignment="1">
      <alignment horizontal="left" vertical="center"/>
    </xf>
    <xf numFmtId="0" fontId="54" fillId="4" borderId="5" xfId="0" applyFont="1" applyFill="1" applyBorder="1" applyAlignment="1">
      <alignment horizontal="left" vertical="center"/>
    </xf>
    <xf numFmtId="0" fontId="53" fillId="4" borderId="3" xfId="0" applyFont="1" applyFill="1" applyBorder="1" applyAlignment="1">
      <alignment horizontal="left" vertical="center"/>
    </xf>
    <xf numFmtId="0" fontId="51" fillId="8" borderId="12" xfId="0" applyFont="1" applyFill="1" applyBorder="1" applyAlignment="1">
      <alignment horizontal="left" vertical="center" wrapText="1"/>
    </xf>
    <xf numFmtId="0" fontId="52" fillId="8" borderId="12" xfId="0" applyFont="1" applyFill="1" applyBorder="1" applyAlignment="1">
      <alignment horizontal="left" vertical="center" wrapText="1"/>
    </xf>
    <xf numFmtId="0" fontId="50" fillId="4" borderId="10" xfId="0" applyFont="1" applyFill="1" applyBorder="1" applyAlignment="1">
      <alignment horizontal="left" vertical="center" wrapText="1"/>
    </xf>
    <xf numFmtId="0" fontId="42" fillId="4" borderId="11" xfId="0" applyFont="1" applyFill="1" applyBorder="1"/>
    <xf numFmtId="0" fontId="43" fillId="4" borderId="11" xfId="0" applyFont="1" applyFill="1" applyBorder="1"/>
    <xf numFmtId="0" fontId="43" fillId="4" borderId="58" xfId="0" applyFont="1" applyFill="1" applyBorder="1"/>
    <xf numFmtId="0" fontId="43" fillId="4" borderId="59" xfId="0" applyFont="1" applyFill="1" applyBorder="1"/>
    <xf numFmtId="0" fontId="50" fillId="5" borderId="0" xfId="0" applyFont="1" applyFill="1" applyAlignment="1">
      <alignment horizontal="left" vertical="center" wrapText="1"/>
    </xf>
    <xf numFmtId="0" fontId="48" fillId="5" borderId="0" xfId="0" applyFont="1" applyFill="1" applyAlignment="1">
      <alignment horizontal="left" vertical="center" wrapText="1"/>
    </xf>
    <xf numFmtId="0" fontId="52" fillId="5" borderId="0" xfId="0" applyFont="1" applyFill="1" applyAlignment="1">
      <alignment horizontal="left" vertical="center" wrapText="1"/>
    </xf>
    <xf numFmtId="0" fontId="43" fillId="4" borderId="0" xfId="0" applyFont="1" applyFill="1" applyAlignment="1">
      <alignment wrapText="1"/>
    </xf>
    <xf numFmtId="0" fontId="42" fillId="4" borderId="0" xfId="0" applyFont="1" applyFill="1" applyAlignment="1">
      <alignment vertical="center"/>
    </xf>
    <xf numFmtId="0" fontId="49" fillId="8" borderId="0" xfId="0" applyFont="1" applyFill="1" applyAlignment="1">
      <alignment horizontal="center" vertical="top"/>
    </xf>
    <xf numFmtId="0" fontId="47" fillId="4" borderId="0" xfId="0" applyFont="1" applyFill="1" applyAlignment="1">
      <alignment vertical="center"/>
    </xf>
    <xf numFmtId="0" fontId="42" fillId="4" borderId="0" xfId="0" applyFont="1" applyFill="1" applyAlignment="1">
      <alignment horizontal="center" wrapText="1"/>
    </xf>
    <xf numFmtId="0" fontId="42" fillId="4" borderId="0" xfId="0" applyFont="1" applyFill="1" applyAlignment="1">
      <alignment horizontal="left" vertical="center"/>
    </xf>
    <xf numFmtId="0" fontId="42" fillId="4" borderId="0" xfId="0" applyFont="1" applyFill="1" applyAlignment="1">
      <alignment horizontal="left" vertical="center" wrapText="1"/>
    </xf>
    <xf numFmtId="0" fontId="55" fillId="4" borderId="0" xfId="0" applyFont="1" applyFill="1" applyAlignment="1">
      <alignment vertical="center"/>
    </xf>
    <xf numFmtId="0" fontId="55" fillId="4" borderId="0" xfId="0" applyFont="1" applyFill="1" applyAlignment="1">
      <alignment vertical="top"/>
    </xf>
    <xf numFmtId="0" fontId="45" fillId="4" borderId="59" xfId="0" applyFont="1" applyFill="1" applyBorder="1" applyAlignment="1">
      <alignment horizontal="center"/>
    </xf>
    <xf numFmtId="0" fontId="19" fillId="2" borderId="0" xfId="2" applyFont="1" applyBorder="1"/>
    <xf numFmtId="0" fontId="19" fillId="2" borderId="17" xfId="2" applyFont="1" applyBorder="1"/>
    <xf numFmtId="0" fontId="60" fillId="4" borderId="0" xfId="0" applyFont="1" applyFill="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vertical="center" wrapText="1"/>
    </xf>
    <xf numFmtId="0" fontId="61" fillId="0" borderId="0" xfId="0" applyFont="1"/>
    <xf numFmtId="0" fontId="62" fillId="0" borderId="19" xfId="0" applyFont="1" applyBorder="1" applyAlignment="1">
      <alignment horizontal="center"/>
    </xf>
    <xf numFmtId="0" fontId="62" fillId="0" borderId="17" xfId="0" applyFont="1" applyBorder="1" applyAlignment="1">
      <alignment horizontal="center"/>
    </xf>
    <xf numFmtId="0" fontId="11" fillId="4" borderId="6" xfId="0" applyFont="1" applyFill="1" applyBorder="1" applyAlignment="1">
      <alignment horizontal="center" vertical="center"/>
    </xf>
    <xf numFmtId="0" fontId="11" fillId="4" borderId="7" xfId="0" applyFont="1" applyFill="1" applyBorder="1" applyAlignment="1">
      <alignment horizontal="center" vertical="center"/>
    </xf>
    <xf numFmtId="0" fontId="24" fillId="8" borderId="7" xfId="0" applyFont="1" applyFill="1" applyBorder="1" applyAlignment="1">
      <alignment horizontal="center" vertical="center" wrapText="1"/>
    </xf>
    <xf numFmtId="0" fontId="24" fillId="8" borderId="6" xfId="0" applyFont="1" applyFill="1" applyBorder="1" applyAlignment="1">
      <alignment horizontal="center" vertical="center" wrapText="1"/>
    </xf>
    <xf numFmtId="0" fontId="24" fillId="8" borderId="6" xfId="0" applyFont="1" applyFill="1" applyBorder="1" applyAlignment="1">
      <alignment horizontal="center"/>
    </xf>
    <xf numFmtId="0" fontId="11" fillId="4" borderId="7" xfId="0" applyFont="1" applyFill="1" applyBorder="1" applyAlignment="1" applyProtection="1">
      <alignment horizontal="center"/>
      <protection locked="0"/>
    </xf>
    <xf numFmtId="0" fontId="33" fillId="0" borderId="9" xfId="0" applyFont="1" applyBorder="1" applyProtection="1">
      <protection locked="0"/>
    </xf>
    <xf numFmtId="0" fontId="33" fillId="0" borderId="6" xfId="0" applyFont="1" applyBorder="1" applyProtection="1">
      <protection locked="0"/>
    </xf>
    <xf numFmtId="0" fontId="33" fillId="11" borderId="6" xfId="0" applyFont="1" applyFill="1" applyBorder="1"/>
    <xf numFmtId="0" fontId="33" fillId="7" borderId="2" xfId="0" applyFont="1" applyFill="1" applyBorder="1" applyAlignment="1">
      <alignment vertical="center"/>
    </xf>
    <xf numFmtId="0" fontId="33" fillId="4" borderId="0" xfId="0" applyFont="1" applyFill="1" applyAlignment="1">
      <alignment horizontal="center" vertical="center"/>
    </xf>
    <xf numFmtId="0" fontId="33" fillId="7" borderId="0" xfId="0" applyFont="1" applyFill="1" applyAlignment="1">
      <alignment vertical="center"/>
    </xf>
    <xf numFmtId="0" fontId="22" fillId="8" borderId="6" xfId="0" applyFont="1" applyFill="1" applyBorder="1" applyAlignment="1">
      <alignment horizontal="center" vertical="center"/>
    </xf>
    <xf numFmtId="0" fontId="16" fillId="0" borderId="6" xfId="0" applyFont="1" applyBorder="1" applyAlignment="1">
      <alignment horizontal="left"/>
    </xf>
    <xf numFmtId="0" fontId="11" fillId="11" borderId="6" xfId="0" applyFont="1" applyFill="1" applyBorder="1" applyAlignment="1">
      <alignment horizontal="center"/>
    </xf>
    <xf numFmtId="0" fontId="3" fillId="11" borderId="6" xfId="0" applyFont="1" applyFill="1" applyBorder="1" applyAlignment="1">
      <alignment horizontal="center"/>
    </xf>
    <xf numFmtId="0" fontId="23" fillId="0" borderId="9" xfId="0" applyFont="1" applyBorder="1" applyAlignment="1" applyProtection="1">
      <alignment horizontal="center"/>
      <protection locked="0"/>
    </xf>
    <xf numFmtId="0" fontId="20" fillId="26" borderId="9" xfId="0" applyFont="1" applyFill="1" applyBorder="1" applyAlignment="1">
      <alignment horizontal="center"/>
    </xf>
    <xf numFmtId="0" fontId="23" fillId="0" borderId="6" xfId="0" applyFont="1" applyBorder="1" applyAlignment="1" applyProtection="1">
      <alignment horizontal="center"/>
      <protection locked="0"/>
    </xf>
    <xf numFmtId="0" fontId="15" fillId="4" borderId="0" xfId="0" applyFont="1" applyFill="1" applyAlignment="1">
      <alignment horizontal="left"/>
    </xf>
    <xf numFmtId="0" fontId="45" fillId="4" borderId="0" xfId="0" applyFont="1" applyFill="1" applyAlignment="1">
      <alignment horizontal="center" vertical="center"/>
    </xf>
    <xf numFmtId="0" fontId="55" fillId="4" borderId="0" xfId="0" applyFont="1" applyFill="1" applyAlignment="1">
      <alignment horizontal="center" vertical="center"/>
    </xf>
    <xf numFmtId="0" fontId="45" fillId="4" borderId="0" xfId="0" applyFont="1" applyFill="1" applyAlignment="1">
      <alignment horizontal="left" vertical="center" wrapText="1"/>
    </xf>
    <xf numFmtId="0" fontId="43" fillId="4" borderId="59" xfId="0" applyFont="1" applyFill="1" applyBorder="1" applyAlignment="1">
      <alignment wrapText="1"/>
    </xf>
    <xf numFmtId="0" fontId="9" fillId="17" borderId="14" xfId="0" applyFont="1" applyFill="1" applyBorder="1"/>
    <xf numFmtId="0" fontId="9" fillId="0" borderId="18" xfId="0" applyFont="1" applyBorder="1"/>
    <xf numFmtId="0" fontId="9" fillId="2" borderId="14" xfId="2" applyFont="1" applyBorder="1"/>
    <xf numFmtId="0" fontId="9" fillId="2" borderId="21" xfId="2" applyFont="1" applyBorder="1"/>
    <xf numFmtId="0" fontId="9" fillId="2" borderId="0" xfId="2" applyFont="1" applyBorder="1"/>
    <xf numFmtId="0" fontId="9" fillId="7" borderId="48" xfId="0" applyFont="1" applyFill="1" applyBorder="1"/>
    <xf numFmtId="0" fontId="9" fillId="20" borderId="68" xfId="0" applyFont="1" applyFill="1" applyBorder="1"/>
    <xf numFmtId="0" fontId="9" fillId="2" borderId="18" xfId="2" applyFont="1" applyBorder="1"/>
    <xf numFmtId="0" fontId="9" fillId="2" borderId="17" xfId="2" applyFont="1" applyBorder="1"/>
    <xf numFmtId="0" fontId="9" fillId="7" borderId="69" xfId="0" applyFont="1" applyFill="1" applyBorder="1"/>
    <xf numFmtId="0" fontId="9" fillId="0" borderId="67" xfId="0" applyFont="1" applyBorder="1"/>
    <xf numFmtId="0" fontId="9" fillId="7" borderId="68" xfId="0" applyFont="1" applyFill="1" applyBorder="1"/>
    <xf numFmtId="0" fontId="64" fillId="0" borderId="35" xfId="0" applyFont="1" applyBorder="1"/>
    <xf numFmtId="0" fontId="9" fillId="0" borderId="14" xfId="0" applyFont="1" applyBorder="1" applyAlignment="1">
      <alignment horizontal="center" vertical="center"/>
    </xf>
    <xf numFmtId="0" fontId="9" fillId="0" borderId="21" xfId="0" applyFont="1" applyBorder="1" applyAlignment="1">
      <alignment horizontal="center" vertical="center"/>
    </xf>
    <xf numFmtId="0" fontId="9" fillId="0" borderId="20" xfId="0" applyFont="1" applyBorder="1" applyAlignment="1">
      <alignment horizontal="center" vertical="center"/>
    </xf>
    <xf numFmtId="0" fontId="9" fillId="0" borderId="18" xfId="0" applyFont="1" applyBorder="1" applyAlignment="1">
      <alignment horizontal="center" vertical="center"/>
    </xf>
    <xf numFmtId="0" fontId="9" fillId="0" borderId="17" xfId="0" applyFont="1" applyBorder="1" applyAlignment="1">
      <alignment horizontal="center" vertical="center"/>
    </xf>
    <xf numFmtId="0" fontId="9" fillId="0" borderId="16" xfId="0" applyFont="1" applyBorder="1" applyAlignment="1">
      <alignment horizontal="center" vertical="center"/>
    </xf>
    <xf numFmtId="0" fontId="9" fillId="0" borderId="2" xfId="0" applyFont="1" applyBorder="1" applyAlignment="1">
      <alignment horizontal="center" vertical="center"/>
    </xf>
    <xf numFmtId="0" fontId="9" fillId="0" borderId="19" xfId="0" applyFont="1" applyBorder="1" applyAlignment="1">
      <alignment horizontal="center" vertical="center"/>
    </xf>
    <xf numFmtId="0" fontId="64" fillId="0" borderId="27" xfId="0" applyFont="1" applyBorder="1"/>
    <xf numFmtId="0" fontId="64" fillId="0" borderId="0" xfId="0" applyFont="1"/>
    <xf numFmtId="0" fontId="62" fillId="0" borderId="16" xfId="0" applyFont="1" applyBorder="1" applyAlignment="1">
      <alignment horizontal="center"/>
    </xf>
    <xf numFmtId="0" fontId="62" fillId="0" borderId="21" xfId="0" applyFont="1" applyBorder="1" applyAlignment="1">
      <alignment horizontal="center"/>
    </xf>
    <xf numFmtId="0" fontId="62" fillId="0" borderId="2" xfId="0" applyFont="1" applyBorder="1" applyAlignment="1">
      <alignment horizontal="center"/>
    </xf>
    <xf numFmtId="0" fontId="62" fillId="0" borderId="20" xfId="0" applyFont="1" applyBorder="1" applyAlignment="1">
      <alignment horizontal="center"/>
    </xf>
    <xf numFmtId="0" fontId="20" fillId="0" borderId="6" xfId="0" applyFont="1" applyBorder="1" applyAlignment="1">
      <alignment horizontal="center"/>
    </xf>
    <xf numFmtId="0" fontId="65" fillId="31" borderId="0" xfId="0" applyFont="1" applyFill="1" applyAlignment="1">
      <alignment horizontal="center" vertical="center"/>
    </xf>
    <xf numFmtId="14" fontId="65" fillId="31" borderId="0" xfId="0" applyNumberFormat="1" applyFont="1" applyFill="1" applyAlignment="1">
      <alignment horizontal="center" vertical="center"/>
    </xf>
    <xf numFmtId="0" fontId="9" fillId="0" borderId="68" xfId="0" applyFont="1" applyBorder="1"/>
    <xf numFmtId="0" fontId="9" fillId="0" borderId="76" xfId="0" applyFont="1" applyBorder="1"/>
    <xf numFmtId="0" fontId="9" fillId="2" borderId="20" xfId="2" applyFont="1" applyBorder="1"/>
    <xf numFmtId="0" fontId="0" fillId="0" borderId="17" xfId="0" applyBorder="1"/>
    <xf numFmtId="0" fontId="9" fillId="0" borderId="74" xfId="0" applyFont="1" applyBorder="1" applyAlignment="1">
      <alignment horizontal="center" vertical="center" wrapText="1"/>
    </xf>
    <xf numFmtId="0" fontId="9" fillId="0" borderId="35" xfId="0" applyFont="1" applyBorder="1" applyAlignment="1">
      <alignment horizontal="center" vertical="center" wrapText="1"/>
    </xf>
    <xf numFmtId="0" fontId="9" fillId="0" borderId="73" xfId="0" applyFont="1" applyBorder="1" applyAlignment="1">
      <alignment horizontal="center" vertical="center" wrapText="1"/>
    </xf>
    <xf numFmtId="0" fontId="9" fillId="31" borderId="25" xfId="0" applyFont="1" applyFill="1" applyBorder="1" applyAlignment="1">
      <alignment horizontal="center"/>
    </xf>
    <xf numFmtId="0" fontId="9" fillId="31" borderId="22" xfId="0" applyFont="1" applyFill="1" applyBorder="1" applyAlignment="1">
      <alignment horizontal="center"/>
    </xf>
    <xf numFmtId="0" fontId="9" fillId="0" borderId="27" xfId="0" applyFont="1" applyBorder="1" applyAlignment="1">
      <alignment horizontal="center" vertical="center" wrapText="1"/>
    </xf>
    <xf numFmtId="0" fontId="0" fillId="0" borderId="0" xfId="0" applyAlignment="1">
      <alignment vertical="center"/>
    </xf>
    <xf numFmtId="0" fontId="20" fillId="0" borderId="6" xfId="0" applyFont="1" applyBorder="1" applyAlignment="1" applyProtection="1">
      <alignment horizontal="center" vertical="center" wrapText="1"/>
      <protection locked="0"/>
    </xf>
    <xf numFmtId="0" fontId="0" fillId="0" borderId="0" xfId="0" applyAlignment="1">
      <alignment wrapText="1"/>
    </xf>
    <xf numFmtId="0" fontId="11" fillId="4" borderId="6" xfId="0" applyFont="1" applyFill="1" applyBorder="1" applyAlignment="1">
      <alignment horizontal="center" vertical="center" wrapText="1"/>
    </xf>
    <xf numFmtId="0" fontId="11" fillId="4" borderId="6" xfId="0" applyFont="1" applyFill="1" applyBorder="1" applyAlignment="1" applyProtection="1">
      <alignment horizontal="center" vertical="center"/>
      <protection locked="0"/>
    </xf>
    <xf numFmtId="0" fontId="21" fillId="4" borderId="6" xfId="0" applyFont="1" applyFill="1" applyBorder="1" applyAlignment="1" applyProtection="1">
      <alignment horizontal="center" vertical="center"/>
      <protection locked="0"/>
    </xf>
    <xf numFmtId="0" fontId="67" fillId="0" borderId="11" xfId="0" applyFont="1" applyBorder="1"/>
    <xf numFmtId="0" fontId="67" fillId="0" borderId="0" xfId="0" applyFont="1"/>
    <xf numFmtId="0" fontId="20" fillId="0" borderId="12" xfId="0" applyFont="1" applyBorder="1"/>
    <xf numFmtId="0" fontId="70" fillId="4" borderId="38" xfId="0" applyFont="1" applyFill="1" applyBorder="1" applyAlignment="1">
      <alignment vertical="center" wrapText="1"/>
    </xf>
    <xf numFmtId="0" fontId="70" fillId="4" borderId="37" xfId="0" applyFont="1" applyFill="1" applyBorder="1" applyAlignment="1">
      <alignment vertical="center" wrapText="1"/>
    </xf>
    <xf numFmtId="0" fontId="68" fillId="4" borderId="39" xfId="0" applyFont="1" applyFill="1" applyBorder="1" applyAlignment="1">
      <alignment vertical="center" wrapText="1"/>
    </xf>
    <xf numFmtId="0" fontId="69" fillId="4" borderId="42" xfId="0" applyFont="1" applyFill="1" applyBorder="1" applyAlignment="1">
      <alignment vertical="center"/>
    </xf>
    <xf numFmtId="0" fontId="69" fillId="4" borderId="0" xfId="0" applyFont="1" applyFill="1" applyAlignment="1">
      <alignment vertical="center"/>
    </xf>
    <xf numFmtId="0" fontId="69" fillId="4" borderId="43" xfId="0" applyFont="1" applyFill="1" applyBorder="1" applyAlignment="1">
      <alignment vertical="center"/>
    </xf>
    <xf numFmtId="0" fontId="0" fillId="0" borderId="39" xfId="0" applyBorder="1"/>
    <xf numFmtId="0" fontId="0" fillId="0" borderId="37" xfId="0" applyBorder="1"/>
    <xf numFmtId="0" fontId="0" fillId="0" borderId="81" xfId="0" applyBorder="1"/>
    <xf numFmtId="0" fontId="0" fillId="0" borderId="82" xfId="0" applyBorder="1"/>
    <xf numFmtId="0" fontId="0" fillId="0" borderId="83" xfId="0" applyBorder="1"/>
    <xf numFmtId="0" fontId="0" fillId="0" borderId="87" xfId="0" applyBorder="1"/>
    <xf numFmtId="0" fontId="0" fillId="0" borderId="88" xfId="0" applyBorder="1"/>
    <xf numFmtId="0" fontId="0" fillId="0" borderId="89" xfId="0" applyBorder="1"/>
    <xf numFmtId="0" fontId="0" fillId="0" borderId="90" xfId="0" applyBorder="1"/>
    <xf numFmtId="0" fontId="0" fillId="0" borderId="91" xfId="0" applyBorder="1"/>
    <xf numFmtId="0" fontId="0" fillId="0" borderId="92" xfId="0" applyBorder="1"/>
    <xf numFmtId="0" fontId="72" fillId="4" borderId="0" xfId="0" applyFont="1" applyFill="1"/>
    <xf numFmtId="0" fontId="73" fillId="4" borderId="0" xfId="0" applyFont="1" applyFill="1"/>
    <xf numFmtId="0" fontId="74" fillId="4" borderId="0" xfId="0" applyFont="1" applyFill="1"/>
    <xf numFmtId="0" fontId="75" fillId="4" borderId="0" xfId="0" applyFont="1" applyFill="1"/>
    <xf numFmtId="0" fontId="75" fillId="4" borderId="0" xfId="0" applyFont="1" applyFill="1" applyAlignment="1">
      <alignment wrapText="1"/>
    </xf>
    <xf numFmtId="0" fontId="75" fillId="4" borderId="0" xfId="0" applyFont="1" applyFill="1" applyAlignment="1">
      <alignment horizontal="center" wrapText="1"/>
    </xf>
    <xf numFmtId="0" fontId="16" fillId="34" borderId="0" xfId="0" applyFont="1" applyFill="1"/>
    <xf numFmtId="0" fontId="37" fillId="34" borderId="6" xfId="0" applyFont="1" applyFill="1" applyBorder="1" applyAlignment="1">
      <alignment horizontal="center" vertical="center" wrapText="1"/>
    </xf>
    <xf numFmtId="0" fontId="37" fillId="34" borderId="6" xfId="0" applyFont="1" applyFill="1" applyBorder="1" applyAlignment="1">
      <alignment horizontal="center" vertical="center"/>
    </xf>
    <xf numFmtId="0" fontId="45" fillId="4" borderId="59" xfId="0" applyFont="1" applyFill="1" applyBorder="1" applyAlignment="1">
      <alignment vertical="center" wrapText="1"/>
    </xf>
    <xf numFmtId="0" fontId="65" fillId="0" borderId="12" xfId="0" applyFont="1" applyBorder="1"/>
    <xf numFmtId="0" fontId="0" fillId="0" borderId="6" xfId="0" applyBorder="1"/>
    <xf numFmtId="0" fontId="0" fillId="0" borderId="11" xfId="0" applyBorder="1"/>
    <xf numFmtId="0" fontId="0" fillId="0" borderId="10" xfId="0" applyBorder="1"/>
    <xf numFmtId="0" fontId="0" fillId="0" borderId="2" xfId="0" applyBorder="1" applyAlignment="1">
      <alignment horizontal="center" vertical="center"/>
    </xf>
    <xf numFmtId="0" fontId="0" fillId="0" borderId="16" xfId="0" applyBorder="1" applyAlignment="1">
      <alignment horizontal="center" vertical="center"/>
    </xf>
    <xf numFmtId="0" fontId="0" fillId="0" borderId="27" xfId="0" applyBorder="1" applyAlignment="1">
      <alignment horizontal="center" vertical="center"/>
    </xf>
    <xf numFmtId="0" fontId="65" fillId="33" borderId="102" xfId="0" applyFont="1" applyFill="1" applyBorder="1" applyAlignment="1">
      <alignment horizontal="center" vertical="center"/>
    </xf>
    <xf numFmtId="0" fontId="0" fillId="0" borderId="21" xfId="0" applyBorder="1" applyAlignment="1">
      <alignment horizontal="center" vertical="center"/>
    </xf>
    <xf numFmtId="0" fontId="65" fillId="0" borderId="25" xfId="0" applyFont="1" applyBorder="1" applyAlignment="1">
      <alignment horizontal="center" vertical="center"/>
    </xf>
    <xf numFmtId="0" fontId="65" fillId="0" borderId="23" xfId="0" applyFont="1" applyBorder="1" applyAlignment="1">
      <alignment horizontal="center" vertical="center"/>
    </xf>
    <xf numFmtId="0" fontId="65" fillId="0" borderId="22" xfId="0" applyFont="1" applyBorder="1" applyAlignment="1">
      <alignment horizontal="center" vertical="center"/>
    </xf>
    <xf numFmtId="0" fontId="0" fillId="0" borderId="16" xfId="0" applyBorder="1"/>
    <xf numFmtId="0" fontId="0" fillId="0" borderId="14" xfId="0" applyBorder="1"/>
    <xf numFmtId="0" fontId="0" fillId="0" borderId="21" xfId="0" applyBorder="1"/>
    <xf numFmtId="0" fontId="65" fillId="0" borderId="50" xfId="0" applyFont="1" applyBorder="1" applyAlignment="1">
      <alignment horizontal="center"/>
    </xf>
    <xf numFmtId="0" fontId="0" fillId="0" borderId="19" xfId="0"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65" fillId="0" borderId="50" xfId="0" applyFont="1" applyBorder="1" applyAlignment="1">
      <alignment horizontal="center" vertical="center"/>
    </xf>
    <xf numFmtId="0" fontId="0" fillId="0" borderId="36" xfId="0" applyBorder="1"/>
    <xf numFmtId="0" fontId="0" fillId="0" borderId="35" xfId="0" applyBorder="1"/>
    <xf numFmtId="0" fontId="0" fillId="0" borderId="27" xfId="0" applyBorder="1"/>
    <xf numFmtId="0" fontId="11" fillId="4" borderId="9" xfId="0" applyFont="1" applyFill="1" applyBorder="1" applyAlignment="1" applyProtection="1">
      <alignment horizontal="center" vertical="center"/>
      <protection locked="0"/>
    </xf>
    <xf numFmtId="0" fontId="11" fillId="4" borderId="7" xfId="0" applyFont="1" applyFill="1" applyBorder="1" applyAlignment="1" applyProtection="1">
      <alignment horizontal="center" vertical="center"/>
      <protection locked="0"/>
    </xf>
    <xf numFmtId="0" fontId="22" fillId="8" borderId="9" xfId="0" applyFont="1" applyFill="1" applyBorder="1" applyAlignment="1">
      <alignment vertical="center"/>
    </xf>
    <xf numFmtId="3" fontId="11" fillId="4" borderId="9" xfId="0" applyNumberFormat="1" applyFont="1" applyFill="1" applyBorder="1" applyProtection="1">
      <protection locked="0"/>
    </xf>
    <xf numFmtId="0" fontId="33" fillId="0" borderId="9" xfId="0" applyFont="1" applyBorder="1" applyAlignment="1" applyProtection="1">
      <alignment horizontal="center" vertical="center"/>
      <protection locked="0"/>
    </xf>
    <xf numFmtId="0" fontId="33" fillId="0" borderId="6" xfId="0" applyFont="1" applyBorder="1" applyAlignment="1" applyProtection="1">
      <alignment horizontal="center" vertical="center"/>
      <protection locked="0"/>
    </xf>
    <xf numFmtId="0" fontId="33" fillId="11" borderId="6" xfId="0" applyFont="1" applyFill="1" applyBorder="1" applyAlignment="1">
      <alignment horizontal="center" vertical="center"/>
    </xf>
    <xf numFmtId="14" fontId="0" fillId="0" borderId="0" xfId="0" applyNumberFormat="1"/>
    <xf numFmtId="2" fontId="11" fillId="11" borderId="6" xfId="0" applyNumberFormat="1" applyFont="1" applyFill="1" applyBorder="1" applyAlignment="1">
      <alignment horizontal="center" vertical="center"/>
    </xf>
    <xf numFmtId="0" fontId="37" fillId="34" borderId="5" xfId="0" applyFont="1" applyFill="1" applyBorder="1" applyAlignment="1">
      <alignment horizontal="center" vertical="center"/>
    </xf>
    <xf numFmtId="0" fontId="83" fillId="4" borderId="9" xfId="0" applyFont="1" applyFill="1" applyBorder="1" applyAlignment="1" applyProtection="1">
      <alignment horizontal="center" vertical="center"/>
      <protection locked="0"/>
    </xf>
    <xf numFmtId="0" fontId="83" fillId="0" borderId="9" xfId="0" applyFont="1" applyBorder="1" applyAlignment="1" applyProtection="1">
      <alignment horizontal="center" vertical="center"/>
      <protection locked="0"/>
    </xf>
    <xf numFmtId="0" fontId="20" fillId="10" borderId="9" xfId="0" applyFont="1" applyFill="1" applyBorder="1"/>
    <xf numFmtId="167" fontId="20" fillId="10" borderId="6" xfId="0" applyNumberFormat="1" applyFont="1" applyFill="1" applyBorder="1" applyAlignment="1">
      <alignment horizontal="center"/>
    </xf>
    <xf numFmtId="0" fontId="20" fillId="10" borderId="9" xfId="0" applyFont="1" applyFill="1" applyBorder="1" applyAlignment="1">
      <alignment horizontal="center"/>
    </xf>
    <xf numFmtId="0" fontId="37" fillId="34" borderId="12" xfId="0" applyFont="1" applyFill="1" applyBorder="1" applyAlignment="1">
      <alignment horizontal="center" vertical="center"/>
    </xf>
    <xf numFmtId="0" fontId="0" fillId="0" borderId="103" xfId="0" applyBorder="1"/>
    <xf numFmtId="0" fontId="65" fillId="0" borderId="104" xfId="0" applyFont="1" applyBorder="1"/>
    <xf numFmtId="0" fontId="0" fillId="4" borderId="58" xfId="0" applyFill="1" applyBorder="1"/>
    <xf numFmtId="0" fontId="0" fillId="4" borderId="59" xfId="0" applyFill="1" applyBorder="1"/>
    <xf numFmtId="0" fontId="0" fillId="4" borderId="4" xfId="0" applyFill="1" applyBorder="1"/>
    <xf numFmtId="0" fontId="0" fillId="4" borderId="3" xfId="0" applyFill="1" applyBorder="1"/>
    <xf numFmtId="0" fontId="0" fillId="0" borderId="12" xfId="0" applyBorder="1"/>
    <xf numFmtId="0" fontId="0" fillId="0" borderId="5" xfId="0" applyBorder="1"/>
    <xf numFmtId="0" fontId="0" fillId="0" borderId="4" xfId="0" applyBorder="1"/>
    <xf numFmtId="0" fontId="0" fillId="0" borderId="3" xfId="0" applyBorder="1"/>
    <xf numFmtId="0" fontId="0" fillId="0" borderId="59" xfId="0" applyBorder="1"/>
    <xf numFmtId="0" fontId="57" fillId="0" borderId="96" xfId="0" applyFont="1" applyBorder="1" applyAlignment="1">
      <alignment horizontal="center" vertical="center" wrapText="1"/>
    </xf>
    <xf numFmtId="0" fontId="57" fillId="0" borderId="97" xfId="0" applyFont="1" applyBorder="1" applyAlignment="1">
      <alignment horizontal="center" vertical="center" wrapText="1"/>
    </xf>
    <xf numFmtId="0" fontId="57" fillId="0" borderId="98" xfId="0" applyFont="1" applyBorder="1" applyAlignment="1">
      <alignment horizontal="center" vertical="center" wrapText="1"/>
    </xf>
    <xf numFmtId="0" fontId="57" fillId="0" borderId="99" xfId="0" applyFont="1" applyBorder="1" applyAlignment="1">
      <alignment horizontal="center" vertical="center" wrapText="1"/>
    </xf>
    <xf numFmtId="0" fontId="57" fillId="0" borderId="100" xfId="0" applyFont="1" applyBorder="1" applyAlignment="1">
      <alignment horizontal="center" vertical="center" wrapText="1"/>
    </xf>
    <xf numFmtId="0" fontId="57" fillId="0" borderId="101" xfId="0" applyFont="1" applyBorder="1" applyAlignment="1">
      <alignment horizontal="center" vertical="center" wrapText="1"/>
    </xf>
    <xf numFmtId="0" fontId="68" fillId="4" borderId="38" xfId="0" applyFont="1" applyFill="1" applyBorder="1" applyAlignment="1">
      <alignment horizontal="center" vertical="center" wrapText="1"/>
    </xf>
    <xf numFmtId="0" fontId="69" fillId="4" borderId="80" xfId="0" applyFont="1" applyFill="1" applyBorder="1" applyAlignment="1">
      <alignment horizontal="center" vertical="center"/>
    </xf>
    <xf numFmtId="0" fontId="69" fillId="4" borderId="44" xfId="0" applyFont="1" applyFill="1" applyBorder="1" applyAlignment="1">
      <alignment horizontal="center" vertical="center"/>
    </xf>
    <xf numFmtId="0" fontId="71" fillId="4" borderId="84" xfId="0" applyFont="1" applyFill="1" applyBorder="1" applyAlignment="1">
      <alignment horizontal="center" wrapText="1"/>
    </xf>
    <xf numFmtId="0" fontId="71" fillId="4" borderId="85" xfId="0" applyFont="1" applyFill="1" applyBorder="1" applyAlignment="1">
      <alignment horizontal="center" wrapText="1"/>
    </xf>
    <xf numFmtId="0" fontId="71" fillId="4" borderId="86" xfId="0" applyFont="1" applyFill="1" applyBorder="1" applyAlignment="1">
      <alignment horizontal="center" wrapText="1"/>
    </xf>
    <xf numFmtId="0" fontId="71" fillId="4" borderId="93" xfId="0" applyFont="1" applyFill="1" applyBorder="1" applyAlignment="1">
      <alignment horizontal="center" wrapText="1"/>
    </xf>
    <xf numFmtId="0" fontId="71" fillId="4" borderId="94" xfId="0" applyFont="1" applyFill="1" applyBorder="1" applyAlignment="1">
      <alignment horizontal="center" wrapText="1"/>
    </xf>
    <xf numFmtId="0" fontId="71" fillId="4" borderId="95" xfId="0" applyFont="1" applyFill="1" applyBorder="1" applyAlignment="1">
      <alignment horizontal="center" wrapText="1"/>
    </xf>
    <xf numFmtId="0" fontId="78" fillId="4" borderId="0" xfId="0" applyFont="1" applyFill="1" applyAlignment="1">
      <alignment horizontal="center"/>
    </xf>
    <xf numFmtId="0" fontId="75" fillId="4" borderId="0" xfId="0" applyFont="1" applyFill="1" applyAlignment="1">
      <alignment horizontal="center" vertical="top" wrapText="1"/>
    </xf>
    <xf numFmtId="0" fontId="76" fillId="4" borderId="0" xfId="0" applyFont="1" applyFill="1" applyAlignment="1">
      <alignment horizontal="left" wrapText="1"/>
    </xf>
    <xf numFmtId="0" fontId="74" fillId="4" borderId="0" xfId="0" applyFont="1" applyFill="1" applyAlignment="1">
      <alignment horizontal="left" wrapText="1"/>
    </xf>
    <xf numFmtId="0" fontId="8" fillId="5" borderId="0" xfId="0" applyFont="1" applyFill="1" applyAlignment="1">
      <alignment wrapText="1"/>
    </xf>
    <xf numFmtId="0" fontId="6" fillId="5" borderId="0" xfId="3" applyFont="1" applyFill="1" applyAlignment="1" applyProtection="1">
      <alignment horizontal="left"/>
    </xf>
    <xf numFmtId="0" fontId="16" fillId="7" borderId="0" xfId="0" applyFont="1" applyFill="1" applyAlignment="1">
      <alignment horizontal="center"/>
    </xf>
    <xf numFmtId="0" fontId="11" fillId="4" borderId="11" xfId="0" applyFont="1" applyFill="1" applyBorder="1" applyAlignment="1">
      <alignment horizontal="center"/>
    </xf>
    <xf numFmtId="0" fontId="10" fillId="4" borderId="0" xfId="0" applyFont="1" applyFill="1" applyAlignment="1">
      <alignment horizontal="center" vertical="center"/>
    </xf>
    <xf numFmtId="0" fontId="20" fillId="0" borderId="12" xfId="0" applyFont="1" applyBorder="1" applyAlignment="1" applyProtection="1">
      <alignment horizontal="center"/>
      <protection locked="0"/>
    </xf>
    <xf numFmtId="0" fontId="20" fillId="0" borderId="11" xfId="0" applyFont="1" applyBorder="1" applyAlignment="1" applyProtection="1">
      <alignment horizontal="center"/>
      <protection locked="0"/>
    </xf>
    <xf numFmtId="0" fontId="20" fillId="0" borderId="10" xfId="0" applyFont="1" applyBorder="1" applyAlignment="1" applyProtection="1">
      <alignment horizontal="center"/>
      <protection locked="0"/>
    </xf>
    <xf numFmtId="0" fontId="37" fillId="9" borderId="6" xfId="0" applyFont="1" applyFill="1" applyBorder="1" applyAlignment="1">
      <alignment horizontal="center"/>
    </xf>
    <xf numFmtId="1" fontId="20" fillId="0" borderId="9" xfId="0" applyNumberFormat="1" applyFont="1" applyBorder="1" applyAlignment="1" applyProtection="1">
      <alignment horizontal="center"/>
      <protection locked="0"/>
    </xf>
    <xf numFmtId="1" fontId="20" fillId="0" borderId="8" xfId="0" applyNumberFormat="1" applyFont="1" applyBorder="1" applyAlignment="1" applyProtection="1">
      <alignment horizontal="center"/>
      <protection locked="0"/>
    </xf>
    <xf numFmtId="1" fontId="20" fillId="0" borderId="7" xfId="0" applyNumberFormat="1" applyFont="1" applyBorder="1" applyAlignment="1" applyProtection="1">
      <alignment horizontal="center"/>
      <protection locked="0"/>
    </xf>
    <xf numFmtId="0" fontId="20" fillId="0" borderId="6" xfId="0" applyFont="1" applyBorder="1" applyAlignment="1" applyProtection="1">
      <alignment horizontal="center"/>
      <protection locked="0"/>
    </xf>
    <xf numFmtId="0" fontId="20" fillId="0" borderId="9" xfId="0" applyFont="1" applyBorder="1" applyAlignment="1" applyProtection="1">
      <alignment horizontal="center"/>
      <protection locked="0"/>
    </xf>
    <xf numFmtId="0" fontId="20" fillId="0" borderId="8" xfId="0" applyFont="1" applyBorder="1" applyAlignment="1" applyProtection="1">
      <alignment horizontal="center"/>
      <protection locked="0"/>
    </xf>
    <xf numFmtId="0" fontId="20" fillId="0" borderId="7" xfId="0" applyFont="1" applyBorder="1" applyAlignment="1" applyProtection="1">
      <alignment horizontal="center"/>
      <protection locked="0"/>
    </xf>
    <xf numFmtId="0" fontId="16" fillId="0" borderId="6" xfId="0" applyFont="1" applyBorder="1" applyAlignment="1">
      <alignment horizontal="center"/>
    </xf>
    <xf numFmtId="0" fontId="16" fillId="0" borderId="6" xfId="0" applyFont="1" applyBorder="1" applyAlignment="1">
      <alignment horizontal="left" vertical="center" wrapText="1"/>
    </xf>
    <xf numFmtId="0" fontId="20" fillId="0" borderId="9" xfId="0" applyFont="1" applyBorder="1" applyAlignment="1">
      <alignment horizontal="left"/>
    </xf>
    <xf numFmtId="0" fontId="20" fillId="0" borderId="8" xfId="0" applyFont="1" applyBorder="1" applyAlignment="1">
      <alignment horizontal="left"/>
    </xf>
    <xf numFmtId="0" fontId="20" fillId="0" borderId="7" xfId="0" applyFont="1" applyBorder="1" applyAlignment="1">
      <alignment horizontal="left"/>
    </xf>
    <xf numFmtId="0" fontId="20" fillId="30" borderId="12" xfId="0" applyFont="1" applyFill="1" applyBorder="1" applyAlignment="1">
      <alignment horizontal="center"/>
    </xf>
    <xf numFmtId="0" fontId="20" fillId="30" borderId="11" xfId="0" applyFont="1" applyFill="1" applyBorder="1" applyAlignment="1">
      <alignment horizontal="center"/>
    </xf>
    <xf numFmtId="0" fontId="20" fillId="30" borderId="10" xfId="0" applyFont="1" applyFill="1" applyBorder="1" applyAlignment="1">
      <alignment horizontal="center"/>
    </xf>
    <xf numFmtId="0" fontId="20" fillId="30" borderId="5" xfId="0" applyFont="1" applyFill="1" applyBorder="1" applyAlignment="1">
      <alignment horizontal="center"/>
    </xf>
    <xf numFmtId="0" fontId="20" fillId="30" borderId="4" xfId="0" applyFont="1" applyFill="1" applyBorder="1" applyAlignment="1">
      <alignment horizontal="center"/>
    </xf>
    <xf numFmtId="0" fontId="20" fillId="30" borderId="3" xfId="0" applyFont="1" applyFill="1" applyBorder="1" applyAlignment="1">
      <alignment horizontal="center"/>
    </xf>
    <xf numFmtId="0" fontId="20" fillId="0" borderId="12" xfId="0" applyFont="1" applyBorder="1" applyAlignment="1">
      <alignment horizontal="left"/>
    </xf>
    <xf numFmtId="0" fontId="20" fillId="0" borderId="10" xfId="0" applyFont="1" applyBorder="1" applyAlignment="1">
      <alignment horizontal="left"/>
    </xf>
    <xf numFmtId="0" fontId="20" fillId="0" borderId="13" xfId="0" applyFont="1" applyBorder="1" applyAlignment="1" applyProtection="1">
      <alignment horizontal="center"/>
      <protection locked="0"/>
    </xf>
    <xf numFmtId="0" fontId="20" fillId="0" borderId="6" xfId="0" applyFont="1" applyBorder="1" applyAlignment="1">
      <alignment horizontal="center"/>
    </xf>
    <xf numFmtId="0" fontId="35" fillId="8" borderId="0" xfId="0" applyFont="1" applyFill="1" applyAlignment="1" applyProtection="1">
      <alignment horizontal="center"/>
      <protection locked="0"/>
    </xf>
    <xf numFmtId="0" fontId="35" fillId="8" borderId="4" xfId="0" applyFont="1" applyFill="1" applyBorder="1" applyAlignment="1">
      <alignment horizontal="center" vertical="top"/>
    </xf>
    <xf numFmtId="164" fontId="20" fillId="0" borderId="9" xfId="0" applyNumberFormat="1" applyFont="1" applyBorder="1" applyAlignment="1" applyProtection="1">
      <alignment horizontal="center"/>
      <protection locked="0"/>
    </xf>
    <xf numFmtId="164" fontId="20" fillId="0" borderId="8" xfId="0" applyNumberFormat="1" applyFont="1" applyBorder="1" applyAlignment="1" applyProtection="1">
      <alignment horizontal="center"/>
      <protection locked="0"/>
    </xf>
    <xf numFmtId="164" fontId="20" fillId="0" borderId="7" xfId="0" applyNumberFormat="1" applyFont="1" applyBorder="1" applyAlignment="1" applyProtection="1">
      <alignment horizontal="center"/>
      <protection locked="0"/>
    </xf>
    <xf numFmtId="0" fontId="40" fillId="0" borderId="6" xfId="3" applyFont="1" applyBorder="1" applyAlignment="1" applyProtection="1">
      <alignment horizontal="center"/>
      <protection locked="0"/>
    </xf>
    <xf numFmtId="0" fontId="39" fillId="0" borderId="6" xfId="3" applyFont="1" applyBorder="1" applyAlignment="1">
      <alignment horizontal="center"/>
    </xf>
    <xf numFmtId="0" fontId="16" fillId="0" borderId="9" xfId="0" applyFont="1" applyBorder="1" applyAlignment="1">
      <alignment horizontal="center"/>
    </xf>
    <xf numFmtId="0" fontId="16" fillId="0" borderId="8" xfId="0" applyFont="1" applyBorder="1" applyAlignment="1">
      <alignment horizontal="center"/>
    </xf>
    <xf numFmtId="0" fontId="16" fillId="0" borderId="7" xfId="0" applyFont="1" applyBorder="1" applyAlignment="1">
      <alignment horizontal="center"/>
    </xf>
    <xf numFmtId="0" fontId="39" fillId="0" borderId="9" xfId="3" applyFont="1" applyBorder="1" applyAlignment="1">
      <alignment horizontal="center"/>
    </xf>
    <xf numFmtId="0" fontId="39" fillId="0" borderId="8" xfId="3" applyFont="1" applyBorder="1" applyAlignment="1">
      <alignment horizontal="center"/>
    </xf>
    <xf numFmtId="0" fontId="39" fillId="0" borderId="7" xfId="3" applyFont="1" applyBorder="1" applyAlignment="1">
      <alignment horizontal="center"/>
    </xf>
    <xf numFmtId="0" fontId="20" fillId="11" borderId="9" xfId="0" applyFont="1" applyFill="1" applyBorder="1" applyAlignment="1">
      <alignment horizontal="center"/>
    </xf>
    <xf numFmtId="0" fontId="20" fillId="11" borderId="8" xfId="0" applyFont="1" applyFill="1" applyBorder="1" applyAlignment="1">
      <alignment horizontal="center"/>
    </xf>
    <xf numFmtId="0" fontId="20" fillId="11" borderId="7" xfId="0" applyFont="1" applyFill="1" applyBorder="1" applyAlignment="1">
      <alignment horizontal="center"/>
    </xf>
    <xf numFmtId="0" fontId="5" fillId="0" borderId="9" xfId="3" applyBorder="1" applyAlignment="1" applyProtection="1">
      <alignment horizontal="center"/>
      <protection locked="0"/>
    </xf>
    <xf numFmtId="165" fontId="20" fillId="0" borderId="12" xfId="0" applyNumberFormat="1" applyFont="1" applyBorder="1" applyAlignment="1" applyProtection="1">
      <alignment horizontal="center"/>
      <protection locked="0"/>
    </xf>
    <xf numFmtId="165" fontId="20" fillId="0" borderId="11" xfId="0" applyNumberFormat="1" applyFont="1" applyBorder="1" applyAlignment="1" applyProtection="1">
      <alignment horizontal="center"/>
      <protection locked="0"/>
    </xf>
    <xf numFmtId="165" fontId="20" fillId="0" borderId="10" xfId="0" applyNumberFormat="1" applyFont="1" applyBorder="1" applyAlignment="1" applyProtection="1">
      <alignment horizontal="center"/>
      <protection locked="0"/>
    </xf>
    <xf numFmtId="166" fontId="20" fillId="0" borderId="9" xfId="0" applyNumberFormat="1" applyFont="1" applyBorder="1" applyAlignment="1" applyProtection="1">
      <alignment horizontal="center"/>
      <protection locked="0"/>
    </xf>
    <xf numFmtId="166" fontId="20" fillId="0" borderId="8" xfId="0" applyNumberFormat="1" applyFont="1" applyBorder="1" applyAlignment="1" applyProtection="1">
      <alignment horizontal="center"/>
      <protection locked="0"/>
    </xf>
    <xf numFmtId="166" fontId="20" fillId="0" borderId="7" xfId="0" applyNumberFormat="1" applyFont="1" applyBorder="1" applyAlignment="1" applyProtection="1">
      <alignment horizontal="center"/>
      <protection locked="0"/>
    </xf>
    <xf numFmtId="0" fontId="20" fillId="0" borderId="6" xfId="0" applyFont="1" applyBorder="1" applyAlignment="1">
      <alignment horizontal="left"/>
    </xf>
    <xf numFmtId="0" fontId="23" fillId="0" borderId="9" xfId="0" applyFont="1" applyBorder="1" applyAlignment="1">
      <alignment horizontal="left"/>
    </xf>
    <xf numFmtId="0" fontId="23" fillId="0" borderId="7" xfId="0" applyFont="1" applyBorder="1" applyAlignment="1">
      <alignment horizontal="left"/>
    </xf>
    <xf numFmtId="0" fontId="23" fillId="0" borderId="12" xfId="0" applyFont="1" applyBorder="1" applyAlignment="1">
      <alignment horizontal="left"/>
    </xf>
    <xf numFmtId="0" fontId="23" fillId="0" borderId="10" xfId="0" applyFont="1" applyBorder="1" applyAlignment="1">
      <alignment horizontal="left"/>
    </xf>
    <xf numFmtId="0" fontId="16" fillId="0" borderId="9" xfId="0" applyFont="1" applyBorder="1" applyAlignment="1">
      <alignment horizontal="left"/>
    </xf>
    <xf numFmtId="0" fontId="16" fillId="0" borderId="7" xfId="0" applyFont="1" applyBorder="1" applyAlignment="1">
      <alignment horizontal="left"/>
    </xf>
    <xf numFmtId="0" fontId="5" fillId="0" borderId="8" xfId="3" applyBorder="1" applyAlignment="1" applyProtection="1">
      <alignment horizontal="center"/>
      <protection locked="0"/>
    </xf>
    <xf numFmtId="0" fontId="5" fillId="0" borderId="7" xfId="3" applyBorder="1" applyAlignment="1" applyProtection="1">
      <alignment horizontal="center"/>
      <protection locked="0"/>
    </xf>
    <xf numFmtId="165" fontId="20" fillId="0" borderId="9" xfId="0" applyNumberFormat="1" applyFont="1" applyBorder="1" applyAlignment="1" applyProtection="1">
      <alignment horizontal="center"/>
      <protection locked="0"/>
    </xf>
    <xf numFmtId="165" fontId="20" fillId="0" borderId="8" xfId="0" applyNumberFormat="1" applyFont="1" applyBorder="1" applyAlignment="1" applyProtection="1">
      <alignment horizontal="center"/>
      <protection locked="0"/>
    </xf>
    <xf numFmtId="165" fontId="20" fillId="0" borderId="7" xfId="0" applyNumberFormat="1" applyFont="1" applyBorder="1" applyAlignment="1" applyProtection="1">
      <alignment horizontal="center"/>
      <protection locked="0"/>
    </xf>
    <xf numFmtId="0" fontId="16" fillId="7" borderId="0" xfId="0" applyFont="1" applyFill="1" applyAlignment="1">
      <alignment horizontal="center" vertical="center" wrapText="1"/>
    </xf>
    <xf numFmtId="0" fontId="16" fillId="7" borderId="0" xfId="0" applyFont="1" applyFill="1" applyAlignment="1">
      <alignment horizontal="left" vertical="center" wrapText="1"/>
    </xf>
    <xf numFmtId="0" fontId="16" fillId="7" borderId="0" xfId="0" applyFont="1" applyFill="1" applyAlignment="1">
      <alignment horizontal="left"/>
    </xf>
    <xf numFmtId="0" fontId="16" fillId="7" borderId="0" xfId="0" applyFont="1" applyFill="1" applyAlignment="1">
      <alignment horizontal="left" vertical="center"/>
    </xf>
    <xf numFmtId="0" fontId="35" fillId="8" borderId="5" xfId="0" applyFont="1" applyFill="1" applyBorder="1" applyAlignment="1">
      <alignment horizontal="center" vertical="center"/>
    </xf>
    <xf numFmtId="0" fontId="35" fillId="8" borderId="4" xfId="0" applyFont="1" applyFill="1" applyBorder="1" applyAlignment="1">
      <alignment horizontal="center" vertical="center"/>
    </xf>
    <xf numFmtId="0" fontId="35" fillId="8" borderId="3" xfId="0" applyFont="1" applyFill="1" applyBorder="1" applyAlignment="1">
      <alignment horizontal="center" vertical="center"/>
    </xf>
    <xf numFmtId="0" fontId="35" fillId="8" borderId="58" xfId="0" applyFont="1" applyFill="1" applyBorder="1" applyAlignment="1" applyProtection="1">
      <alignment horizontal="center" vertical="center"/>
      <protection locked="0"/>
    </xf>
    <xf numFmtId="0" fontId="35" fillId="8" borderId="0" xfId="0" applyFont="1" applyFill="1" applyAlignment="1" applyProtection="1">
      <alignment horizontal="center" vertical="center"/>
      <protection locked="0"/>
    </xf>
    <xf numFmtId="0" fontId="35" fillId="8" borderId="59" xfId="0" applyFont="1" applyFill="1" applyBorder="1" applyAlignment="1" applyProtection="1">
      <alignment horizontal="center" vertical="center"/>
      <protection locked="0"/>
    </xf>
    <xf numFmtId="0" fontId="79" fillId="4" borderId="11" xfId="0" applyFont="1" applyFill="1" applyBorder="1" applyAlignment="1">
      <alignment horizontal="center"/>
    </xf>
    <xf numFmtId="0" fontId="79" fillId="4" borderId="0" xfId="0" applyFont="1" applyFill="1" applyAlignment="1">
      <alignment horizontal="center" vertical="center"/>
    </xf>
    <xf numFmtId="3" fontId="20" fillId="0" borderId="6" xfId="0" applyNumberFormat="1" applyFont="1" applyBorder="1" applyAlignment="1" applyProtection="1">
      <alignment horizontal="center"/>
      <protection locked="0"/>
    </xf>
    <xf numFmtId="0" fontId="37" fillId="34" borderId="6" xfId="0" applyFont="1" applyFill="1" applyBorder="1" applyAlignment="1">
      <alignment horizontal="center"/>
    </xf>
    <xf numFmtId="0" fontId="16" fillId="0" borderId="9" xfId="0" applyFont="1" applyBorder="1" applyAlignment="1" applyProtection="1">
      <alignment horizontal="center"/>
      <protection locked="0"/>
    </xf>
    <xf numFmtId="0" fontId="16" fillId="0" borderId="8" xfId="0" applyFont="1" applyBorder="1" applyAlignment="1" applyProtection="1">
      <alignment horizontal="center"/>
      <protection locked="0"/>
    </xf>
    <xf numFmtId="0" fontId="66" fillId="0" borderId="9" xfId="0" applyFont="1" applyBorder="1" applyAlignment="1" applyProtection="1">
      <alignment horizontal="center"/>
      <protection locked="0"/>
    </xf>
    <xf numFmtId="0" fontId="66" fillId="0" borderId="8" xfId="0" applyFont="1" applyBorder="1" applyAlignment="1" applyProtection="1">
      <alignment horizontal="center"/>
      <protection locked="0"/>
    </xf>
    <xf numFmtId="0" fontId="66" fillId="0" borderId="7" xfId="0" applyFont="1" applyBorder="1" applyAlignment="1" applyProtection="1">
      <alignment horizontal="center"/>
      <protection locked="0"/>
    </xf>
    <xf numFmtId="0" fontId="37" fillId="34" borderId="6" xfId="0" applyFont="1" applyFill="1" applyBorder="1" applyAlignment="1">
      <alignment horizontal="center" vertical="center"/>
    </xf>
    <xf numFmtId="0" fontId="20" fillId="7" borderId="8" xfId="0" applyFont="1" applyFill="1" applyBorder="1" applyAlignment="1">
      <alignment horizontal="center"/>
    </xf>
    <xf numFmtId="0" fontId="20" fillId="7" borderId="7" xfId="0" applyFont="1" applyFill="1" applyBorder="1" applyAlignment="1">
      <alignment horizontal="center"/>
    </xf>
    <xf numFmtId="0" fontId="20" fillId="0" borderId="9" xfId="0" applyFont="1" applyBorder="1" applyAlignment="1">
      <alignment horizontal="center"/>
    </xf>
    <xf numFmtId="0" fontId="20" fillId="0" borderId="7" xfId="0" applyFont="1" applyBorder="1" applyAlignment="1">
      <alignment horizontal="center"/>
    </xf>
    <xf numFmtId="0" fontId="13" fillId="8" borderId="0" xfId="0" applyFont="1" applyFill="1" applyAlignment="1">
      <alignment horizontal="center" vertical="center"/>
    </xf>
    <xf numFmtId="0" fontId="12" fillId="4" borderId="0" xfId="0" applyFont="1" applyFill="1" applyAlignment="1">
      <alignment horizontal="center"/>
    </xf>
    <xf numFmtId="2" fontId="20" fillId="11" borderId="6" xfId="0" applyNumberFormat="1" applyFont="1" applyFill="1" applyBorder="1" applyAlignment="1">
      <alignment horizontal="center"/>
    </xf>
    <xf numFmtId="0" fontId="20" fillId="11" borderId="6" xfId="0" applyFont="1" applyFill="1" applyBorder="1" applyAlignment="1">
      <alignment horizontal="center"/>
    </xf>
    <xf numFmtId="0" fontId="16" fillId="7" borderId="9" xfId="0" applyFont="1" applyFill="1" applyBorder="1" applyAlignment="1">
      <alignment horizontal="center"/>
    </xf>
    <xf numFmtId="0" fontId="16" fillId="7" borderId="7" xfId="0" applyFont="1" applyFill="1" applyBorder="1" applyAlignment="1">
      <alignment horizontal="center"/>
    </xf>
    <xf numFmtId="164" fontId="20" fillId="0" borderId="6" xfId="0" applyNumberFormat="1" applyFont="1" applyBorder="1" applyAlignment="1" applyProtection="1">
      <alignment horizontal="left"/>
      <protection locked="0"/>
    </xf>
    <xf numFmtId="0" fontId="40" fillId="0" borderId="6" xfId="3" applyFont="1" applyBorder="1" applyAlignment="1" applyProtection="1">
      <alignment horizontal="left"/>
      <protection locked="0"/>
    </xf>
    <xf numFmtId="0" fontId="83" fillId="4" borderId="9" xfId="0" applyFont="1" applyFill="1" applyBorder="1" applyAlignment="1" applyProtection="1">
      <alignment horizontal="center" vertical="center"/>
      <protection locked="0"/>
    </xf>
    <xf numFmtId="0" fontId="83" fillId="4" borderId="7" xfId="0" applyFont="1" applyFill="1" applyBorder="1" applyAlignment="1" applyProtection="1">
      <alignment horizontal="center" vertical="center"/>
      <protection locked="0"/>
    </xf>
    <xf numFmtId="2" fontId="33" fillId="11" borderId="9" xfId="0" applyNumberFormat="1" applyFont="1" applyFill="1" applyBorder="1" applyAlignment="1">
      <alignment horizontal="center" vertical="center"/>
    </xf>
    <xf numFmtId="2" fontId="33" fillId="11" borderId="7" xfId="0" applyNumberFormat="1" applyFont="1" applyFill="1" applyBorder="1" applyAlignment="1">
      <alignment horizontal="center" vertical="center"/>
    </xf>
    <xf numFmtId="0" fontId="83" fillId="0" borderId="9" xfId="0" applyFont="1" applyBorder="1" applyAlignment="1" applyProtection="1">
      <alignment horizontal="center" vertical="center"/>
      <protection locked="0"/>
    </xf>
    <xf numFmtId="0" fontId="83" fillId="0" borderId="8" xfId="0" applyFont="1" applyBorder="1" applyAlignment="1" applyProtection="1">
      <alignment horizontal="center" vertical="center"/>
      <protection locked="0"/>
    </xf>
    <xf numFmtId="0" fontId="83" fillId="0" borderId="7" xfId="0" applyFont="1" applyBorder="1" applyAlignment="1" applyProtection="1">
      <alignment horizontal="center" vertical="center"/>
      <protection locked="0"/>
    </xf>
    <xf numFmtId="0" fontId="37" fillId="34" borderId="13" xfId="0" applyFont="1" applyFill="1" applyBorder="1" applyAlignment="1">
      <alignment horizontal="center" vertical="center" wrapText="1"/>
    </xf>
    <xf numFmtId="0" fontId="37" fillId="34" borderId="61" xfId="0" applyFont="1" applyFill="1" applyBorder="1" applyAlignment="1">
      <alignment horizontal="center" vertical="center" wrapText="1"/>
    </xf>
    <xf numFmtId="0" fontId="37" fillId="34" borderId="12" xfId="0" applyFont="1" applyFill="1" applyBorder="1" applyAlignment="1">
      <alignment horizontal="center" vertical="center" wrapText="1"/>
    </xf>
    <xf numFmtId="0" fontId="37" fillId="34" borderId="11" xfId="0" applyFont="1" applyFill="1" applyBorder="1" applyAlignment="1">
      <alignment horizontal="center" vertical="center" wrapText="1"/>
    </xf>
    <xf numFmtId="0" fontId="37" fillId="34" borderId="10" xfId="0" applyFont="1" applyFill="1" applyBorder="1" applyAlignment="1">
      <alignment horizontal="center" vertical="center" wrapText="1"/>
    </xf>
    <xf numFmtId="0" fontId="37" fillId="34" borderId="5" xfId="0" applyFont="1" applyFill="1" applyBorder="1" applyAlignment="1">
      <alignment horizontal="center" vertical="center" wrapText="1"/>
    </xf>
    <xf numFmtId="0" fontId="37" fillId="34" borderId="4" xfId="0" applyFont="1" applyFill="1" applyBorder="1" applyAlignment="1">
      <alignment horizontal="center" vertical="center" wrapText="1"/>
    </xf>
    <xf numFmtId="0" fontId="37" fillId="34" borderId="3" xfId="0" applyFont="1" applyFill="1" applyBorder="1" applyAlignment="1">
      <alignment horizontal="center" vertical="center" wrapText="1"/>
    </xf>
    <xf numFmtId="0" fontId="35" fillId="5" borderId="4" xfId="0" applyFont="1" applyFill="1" applyBorder="1" applyAlignment="1">
      <alignment horizontal="center" vertical="top"/>
    </xf>
    <xf numFmtId="0" fontId="16" fillId="0" borderId="12" xfId="0" applyFont="1" applyBorder="1" applyAlignment="1">
      <alignment horizontal="center"/>
    </xf>
    <xf numFmtId="0" fontId="16" fillId="0" borderId="11" xfId="0" applyFont="1" applyBorder="1" applyAlignment="1">
      <alignment horizontal="center"/>
    </xf>
    <xf numFmtId="0" fontId="16" fillId="0" borderId="10" xfId="0" applyFont="1" applyBorder="1" applyAlignment="1">
      <alignment horizontal="center"/>
    </xf>
    <xf numFmtId="0" fontId="0" fillId="0" borderId="12" xfId="0" applyBorder="1" applyAlignment="1">
      <alignment horizontal="center"/>
    </xf>
    <xf numFmtId="0" fontId="0" fillId="0" borderId="10" xfId="0" applyBorder="1" applyAlignment="1">
      <alignment horizontal="center"/>
    </xf>
    <xf numFmtId="0" fontId="5" fillId="4" borderId="9" xfId="3" applyFill="1" applyBorder="1" applyAlignment="1" applyProtection="1">
      <alignment horizontal="center" vertical="center"/>
      <protection locked="0"/>
    </xf>
    <xf numFmtId="0" fontId="83" fillId="4" borderId="8" xfId="0" applyFont="1" applyFill="1" applyBorder="1" applyAlignment="1" applyProtection="1">
      <alignment horizontal="center" vertical="center"/>
      <protection locked="0"/>
    </xf>
    <xf numFmtId="0" fontId="37" fillId="34" borderId="12" xfId="0" applyFont="1" applyFill="1" applyBorder="1" applyAlignment="1">
      <alignment horizontal="center" vertical="center"/>
    </xf>
    <xf numFmtId="0" fontId="37" fillId="34" borderId="10" xfId="0" applyFont="1" applyFill="1" applyBorder="1" applyAlignment="1">
      <alignment horizontal="center" vertical="center"/>
    </xf>
    <xf numFmtId="0" fontId="37" fillId="34" borderId="5" xfId="0" applyFont="1" applyFill="1" applyBorder="1" applyAlignment="1">
      <alignment horizontal="center" vertical="center"/>
    </xf>
    <xf numFmtId="0" fontId="37" fillId="34" borderId="3" xfId="0" applyFont="1" applyFill="1" applyBorder="1" applyAlignment="1">
      <alignment horizontal="center" vertical="center"/>
    </xf>
    <xf numFmtId="0" fontId="35" fillId="5" borderId="0" xfId="0" applyFont="1" applyFill="1" applyAlignment="1">
      <alignment horizontal="center"/>
    </xf>
    <xf numFmtId="165" fontId="20" fillId="10" borderId="9" xfId="0" applyNumberFormat="1" applyFont="1" applyFill="1" applyBorder="1" applyAlignment="1">
      <alignment horizontal="center"/>
    </xf>
    <xf numFmtId="165" fontId="20" fillId="10" borderId="8" xfId="0" applyNumberFormat="1" applyFont="1" applyFill="1" applyBorder="1" applyAlignment="1">
      <alignment horizontal="center"/>
    </xf>
    <xf numFmtId="165" fontId="20" fillId="10" borderId="7" xfId="0" applyNumberFormat="1" applyFont="1" applyFill="1" applyBorder="1" applyAlignment="1">
      <alignment horizontal="center"/>
    </xf>
    <xf numFmtId="0" fontId="20" fillId="10" borderId="9" xfId="0" applyFont="1" applyFill="1" applyBorder="1" applyAlignment="1">
      <alignment horizontal="center"/>
    </xf>
    <xf numFmtId="0" fontId="20" fillId="10" borderId="8" xfId="0" applyFont="1" applyFill="1" applyBorder="1" applyAlignment="1">
      <alignment horizontal="center"/>
    </xf>
    <xf numFmtId="0" fontId="20" fillId="10" borderId="7" xfId="0" applyFont="1" applyFill="1" applyBorder="1" applyAlignment="1">
      <alignment horizontal="center"/>
    </xf>
    <xf numFmtId="0" fontId="80" fillId="4" borderId="0" xfId="0" applyFont="1" applyFill="1" applyAlignment="1">
      <alignment horizontal="center" vertical="center" wrapText="1"/>
    </xf>
    <xf numFmtId="166" fontId="20" fillId="10" borderId="9" xfId="0" applyNumberFormat="1" applyFont="1" applyFill="1" applyBorder="1" applyAlignment="1">
      <alignment horizontal="center"/>
    </xf>
    <xf numFmtId="166" fontId="20" fillId="10" borderId="8" xfId="0" applyNumberFormat="1" applyFont="1" applyFill="1" applyBorder="1" applyAlignment="1">
      <alignment horizontal="center"/>
    </xf>
    <xf numFmtId="166" fontId="20" fillId="10" borderId="7" xfId="0" applyNumberFormat="1" applyFont="1" applyFill="1" applyBorder="1" applyAlignment="1">
      <alignment horizontal="center"/>
    </xf>
    <xf numFmtId="164" fontId="20" fillId="10" borderId="9" xfId="0" applyNumberFormat="1" applyFont="1" applyFill="1" applyBorder="1" applyAlignment="1">
      <alignment horizontal="center"/>
    </xf>
    <xf numFmtId="164" fontId="20" fillId="10" borderId="8" xfId="0" applyNumberFormat="1" applyFont="1" applyFill="1" applyBorder="1" applyAlignment="1">
      <alignment horizontal="center"/>
    </xf>
    <xf numFmtId="164" fontId="20" fillId="10" borderId="7" xfId="0" applyNumberFormat="1" applyFont="1" applyFill="1" applyBorder="1" applyAlignment="1">
      <alignment horizontal="center"/>
    </xf>
    <xf numFmtId="0" fontId="16" fillId="0" borderId="9" xfId="0" applyFont="1" applyBorder="1" applyAlignment="1">
      <alignment horizontal="left" vertical="center" wrapText="1"/>
    </xf>
    <xf numFmtId="0" fontId="16" fillId="0" borderId="8" xfId="0" applyFont="1" applyBorder="1" applyAlignment="1">
      <alignment horizontal="left" vertical="center" wrapText="1"/>
    </xf>
    <xf numFmtId="0" fontId="16" fillId="0" borderId="7" xfId="0" applyFont="1" applyBorder="1" applyAlignment="1">
      <alignment horizontal="left" vertical="center" wrapText="1"/>
    </xf>
    <xf numFmtId="0" fontId="16" fillId="4" borderId="6" xfId="0" applyFont="1" applyFill="1" applyBorder="1" applyAlignment="1">
      <alignment horizontal="left" vertical="center" wrapText="1"/>
    </xf>
    <xf numFmtId="0" fontId="26" fillId="4" borderId="12" xfId="0" applyFont="1" applyFill="1" applyBorder="1" applyAlignment="1">
      <alignment horizontal="center"/>
    </xf>
    <xf numFmtId="0" fontId="26" fillId="4" borderId="11" xfId="0" applyFont="1" applyFill="1" applyBorder="1" applyAlignment="1">
      <alignment horizontal="center"/>
    </xf>
    <xf numFmtId="0" fontId="26" fillId="4" borderId="10" xfId="0" applyFont="1" applyFill="1" applyBorder="1" applyAlignment="1">
      <alignment horizontal="center"/>
    </xf>
    <xf numFmtId="0" fontId="80" fillId="4" borderId="58" xfId="0" applyFont="1" applyFill="1" applyBorder="1" applyAlignment="1">
      <alignment horizontal="center" vertical="center"/>
    </xf>
    <xf numFmtId="0" fontId="27" fillId="4" borderId="0" xfId="0" applyFont="1" applyFill="1" applyAlignment="1">
      <alignment horizontal="center" vertical="center"/>
    </xf>
    <xf numFmtId="0" fontId="27" fillId="4" borderId="59" xfId="0" applyFont="1" applyFill="1" applyBorder="1" applyAlignment="1">
      <alignment horizontal="center" vertical="center"/>
    </xf>
    <xf numFmtId="0" fontId="27" fillId="4" borderId="58" xfId="0" applyFont="1" applyFill="1" applyBorder="1" applyAlignment="1">
      <alignment horizontal="center" vertical="center"/>
    </xf>
    <xf numFmtId="0" fontId="27" fillId="4" borderId="5" xfId="0" applyFont="1" applyFill="1" applyBorder="1" applyAlignment="1">
      <alignment horizontal="center" vertical="center"/>
    </xf>
    <xf numFmtId="0" fontId="27" fillId="4" borderId="4" xfId="0" applyFont="1" applyFill="1" applyBorder="1" applyAlignment="1">
      <alignment horizontal="center" vertical="center"/>
    </xf>
    <xf numFmtId="0" fontId="27" fillId="4" borderId="3" xfId="0" applyFont="1" applyFill="1" applyBorder="1" applyAlignment="1">
      <alignment horizontal="center" vertical="center"/>
    </xf>
    <xf numFmtId="0" fontId="18" fillId="34" borderId="12" xfId="0" applyFont="1" applyFill="1" applyBorder="1" applyAlignment="1">
      <alignment horizontal="center"/>
    </xf>
    <xf numFmtId="0" fontId="18" fillId="34" borderId="11" xfId="0" applyFont="1" applyFill="1" applyBorder="1" applyAlignment="1">
      <alignment horizontal="center"/>
    </xf>
    <xf numFmtId="0" fontId="18" fillId="34" borderId="10" xfId="0" applyFont="1" applyFill="1" applyBorder="1" applyAlignment="1">
      <alignment horizontal="center"/>
    </xf>
    <xf numFmtId="0" fontId="11" fillId="4" borderId="12" xfId="0" applyFont="1" applyFill="1" applyBorder="1" applyAlignment="1">
      <alignment horizontal="center" vertical="center"/>
    </xf>
    <xf numFmtId="0" fontId="11" fillId="4" borderId="11" xfId="0" applyFont="1" applyFill="1" applyBorder="1" applyAlignment="1">
      <alignment horizontal="center" vertical="center"/>
    </xf>
    <xf numFmtId="0" fontId="11" fillId="4" borderId="10" xfId="0" applyFont="1" applyFill="1" applyBorder="1" applyAlignment="1">
      <alignment horizontal="center" vertical="center"/>
    </xf>
    <xf numFmtId="0" fontId="24" fillId="8" borderId="8" xfId="0" applyFont="1" applyFill="1" applyBorder="1" applyAlignment="1">
      <alignment horizontal="center" vertical="center"/>
    </xf>
    <xf numFmtId="0" fontId="24" fillId="8" borderId="34" xfId="0" applyFont="1" applyFill="1" applyBorder="1" applyAlignment="1">
      <alignment horizontal="center" vertical="center"/>
    </xf>
    <xf numFmtId="0" fontId="33" fillId="4" borderId="9" xfId="0" applyFont="1" applyFill="1" applyBorder="1" applyAlignment="1" applyProtection="1">
      <alignment horizontal="center"/>
      <protection locked="0"/>
    </xf>
    <xf numFmtId="0" fontId="33" fillId="4" borderId="8" xfId="0" applyFont="1" applyFill="1" applyBorder="1" applyAlignment="1" applyProtection="1">
      <alignment horizontal="center"/>
      <protection locked="0"/>
    </xf>
    <xf numFmtId="0" fontId="33" fillId="4" borderId="7" xfId="0" applyFont="1" applyFill="1" applyBorder="1" applyAlignment="1" applyProtection="1">
      <alignment horizontal="center"/>
      <protection locked="0"/>
    </xf>
    <xf numFmtId="0" fontId="80" fillId="4" borderId="12" xfId="0" applyFont="1" applyFill="1" applyBorder="1" applyAlignment="1">
      <alignment horizontal="center"/>
    </xf>
    <xf numFmtId="0" fontId="80" fillId="4" borderId="11" xfId="0" applyFont="1" applyFill="1" applyBorder="1" applyAlignment="1">
      <alignment horizontal="center"/>
    </xf>
    <xf numFmtId="0" fontId="80" fillId="4" borderId="10" xfId="0" applyFont="1" applyFill="1" applyBorder="1" applyAlignment="1">
      <alignment horizontal="center"/>
    </xf>
    <xf numFmtId="0" fontId="80" fillId="4" borderId="0" xfId="0" applyFont="1" applyFill="1" applyAlignment="1">
      <alignment horizontal="center" vertical="center"/>
    </xf>
    <xf numFmtId="0" fontId="80" fillId="4" borderId="59" xfId="0" applyFont="1" applyFill="1" applyBorder="1" applyAlignment="1">
      <alignment horizontal="center" vertical="center"/>
    </xf>
    <xf numFmtId="0" fontId="80" fillId="4" borderId="5" xfId="0" applyFont="1" applyFill="1" applyBorder="1" applyAlignment="1">
      <alignment horizontal="center" vertical="center"/>
    </xf>
    <xf numFmtId="0" fontId="80" fillId="4" borderId="4" xfId="0" applyFont="1" applyFill="1" applyBorder="1" applyAlignment="1">
      <alignment horizontal="center" vertical="center"/>
    </xf>
    <xf numFmtId="0" fontId="80" fillId="4" borderId="3" xfId="0" applyFont="1" applyFill="1" applyBorder="1" applyAlignment="1">
      <alignment horizontal="center" vertical="center"/>
    </xf>
    <xf numFmtId="0" fontId="82" fillId="34" borderId="12" xfId="0" applyFont="1" applyFill="1" applyBorder="1" applyAlignment="1">
      <alignment horizontal="center" vertical="center"/>
    </xf>
    <xf numFmtId="0" fontId="82" fillId="34" borderId="11" xfId="0" applyFont="1" applyFill="1" applyBorder="1" applyAlignment="1">
      <alignment horizontal="center" vertical="center"/>
    </xf>
    <xf numFmtId="0" fontId="82" fillId="34" borderId="10" xfId="0" applyFont="1" applyFill="1" applyBorder="1" applyAlignment="1">
      <alignment horizontal="center" vertical="center"/>
    </xf>
    <xf numFmtId="0" fontId="82" fillId="34" borderId="5" xfId="0" applyFont="1" applyFill="1" applyBorder="1" applyAlignment="1">
      <alignment horizontal="center" vertical="center"/>
    </xf>
    <xf numFmtId="0" fontId="82" fillId="34" borderId="4" xfId="0" applyFont="1" applyFill="1" applyBorder="1" applyAlignment="1">
      <alignment horizontal="center" vertical="center"/>
    </xf>
    <xf numFmtId="0" fontId="82" fillId="34" borderId="3" xfId="0" applyFont="1" applyFill="1" applyBorder="1" applyAlignment="1">
      <alignment horizontal="center" vertical="center"/>
    </xf>
    <xf numFmtId="0" fontId="11" fillId="4" borderId="6" xfId="0" applyFont="1" applyFill="1" applyBorder="1" applyAlignment="1">
      <alignment horizontal="center" vertical="center"/>
    </xf>
    <xf numFmtId="0" fontId="11" fillId="4" borderId="9" xfId="0" applyFont="1" applyFill="1" applyBorder="1" applyAlignment="1">
      <alignment horizontal="center" vertical="center"/>
    </xf>
    <xf numFmtId="0" fontId="11" fillId="4" borderId="8" xfId="0" applyFont="1" applyFill="1" applyBorder="1" applyAlignment="1">
      <alignment horizontal="center" vertical="center"/>
    </xf>
    <xf numFmtId="0" fontId="11" fillId="4" borderId="7" xfId="0" applyFont="1" applyFill="1" applyBorder="1" applyAlignment="1">
      <alignment horizontal="center" vertical="center"/>
    </xf>
    <xf numFmtId="0" fontId="22" fillId="8" borderId="6" xfId="0" applyFont="1" applyFill="1" applyBorder="1" applyAlignment="1">
      <alignment horizontal="center" vertical="center" wrapText="1"/>
    </xf>
    <xf numFmtId="167" fontId="24" fillId="23" borderId="6" xfId="0" applyNumberFormat="1" applyFont="1" applyFill="1" applyBorder="1" applyAlignment="1">
      <alignment horizontal="center" vertical="center"/>
    </xf>
    <xf numFmtId="0" fontId="3" fillId="7" borderId="6" xfId="0" applyFont="1" applyFill="1" applyBorder="1" applyAlignment="1">
      <alignment horizontal="left" vertical="center"/>
    </xf>
    <xf numFmtId="0" fontId="11" fillId="22" borderId="9" xfId="0" applyFont="1" applyFill="1" applyBorder="1" applyAlignment="1" applyProtection="1">
      <alignment horizontal="center"/>
      <protection locked="0"/>
    </xf>
    <xf numFmtId="0" fontId="11" fillId="22" borderId="7" xfId="0" applyFont="1" applyFill="1" applyBorder="1" applyAlignment="1" applyProtection="1">
      <alignment horizontal="center"/>
      <protection locked="0"/>
    </xf>
    <xf numFmtId="0" fontId="3" fillId="4" borderId="9" xfId="0" applyFont="1" applyFill="1" applyBorder="1" applyAlignment="1">
      <alignment horizontal="center"/>
    </xf>
    <xf numFmtId="0" fontId="3" fillId="4" borderId="7" xfId="0" applyFont="1" applyFill="1" applyBorder="1" applyAlignment="1">
      <alignment horizontal="center"/>
    </xf>
    <xf numFmtId="0" fontId="22" fillId="8" borderId="9" xfId="0" applyFont="1" applyFill="1" applyBorder="1" applyAlignment="1">
      <alignment horizontal="center" vertical="center"/>
    </xf>
    <xf numFmtId="0" fontId="22" fillId="8" borderId="8" xfId="0" applyFont="1" applyFill="1" applyBorder="1" applyAlignment="1">
      <alignment horizontal="center" vertical="center"/>
    </xf>
    <xf numFmtId="0" fontId="11" fillId="7" borderId="6" xfId="0" applyFont="1" applyFill="1" applyBorder="1" applyAlignment="1" applyProtection="1">
      <alignment horizontal="center"/>
      <protection locked="0"/>
    </xf>
    <xf numFmtId="0" fontId="22" fillId="8" borderId="6" xfId="0" applyFont="1" applyFill="1" applyBorder="1" applyAlignment="1">
      <alignment horizontal="center" vertical="center"/>
    </xf>
    <xf numFmtId="0" fontId="3" fillId="7" borderId="9" xfId="0" applyFont="1" applyFill="1" applyBorder="1" applyAlignment="1">
      <alignment horizontal="center" vertical="center"/>
    </xf>
    <xf numFmtId="0" fontId="3" fillId="7" borderId="7" xfId="0" applyFont="1" applyFill="1" applyBorder="1" applyAlignment="1">
      <alignment horizontal="center" vertical="center"/>
    </xf>
    <xf numFmtId="0" fontId="11" fillId="7" borderId="9" xfId="0" applyFont="1" applyFill="1" applyBorder="1" applyAlignment="1" applyProtection="1">
      <alignment horizontal="center"/>
      <protection locked="0"/>
    </xf>
    <xf numFmtId="0" fontId="11" fillId="7" borderId="7" xfId="0" applyFont="1" applyFill="1" applyBorder="1" applyAlignment="1" applyProtection="1">
      <alignment horizontal="center"/>
      <protection locked="0"/>
    </xf>
    <xf numFmtId="0" fontId="3" fillId="7" borderId="6" xfId="0" applyFont="1" applyFill="1" applyBorder="1" applyAlignment="1">
      <alignment horizontal="center" vertical="center"/>
    </xf>
    <xf numFmtId="0" fontId="23" fillId="4" borderId="6" xfId="0" applyFont="1" applyFill="1" applyBorder="1" applyAlignment="1" applyProtection="1">
      <alignment horizontal="center"/>
      <protection locked="0"/>
    </xf>
    <xf numFmtId="0" fontId="11" fillId="22" borderId="13" xfId="0" applyFont="1" applyFill="1" applyBorder="1" applyAlignment="1" applyProtection="1">
      <alignment horizontal="center" vertical="center"/>
      <protection locked="0"/>
    </xf>
    <xf numFmtId="0" fontId="11" fillId="22" borderId="61" xfId="0" applyFont="1" applyFill="1" applyBorder="1" applyAlignment="1" applyProtection="1">
      <alignment horizontal="center" vertical="center"/>
      <protection locked="0"/>
    </xf>
    <xf numFmtId="0" fontId="21" fillId="5" borderId="13" xfId="0" applyFont="1" applyFill="1" applyBorder="1" applyAlignment="1" applyProtection="1">
      <alignment horizontal="center" vertical="center"/>
      <protection locked="0"/>
    </xf>
    <xf numFmtId="0" fontId="21" fillId="5" borderId="61" xfId="0" applyFont="1" applyFill="1" applyBorder="1" applyAlignment="1" applyProtection="1">
      <alignment horizontal="center" vertical="center"/>
      <protection locked="0"/>
    </xf>
    <xf numFmtId="0" fontId="3" fillId="4" borderId="9"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9" xfId="0" applyFont="1" applyFill="1" applyBorder="1" applyAlignment="1">
      <alignment horizontal="center" vertical="top"/>
    </xf>
    <xf numFmtId="0" fontId="3" fillId="4" borderId="8" xfId="0" applyFont="1" applyFill="1" applyBorder="1" applyAlignment="1">
      <alignment horizontal="center" vertical="top"/>
    </xf>
    <xf numFmtId="0" fontId="3" fillId="4" borderId="7" xfId="0" applyFont="1" applyFill="1" applyBorder="1" applyAlignment="1">
      <alignment horizontal="center" vertical="top"/>
    </xf>
    <xf numFmtId="0" fontId="28" fillId="18" borderId="6" xfId="0" applyFont="1" applyFill="1" applyBorder="1" applyAlignment="1" applyProtection="1">
      <alignment horizontal="center" vertical="center"/>
      <protection hidden="1"/>
    </xf>
    <xf numFmtId="0" fontId="20" fillId="19" borderId="6" xfId="0" applyFont="1" applyFill="1" applyBorder="1" applyAlignment="1" applyProtection="1">
      <alignment horizontal="center" vertical="center" wrapText="1"/>
      <protection hidden="1"/>
    </xf>
    <xf numFmtId="0" fontId="33" fillId="4" borderId="9" xfId="0" applyFont="1" applyFill="1" applyBorder="1" applyAlignment="1" applyProtection="1">
      <alignment horizontal="center" vertical="center"/>
      <protection locked="0"/>
    </xf>
    <xf numFmtId="0" fontId="33" fillId="4" borderId="8" xfId="0" applyFont="1" applyFill="1" applyBorder="1" applyAlignment="1" applyProtection="1">
      <alignment horizontal="center" vertical="center"/>
      <protection locked="0"/>
    </xf>
    <xf numFmtId="0" fontId="33" fillId="4" borderId="7" xfId="0" applyFont="1" applyFill="1" applyBorder="1" applyAlignment="1" applyProtection="1">
      <alignment horizontal="center" vertical="center"/>
      <protection locked="0"/>
    </xf>
    <xf numFmtId="0" fontId="18" fillId="34" borderId="6" xfId="0" applyFont="1" applyFill="1" applyBorder="1" applyAlignment="1">
      <alignment horizontal="center"/>
    </xf>
    <xf numFmtId="0" fontId="28" fillId="19" borderId="6" xfId="0" applyFont="1" applyFill="1" applyBorder="1" applyAlignment="1" applyProtection="1">
      <alignment horizontal="center" vertical="center"/>
      <protection hidden="1"/>
    </xf>
    <xf numFmtId="0" fontId="3" fillId="4" borderId="61" xfId="0" applyFont="1" applyFill="1" applyBorder="1" applyAlignment="1">
      <alignment horizontal="center" vertical="center"/>
    </xf>
    <xf numFmtId="0" fontId="3" fillId="4" borderId="6" xfId="0" applyFont="1" applyFill="1" applyBorder="1" applyAlignment="1">
      <alignment horizontal="center" vertical="center"/>
    </xf>
    <xf numFmtId="0" fontId="18" fillId="34" borderId="9" xfId="0" applyFont="1" applyFill="1" applyBorder="1" applyAlignment="1">
      <alignment horizontal="center"/>
    </xf>
    <xf numFmtId="0" fontId="18" fillId="34" borderId="8" xfId="0" applyFont="1" applyFill="1" applyBorder="1" applyAlignment="1">
      <alignment horizontal="center"/>
    </xf>
    <xf numFmtId="0" fontId="18" fillId="34" borderId="7" xfId="0" applyFont="1" applyFill="1" applyBorder="1" applyAlignment="1">
      <alignment horizontal="center"/>
    </xf>
    <xf numFmtId="2" fontId="11" fillId="11" borderId="9" xfId="0" applyNumberFormat="1" applyFont="1" applyFill="1" applyBorder="1" applyAlignment="1" applyProtection="1">
      <alignment horizontal="center"/>
      <protection locked="0"/>
    </xf>
    <xf numFmtId="2" fontId="11" fillId="11" borderId="8" xfId="0" applyNumberFormat="1" applyFont="1" applyFill="1" applyBorder="1" applyAlignment="1" applyProtection="1">
      <alignment horizontal="center"/>
      <protection locked="0"/>
    </xf>
    <xf numFmtId="2" fontId="11" fillId="11" borderId="7" xfId="0" applyNumberFormat="1" applyFont="1" applyFill="1" applyBorder="1" applyAlignment="1" applyProtection="1">
      <alignment horizontal="center"/>
      <protection locked="0"/>
    </xf>
    <xf numFmtId="0" fontId="21" fillId="4" borderId="58" xfId="0" applyFont="1" applyFill="1" applyBorder="1" applyAlignment="1" applyProtection="1">
      <alignment horizontal="center" vertical="center"/>
      <protection locked="0"/>
    </xf>
    <xf numFmtId="0" fontId="21" fillId="4" borderId="0" xfId="0" applyFont="1" applyFill="1" applyAlignment="1" applyProtection="1">
      <alignment horizontal="center" vertical="center"/>
      <protection locked="0"/>
    </xf>
    <xf numFmtId="0" fontId="21" fillId="4" borderId="59" xfId="0" applyFont="1" applyFill="1" applyBorder="1" applyAlignment="1" applyProtection="1">
      <alignment horizontal="center" vertical="center"/>
      <protection locked="0"/>
    </xf>
    <xf numFmtId="0" fontId="21" fillId="4" borderId="5" xfId="0" applyFont="1" applyFill="1" applyBorder="1" applyAlignment="1" applyProtection="1">
      <alignment horizontal="center" vertical="center"/>
      <protection locked="0"/>
    </xf>
    <xf numFmtId="0" fontId="21" fillId="4" borderId="4" xfId="0" applyFont="1" applyFill="1" applyBorder="1" applyAlignment="1" applyProtection="1">
      <alignment horizontal="center" vertical="center"/>
      <protection locked="0"/>
    </xf>
    <xf numFmtId="0" fontId="21" fillId="4" borderId="3" xfId="0" applyFont="1" applyFill="1" applyBorder="1" applyAlignment="1" applyProtection="1">
      <alignment horizontal="center" vertical="center"/>
      <protection locked="0"/>
    </xf>
    <xf numFmtId="0" fontId="20" fillId="18" borderId="6" xfId="0" applyFont="1" applyFill="1" applyBorder="1" applyAlignment="1" applyProtection="1">
      <alignment horizontal="center" vertical="center" wrapText="1"/>
      <protection hidden="1"/>
    </xf>
    <xf numFmtId="0" fontId="35" fillId="8" borderId="0" xfId="0" applyFont="1" applyFill="1" applyAlignment="1">
      <alignment horizontal="center" vertical="top"/>
    </xf>
    <xf numFmtId="0" fontId="26" fillId="4" borderId="12" xfId="0" applyFont="1" applyFill="1" applyBorder="1" applyAlignment="1">
      <alignment horizontal="center" vertical="center"/>
    </xf>
    <xf numFmtId="0" fontId="26" fillId="4" borderId="11"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58" xfId="0" applyFont="1" applyFill="1" applyBorder="1" applyAlignment="1">
      <alignment horizontal="center" vertical="center"/>
    </xf>
    <xf numFmtId="0" fontId="26" fillId="4" borderId="59" xfId="0" applyFont="1" applyFill="1" applyBorder="1" applyAlignment="1">
      <alignment horizontal="center" vertical="center"/>
    </xf>
    <xf numFmtId="0" fontId="26" fillId="4" borderId="5" xfId="0" applyFont="1" applyFill="1" applyBorder="1" applyAlignment="1">
      <alignment horizontal="center" vertical="center"/>
    </xf>
    <xf numFmtId="0" fontId="26" fillId="4" borderId="4" xfId="0" applyFont="1" applyFill="1" applyBorder="1" applyAlignment="1">
      <alignment horizontal="center" vertical="center"/>
    </xf>
    <xf numFmtId="0" fontId="26" fillId="4" borderId="3" xfId="0" applyFont="1" applyFill="1" applyBorder="1" applyAlignment="1">
      <alignment horizontal="center" vertical="center"/>
    </xf>
    <xf numFmtId="0" fontId="17" fillId="4" borderId="58" xfId="0" applyFont="1" applyFill="1" applyBorder="1" applyAlignment="1">
      <alignment horizontal="left"/>
    </xf>
    <xf numFmtId="0" fontId="17" fillId="4" borderId="0" xfId="0" applyFont="1" applyFill="1" applyAlignment="1">
      <alignment horizontal="left"/>
    </xf>
    <xf numFmtId="0" fontId="17" fillId="4" borderId="59" xfId="0" applyFont="1" applyFill="1" applyBorder="1" applyAlignment="1">
      <alignment horizontal="left"/>
    </xf>
    <xf numFmtId="0" fontId="11" fillId="4" borderId="58" xfId="0" applyFont="1" applyFill="1" applyBorder="1" applyAlignment="1">
      <alignment horizontal="center" wrapText="1"/>
    </xf>
    <xf numFmtId="0" fontId="11" fillId="4" borderId="0" xfId="0" applyFont="1" applyFill="1" applyAlignment="1">
      <alignment horizontal="center" wrapText="1"/>
    </xf>
    <xf numFmtId="0" fontId="11" fillId="4" borderId="59" xfId="0" applyFont="1" applyFill="1" applyBorder="1" applyAlignment="1">
      <alignment horizontal="center" wrapText="1"/>
    </xf>
    <xf numFmtId="0" fontId="16" fillId="4" borderId="58" xfId="0" applyFont="1" applyFill="1" applyBorder="1" applyAlignment="1">
      <alignment horizontal="left" vertical="center" wrapText="1"/>
    </xf>
    <xf numFmtId="0" fontId="16" fillId="4" borderId="0" xfId="0" applyFont="1" applyFill="1" applyAlignment="1">
      <alignment horizontal="left" vertical="center" wrapText="1"/>
    </xf>
    <xf numFmtId="0" fontId="16" fillId="4" borderId="59" xfId="0" applyFont="1" applyFill="1" applyBorder="1" applyAlignment="1">
      <alignment horizontal="left" vertical="center" wrapText="1"/>
    </xf>
    <xf numFmtId="0" fontId="11" fillId="4" borderId="9" xfId="0" applyFont="1" applyFill="1" applyBorder="1" applyAlignment="1" applyProtection="1">
      <alignment horizontal="center"/>
      <protection locked="0"/>
    </xf>
    <xf numFmtId="0" fontId="11" fillId="4" borderId="8" xfId="0" applyFont="1" applyFill="1" applyBorder="1" applyAlignment="1" applyProtection="1">
      <alignment horizontal="center"/>
      <protection locked="0"/>
    </xf>
    <xf numFmtId="0" fontId="11" fillId="4" borderId="7" xfId="0" applyFont="1" applyFill="1" applyBorder="1" applyAlignment="1" applyProtection="1">
      <alignment horizontal="center"/>
      <protection locked="0"/>
    </xf>
    <xf numFmtId="0" fontId="34" fillId="4" borderId="0" xfId="0" applyFont="1" applyFill="1" applyAlignment="1">
      <alignment horizontal="center" vertical="center"/>
    </xf>
    <xf numFmtId="0" fontId="34" fillId="4" borderId="59" xfId="0" applyFont="1" applyFill="1" applyBorder="1" applyAlignment="1">
      <alignment horizontal="center" vertical="center"/>
    </xf>
    <xf numFmtId="0" fontId="34" fillId="4" borderId="4" xfId="0" applyFont="1" applyFill="1" applyBorder="1" applyAlignment="1">
      <alignment horizontal="center" vertical="center"/>
    </xf>
    <xf numFmtId="0" fontId="34" fillId="4" borderId="3" xfId="0" applyFont="1" applyFill="1" applyBorder="1" applyAlignment="1">
      <alignment horizontal="center" vertical="center"/>
    </xf>
    <xf numFmtId="0" fontId="11" fillId="4" borderId="58" xfId="0" applyFont="1" applyFill="1" applyBorder="1" applyAlignment="1">
      <alignment horizontal="center"/>
    </xf>
    <xf numFmtId="0" fontId="11" fillId="4" borderId="0" xfId="0" applyFont="1" applyFill="1" applyAlignment="1">
      <alignment horizontal="center"/>
    </xf>
    <xf numFmtId="0" fontId="11" fillId="4" borderId="59" xfId="0" applyFont="1" applyFill="1" applyBorder="1" applyAlignment="1">
      <alignment horizontal="center"/>
    </xf>
    <xf numFmtId="0" fontId="16" fillId="4" borderId="58" xfId="0" applyFont="1" applyFill="1" applyBorder="1" applyAlignment="1">
      <alignment horizontal="center" vertical="center" wrapText="1"/>
    </xf>
    <xf numFmtId="0" fontId="16" fillId="4" borderId="0" xfId="0" applyFont="1" applyFill="1" applyAlignment="1">
      <alignment horizontal="center" vertical="center" wrapText="1"/>
    </xf>
    <xf numFmtId="0" fontId="16" fillId="4" borderId="59" xfId="0" applyFont="1" applyFill="1" applyBorder="1" applyAlignment="1">
      <alignment horizontal="center" vertical="center" wrapText="1"/>
    </xf>
    <xf numFmtId="0" fontId="11" fillId="11" borderId="6" xfId="0" applyFont="1" applyFill="1" applyBorder="1" applyAlignment="1">
      <alignment horizontal="center"/>
    </xf>
    <xf numFmtId="0" fontId="3" fillId="4" borderId="6" xfId="0" applyFont="1" applyFill="1" applyBorder="1" applyAlignment="1">
      <alignment horizontal="center" vertical="center" wrapText="1"/>
    </xf>
    <xf numFmtId="0" fontId="18" fillId="34" borderId="58" xfId="0" applyFont="1" applyFill="1" applyBorder="1" applyAlignment="1">
      <alignment horizontal="center"/>
    </xf>
    <xf numFmtId="0" fontId="18" fillId="34" borderId="0" xfId="0" applyFont="1" applyFill="1" applyAlignment="1">
      <alignment horizontal="center"/>
    </xf>
    <xf numFmtId="0" fontId="18" fillId="34" borderId="59" xfId="0" applyFont="1" applyFill="1" applyBorder="1" applyAlignment="1">
      <alignment horizontal="center"/>
    </xf>
    <xf numFmtId="0" fontId="20" fillId="18" borderId="6" xfId="0" applyFont="1" applyFill="1" applyBorder="1" applyAlignment="1" applyProtection="1">
      <alignment horizontal="center" vertical="center"/>
      <protection hidden="1"/>
    </xf>
    <xf numFmtId="0" fontId="20" fillId="19" borderId="6" xfId="0" applyFont="1" applyFill="1" applyBorder="1" applyAlignment="1" applyProtection="1">
      <alignment horizontal="center" vertical="center"/>
      <protection hidden="1"/>
    </xf>
    <xf numFmtId="0" fontId="26" fillId="18" borderId="6" xfId="0" applyFont="1" applyFill="1" applyBorder="1" applyAlignment="1" applyProtection="1">
      <alignment horizontal="center" vertical="center"/>
      <protection hidden="1"/>
    </xf>
    <xf numFmtId="0" fontId="58" fillId="4" borderId="11" xfId="0" applyFont="1" applyFill="1" applyBorder="1" applyAlignment="1">
      <alignment horizontal="center" vertical="center" wrapText="1"/>
    </xf>
    <xf numFmtId="0" fontId="58" fillId="4" borderId="4" xfId="0" applyFont="1" applyFill="1" applyBorder="1" applyAlignment="1">
      <alignment horizontal="center" vertical="center" wrapText="1"/>
    </xf>
    <xf numFmtId="0" fontId="21" fillId="4" borderId="9" xfId="0" applyFont="1" applyFill="1" applyBorder="1" applyAlignment="1" applyProtection="1">
      <alignment horizontal="center"/>
      <protection locked="0"/>
    </xf>
    <xf numFmtId="0" fontId="21" fillId="4" borderId="8" xfId="0" applyFont="1" applyFill="1" applyBorder="1" applyAlignment="1" applyProtection="1">
      <alignment horizontal="center"/>
      <protection locked="0"/>
    </xf>
    <xf numFmtId="0" fontId="3" fillId="11" borderId="6" xfId="0" applyFont="1" applyFill="1" applyBorder="1" applyAlignment="1">
      <alignment horizontal="center"/>
    </xf>
    <xf numFmtId="0" fontId="11" fillId="11" borderId="13" xfId="0" applyFont="1" applyFill="1" applyBorder="1" applyAlignment="1">
      <alignment horizontal="center"/>
    </xf>
    <xf numFmtId="0" fontId="25" fillId="25" borderId="6" xfId="0" applyFont="1" applyFill="1" applyBorder="1" applyAlignment="1">
      <alignment horizontal="center"/>
    </xf>
    <xf numFmtId="2" fontId="24" fillId="24" borderId="9" xfId="0" applyNumberFormat="1" applyFont="1" applyFill="1" applyBorder="1" applyAlignment="1">
      <alignment horizontal="center" vertical="center"/>
    </xf>
    <xf numFmtId="2" fontId="24" fillId="24" borderId="8" xfId="0" applyNumberFormat="1" applyFont="1" applyFill="1" applyBorder="1" applyAlignment="1">
      <alignment horizontal="center" vertical="center"/>
    </xf>
    <xf numFmtId="2" fontId="24" fillId="24" borderId="7" xfId="0" applyNumberFormat="1" applyFont="1" applyFill="1" applyBorder="1" applyAlignment="1">
      <alignment horizontal="center" vertical="center"/>
    </xf>
    <xf numFmtId="0" fontId="3" fillId="4" borderId="6" xfId="0" applyFont="1" applyFill="1" applyBorder="1" applyAlignment="1">
      <alignment horizontal="center"/>
    </xf>
    <xf numFmtId="0" fontId="3" fillId="4" borderId="9"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22" fillId="8" borderId="13" xfId="0" applyFont="1" applyFill="1" applyBorder="1" applyAlignment="1">
      <alignment horizontal="center" vertical="center" wrapText="1"/>
    </xf>
    <xf numFmtId="0" fontId="22" fillId="8" borderId="61" xfId="0" applyFont="1" applyFill="1" applyBorder="1" applyAlignment="1">
      <alignment horizontal="center" vertical="center"/>
    </xf>
    <xf numFmtId="0" fontId="11" fillId="11" borderId="6" xfId="0" applyFont="1" applyFill="1" applyBorder="1" applyAlignment="1">
      <alignment horizontal="center" vertical="center"/>
    </xf>
    <xf numFmtId="0" fontId="18" fillId="34" borderId="13" xfId="0" applyFont="1" applyFill="1" applyBorder="1" applyAlignment="1">
      <alignment horizontal="center"/>
    </xf>
    <xf numFmtId="0" fontId="3" fillId="4" borderId="12"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11" fillId="4" borderId="9" xfId="0" applyFont="1" applyFill="1" applyBorder="1" applyAlignment="1" applyProtection="1">
      <alignment horizontal="center" vertical="center"/>
      <protection locked="0"/>
    </xf>
    <xf numFmtId="0" fontId="11" fillId="4" borderId="7" xfId="0" applyFont="1" applyFill="1" applyBorder="1" applyAlignment="1" applyProtection="1">
      <alignment horizontal="center" vertical="center"/>
      <protection locked="0"/>
    </xf>
    <xf numFmtId="165" fontId="11" fillId="11" borderId="6" xfId="0" applyNumberFormat="1" applyFont="1" applyFill="1" applyBorder="1" applyAlignment="1">
      <alignment horizontal="center"/>
    </xf>
    <xf numFmtId="0" fontId="22" fillId="23" borderId="6" xfId="0" applyFont="1" applyFill="1" applyBorder="1" applyAlignment="1">
      <alignment horizontal="center" vertical="center"/>
    </xf>
    <xf numFmtId="0" fontId="22" fillId="23" borderId="7" xfId="0" applyFont="1" applyFill="1" applyBorder="1" applyAlignment="1">
      <alignment horizontal="center" vertical="center"/>
    </xf>
    <xf numFmtId="0" fontId="3" fillId="11" borderId="9" xfId="0" applyFont="1" applyFill="1" applyBorder="1" applyAlignment="1">
      <alignment horizontal="center"/>
    </xf>
    <xf numFmtId="2" fontId="11" fillId="11" borderId="6" xfId="0" applyNumberFormat="1" applyFont="1" applyFill="1" applyBorder="1" applyAlignment="1">
      <alignment horizontal="center"/>
    </xf>
    <xf numFmtId="2" fontId="11" fillId="11" borderId="9" xfId="0" applyNumberFormat="1" applyFont="1" applyFill="1" applyBorder="1" applyAlignment="1">
      <alignment horizontal="center"/>
    </xf>
    <xf numFmtId="0" fontId="34" fillId="4" borderId="12" xfId="0" applyFont="1" applyFill="1" applyBorder="1" applyAlignment="1">
      <alignment horizontal="center" vertical="center"/>
    </xf>
    <xf numFmtId="0" fontId="34" fillId="4" borderId="11" xfId="0" applyFont="1" applyFill="1" applyBorder="1" applyAlignment="1">
      <alignment horizontal="center" vertical="center"/>
    </xf>
    <xf numFmtId="0" fontId="34" fillId="4" borderId="10" xfId="0" applyFont="1" applyFill="1" applyBorder="1" applyAlignment="1">
      <alignment horizontal="center" vertical="center"/>
    </xf>
    <xf numFmtId="0" fontId="34" fillId="4" borderId="5" xfId="0" applyFont="1" applyFill="1" applyBorder="1" applyAlignment="1">
      <alignment horizontal="center" vertical="center"/>
    </xf>
    <xf numFmtId="0" fontId="11" fillId="4" borderId="12" xfId="0" applyFont="1" applyFill="1" applyBorder="1" applyAlignment="1" applyProtection="1">
      <alignment horizontal="center"/>
      <protection locked="0"/>
    </xf>
    <xf numFmtId="0" fontId="11" fillId="4" borderId="10" xfId="0" applyFont="1" applyFill="1" applyBorder="1" applyAlignment="1" applyProtection="1">
      <alignment horizontal="center"/>
      <protection locked="0"/>
    </xf>
    <xf numFmtId="0" fontId="15" fillId="8" borderId="58" xfId="0" applyFont="1" applyFill="1" applyBorder="1" applyAlignment="1" applyProtection="1">
      <alignment horizontal="center"/>
      <protection locked="0"/>
    </xf>
    <xf numFmtId="0" fontId="15" fillId="8" borderId="0" xfId="0" applyFont="1" applyFill="1" applyAlignment="1" applyProtection="1">
      <alignment horizontal="center"/>
      <protection locked="0"/>
    </xf>
    <xf numFmtId="0" fontId="15" fillId="8" borderId="59" xfId="0" applyFont="1" applyFill="1" applyBorder="1" applyAlignment="1" applyProtection="1">
      <alignment horizontal="center"/>
      <protection locked="0"/>
    </xf>
    <xf numFmtId="0" fontId="16" fillId="0" borderId="0" xfId="0" applyFont="1" applyAlignment="1">
      <alignment horizontal="center"/>
    </xf>
    <xf numFmtId="0" fontId="16" fillId="0" borderId="0" xfId="0" applyFont="1" applyAlignment="1">
      <alignment horizontal="left" vertical="center" wrapText="1"/>
    </xf>
    <xf numFmtId="164" fontId="20" fillId="26" borderId="9" xfId="0" applyNumberFormat="1" applyFont="1" applyFill="1" applyBorder="1" applyAlignment="1">
      <alignment horizontal="center"/>
    </xf>
    <xf numFmtId="164" fontId="20" fillId="26" borderId="8" xfId="0" applyNumberFormat="1" applyFont="1" applyFill="1" applyBorder="1" applyAlignment="1">
      <alignment horizontal="center"/>
    </xf>
    <xf numFmtId="164" fontId="20" fillId="26" borderId="7" xfId="0" applyNumberFormat="1" applyFont="1" applyFill="1" applyBorder="1" applyAlignment="1">
      <alignment horizontal="center"/>
    </xf>
    <xf numFmtId="0" fontId="37" fillId="34" borderId="4" xfId="0" applyFont="1" applyFill="1" applyBorder="1" applyAlignment="1">
      <alignment horizontal="center" vertical="center"/>
    </xf>
    <xf numFmtId="0" fontId="23" fillId="0" borderId="9" xfId="0" applyFont="1" applyBorder="1" applyAlignment="1" applyProtection="1">
      <alignment horizontal="center"/>
      <protection locked="0"/>
    </xf>
    <xf numFmtId="0" fontId="23" fillId="0" borderId="8" xfId="0" applyFont="1" applyBorder="1" applyAlignment="1" applyProtection="1">
      <alignment horizontal="center"/>
      <protection locked="0"/>
    </xf>
    <xf numFmtId="0" fontId="23" fillId="0" borderId="7" xfId="0" applyFont="1" applyBorder="1" applyAlignment="1" applyProtection="1">
      <alignment horizontal="center"/>
      <protection locked="0"/>
    </xf>
    <xf numFmtId="165" fontId="21" fillId="4" borderId="9" xfId="0" applyNumberFormat="1" applyFont="1" applyFill="1" applyBorder="1" applyAlignment="1" applyProtection="1">
      <alignment horizontal="center" vertical="center"/>
      <protection locked="0"/>
    </xf>
    <xf numFmtId="165" fontId="21" fillId="4" borderId="7" xfId="0" applyNumberFormat="1" applyFont="1" applyFill="1" applyBorder="1" applyAlignment="1" applyProtection="1">
      <alignment horizontal="center" vertical="center"/>
      <protection locked="0"/>
    </xf>
    <xf numFmtId="0" fontId="50" fillId="4" borderId="11" xfId="0" applyFont="1" applyFill="1" applyBorder="1" applyAlignment="1">
      <alignment horizontal="center"/>
    </xf>
    <xf numFmtId="2" fontId="20" fillId="26" borderId="9" xfId="0" applyNumberFormat="1" applyFont="1" applyFill="1" applyBorder="1" applyAlignment="1">
      <alignment horizontal="center"/>
    </xf>
    <xf numFmtId="0" fontId="20" fillId="26" borderId="8" xfId="0" applyFont="1" applyFill="1" applyBorder="1" applyAlignment="1">
      <alignment horizontal="center"/>
    </xf>
    <xf numFmtId="0" fontId="20" fillId="26" borderId="7" xfId="0" applyFont="1" applyFill="1" applyBorder="1" applyAlignment="1">
      <alignment horizontal="center"/>
    </xf>
    <xf numFmtId="0" fontId="20" fillId="26" borderId="9" xfId="0" applyFont="1" applyFill="1" applyBorder="1" applyAlignment="1">
      <alignment horizontal="center"/>
    </xf>
    <xf numFmtId="0" fontId="21" fillId="4" borderId="0" xfId="0" applyFont="1" applyFill="1" applyAlignment="1">
      <alignment horizontal="center" wrapText="1"/>
    </xf>
    <xf numFmtId="165" fontId="20" fillId="26" borderId="9" xfId="0" applyNumberFormat="1" applyFont="1" applyFill="1" applyBorder="1" applyAlignment="1">
      <alignment horizontal="center"/>
    </xf>
    <xf numFmtId="165" fontId="20" fillId="26" borderId="8" xfId="0" applyNumberFormat="1" applyFont="1" applyFill="1" applyBorder="1" applyAlignment="1">
      <alignment horizontal="center"/>
    </xf>
    <xf numFmtId="165" fontId="20" fillId="26" borderId="7" xfId="0" applyNumberFormat="1" applyFont="1" applyFill="1" applyBorder="1" applyAlignment="1">
      <alignment horizontal="center"/>
    </xf>
    <xf numFmtId="166" fontId="20" fillId="26" borderId="9" xfId="0" applyNumberFormat="1" applyFont="1" applyFill="1" applyBorder="1" applyAlignment="1">
      <alignment horizontal="center"/>
    </xf>
    <xf numFmtId="166" fontId="20" fillId="26" borderId="8" xfId="0" applyNumberFormat="1" applyFont="1" applyFill="1" applyBorder="1" applyAlignment="1">
      <alignment horizontal="center"/>
    </xf>
    <xf numFmtId="166" fontId="20" fillId="26" borderId="7" xfId="0" applyNumberFormat="1" applyFont="1" applyFill="1" applyBorder="1" applyAlignment="1">
      <alignment horizontal="center"/>
    </xf>
    <xf numFmtId="0" fontId="23" fillId="0" borderId="6" xfId="0" applyFont="1" applyBorder="1" applyAlignment="1" applyProtection="1">
      <alignment horizontal="center"/>
      <protection locked="0"/>
    </xf>
    <xf numFmtId="0" fontId="15" fillId="4" borderId="58" xfId="0" applyFont="1" applyFill="1" applyBorder="1" applyAlignment="1">
      <alignment horizontal="left" wrapText="1"/>
    </xf>
    <xf numFmtId="0" fontId="15" fillId="4" borderId="0" xfId="0" applyFont="1" applyFill="1" applyAlignment="1">
      <alignment horizontal="left" wrapText="1"/>
    </xf>
    <xf numFmtId="0" fontId="15" fillId="4" borderId="59" xfId="0" applyFont="1" applyFill="1" applyBorder="1" applyAlignment="1">
      <alignment horizontal="left" wrapText="1"/>
    </xf>
    <xf numFmtId="0" fontId="15" fillId="4" borderId="58" xfId="0" applyFont="1" applyFill="1" applyBorder="1" applyAlignment="1">
      <alignment horizontal="left" vertical="center" wrapText="1"/>
    </xf>
    <xf numFmtId="0" fontId="15" fillId="4" borderId="0" xfId="0" applyFont="1" applyFill="1" applyAlignment="1">
      <alignment horizontal="left" vertical="center" wrapText="1"/>
    </xf>
    <xf numFmtId="0" fontId="15" fillId="4" borderId="59" xfId="0" applyFont="1" applyFill="1" applyBorder="1" applyAlignment="1">
      <alignment horizontal="left" vertical="center" wrapText="1"/>
    </xf>
    <xf numFmtId="0" fontId="15" fillId="4" borderId="0" xfId="0" applyFont="1" applyFill="1" applyAlignment="1">
      <alignment horizontal="left"/>
    </xf>
    <xf numFmtId="0" fontId="39" fillId="4" borderId="0" xfId="3" applyFont="1" applyFill="1" applyBorder="1" applyAlignment="1">
      <alignment horizontal="left"/>
    </xf>
    <xf numFmtId="0" fontId="39" fillId="4" borderId="59" xfId="3" applyFont="1" applyFill="1" applyBorder="1" applyAlignment="1">
      <alignment horizontal="left"/>
    </xf>
    <xf numFmtId="0" fontId="16" fillId="0" borderId="0" xfId="0" applyFont="1" applyAlignment="1">
      <alignment horizontal="left"/>
    </xf>
    <xf numFmtId="0" fontId="16" fillId="0" borderId="0" xfId="0" applyFont="1" applyAlignment="1">
      <alignment horizontal="left" vertical="center"/>
    </xf>
    <xf numFmtId="0" fontId="16" fillId="0" borderId="0" xfId="0" applyFont="1" applyAlignment="1">
      <alignment horizontal="center" vertical="center" wrapText="1"/>
    </xf>
    <xf numFmtId="0" fontId="15" fillId="8" borderId="58" xfId="0" applyFont="1" applyFill="1" applyBorder="1" applyAlignment="1">
      <alignment horizontal="center" vertical="top"/>
    </xf>
    <xf numFmtId="0" fontId="15" fillId="8" borderId="0" xfId="0" applyFont="1" applyFill="1" applyAlignment="1">
      <alignment horizontal="center" vertical="top"/>
    </xf>
    <xf numFmtId="0" fontId="15" fillId="8" borderId="59" xfId="0" applyFont="1" applyFill="1" applyBorder="1" applyAlignment="1">
      <alignment horizontal="center" vertical="top"/>
    </xf>
    <xf numFmtId="0" fontId="15" fillId="4" borderId="58" xfId="0" applyFont="1" applyFill="1" applyBorder="1" applyAlignment="1">
      <alignment horizontal="center"/>
    </xf>
    <xf numFmtId="0" fontId="15" fillId="4" borderId="0" xfId="0" applyFont="1" applyFill="1" applyAlignment="1">
      <alignment horizontal="center"/>
    </xf>
    <xf numFmtId="0" fontId="15" fillId="4" borderId="59" xfId="0" applyFont="1" applyFill="1" applyBorder="1" applyAlignment="1">
      <alignment horizontal="center"/>
    </xf>
    <xf numFmtId="0" fontId="45" fillId="4" borderId="0" xfId="0" applyFont="1" applyFill="1" applyAlignment="1">
      <alignment horizontal="center" vertical="center"/>
    </xf>
    <xf numFmtId="0" fontId="45" fillId="4" borderId="0" xfId="0" applyFont="1" applyFill="1" applyAlignment="1">
      <alignment horizontal="center" vertical="center" wrapText="1"/>
    </xf>
    <xf numFmtId="0" fontId="57" fillId="4" borderId="58" xfId="0" applyFont="1" applyFill="1" applyBorder="1" applyAlignment="1">
      <alignment horizontal="left" wrapText="1"/>
    </xf>
    <xf numFmtId="0" fontId="57" fillId="4" borderId="0" xfId="0" applyFont="1" applyFill="1" applyAlignment="1">
      <alignment horizontal="left" wrapText="1"/>
    </xf>
    <xf numFmtId="0" fontId="57" fillId="4" borderId="5" xfId="0" applyFont="1" applyFill="1" applyBorder="1" applyAlignment="1">
      <alignment horizontal="left" wrapText="1"/>
    </xf>
    <xf numFmtId="0" fontId="57" fillId="4" borderId="4" xfId="0" applyFont="1" applyFill="1" applyBorder="1" applyAlignment="1">
      <alignment horizontal="left" wrapText="1"/>
    </xf>
    <xf numFmtId="0" fontId="55" fillId="4" borderId="58" xfId="0" applyFont="1" applyFill="1" applyBorder="1" applyAlignment="1">
      <alignment horizontal="center" vertical="center"/>
    </xf>
    <xf numFmtId="0" fontId="55" fillId="4" borderId="0" xfId="0" applyFont="1" applyFill="1" applyAlignment="1">
      <alignment horizontal="center" vertical="center"/>
    </xf>
    <xf numFmtId="0" fontId="56" fillId="8" borderId="5" xfId="0" applyFont="1" applyFill="1" applyBorder="1" applyAlignment="1">
      <alignment horizontal="center" wrapText="1"/>
    </xf>
    <xf numFmtId="0" fontId="56" fillId="8" borderId="4" xfId="0" applyFont="1" applyFill="1" applyBorder="1" applyAlignment="1">
      <alignment horizontal="center" wrapText="1"/>
    </xf>
    <xf numFmtId="0" fontId="55" fillId="4" borderId="0" xfId="0" applyFont="1" applyFill="1" applyAlignment="1">
      <alignment horizontal="left" vertical="center"/>
    </xf>
    <xf numFmtId="0" fontId="43" fillId="4" borderId="0" xfId="0" applyFont="1" applyFill="1" applyAlignment="1">
      <alignment horizontal="center"/>
    </xf>
    <xf numFmtId="0" fontId="43" fillId="4" borderId="0" xfId="0" applyFont="1" applyFill="1" applyAlignment="1">
      <alignment horizontal="left"/>
    </xf>
    <xf numFmtId="0" fontId="42" fillId="4" borderId="0" xfId="0" applyFont="1" applyFill="1" applyAlignment="1">
      <alignment horizontal="left"/>
    </xf>
    <xf numFmtId="0" fontId="45" fillId="4" borderId="0" xfId="0" applyFont="1" applyFill="1" applyAlignment="1">
      <alignment horizontal="left" vertical="center" wrapText="1"/>
    </xf>
    <xf numFmtId="0" fontId="45" fillId="4" borderId="58" xfId="0" applyFont="1" applyFill="1" applyBorder="1" applyAlignment="1">
      <alignment horizontal="center" wrapText="1"/>
    </xf>
    <xf numFmtId="0" fontId="45" fillId="4" borderId="0" xfId="0" applyFont="1" applyFill="1" applyAlignment="1">
      <alignment horizontal="center" wrapText="1"/>
    </xf>
    <xf numFmtId="0" fontId="42" fillId="4" borderId="58" xfId="0" applyFont="1" applyFill="1" applyBorder="1" applyAlignment="1">
      <alignment horizontal="center" vertical="top" wrapText="1"/>
    </xf>
    <xf numFmtId="0" fontId="42" fillId="4" borderId="0" xfId="0" applyFont="1" applyFill="1" applyAlignment="1">
      <alignment horizontal="center" vertical="top" wrapText="1"/>
    </xf>
    <xf numFmtId="0" fontId="63" fillId="8" borderId="0" xfId="0" applyFont="1" applyFill="1" applyAlignment="1">
      <alignment horizontal="center"/>
    </xf>
    <xf numFmtId="0" fontId="49" fillId="8" borderId="0" xfId="0" applyFont="1" applyFill="1" applyAlignment="1">
      <alignment horizontal="center" vertical="top"/>
    </xf>
    <xf numFmtId="0" fontId="81" fillId="0" borderId="12" xfId="0" applyFont="1" applyBorder="1" applyAlignment="1">
      <alignment horizontal="center" vertical="center" wrapText="1"/>
    </xf>
    <xf numFmtId="0" fontId="81" fillId="0" borderId="11" xfId="0" applyFont="1" applyBorder="1" applyAlignment="1">
      <alignment horizontal="center" vertical="center" wrapText="1"/>
    </xf>
    <xf numFmtId="0" fontId="81" fillId="0" borderId="58" xfId="0" applyFont="1" applyBorder="1" applyAlignment="1">
      <alignment horizontal="center" vertical="center" wrapText="1"/>
    </xf>
    <xf numFmtId="0" fontId="81" fillId="0" borderId="0" xfId="0" applyFont="1" applyAlignment="1">
      <alignment horizontal="center" vertical="center" wrapText="1"/>
    </xf>
    <xf numFmtId="0" fontId="65" fillId="18" borderId="106" xfId="0" applyFont="1" applyFill="1" applyBorder="1" applyAlignment="1">
      <alignment horizontal="center"/>
    </xf>
    <xf numFmtId="0" fontId="65" fillId="18" borderId="6" xfId="0" applyFont="1" applyFill="1" applyBorder="1" applyAlignment="1">
      <alignment horizontal="center"/>
    </xf>
    <xf numFmtId="0" fontId="65" fillId="18" borderId="105" xfId="0" applyFont="1" applyFill="1" applyBorder="1" applyAlignment="1">
      <alignment horizontal="center"/>
    </xf>
    <xf numFmtId="0" fontId="65" fillId="33" borderId="106" xfId="0" applyFont="1" applyFill="1" applyBorder="1" applyAlignment="1">
      <alignment horizontal="center"/>
    </xf>
    <xf numFmtId="0" fontId="65" fillId="33" borderId="6" xfId="0" applyFont="1" applyFill="1" applyBorder="1" applyAlignment="1">
      <alignment horizontal="center"/>
    </xf>
    <xf numFmtId="0" fontId="65" fillId="33" borderId="105" xfId="0" applyFont="1" applyFill="1" applyBorder="1" applyAlignment="1">
      <alignment horizontal="center"/>
    </xf>
    <xf numFmtId="0" fontId="65" fillId="0" borderId="25" xfId="0" applyFont="1" applyBorder="1" applyAlignment="1">
      <alignment horizontal="center"/>
    </xf>
    <xf numFmtId="0" fontId="65" fillId="0" borderId="23" xfId="0" applyFont="1" applyBorder="1" applyAlignment="1">
      <alignment horizontal="center"/>
    </xf>
    <xf numFmtId="0" fontId="65" fillId="0" borderId="22" xfId="0" applyFont="1" applyBorder="1" applyAlignment="1">
      <alignment horizontal="center"/>
    </xf>
    <xf numFmtId="0" fontId="65" fillId="18" borderId="109" xfId="0" applyFont="1" applyFill="1" applyBorder="1" applyAlignment="1">
      <alignment horizontal="center"/>
    </xf>
    <xf numFmtId="0" fontId="65" fillId="18" borderId="108" xfId="0" applyFont="1" applyFill="1" applyBorder="1" applyAlignment="1">
      <alignment horizontal="center"/>
    </xf>
    <xf numFmtId="0" fontId="65" fillId="18" borderId="107" xfId="0" applyFont="1" applyFill="1" applyBorder="1" applyAlignment="1">
      <alignment horizontal="center"/>
    </xf>
    <xf numFmtId="0" fontId="84" fillId="17" borderId="16" xfId="0" applyFont="1" applyFill="1" applyBorder="1"/>
    <xf numFmtId="0" fontId="84" fillId="17" borderId="14" xfId="0" applyFont="1" applyFill="1" applyBorder="1"/>
    <xf numFmtId="0" fontId="84" fillId="17" borderId="21" xfId="0" applyFont="1" applyFill="1" applyBorder="1"/>
    <xf numFmtId="0" fontId="84" fillId="0" borderId="0" xfId="0" applyFont="1"/>
    <xf numFmtId="0" fontId="85" fillId="0" borderId="50" xfId="0" applyFont="1" applyBorder="1" applyAlignment="1">
      <alignment horizontal="center" vertical="center"/>
    </xf>
    <xf numFmtId="0" fontId="85" fillId="0" borderId="23" xfId="0" applyFont="1" applyBorder="1" applyAlignment="1">
      <alignment horizontal="center" vertical="center"/>
    </xf>
    <xf numFmtId="0" fontId="85" fillId="0" borderId="22" xfId="0" applyFont="1" applyBorder="1" applyAlignment="1">
      <alignment horizontal="center" vertical="center"/>
    </xf>
    <xf numFmtId="0" fontId="84" fillId="0" borderId="19" xfId="0" applyFont="1" applyBorder="1" applyAlignment="1">
      <alignment vertical="center" wrapText="1"/>
    </xf>
    <xf numFmtId="0" fontId="84" fillId="0" borderId="18" xfId="0" applyFont="1" applyBorder="1" applyAlignment="1">
      <alignment vertical="center" wrapText="1"/>
    </xf>
    <xf numFmtId="2" fontId="84" fillId="0" borderId="18" xfId="0" applyNumberFormat="1" applyFont="1" applyBorder="1" applyAlignment="1">
      <alignment vertical="center" wrapText="1"/>
    </xf>
    <xf numFmtId="0" fontId="84" fillId="0" borderId="18" xfId="0" applyFont="1" applyBorder="1"/>
    <xf numFmtId="167" fontId="84" fillId="0" borderId="18" xfId="0" applyNumberFormat="1" applyFont="1" applyBorder="1" applyAlignment="1">
      <alignment vertical="center" wrapText="1"/>
    </xf>
    <xf numFmtId="166" fontId="84" fillId="0" borderId="18" xfId="0" applyNumberFormat="1" applyFont="1" applyBorder="1" applyAlignment="1">
      <alignment vertical="center" wrapText="1"/>
    </xf>
    <xf numFmtId="164" fontId="84" fillId="0" borderId="18" xfId="0" applyNumberFormat="1" applyFont="1" applyBorder="1" applyAlignment="1">
      <alignment vertical="center" wrapText="1"/>
    </xf>
    <xf numFmtId="165" fontId="86" fillId="8" borderId="24" xfId="0" applyNumberFormat="1" applyFont="1" applyFill="1" applyBorder="1" applyAlignment="1">
      <alignment vertical="center" wrapText="1"/>
    </xf>
    <xf numFmtId="165" fontId="86" fillId="8" borderId="33" xfId="0" applyNumberFormat="1" applyFont="1" applyFill="1" applyBorder="1" applyAlignment="1">
      <alignment vertical="center" wrapText="1"/>
    </xf>
    <xf numFmtId="165" fontId="86" fillId="8" borderId="32" xfId="0" applyNumberFormat="1" applyFont="1" applyFill="1" applyBorder="1" applyAlignment="1">
      <alignment vertical="center" wrapText="1"/>
    </xf>
    <xf numFmtId="0" fontId="86" fillId="8" borderId="32" xfId="0" applyFont="1" applyFill="1" applyBorder="1" applyAlignment="1">
      <alignment vertical="center"/>
    </xf>
    <xf numFmtId="0" fontId="84" fillId="0" borderId="0" xfId="0" applyFont="1" applyAlignment="1">
      <alignment wrapText="1"/>
    </xf>
    <xf numFmtId="0" fontId="84" fillId="0" borderId="35" xfId="0" applyFont="1" applyBorder="1" applyAlignment="1">
      <alignment horizontal="center" vertical="center"/>
    </xf>
    <xf numFmtId="0" fontId="84" fillId="0" borderId="16" xfId="0" applyFont="1" applyBorder="1" applyAlignment="1">
      <alignment horizontal="center" vertical="center"/>
    </xf>
    <xf numFmtId="0" fontId="84" fillId="0" borderId="14" xfId="0" applyFont="1" applyBorder="1" applyAlignment="1">
      <alignment horizontal="center" vertical="center"/>
    </xf>
    <xf numFmtId="0" fontId="84" fillId="0" borderId="21" xfId="0" applyFont="1" applyBorder="1" applyAlignment="1">
      <alignment horizontal="center" vertical="center"/>
    </xf>
    <xf numFmtId="0" fontId="84" fillId="0" borderId="2" xfId="0" applyFont="1" applyBorder="1" applyAlignment="1">
      <alignment horizontal="center" vertical="center"/>
    </xf>
    <xf numFmtId="0" fontId="84" fillId="0" borderId="0" xfId="0" applyFont="1" applyAlignment="1">
      <alignment horizontal="center" vertical="center"/>
    </xf>
    <xf numFmtId="0" fontId="84" fillId="0" borderId="20" xfId="0" applyFont="1" applyBorder="1" applyAlignment="1">
      <alignment horizontal="center" vertical="center"/>
    </xf>
    <xf numFmtId="0" fontId="85" fillId="32" borderId="16" xfId="0" applyFont="1" applyFill="1" applyBorder="1" applyAlignment="1">
      <alignment horizontal="center"/>
    </xf>
    <xf numFmtId="0" fontId="84" fillId="0" borderId="21" xfId="0" applyFont="1" applyBorder="1" applyAlignment="1">
      <alignment horizontal="center"/>
    </xf>
    <xf numFmtId="0" fontId="85" fillId="17" borderId="16" xfId="0" applyFont="1" applyFill="1" applyBorder="1" applyAlignment="1">
      <alignment horizontal="center"/>
    </xf>
    <xf numFmtId="14" fontId="84" fillId="0" borderId="50" xfId="0" applyNumberFormat="1" applyFont="1" applyBorder="1" applyAlignment="1">
      <alignment horizontal="center" vertical="center"/>
    </xf>
    <xf numFmtId="0" fontId="87" fillId="2" borderId="62" xfId="2" applyFont="1" applyBorder="1"/>
    <xf numFmtId="0" fontId="87" fillId="28" borderId="51" xfId="0" applyFont="1" applyFill="1" applyBorder="1"/>
    <xf numFmtId="0" fontId="87" fillId="28" borderId="79" xfId="0" applyFont="1" applyFill="1" applyBorder="1"/>
    <xf numFmtId="0" fontId="84" fillId="2" borderId="16" xfId="2" applyFont="1" applyBorder="1" applyAlignment="1">
      <alignment horizontal="center"/>
    </xf>
    <xf numFmtId="0" fontId="84" fillId="2" borderId="21" xfId="2" applyFont="1" applyBorder="1" applyAlignment="1">
      <alignment horizontal="center"/>
    </xf>
    <xf numFmtId="0" fontId="84" fillId="2" borderId="21" xfId="2" applyFont="1" applyBorder="1"/>
    <xf numFmtId="0" fontId="84" fillId="2" borderId="16" xfId="2" applyFont="1" applyBorder="1"/>
    <xf numFmtId="0" fontId="84" fillId="29" borderId="16" xfId="2" applyFont="1" applyFill="1" applyBorder="1"/>
    <xf numFmtId="0" fontId="84" fillId="29" borderId="14" xfId="2" applyFont="1" applyFill="1" applyBorder="1"/>
    <xf numFmtId="0" fontId="84" fillId="29" borderId="21" xfId="2" applyFont="1" applyFill="1" applyBorder="1"/>
    <xf numFmtId="0" fontId="84" fillId="2" borderId="14" xfId="2" applyFont="1" applyBorder="1"/>
    <xf numFmtId="0" fontId="84" fillId="2" borderId="36" xfId="2" applyFont="1" applyBorder="1"/>
    <xf numFmtId="0" fontId="85" fillId="31" borderId="25" xfId="2" applyFont="1" applyFill="1" applyBorder="1" applyAlignment="1">
      <alignment horizontal="center"/>
    </xf>
    <xf numFmtId="0" fontId="84" fillId="4" borderId="22" xfId="2" applyFont="1" applyFill="1" applyBorder="1" applyAlignment="1" applyProtection="1">
      <alignment horizontal="center" vertical="center"/>
      <protection locked="0" hidden="1"/>
    </xf>
    <xf numFmtId="0" fontId="84" fillId="0" borderId="52" xfId="0" applyFont="1" applyBorder="1"/>
    <xf numFmtId="0" fontId="84" fillId="0" borderId="48" xfId="0" applyFont="1" applyBorder="1"/>
    <xf numFmtId="0" fontId="84" fillId="0" borderId="69" xfId="0" applyFont="1" applyBorder="1"/>
    <xf numFmtId="0" fontId="84" fillId="0" borderId="2" xfId="0" applyFont="1" applyBorder="1"/>
    <xf numFmtId="0" fontId="84" fillId="0" borderId="20" xfId="0" applyFont="1" applyBorder="1"/>
    <xf numFmtId="0" fontId="84" fillId="0" borderId="20" xfId="0" applyFont="1" applyBorder="1" applyAlignment="1">
      <alignment horizontal="right"/>
    </xf>
    <xf numFmtId="0" fontId="84" fillId="0" borderId="14" xfId="0" applyFont="1" applyBorder="1"/>
    <xf numFmtId="0" fontId="84" fillId="0" borderId="14" xfId="0" applyFont="1" applyBorder="1" applyAlignment="1">
      <alignment horizontal="left"/>
    </xf>
    <xf numFmtId="0" fontId="84" fillId="0" borderId="21" xfId="0" applyFont="1" applyBorder="1" applyAlignment="1">
      <alignment horizontal="left"/>
    </xf>
    <xf numFmtId="0" fontId="84" fillId="0" borderId="0" xfId="0" applyFont="1" applyAlignment="1">
      <alignment horizontal="center"/>
    </xf>
    <xf numFmtId="0" fontId="84" fillId="0" borderId="35" xfId="0" applyFont="1" applyBorder="1" applyAlignment="1">
      <alignment horizontal="right"/>
    </xf>
    <xf numFmtId="0" fontId="85" fillId="2" borderId="19" xfId="2" applyFont="1" applyBorder="1" applyAlignment="1">
      <alignment horizontal="center"/>
    </xf>
    <xf numFmtId="0" fontId="84" fillId="4" borderId="17" xfId="0" applyFont="1" applyFill="1" applyBorder="1" applyAlignment="1">
      <alignment horizontal="center"/>
    </xf>
    <xf numFmtId="0" fontId="85" fillId="17" borderId="30" xfId="0" applyFont="1" applyFill="1" applyBorder="1" applyAlignment="1">
      <alignment horizontal="center"/>
    </xf>
    <xf numFmtId="0" fontId="85" fillId="17" borderId="29" xfId="0" applyFont="1" applyFill="1" applyBorder="1" applyAlignment="1">
      <alignment horizontal="center"/>
    </xf>
    <xf numFmtId="0" fontId="85" fillId="17" borderId="28" xfId="0" applyFont="1" applyFill="1" applyBorder="1" applyAlignment="1">
      <alignment horizontal="center"/>
    </xf>
    <xf numFmtId="0" fontId="85" fillId="17" borderId="25" xfId="0" applyFont="1" applyFill="1" applyBorder="1" applyAlignment="1">
      <alignment horizontal="center"/>
    </xf>
    <xf numFmtId="0" fontId="85" fillId="17" borderId="23" xfId="0" applyFont="1" applyFill="1" applyBorder="1" applyAlignment="1">
      <alignment horizontal="center"/>
    </xf>
    <xf numFmtId="0" fontId="88" fillId="0" borderId="20" xfId="3" applyFont="1" applyBorder="1" applyAlignment="1">
      <alignment horizontal="center" vertical="center"/>
    </xf>
    <xf numFmtId="2" fontId="84" fillId="0" borderId="0" xfId="0" applyNumberFormat="1" applyFont="1"/>
    <xf numFmtId="0" fontId="85" fillId="0" borderId="16" xfId="0" applyFont="1" applyBorder="1" applyAlignment="1">
      <alignment horizontal="center" vertical="center"/>
    </xf>
    <xf numFmtId="0" fontId="85" fillId="0" borderId="21" xfId="0" applyFont="1" applyBorder="1" applyAlignment="1">
      <alignment horizontal="center" vertical="center"/>
    </xf>
    <xf numFmtId="0" fontId="84" fillId="0" borderId="2" xfId="0" applyFont="1" applyBorder="1" applyAlignment="1">
      <alignment horizontal="center"/>
    </xf>
    <xf numFmtId="0" fontId="85" fillId="0" borderId="2" xfId="0" applyFont="1" applyBorder="1" applyAlignment="1">
      <alignment horizontal="center" vertical="center"/>
    </xf>
    <xf numFmtId="0" fontId="85" fillId="0" borderId="20" xfId="0" applyFont="1" applyBorder="1" applyAlignment="1">
      <alignment horizontal="center" vertical="center"/>
    </xf>
    <xf numFmtId="0" fontId="84" fillId="0" borderId="19" xfId="0" applyFont="1" applyBorder="1"/>
    <xf numFmtId="0" fontId="84" fillId="0" borderId="18" xfId="0" applyFont="1" applyBorder="1" applyAlignment="1">
      <alignment horizontal="center" vertical="center"/>
    </xf>
    <xf numFmtId="0" fontId="84" fillId="0" borderId="17" xfId="0" applyFont="1" applyBorder="1"/>
    <xf numFmtId="0" fontId="84" fillId="0" borderId="27" xfId="0" applyFont="1" applyBorder="1" applyAlignment="1">
      <alignment horizontal="center" vertical="center"/>
    </xf>
    <xf numFmtId="0" fontId="84" fillId="0" borderId="19" xfId="0" applyFont="1" applyBorder="1" applyAlignment="1">
      <alignment horizontal="center" vertical="center"/>
    </xf>
    <xf numFmtId="0" fontId="88" fillId="0" borderId="17" xfId="3" applyFont="1" applyBorder="1" applyAlignment="1">
      <alignment horizontal="center" vertical="center"/>
    </xf>
    <xf numFmtId="0" fontId="84" fillId="0" borderId="35" xfId="0" applyFont="1" applyBorder="1"/>
    <xf numFmtId="0" fontId="85" fillId="0" borderId="19" xfId="0" applyFont="1" applyBorder="1" applyAlignment="1">
      <alignment horizontal="center" vertical="center"/>
    </xf>
    <xf numFmtId="0" fontId="85" fillId="0" borderId="17" xfId="0" applyFont="1" applyBorder="1" applyAlignment="1">
      <alignment horizontal="center" vertical="center"/>
    </xf>
    <xf numFmtId="0" fontId="84" fillId="0" borderId="19" xfId="0" applyFont="1" applyBorder="1" applyAlignment="1">
      <alignment horizontal="center"/>
    </xf>
    <xf numFmtId="167" fontId="84" fillId="0" borderId="0" xfId="0" applyNumberFormat="1" applyFont="1"/>
    <xf numFmtId="0" fontId="84" fillId="0" borderId="52" xfId="0" applyFont="1" applyBorder="1" applyAlignment="1">
      <alignment horizontal="right"/>
    </xf>
    <xf numFmtId="0" fontId="84" fillId="0" borderId="2" xfId="0" applyFont="1" applyBorder="1" applyAlignment="1">
      <alignment horizontal="right"/>
    </xf>
    <xf numFmtId="0" fontId="84" fillId="0" borderId="0" xfId="0" applyFont="1" applyAlignment="1">
      <alignment horizontal="right"/>
    </xf>
    <xf numFmtId="164" fontId="84" fillId="0" borderId="0" xfId="0" applyNumberFormat="1" applyFont="1" applyAlignment="1">
      <alignment horizontal="left"/>
    </xf>
    <xf numFmtId="0" fontId="85" fillId="0" borderId="14" xfId="0" applyFont="1" applyBorder="1" applyAlignment="1">
      <alignment horizontal="center" vertical="center"/>
    </xf>
    <xf numFmtId="0" fontId="84" fillId="0" borderId="36" xfId="0" applyFont="1" applyBorder="1"/>
    <xf numFmtId="0" fontId="84" fillId="0" borderId="17" xfId="0" applyFont="1" applyBorder="1" applyAlignment="1">
      <alignment horizontal="right"/>
    </xf>
    <xf numFmtId="0" fontId="84" fillId="0" borderId="27" xfId="0" applyFont="1" applyBorder="1" applyAlignment="1">
      <alignment horizontal="right"/>
    </xf>
    <xf numFmtId="1" fontId="84" fillId="0" borderId="0" xfId="0" applyNumberFormat="1" applyFont="1" applyAlignment="1">
      <alignment horizontal="left"/>
    </xf>
    <xf numFmtId="0" fontId="85" fillId="0" borderId="0" xfId="0" applyFont="1" applyAlignment="1">
      <alignment horizontal="center" vertical="center"/>
    </xf>
    <xf numFmtId="0" fontId="84" fillId="0" borderId="53" xfId="0" applyFont="1" applyBorder="1"/>
    <xf numFmtId="165" fontId="84" fillId="0" borderId="0" xfId="0" applyNumberFormat="1" applyFont="1"/>
    <xf numFmtId="0" fontId="89" fillId="2" borderId="36" xfId="2" applyFont="1" applyBorder="1" applyAlignment="1">
      <alignment horizontal="center"/>
    </xf>
    <xf numFmtId="0" fontId="84" fillId="0" borderId="18" xfId="0" applyFont="1" applyBorder="1" applyAlignment="1">
      <alignment horizontal="center"/>
    </xf>
    <xf numFmtId="3" fontId="84" fillId="0" borderId="52" xfId="0" applyNumberFormat="1" applyFont="1" applyBorder="1"/>
    <xf numFmtId="0" fontId="84" fillId="0" borderId="27" xfId="0" applyFont="1" applyBorder="1"/>
    <xf numFmtId="0" fontId="85" fillId="0" borderId="26" xfId="0" applyFont="1" applyBorder="1" applyAlignment="1">
      <alignment horizontal="center" vertical="center"/>
    </xf>
    <xf numFmtId="0" fontId="85" fillId="0" borderId="78" xfId="0" applyFont="1" applyBorder="1" applyAlignment="1">
      <alignment horizontal="center" vertical="center"/>
    </xf>
    <xf numFmtId="0" fontId="84" fillId="0" borderId="36" xfId="0" applyFont="1" applyBorder="1" applyAlignment="1">
      <alignment horizontal="center" vertical="center"/>
    </xf>
    <xf numFmtId="0" fontId="84" fillId="0" borderId="16" xfId="0" applyFont="1" applyBorder="1" applyAlignment="1">
      <alignment horizontal="center" vertical="center" wrapText="1"/>
    </xf>
    <xf numFmtId="0" fontId="84" fillId="0" borderId="14" xfId="0" applyFont="1" applyBorder="1" applyAlignment="1">
      <alignment horizontal="center" vertical="center" wrapText="1"/>
    </xf>
    <xf numFmtId="0" fontId="84" fillId="0" borderId="21" xfId="0" applyFont="1" applyBorder="1" applyAlignment="1">
      <alignment horizontal="center" vertical="center" wrapText="1"/>
    </xf>
    <xf numFmtId="0" fontId="84" fillId="0" borderId="19" xfId="0" applyFont="1" applyBorder="1" applyAlignment="1">
      <alignment horizontal="right"/>
    </xf>
    <xf numFmtId="0" fontId="84" fillId="0" borderId="18" xfId="0" applyFont="1" applyBorder="1" applyAlignment="1">
      <alignment horizontal="right"/>
    </xf>
    <xf numFmtId="0" fontId="84" fillId="0" borderId="19" xfId="0" applyFont="1" applyBorder="1" applyAlignment="1">
      <alignment horizontal="center" vertical="center" wrapText="1"/>
    </xf>
    <xf numFmtId="0" fontId="84" fillId="0" borderId="18" xfId="0" applyFont="1" applyBorder="1" applyAlignment="1">
      <alignment horizontal="center" vertical="center" wrapText="1"/>
    </xf>
    <xf numFmtId="0" fontId="84" fillId="0" borderId="17" xfId="0" applyFont="1" applyBorder="1" applyAlignment="1">
      <alignment horizontal="center" vertical="center" wrapText="1"/>
    </xf>
    <xf numFmtId="0" fontId="84" fillId="0" borderId="25" xfId="0" applyFont="1" applyBorder="1"/>
    <xf numFmtId="1" fontId="84" fillId="0" borderId="22" xfId="0" applyNumberFormat="1" applyFont="1" applyBorder="1" applyAlignment="1">
      <alignment horizontal="center" vertical="center"/>
    </xf>
    <xf numFmtId="0" fontId="84" fillId="17" borderId="15" xfId="0" applyFont="1" applyFill="1" applyBorder="1"/>
    <xf numFmtId="0" fontId="84" fillId="2" borderId="50" xfId="2" applyFont="1" applyBorder="1" applyAlignment="1">
      <alignment horizontal="center"/>
    </xf>
    <xf numFmtId="0" fontId="87" fillId="2" borderId="36" xfId="2" applyFont="1" applyBorder="1"/>
    <xf numFmtId="1" fontId="84" fillId="0" borderId="31" xfId="0" applyNumberFormat="1" applyFont="1" applyBorder="1"/>
    <xf numFmtId="0" fontId="85" fillId="2" borderId="14" xfId="2" applyFont="1" applyBorder="1"/>
    <xf numFmtId="0" fontId="85" fillId="2" borderId="21" xfId="2" applyFont="1" applyBorder="1"/>
    <xf numFmtId="0" fontId="90" fillId="2" borderId="36" xfId="2" applyFont="1" applyBorder="1" applyAlignment="1">
      <alignment horizontal="center"/>
    </xf>
    <xf numFmtId="0" fontId="84" fillId="0" borderId="50" xfId="0" applyFont="1" applyBorder="1" applyAlignment="1">
      <alignment horizontal="center"/>
    </xf>
    <xf numFmtId="0" fontId="85" fillId="0" borderId="0" xfId="0" applyFont="1" applyAlignment="1">
      <alignment horizontal="center"/>
    </xf>
    <xf numFmtId="0" fontId="91" fillId="0" borderId="2" xfId="0" applyFont="1" applyBorder="1"/>
    <xf numFmtId="2" fontId="92" fillId="0" borderId="20" xfId="0" applyNumberFormat="1" applyFont="1" applyBorder="1" applyAlignment="1">
      <alignment horizontal="center" vertical="center"/>
    </xf>
    <xf numFmtId="0" fontId="90" fillId="0" borderId="27" xfId="0" applyFont="1" applyBorder="1" applyAlignment="1">
      <alignment horizontal="center"/>
    </xf>
    <xf numFmtId="0" fontId="88" fillId="0" borderId="0" xfId="3" applyFont="1" applyFill="1" applyBorder="1" applyAlignment="1">
      <alignment horizontal="center" vertical="center" wrapText="1"/>
    </xf>
    <xf numFmtId="0" fontId="85" fillId="0" borderId="0" xfId="0" applyFont="1" applyAlignment="1">
      <alignment horizontal="center" vertical="center" wrapText="1"/>
    </xf>
    <xf numFmtId="2" fontId="92" fillId="20" borderId="20" xfId="0" applyNumberFormat="1" applyFont="1" applyFill="1" applyBorder="1" applyAlignment="1">
      <alignment horizontal="center" vertical="center"/>
    </xf>
    <xf numFmtId="0" fontId="85" fillId="17" borderId="16" xfId="0" applyFont="1" applyFill="1" applyBorder="1" applyAlignment="1">
      <alignment horizontal="center" vertical="center"/>
    </xf>
    <xf numFmtId="0" fontId="85" fillId="0" borderId="16" xfId="0" applyFont="1" applyBorder="1" applyAlignment="1">
      <alignment horizontal="center" vertical="center" wrapText="1"/>
    </xf>
    <xf numFmtId="0" fontId="85" fillId="0" borderId="14" xfId="0" applyFont="1" applyBorder="1" applyAlignment="1">
      <alignment horizontal="center" vertical="center" wrapText="1"/>
    </xf>
    <xf numFmtId="0" fontId="85" fillId="0" borderId="21" xfId="0" applyFont="1" applyBorder="1" applyAlignment="1">
      <alignment horizontal="center" vertical="center" wrapText="1"/>
    </xf>
    <xf numFmtId="0" fontId="85" fillId="17" borderId="2" xfId="0" applyFont="1" applyFill="1" applyBorder="1" applyAlignment="1">
      <alignment horizontal="center" vertical="center"/>
    </xf>
    <xf numFmtId="0" fontId="85" fillId="0" borderId="2" xfId="0" applyFont="1" applyBorder="1" applyAlignment="1">
      <alignment horizontal="center" vertical="center" wrapText="1"/>
    </xf>
    <xf numFmtId="0" fontId="85" fillId="0" borderId="0" xfId="0" applyFont="1" applyAlignment="1">
      <alignment horizontal="center" vertical="center" wrapText="1"/>
    </xf>
    <xf numFmtId="0" fontId="85" fillId="0" borderId="20" xfId="0" applyFont="1" applyBorder="1" applyAlignment="1">
      <alignment horizontal="center" vertical="center" wrapText="1"/>
    </xf>
    <xf numFmtId="168" fontId="84" fillId="0" borderId="0" xfId="0" applyNumberFormat="1" applyFont="1"/>
    <xf numFmtId="2" fontId="91" fillId="0" borderId="20" xfId="0" applyNumberFormat="1" applyFont="1" applyBorder="1" applyAlignment="1">
      <alignment horizontal="center"/>
    </xf>
    <xf numFmtId="0" fontId="93" fillId="0" borderId="25" xfId="0" applyFont="1" applyBorder="1" applyAlignment="1">
      <alignment horizontal="center"/>
    </xf>
    <xf numFmtId="0" fontId="93" fillId="0" borderId="22" xfId="0" applyFont="1" applyBorder="1" applyAlignment="1">
      <alignment horizontal="center"/>
    </xf>
    <xf numFmtId="2" fontId="86" fillId="0" borderId="20" xfId="0" applyNumberFormat="1" applyFont="1" applyBorder="1"/>
    <xf numFmtId="0" fontId="85" fillId="17" borderId="19" xfId="0" applyFont="1" applyFill="1" applyBorder="1" applyAlignment="1">
      <alignment horizontal="center" vertical="center"/>
    </xf>
    <xf numFmtId="0" fontId="85" fillId="0" borderId="19" xfId="0" applyFont="1" applyBorder="1" applyAlignment="1">
      <alignment horizontal="center" vertical="center" wrapText="1"/>
    </xf>
    <xf numFmtId="0" fontId="85" fillId="0" borderId="18" xfId="0" applyFont="1" applyBorder="1" applyAlignment="1">
      <alignment horizontal="center" vertical="center" wrapText="1"/>
    </xf>
    <xf numFmtId="0" fontId="85" fillId="0" borderId="17" xfId="0" applyFont="1" applyBorder="1" applyAlignment="1">
      <alignment horizontal="center" vertical="center" wrapText="1"/>
    </xf>
    <xf numFmtId="0" fontId="84" fillId="0" borderId="63" xfId="0" applyFont="1" applyBorder="1"/>
    <xf numFmtId="0" fontId="84" fillId="0" borderId="54" xfId="0" applyFont="1" applyBorder="1"/>
    <xf numFmtId="0" fontId="84" fillId="0" borderId="55" xfId="0" applyFont="1" applyBorder="1"/>
    <xf numFmtId="0" fontId="85" fillId="0" borderId="19" xfId="0" applyFont="1" applyBorder="1"/>
    <xf numFmtId="0" fontId="85" fillId="0" borderId="17" xfId="0" applyFont="1" applyBorder="1" applyAlignment="1">
      <alignment horizontal="center"/>
    </xf>
    <xf numFmtId="0" fontId="85" fillId="0" borderId="0" xfId="0" applyFont="1"/>
    <xf numFmtId="0" fontId="84" fillId="2" borderId="2" xfId="2" applyFont="1" applyBorder="1"/>
    <xf numFmtId="0" fontId="84" fillId="2" borderId="0" xfId="2" applyFont="1" applyBorder="1"/>
    <xf numFmtId="0" fontId="84" fillId="2" borderId="0" xfId="2" applyFont="1" applyBorder="1" applyAlignment="1">
      <alignment horizontal="center"/>
    </xf>
    <xf numFmtId="0" fontId="84" fillId="0" borderId="64" xfId="0" applyFont="1" applyBorder="1"/>
    <xf numFmtId="0" fontId="84" fillId="0" borderId="65" xfId="0" applyFont="1" applyBorder="1"/>
    <xf numFmtId="0" fontId="84" fillId="0" borderId="75" xfId="0" applyFont="1" applyBorder="1"/>
    <xf numFmtId="0" fontId="84" fillId="0" borderId="68" xfId="0" applyFont="1" applyBorder="1"/>
    <xf numFmtId="0" fontId="85" fillId="17" borderId="16" xfId="0" applyFont="1" applyFill="1" applyBorder="1"/>
    <xf numFmtId="0" fontId="84" fillId="2" borderId="19" xfId="2" applyFont="1" applyBorder="1"/>
    <xf numFmtId="0" fontId="84" fillId="2" borderId="18" xfId="2" applyFont="1" applyBorder="1"/>
    <xf numFmtId="0" fontId="84" fillId="31" borderId="18" xfId="2" applyFont="1" applyFill="1" applyBorder="1"/>
    <xf numFmtId="0" fontId="84" fillId="0" borderId="77" xfId="0" applyFont="1" applyBorder="1"/>
    <xf numFmtId="0" fontId="84" fillId="0" borderId="67" xfId="0" applyFont="1" applyBorder="1"/>
    <xf numFmtId="0" fontId="84" fillId="17" borderId="36" xfId="0" applyFont="1" applyFill="1" applyBorder="1" applyAlignment="1">
      <alignment horizontal="center" vertical="center"/>
    </xf>
    <xf numFmtId="0" fontId="84" fillId="17" borderId="16" xfId="0" applyFont="1" applyFill="1" applyBorder="1" applyAlignment="1">
      <alignment horizontal="center" vertical="center"/>
    </xf>
    <xf numFmtId="0" fontId="84" fillId="17" borderId="14" xfId="0" applyFont="1" applyFill="1" applyBorder="1" applyAlignment="1">
      <alignment horizontal="center" vertical="center"/>
    </xf>
    <xf numFmtId="0" fontId="84" fillId="17" borderId="21" xfId="0" applyFont="1" applyFill="1" applyBorder="1" applyAlignment="1">
      <alignment horizontal="center" vertical="center"/>
    </xf>
    <xf numFmtId="0" fontId="84" fillId="17" borderId="16" xfId="0" applyFont="1" applyFill="1" applyBorder="1" applyAlignment="1">
      <alignment horizontal="center"/>
    </xf>
    <xf numFmtId="0" fontId="94" fillId="0" borderId="35" xfId="0" applyFont="1" applyBorder="1"/>
    <xf numFmtId="0" fontId="84" fillId="0" borderId="36" xfId="0" applyFont="1" applyBorder="1" applyAlignment="1">
      <alignment horizontal="center" vertical="center" wrapText="1"/>
    </xf>
    <xf numFmtId="0" fontId="84" fillId="0" borderId="35" xfId="0" applyFont="1" applyBorder="1" applyAlignment="1">
      <alignment horizontal="center" vertical="center" wrapText="1"/>
    </xf>
    <xf numFmtId="0" fontId="95" fillId="27" borderId="41" xfId="0" applyFont="1" applyFill="1" applyBorder="1" applyAlignment="1">
      <alignment horizontal="center" vertical="center"/>
    </xf>
    <xf numFmtId="0" fontId="95" fillId="13" borderId="41" xfId="0" applyFont="1" applyFill="1" applyBorder="1" applyAlignment="1">
      <alignment horizontal="center" vertical="center"/>
    </xf>
    <xf numFmtId="0" fontId="95" fillId="15" borderId="41" xfId="0" applyFont="1" applyFill="1" applyBorder="1" applyAlignment="1">
      <alignment horizontal="center" vertical="center"/>
    </xf>
    <xf numFmtId="0" fontId="95" fillId="12" borderId="41" xfId="0" applyFont="1" applyFill="1" applyBorder="1" applyAlignment="1">
      <alignment horizontal="center" vertical="center"/>
    </xf>
    <xf numFmtId="0" fontId="91" fillId="15" borderId="41" xfId="0" applyFont="1" applyFill="1" applyBorder="1" applyAlignment="1">
      <alignment horizontal="center" vertical="center"/>
    </xf>
    <xf numFmtId="0" fontId="91" fillId="14" borderId="41" xfId="0" applyFont="1" applyFill="1" applyBorder="1" applyAlignment="1">
      <alignment horizontal="center" vertical="center"/>
    </xf>
    <xf numFmtId="0" fontId="86" fillId="0" borderId="41" xfId="0" applyFont="1" applyBorder="1" applyAlignment="1">
      <alignment horizontal="center" vertical="center"/>
    </xf>
    <xf numFmtId="165" fontId="86" fillId="0" borderId="41" xfId="0" applyNumberFormat="1" applyFont="1" applyBorder="1" applyAlignment="1">
      <alignment horizontal="center" vertical="center"/>
    </xf>
    <xf numFmtId="0" fontId="86" fillId="4" borderId="41" xfId="0" applyFont="1" applyFill="1" applyBorder="1" applyAlignment="1">
      <alignment horizontal="center" vertical="center"/>
    </xf>
    <xf numFmtId="1" fontId="86" fillId="0" borderId="41" xfId="0" applyNumberFormat="1" applyFont="1" applyBorder="1" applyAlignment="1">
      <alignment horizontal="center" vertical="center"/>
    </xf>
    <xf numFmtId="2" fontId="86" fillId="0" borderId="41" xfId="0" applyNumberFormat="1" applyFont="1" applyBorder="1" applyAlignment="1">
      <alignment horizontal="center" vertical="center"/>
    </xf>
    <xf numFmtId="49" fontId="86" fillId="0" borderId="41" xfId="0" applyNumberFormat="1" applyFont="1" applyBorder="1" applyAlignment="1">
      <alignment horizontal="center" vertical="center"/>
    </xf>
    <xf numFmtId="0" fontId="86" fillId="0" borderId="41" xfId="0" applyFont="1" applyBorder="1" applyAlignment="1">
      <alignment horizontal="center" vertical="center" wrapText="1"/>
    </xf>
    <xf numFmtId="0" fontId="86" fillId="0" borderId="0" xfId="0" applyFont="1" applyAlignment="1">
      <alignment vertical="center"/>
    </xf>
    <xf numFmtId="0" fontId="86" fillId="0" borderId="0" xfId="0" applyFont="1" applyAlignment="1">
      <alignment vertical="center" wrapText="1"/>
    </xf>
    <xf numFmtId="0" fontId="86" fillId="0" borderId="0" xfId="0" applyFont="1"/>
    <xf numFmtId="0" fontId="86" fillId="0" borderId="16" xfId="0" applyFont="1" applyBorder="1" applyAlignment="1">
      <alignment vertical="center"/>
    </xf>
    <xf numFmtId="0" fontId="86" fillId="0" borderId="21" xfId="0" applyFont="1" applyBorder="1" applyAlignment="1">
      <alignment vertical="center"/>
    </xf>
    <xf numFmtId="0" fontId="86" fillId="0" borderId="2" xfId="0" applyFont="1" applyBorder="1" applyAlignment="1">
      <alignment vertical="center"/>
    </xf>
    <xf numFmtId="0" fontId="86" fillId="0" borderId="20" xfId="0" applyFont="1" applyBorder="1" applyAlignment="1">
      <alignment vertical="center"/>
    </xf>
    <xf numFmtId="0" fontId="86" fillId="0" borderId="25" xfId="0" applyFont="1" applyBorder="1" applyAlignment="1">
      <alignment horizontal="center" vertical="center"/>
    </xf>
    <xf numFmtId="0" fontId="86" fillId="0" borderId="22" xfId="0" applyFont="1" applyBorder="1" applyAlignment="1">
      <alignment horizontal="center" vertical="center"/>
    </xf>
    <xf numFmtId="0" fontId="86" fillId="0" borderId="14" xfId="0" applyFont="1" applyBorder="1" applyAlignment="1">
      <alignment vertical="center"/>
    </xf>
    <xf numFmtId="0" fontId="86" fillId="0" borderId="21" xfId="0" applyFont="1" applyBorder="1" applyAlignment="1">
      <alignment horizontal="center" vertical="center"/>
    </xf>
    <xf numFmtId="0" fontId="86" fillId="0" borderId="20" xfId="0" applyFont="1" applyBorder="1" applyAlignment="1">
      <alignment horizontal="center" vertical="center"/>
    </xf>
    <xf numFmtId="49" fontId="86" fillId="0" borderId="0" xfId="0" applyNumberFormat="1" applyFont="1" applyAlignment="1">
      <alignment vertical="center"/>
    </xf>
    <xf numFmtId="0" fontId="86" fillId="0" borderId="19" xfId="0" applyFont="1" applyBorder="1" applyAlignment="1">
      <alignment vertical="center"/>
    </xf>
    <xf numFmtId="0" fontId="86" fillId="0" borderId="17" xfId="0" applyFont="1" applyBorder="1" applyAlignment="1">
      <alignment horizontal="center" vertical="center"/>
    </xf>
    <xf numFmtId="49" fontId="86" fillId="0" borderId="2" xfId="0" applyNumberFormat="1" applyFont="1" applyBorder="1" applyAlignment="1">
      <alignment vertical="center"/>
    </xf>
    <xf numFmtId="49" fontId="86" fillId="0" borderId="20" xfId="0" applyNumberFormat="1" applyFont="1" applyBorder="1" applyAlignment="1">
      <alignment vertical="center"/>
    </xf>
    <xf numFmtId="0" fontId="86" fillId="0" borderId="17" xfId="0" applyFont="1" applyBorder="1" applyAlignment="1">
      <alignment vertical="center"/>
    </xf>
    <xf numFmtId="0" fontId="86" fillId="0" borderId="18" xfId="0" applyFont="1" applyBorder="1" applyAlignment="1">
      <alignment vertical="center"/>
    </xf>
    <xf numFmtId="0" fontId="86" fillId="2" borderId="36" xfId="2" applyFont="1" applyBorder="1" applyAlignment="1">
      <alignment horizontal="center" vertical="center"/>
    </xf>
    <xf numFmtId="0" fontId="86" fillId="0" borderId="16" xfId="0" applyFont="1" applyBorder="1" applyAlignment="1">
      <alignment horizontal="center" vertical="center" wrapText="1"/>
    </xf>
    <xf numFmtId="0" fontId="86" fillId="0" borderId="14" xfId="0" applyFont="1" applyBorder="1" applyAlignment="1">
      <alignment horizontal="center" vertical="center" wrapText="1"/>
    </xf>
    <xf numFmtId="0" fontId="86" fillId="0" borderId="21" xfId="0" applyFont="1" applyBorder="1" applyAlignment="1">
      <alignment horizontal="center" vertical="center" wrapText="1"/>
    </xf>
    <xf numFmtId="0" fontId="86" fillId="2" borderId="35" xfId="2" applyFont="1" applyBorder="1" applyAlignment="1">
      <alignment horizontal="center" vertical="center"/>
    </xf>
    <xf numFmtId="0" fontId="86" fillId="0" borderId="2" xfId="0" applyFont="1" applyBorder="1" applyAlignment="1">
      <alignment horizontal="center" vertical="center" wrapText="1"/>
    </xf>
    <xf numFmtId="0" fontId="86" fillId="0" borderId="0" xfId="0" applyFont="1" applyAlignment="1">
      <alignment horizontal="center" vertical="center" wrapText="1"/>
    </xf>
    <xf numFmtId="0" fontId="86" fillId="0" borderId="20" xfId="0" applyFont="1" applyBorder="1" applyAlignment="1">
      <alignment horizontal="center" vertical="center" wrapText="1"/>
    </xf>
    <xf numFmtId="0" fontId="86" fillId="2" borderId="27" xfId="2" applyFont="1" applyBorder="1" applyAlignment="1">
      <alignment horizontal="center" vertical="center"/>
    </xf>
    <xf numFmtId="0" fontId="86" fillId="0" borderId="19" xfId="0" applyFont="1" applyBorder="1" applyAlignment="1">
      <alignment horizontal="center" vertical="center" wrapText="1"/>
    </xf>
    <xf numFmtId="0" fontId="86" fillId="0" borderId="18" xfId="0" applyFont="1" applyBorder="1" applyAlignment="1">
      <alignment horizontal="center" vertical="center" wrapText="1"/>
    </xf>
    <xf numFmtId="0" fontId="86" fillId="0" borderId="17" xfId="0" applyFont="1" applyBorder="1" applyAlignment="1">
      <alignment horizontal="center" vertical="center" wrapText="1"/>
    </xf>
    <xf numFmtId="0" fontId="20" fillId="4" borderId="12" xfId="0" applyFont="1" applyFill="1" applyBorder="1"/>
    <xf numFmtId="0" fontId="65" fillId="4" borderId="5" xfId="0" applyFont="1" applyFill="1" applyBorder="1"/>
    <xf numFmtId="0" fontId="26" fillId="4" borderId="0" xfId="0" applyFont="1" applyFill="1" applyBorder="1" applyAlignment="1">
      <alignment horizontal="center" vertical="center"/>
    </xf>
    <xf numFmtId="0" fontId="23" fillId="4" borderId="9" xfId="0" applyFont="1" applyFill="1" applyBorder="1" applyAlignment="1">
      <alignment horizontal="center"/>
    </xf>
    <xf numFmtId="0" fontId="23" fillId="4" borderId="8" xfId="0" applyFont="1" applyFill="1" applyBorder="1" applyAlignment="1">
      <alignment horizontal="center"/>
    </xf>
    <xf numFmtId="0" fontId="23" fillId="4" borderId="7" xfId="0" applyFont="1" applyFill="1" applyBorder="1" applyAlignment="1">
      <alignment horizontal="center"/>
    </xf>
    <xf numFmtId="0" fontId="20" fillId="4" borderId="10" xfId="0" applyFont="1" applyFill="1" applyBorder="1" applyAlignment="1">
      <alignment horizontal="right"/>
    </xf>
    <xf numFmtId="0" fontId="42" fillId="4" borderId="0" xfId="0" applyFont="1" applyFill="1" applyAlignment="1">
      <alignment horizontal="center"/>
    </xf>
    <xf numFmtId="0" fontId="42" fillId="4" borderId="59" xfId="0" applyFont="1" applyFill="1" applyBorder="1" applyAlignment="1">
      <alignment horizontal="center"/>
    </xf>
  </cellXfs>
  <cellStyles count="4">
    <cellStyle name="Ênfase1" xfId="2" builtinId="29"/>
    <cellStyle name="Hiperlink" xfId="3" builtinId="8"/>
    <cellStyle name="Normal" xfId="0" builtinId="0"/>
    <cellStyle name="Porcentagem" xfId="1" builtinId="5"/>
  </cellStyles>
  <dxfs count="30">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rgb="FF9C0006"/>
      </font>
      <fill>
        <patternFill>
          <bgColor rgb="FFFFC7CE"/>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Down">
          <bgColor rgb="FFFF4F4F"/>
        </patternFill>
      </fill>
    </dxf>
    <dxf>
      <font>
        <color theme="0"/>
      </font>
      <fill>
        <patternFill patternType="lightUp">
          <bgColor rgb="FFFF4F4F"/>
        </patternFill>
      </fill>
    </dxf>
    <dxf>
      <font>
        <color theme="0"/>
      </font>
      <fill>
        <patternFill patternType="lightUp">
          <bgColor rgb="FFFF4F4F"/>
        </patternFill>
      </fill>
    </dxf>
    <dxf>
      <font>
        <color rgb="FF9C0006"/>
      </font>
      <fill>
        <patternFill>
          <bgColor rgb="FFFFC7CE"/>
        </patternFill>
      </fill>
    </dxf>
  </dxfs>
  <tableStyles count="0" defaultTableStyle="TableStyleMedium2" defaultPivotStyle="PivotStyleLight16"/>
  <colors>
    <mruColors>
      <color rgb="FF0097C2"/>
      <color rgb="FFD4D823"/>
      <color rgb="FFABEDFF"/>
      <color rgb="FFFF2525"/>
      <color rgb="FFFF4F4F"/>
      <color rgb="FFCC3300"/>
      <color rgb="FFFF0909"/>
      <color rgb="FFC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17" Type="http://schemas.openxmlformats.org/officeDocument/2006/relationships/hyperlink" Target="https://pt.wikipedia.org/wiki/Ficheiro:Bandeira_tavares.svg" TargetMode="External"/><Relationship Id="rId21" Type="http://schemas.openxmlformats.org/officeDocument/2006/relationships/hyperlink" Target="https://pt.wikipedia.org/wiki/Ficheiro:Bandeira_de_Col%C3%ADder_(Mato_Grosso).png" TargetMode="External"/><Relationship Id="rId63" Type="http://schemas.openxmlformats.org/officeDocument/2006/relationships/hyperlink" Target="https://pt.wikipedia.org/wiki/Ficheiro:Bandeira_de_Patos_-_PB.svg" TargetMode="External"/><Relationship Id="rId159" Type="http://schemas.openxmlformats.org/officeDocument/2006/relationships/hyperlink" Target="https://pt.wikipedia.org/wiki/Ficheiro:S%C3%ADmbolo_Municipal_1.jpg" TargetMode="External"/><Relationship Id="rId170" Type="http://schemas.openxmlformats.org/officeDocument/2006/relationships/hyperlink" Target="https://pt.wikipedia.org/wiki/Ficheiro:Bandeira_cacimbas.png" TargetMode="External"/><Relationship Id="rId226" Type="http://schemas.openxmlformats.org/officeDocument/2006/relationships/hyperlink" Target="https://pt.wikipedia.org/wiki/Ficheiro:Brandeira_M%C3%A3e_D'%C3%A1gua-PB.jpg" TargetMode="External"/><Relationship Id="rId107" Type="http://schemas.openxmlformats.org/officeDocument/2006/relationships/hyperlink" Target="https://pt.wikipedia.org/wiki/Ficheiro:Bandeira_de_Cacimba_de_Dentro.png" TargetMode="External"/><Relationship Id="rId11" Type="http://schemas.openxmlformats.org/officeDocument/2006/relationships/hyperlink" Target="https://pt.wikipedia.org/wiki/Ficheiro:Bandeira_de_Nova_Mutum.jpg" TargetMode="External"/><Relationship Id="rId32" Type="http://schemas.openxmlformats.org/officeDocument/2006/relationships/hyperlink" Target="https://pt.wikipedia.org/wiki/Ficheiro:Bandeiracomodoromt.png" TargetMode="External"/><Relationship Id="rId53" Type="http://schemas.openxmlformats.org/officeDocument/2006/relationships/hyperlink" Target="https://pt.wikipedia.org/wiki/Ficheiro:BandeiraDenise-MT.jpg" TargetMode="External"/><Relationship Id="rId74" Type="http://schemas.openxmlformats.org/officeDocument/2006/relationships/hyperlink" Target="https://pt.wikipedia.org/wiki/Ficheiro:Bandeira_esperanca.png" TargetMode="External"/><Relationship Id="rId128" Type="http://schemas.openxmlformats.org/officeDocument/2006/relationships/hyperlink" Target="https://pt.wikipedia.org/wiki/Ficheiro:Bandeira_Paulista_(PB).jpg" TargetMode="External"/><Relationship Id="rId149" Type="http://schemas.openxmlformats.org/officeDocument/2006/relationships/hyperlink" Target="https://pt.wikipedia.org/wiki/Ficheiro:Bandeira_Triunfo-PB.jpg" TargetMode="External"/><Relationship Id="rId5" Type="http://schemas.openxmlformats.org/officeDocument/2006/relationships/hyperlink" Target="https://pt.wikipedia.org/wiki/Ficheiro:Bandeira_de_Tangar%C3%A1_da_Serra.svg" TargetMode="External"/><Relationship Id="rId95" Type="http://schemas.openxmlformats.org/officeDocument/2006/relationships/hyperlink" Target="https://pt.wikipedia.org/wiki/Ficheiro:Bandeira_Pitimbu.jpg" TargetMode="External"/><Relationship Id="rId160" Type="http://schemas.openxmlformats.org/officeDocument/2006/relationships/hyperlink" Target="https://pt.wikipedia.org/wiki/Ficheiro:Bras%C3%A3o_Sobrado-PB.jpg" TargetMode="External"/><Relationship Id="rId181" Type="http://schemas.openxmlformats.org/officeDocument/2006/relationships/hyperlink" Target="https://pt.wikipedia.org/wiki/Ficheiro:Bandeira_piloes.png" TargetMode="External"/><Relationship Id="rId216" Type="http://schemas.openxmlformats.org/officeDocument/2006/relationships/hyperlink" Target="https://pt.wikipedia.org/wiki/Ficheiro:Bandeira_Riach%C3%A3o_do_Po%C3%A7o-PB.jpg" TargetMode="External"/><Relationship Id="rId237" Type="http://schemas.openxmlformats.org/officeDocument/2006/relationships/hyperlink" Target="https://pt.wikipedia.org/wiki/Ficheiro:Bandeira_de_Santa_In%C3%AAs_PB.jpg" TargetMode="External"/><Relationship Id="rId258" Type="http://schemas.openxmlformats.org/officeDocument/2006/relationships/hyperlink" Target="https://pt.wikipedia.org/wiki/Ficheiro:Bandeira_Passagem_(PB).jpg" TargetMode="External"/><Relationship Id="rId22" Type="http://schemas.openxmlformats.org/officeDocument/2006/relationships/hyperlink" Target="https://pt.wikipedia.org/wiki/Ficheiro:Bandeira_de_Pocon%C3%A9.png" TargetMode="External"/><Relationship Id="rId43" Type="http://schemas.openxmlformats.org/officeDocument/2006/relationships/hyperlink" Target="https://pt.wikipedia.org/wiki/Ficheiro:Santo_Ant%C3%B4nio_de_Leverger_Flag.jpg" TargetMode="External"/><Relationship Id="rId64" Type="http://schemas.openxmlformats.org/officeDocument/2006/relationships/hyperlink" Target="https://pt.wikipedia.org/wiki/Ficheiro:Bandeira_bayeux.jpg" TargetMode="External"/><Relationship Id="rId118" Type="http://schemas.openxmlformats.org/officeDocument/2006/relationships/hyperlink" Target="https://pt.wikipedia.org/wiki/Ficheiro:Bandeira_Alagoinha_(PB).jpg" TargetMode="External"/><Relationship Id="rId139" Type="http://schemas.openxmlformats.org/officeDocument/2006/relationships/hyperlink" Target="https://pt.wikipedia.org/wiki/Ficheiro:Bandeira_de_Juripiranga.jpg" TargetMode="External"/><Relationship Id="rId85" Type="http://schemas.openxmlformats.org/officeDocument/2006/relationships/hyperlink" Target="https://pt.wikipedia.org/wiki/Ficheiro:Bandeira_princesa_isabel.PNG" TargetMode="External"/><Relationship Id="rId150" Type="http://schemas.openxmlformats.org/officeDocument/2006/relationships/hyperlink" Target="https://pt.wikipedia.org/wiki/Ficheiro:Bandeirabaiadatraicao.png" TargetMode="External"/><Relationship Id="rId171" Type="http://schemas.openxmlformats.org/officeDocument/2006/relationships/hyperlink" Target="https://pt.wikipedia.org/wiki/Ficheiro:Brasao_junco_do_serido.png" TargetMode="External"/><Relationship Id="rId192" Type="http://schemas.openxmlformats.org/officeDocument/2006/relationships/hyperlink" Target="https://pt.wikipedia.org/wiki/Ficheiro:Brasao_sao_jose_dos_ramos.PNG" TargetMode="External"/><Relationship Id="rId206" Type="http://schemas.openxmlformats.org/officeDocument/2006/relationships/hyperlink" Target="https://pt.wikipedia.org/wiki/Ficheiro:Bandeira_Bom_Sucesso_PB.jpg" TargetMode="External"/><Relationship Id="rId227" Type="http://schemas.openxmlformats.org/officeDocument/2006/relationships/hyperlink" Target="https://pt.wikipedia.org/wiki/Ficheiro:Bandeira_Olivedos.png" TargetMode="External"/><Relationship Id="rId248" Type="http://schemas.openxmlformats.org/officeDocument/2006/relationships/hyperlink" Target="https://pt.wikipedia.org/wiki/Ficheiro:Bandeira_Mato_Grosso_-_Para%C3%ADba.png" TargetMode="External"/><Relationship Id="rId12" Type="http://schemas.openxmlformats.org/officeDocument/2006/relationships/hyperlink" Target="https://pt.wikipedia.org/wiki/Ficheiro:Flag_of_Pontes_e_Lacerda.jpg" TargetMode="External"/><Relationship Id="rId33" Type="http://schemas.openxmlformats.org/officeDocument/2006/relationships/hyperlink" Target="https://pt.wikipedia.org/wiki/Ficheiro:Bandeira_novaxavantina_mt.png" TargetMode="External"/><Relationship Id="rId108" Type="http://schemas.openxmlformats.org/officeDocument/2006/relationships/hyperlink" Target="https://pt.wikipedia.org/wiki/Ficheiro:Sum%C3%A9,_PB_-_Bandeira.svg" TargetMode="External"/><Relationship Id="rId129" Type="http://schemas.openxmlformats.org/officeDocument/2006/relationships/hyperlink" Target="https://pt.wikipedia.org/wiki/Ficheiro:Bandeira_de_Salgado_de_S%C3%A3o_F%C3%A9lix.gif" TargetMode="External"/><Relationship Id="rId54" Type="http://schemas.openxmlformats.org/officeDocument/2006/relationships/hyperlink" Target="https://pt.wikipedia.org/wiki/Ficheiro:Bandeira_NMV.jpg" TargetMode="External"/><Relationship Id="rId75" Type="http://schemas.openxmlformats.org/officeDocument/2006/relationships/hyperlink" Target="https://pt.wikipedia.org/wiki/Ficheiro:Bandeira_pombal.PNG" TargetMode="External"/><Relationship Id="rId96" Type="http://schemas.openxmlformats.org/officeDocument/2006/relationships/hyperlink" Target="https://pt.wikipedia.org/wiki/Ficheiro:Bandeira_Aroeiras-PB.jpg" TargetMode="External"/><Relationship Id="rId140" Type="http://schemas.openxmlformats.org/officeDocument/2006/relationships/hyperlink" Target="https://pt.wikipedia.org/wiki/Ficheiro:Bandeira_NovaFloresta.jpg" TargetMode="External"/><Relationship Id="rId161" Type="http://schemas.openxmlformats.org/officeDocument/2006/relationships/hyperlink" Target="https://pt.wikipedia.org/wiki/Ficheiro:Bandeira_do_Munic%C3%ADpio_de_Jeric%C3%B3.jpg" TargetMode="External"/><Relationship Id="rId182" Type="http://schemas.openxmlformats.org/officeDocument/2006/relationships/hyperlink" Target="https://pt.wikipedia.org/wiki/Ficheiro:Bandeira_santa_cecilia.png" TargetMode="External"/><Relationship Id="rId217" Type="http://schemas.openxmlformats.org/officeDocument/2006/relationships/hyperlink" Target="https://pt.wikipedia.org/wiki/Ficheiro:Bandeiramatinhas.jpg" TargetMode="External"/><Relationship Id="rId6" Type="http://schemas.openxmlformats.org/officeDocument/2006/relationships/hyperlink" Target="https://pt.wikipedia.org/wiki/Ficheiro:Bandeira-caceres.jpg" TargetMode="External"/><Relationship Id="rId238" Type="http://schemas.openxmlformats.org/officeDocument/2006/relationships/hyperlink" Target="https://pt.wikipedia.org/wiki/Ficheiro:Bandeira_S%C3%A3o_Jos%C3%A9_do_Bonfim.png" TargetMode="External"/><Relationship Id="rId259" Type="http://schemas.openxmlformats.org/officeDocument/2006/relationships/hyperlink" Target="https://pt.wikipedia.org/wiki/Ficheiro:Bandeira_Zabel%C3%AA_(PB).jpg" TargetMode="External"/><Relationship Id="rId23" Type="http://schemas.openxmlformats.org/officeDocument/2006/relationships/hyperlink" Target="https://pt.wikipedia.org/wiki/Ficheiro:Brasao-mirassol-d'este-mt.png" TargetMode="External"/><Relationship Id="rId119" Type="http://schemas.openxmlformats.org/officeDocument/2006/relationships/hyperlink" Target="https://pt.wikipedia.org/wiki/Ficheiro:Bandeira_jacarau.PNG" TargetMode="External"/><Relationship Id="rId44" Type="http://schemas.openxmlformats.org/officeDocument/2006/relationships/hyperlink" Target="https://pt.wikipedia.org/wiki/Ficheiro:Bandeira_de_Poxor%C3%A9u_(Mato_Grosso).jpg" TargetMode="External"/><Relationship Id="rId65" Type="http://schemas.openxmlformats.org/officeDocument/2006/relationships/hyperlink" Target="https://pt.wikipedia.org/wiki/Ficheiro:Bandeira_Sousa.png" TargetMode="External"/><Relationship Id="rId86" Type="http://schemas.openxmlformats.org/officeDocument/2006/relationships/hyperlink" Target="https://pt.wikipedia.org/wiki/Ficheiro:Flag_of_Areia.svg" TargetMode="External"/><Relationship Id="rId130" Type="http://schemas.openxmlformats.org/officeDocument/2006/relationships/hyperlink" Target="https://pt.wikipedia.org/wiki/Ficheiro:Bandeira_Bonito_de_Santa_Fe.JPG" TargetMode="External"/><Relationship Id="rId151" Type="http://schemas.openxmlformats.org/officeDocument/2006/relationships/hyperlink" Target="https://pt.wikipedia.org/wiki/Ficheiro:Bandeira_Marca%C3%A7%C3%A3o.jpg" TargetMode="External"/><Relationship Id="rId172" Type="http://schemas.openxmlformats.org/officeDocument/2006/relationships/hyperlink" Target="https://pt.wikipedia.org/wiki/Ficheiro:Bandeira_Cai%C3%A7ara-PB.jpg" TargetMode="External"/><Relationship Id="rId193" Type="http://schemas.openxmlformats.org/officeDocument/2006/relationships/hyperlink" Target="https://pt.wikipedia.org/wiki/Ficheiro:Bandeira_Nova_Olinda.svg" TargetMode="External"/><Relationship Id="rId207" Type="http://schemas.openxmlformats.org/officeDocument/2006/relationships/hyperlink" Target="https://pt.wikipedia.org/wiki/Ficheiro:Bandeiradepiloezinhos.png" TargetMode="External"/><Relationship Id="rId228" Type="http://schemas.openxmlformats.org/officeDocument/2006/relationships/hyperlink" Target="https://pt.wikipedia.org/wiki/Ficheiro:Bandeira_de_S%C3%A3o_Jos%C3%A9_de_Princesa.jpg" TargetMode="External"/><Relationship Id="rId249" Type="http://schemas.openxmlformats.org/officeDocument/2006/relationships/hyperlink" Target="https://pt.wikipedia.org/wiki/Ficheiro:Bras%C3%A3o_Serra_Grande.png" TargetMode="External"/><Relationship Id="rId13" Type="http://schemas.openxmlformats.org/officeDocument/2006/relationships/hyperlink" Target="https://pt.wikipedia.org/wiki/Ficheiro:Bandeira_de_Campo_Verde.jpg" TargetMode="External"/><Relationship Id="rId109" Type="http://schemas.openxmlformats.org/officeDocument/2006/relationships/hyperlink" Target="https://pt.wikipedia.org/wiki/Ficheiro:Bandeiraaracagi.png" TargetMode="External"/><Relationship Id="rId260" Type="http://schemas.openxmlformats.org/officeDocument/2006/relationships/hyperlink" Target="https://pt.wikipedia.org/wiki/Ficheiro:Bandeira_Amparo_(PB).jpg" TargetMode="External"/><Relationship Id="rId34" Type="http://schemas.openxmlformats.org/officeDocument/2006/relationships/hyperlink" Target="https://pt.wikipedia.org/wiki/Ficheiro:Bandeira_Nova_Ol%C3%ADmpia.png" TargetMode="External"/><Relationship Id="rId55" Type="http://schemas.openxmlformats.org/officeDocument/2006/relationships/hyperlink" Target="https://pt.wikipedia.org/wiki/Ficheiro:Flag_of_Jauru.jpg" TargetMode="External"/><Relationship Id="rId76" Type="http://schemas.openxmlformats.org/officeDocument/2006/relationships/hyperlink" Target="https://pt.wikipedia.org/wiki/Ficheiro:Bandeira_de_Catol%C3%A9_do_Rocha,_Para%C3%ADba,_Brasil.PNG" TargetMode="External"/><Relationship Id="rId97" Type="http://schemas.openxmlformats.org/officeDocument/2006/relationships/hyperlink" Target="https://pt.wikipedia.org/wiki/Ficheiro:Bandeira_Concei%C3%A7%C3%A3o_(PB).jpg" TargetMode="External"/><Relationship Id="rId120" Type="http://schemas.openxmlformats.org/officeDocument/2006/relationships/hyperlink" Target="https://pt.wikipedia.org/wiki/Ficheiro:BANDEIRA_DE_BREJO_DO_CRUZ.svg" TargetMode="External"/><Relationship Id="rId141" Type="http://schemas.openxmlformats.org/officeDocument/2006/relationships/hyperlink" Target="https://pt.wikipedia.org/wiki/Ficheiro:Bandeira_Pirpirituba.jpg" TargetMode="External"/><Relationship Id="rId7" Type="http://schemas.openxmlformats.org/officeDocument/2006/relationships/hyperlink" Target="https://pt.wikipedia.org/wiki/Ficheiro:Bandeira_de_Sorriso_(Mato_Grosso).jpg" TargetMode="External"/><Relationship Id="rId162" Type="http://schemas.openxmlformats.org/officeDocument/2006/relationships/hyperlink" Target="https://pt.wikipedia.org/wiki/Ficheiro:Bandeira_lagoa_de_dentro.jpg" TargetMode="External"/><Relationship Id="rId183" Type="http://schemas.openxmlformats.org/officeDocument/2006/relationships/hyperlink" Target="https://pt.wikipedia.org/wiki/Ficheiro:Bandeira_diamante.png" TargetMode="External"/><Relationship Id="rId218" Type="http://schemas.openxmlformats.org/officeDocument/2006/relationships/hyperlink" Target="https://pt.wikipedia.org/wiki/Ficheiro:Bandeira_S%C3%A3o_Jo%C3%A3o_do_Tigre.jpg" TargetMode="External"/><Relationship Id="rId239" Type="http://schemas.openxmlformats.org/officeDocument/2006/relationships/hyperlink" Target="https://pt.wikipedia.org/wiki/Ficheiro:Bandeira_de_Duas_Estradas.svg" TargetMode="External"/><Relationship Id="rId250" Type="http://schemas.openxmlformats.org/officeDocument/2006/relationships/hyperlink" Target="https://pt.wikipedia.org/wiki/Ficheiro:Bandeira_de_Varzea_PB.jpg" TargetMode="External"/><Relationship Id="rId24" Type="http://schemas.openxmlformats.org/officeDocument/2006/relationships/hyperlink" Target="https://pt.wikipedia.org/wiki/Ficheiro:Bandeira_de_Jaciara.png" TargetMode="External"/><Relationship Id="rId45" Type="http://schemas.openxmlformats.org/officeDocument/2006/relationships/hyperlink" Target="https://pt.wikipedia.org/wiki/Ficheiro:Vila-Belabandeira.jpg" TargetMode="External"/><Relationship Id="rId66" Type="http://schemas.openxmlformats.org/officeDocument/2006/relationships/hyperlink" Target="https://pt.wikipedia.org/wiki/Ficheiro:Bandeira_Cabedelo.jpg" TargetMode="External"/><Relationship Id="rId87" Type="http://schemas.openxmlformats.org/officeDocument/2006/relationships/hyperlink" Target="https://pt.wikipedia.org/wiki/Ficheiro:Bandeira_de_Caapor%C3%A3.jpg" TargetMode="External"/><Relationship Id="rId110" Type="http://schemas.openxmlformats.org/officeDocument/2006/relationships/hyperlink" Target="https://pt.wikipedia.org/wiki/Ficheiro:Bandeira_pianco.PNG" TargetMode="External"/><Relationship Id="rId131" Type="http://schemas.openxmlformats.org/officeDocument/2006/relationships/hyperlink" Target="https://pt.wikipedia.org/wiki/Ficheiro:Bandeira_pilar.PNG" TargetMode="External"/><Relationship Id="rId152" Type="http://schemas.openxmlformats.org/officeDocument/2006/relationships/hyperlink" Target="https://pt.wikipedia.org/wiki/Ficheiro:Bandeira_do_Riacho_dos_Cavalos.jpg" TargetMode="External"/><Relationship Id="rId173" Type="http://schemas.openxmlformats.org/officeDocument/2006/relationships/hyperlink" Target="https://pt.wikipedia.org/wiki/Ficheiro:Bandeira_boa_vista.PNG" TargetMode="External"/><Relationship Id="rId194" Type="http://schemas.openxmlformats.org/officeDocument/2006/relationships/hyperlink" Target="https://pt.wikipedia.org/wiki/Ficheiro:Bandeira_de_Santa_Helena_PB.jpg" TargetMode="External"/><Relationship Id="rId208" Type="http://schemas.openxmlformats.org/officeDocument/2006/relationships/hyperlink" Target="https://pt.wikipedia.org/wiki/Ficheiro:Bandeira_Catingueira.jpg" TargetMode="External"/><Relationship Id="rId229" Type="http://schemas.openxmlformats.org/officeDocument/2006/relationships/hyperlink" Target="https://pt.wikipedia.org/wiki/Ficheiro:Bandeira_de_Salgadinho_PB.png" TargetMode="External"/><Relationship Id="rId240" Type="http://schemas.openxmlformats.org/officeDocument/2006/relationships/hyperlink" Target="https://pt.wikipedia.org/wiki/Ficheiro:Bandeira_Emas_(PB).jpg" TargetMode="External"/><Relationship Id="rId261" Type="http://schemas.openxmlformats.org/officeDocument/2006/relationships/hyperlink" Target="https://pt.wikipedia.org/wiki/Ficheiro:Bandeira_Areia_de_Bara%C3%BAnas_(PB).jpg" TargetMode="External"/><Relationship Id="rId14" Type="http://schemas.openxmlformats.org/officeDocument/2006/relationships/hyperlink" Target="https://pt.wikipedia.org/wiki/Ficheiro:Bandeira_de_Ju%C3%ADna_(Mato_Grosso).png" TargetMode="External"/><Relationship Id="rId35" Type="http://schemas.openxmlformats.org/officeDocument/2006/relationships/hyperlink" Target="https://pt.wikipedia.org/wiki/Ficheiro:Bandeira_Cotrigua%C3%A7u_MT.jpg" TargetMode="External"/><Relationship Id="rId56" Type="http://schemas.openxmlformats.org/officeDocument/2006/relationships/hyperlink" Target="https://pt.wikipedia.org/wiki/Ficheiro:Bandeira_Novo_Mundo_MT.png" TargetMode="External"/><Relationship Id="rId77" Type="http://schemas.openxmlformats.org/officeDocument/2006/relationships/hyperlink" Target="https://pt.wikipedia.org/wiki/Ficheiro:Bandeira_pedras_de_fogo.png" TargetMode="External"/><Relationship Id="rId100" Type="http://schemas.openxmlformats.org/officeDocument/2006/relationships/hyperlink" Target="https://pt.wikipedia.org/wiki/Ficheiro:Bandeira_de_pocinhos.jpg" TargetMode="External"/><Relationship Id="rId8" Type="http://schemas.openxmlformats.org/officeDocument/2006/relationships/hyperlink" Target="https://pt.wikipedia.org/wiki/Ficheiro:Bandeira_de_Lucas_do_Rio_Verde.jpg" TargetMode="External"/><Relationship Id="rId98" Type="http://schemas.openxmlformats.org/officeDocument/2006/relationships/hyperlink" Target="https://pt.wikipedia.org/wiki/Ficheiro:Bras%C3%A3oItapororoca.jpeg" TargetMode="External"/><Relationship Id="rId121" Type="http://schemas.openxmlformats.org/officeDocument/2006/relationships/hyperlink" Target="https://pt.wikipedia.org/wiki/Ficheiro:Bandeiragurinhem.jpg" TargetMode="External"/><Relationship Id="rId142" Type="http://schemas.openxmlformats.org/officeDocument/2006/relationships/hyperlink" Target="https://pt.wikipedia.org/wiki/Ficheiro:Bandeira_Oficial_-_Natuba-PB.png" TargetMode="External"/><Relationship Id="rId163" Type="http://schemas.openxmlformats.org/officeDocument/2006/relationships/hyperlink" Target="https://pt.wikipedia.org/wiki/Ficheiro:Bandeira_S%C3%A3o_Mamede.jpg" TargetMode="External"/><Relationship Id="rId184" Type="http://schemas.openxmlformats.org/officeDocument/2006/relationships/hyperlink" Target="https://pt.wikipedia.org/wiki/Ficheiro:Bandeira_Brejo_dos_Santos_(PB).jpg" TargetMode="External"/><Relationship Id="rId219" Type="http://schemas.openxmlformats.org/officeDocument/2006/relationships/hyperlink" Target="https://pt.wikipedia.org/wiki/Ficheiro:Bandeira_Logradouro_(PB).jpg" TargetMode="External"/><Relationship Id="rId230" Type="http://schemas.openxmlformats.org/officeDocument/2006/relationships/hyperlink" Target="https://pt.wikipedia.org/wiki/Ficheiro:Bandeira_Po%C3%A7o_Dantas.jpg" TargetMode="External"/><Relationship Id="rId251" Type="http://schemas.openxmlformats.org/officeDocument/2006/relationships/hyperlink" Target="https://pt.wikipedia.org/wiki/Ficheiro:Bandeira_Lastro_(PB).jpg" TargetMode="External"/><Relationship Id="rId25" Type="http://schemas.openxmlformats.org/officeDocument/2006/relationships/hyperlink" Target="https://pt.wikipedia.org/wiki/Ficheiro:Bandeira_Sapezal_MT.jpg" TargetMode="External"/><Relationship Id="rId46" Type="http://schemas.openxmlformats.org/officeDocument/2006/relationships/hyperlink" Target="https://pt.wikipedia.org/wiki/Ficheiro:Bandeira_de_Nobres.png" TargetMode="External"/><Relationship Id="rId67" Type="http://schemas.openxmlformats.org/officeDocument/2006/relationships/hyperlink" Target="https://pt.wikipedia.org/wiki/Ficheiro:Bandeira_de_cajazeiras.JPG" TargetMode="External"/><Relationship Id="rId88" Type="http://schemas.openxmlformats.org/officeDocument/2006/relationships/hyperlink" Target="https://pt.wikipedia.org/wiki/Ficheiro:Bandeira-de-Mari.jpg" TargetMode="External"/><Relationship Id="rId111" Type="http://schemas.openxmlformats.org/officeDocument/2006/relationships/hyperlink" Target="https://pt.wikipedia.org/wiki/Ficheiro:Bandeira_de_Barra_de_Santa_Rosa.jpg" TargetMode="External"/><Relationship Id="rId132" Type="http://schemas.openxmlformats.org/officeDocument/2006/relationships/hyperlink" Target="https://pt.wikipedia.org/wiki/Ficheiro:Bras%C3%A3o_Imaculada.jpg" TargetMode="External"/><Relationship Id="rId153" Type="http://schemas.openxmlformats.org/officeDocument/2006/relationships/hyperlink" Target="https://pt.wikipedia.org/wiki/Ficheiro:Bandeirademataraca.PNG" TargetMode="External"/><Relationship Id="rId174" Type="http://schemas.openxmlformats.org/officeDocument/2006/relationships/hyperlink" Target="https://pt.wikipedia.org/wiki/Ficheiro:Bandeira_Areial.jpg" TargetMode="External"/><Relationship Id="rId195" Type="http://schemas.openxmlformats.org/officeDocument/2006/relationships/hyperlink" Target="https://pt.wikipedia.org/wiki/Ficheiro:Bandeira_do_munic%C3%ADpio_de_Malta.svg" TargetMode="External"/><Relationship Id="rId209" Type="http://schemas.openxmlformats.org/officeDocument/2006/relationships/hyperlink" Target="https://pt.wikipedia.org/wiki/Ficheiro:Bandeiracatuurite.jpg" TargetMode="External"/><Relationship Id="rId220" Type="http://schemas.openxmlformats.org/officeDocument/2006/relationships/hyperlink" Target="https://pt.wikipedia.org/wiki/Ficheiro:Bandeira_Po%C3%A7o_de_Jos%C3%A9_de_Moura.jpg" TargetMode="External"/><Relationship Id="rId241" Type="http://schemas.openxmlformats.org/officeDocument/2006/relationships/hyperlink" Target="https://pt.wikipedia.org/wiki/Ficheiro:Bandeira_Bernardino_Batista_(PB).jpg" TargetMode="External"/><Relationship Id="rId15" Type="http://schemas.openxmlformats.org/officeDocument/2006/relationships/hyperlink" Target="https://pt.wikipedia.org/wiki/Ficheiro:Bras%C3%A3o_do_munic%C3%ADpio_de_Colniza_MT.png" TargetMode="External"/><Relationship Id="rId36" Type="http://schemas.openxmlformats.org/officeDocument/2006/relationships/hyperlink" Target="https://pt.wikipedia.org/wiki/Ficheiro:Bandeira_Brasnorte.png" TargetMode="External"/><Relationship Id="rId57" Type="http://schemas.openxmlformats.org/officeDocument/2006/relationships/hyperlink" Target="https://pt.wikipedia.org/wiki/Ficheiro:Bandeira_Dom_Aquino.jpg" TargetMode="External"/><Relationship Id="rId262" Type="http://schemas.openxmlformats.org/officeDocument/2006/relationships/hyperlink" Target="https://pt.wikipedia.org/wiki/Ficheiro:Bandeira_municip_quixaba.png" TargetMode="External"/><Relationship Id="rId78" Type="http://schemas.openxmlformats.org/officeDocument/2006/relationships/hyperlink" Target="https://pt.wikipedia.org/wiki/Ficheiro:Bandeiraalagoagrande.png" TargetMode="External"/><Relationship Id="rId99" Type="http://schemas.openxmlformats.org/officeDocument/2006/relationships/hyperlink" Target="https://pt.wikipedia.org/wiki/Ficheiro:Bandeira_Municipio_Picui.jpg" TargetMode="External"/><Relationship Id="rId101" Type="http://schemas.openxmlformats.org/officeDocument/2006/relationships/hyperlink" Target="https://pt.wikipedia.org/wiki/Ficheiro:Bandeira_de_Juazeirinho.jpg" TargetMode="External"/><Relationship Id="rId122" Type="http://schemas.openxmlformats.org/officeDocument/2006/relationships/hyperlink" Target="https://pt.wikipedia.org/wiki/Ficheiro:Bandeira_de_Massaranduba-PB.jpg" TargetMode="External"/><Relationship Id="rId143" Type="http://schemas.openxmlformats.org/officeDocument/2006/relationships/hyperlink" Target="https://pt.wikipedia.org/wiki/Ficheiro:Bandeira_Dona_In%C3%AAs_(PB).jpg" TargetMode="External"/><Relationship Id="rId164" Type="http://schemas.openxmlformats.org/officeDocument/2006/relationships/hyperlink" Target="https://pt.wikipedia.org/wiki/Ficheiro:Bandeira_de_S%C3%A3o_Jos%C3%A9_da_Lagoa_Tapada.jpg" TargetMode="External"/><Relationship Id="rId185" Type="http://schemas.openxmlformats.org/officeDocument/2006/relationships/hyperlink" Target="https://pt.wikipedia.org/wiki/Ficheiro:Bandeira_Olho_d'%C3%81gua_(PB).jpg" TargetMode="External"/><Relationship Id="rId9" Type="http://schemas.openxmlformats.org/officeDocument/2006/relationships/hyperlink" Target="https://pt.wikipedia.org/wiki/Ficheiro:Bandeira_de_Primavera_do_Leste.jpg" TargetMode="External"/><Relationship Id="rId210" Type="http://schemas.openxmlformats.org/officeDocument/2006/relationships/hyperlink" Target="https://pt.wikipedia.org/wiki/Ficheiro:Bras%C3%A3o_Monte_Horebe-PB.jpg" TargetMode="External"/><Relationship Id="rId26" Type="http://schemas.openxmlformats.org/officeDocument/2006/relationships/hyperlink" Target="https://pt.wikipedia.org/wiki/Ficheiro:Bandeira_%C3%81gua_Boa_MT.png" TargetMode="External"/><Relationship Id="rId231" Type="http://schemas.openxmlformats.org/officeDocument/2006/relationships/hyperlink" Target="https://pt.wikipedia.org/wiki/Ficheiro:Bandeira_de_Vista_Serrana.jpg" TargetMode="External"/><Relationship Id="rId252" Type="http://schemas.openxmlformats.org/officeDocument/2006/relationships/hyperlink" Target="https://pt.wikipedia.org/wiki/Ficheiro:Bandeira_carrapateira.svg" TargetMode="External"/><Relationship Id="rId47" Type="http://schemas.openxmlformats.org/officeDocument/2006/relationships/hyperlink" Target="https://pt.wikipedia.org/wiki/Ficheiro:Bandeira_de_Feliz_Natal,_Mato_Grosso.svg" TargetMode="External"/><Relationship Id="rId68" Type="http://schemas.openxmlformats.org/officeDocument/2006/relationships/hyperlink" Target="https://pt.wikipedia.org/wiki/Ficheiro:Bandeiraguarabira.svg" TargetMode="External"/><Relationship Id="rId89" Type="http://schemas.openxmlformats.org/officeDocument/2006/relationships/hyperlink" Target="https://pt.wikipedia.org/wiki/Ficheiro:Bandeirabananeiras.png" TargetMode="External"/><Relationship Id="rId112" Type="http://schemas.openxmlformats.org/officeDocument/2006/relationships/hyperlink" Target="https://pt.wikipedia.org/wiki/Ficheiro:Bandeira_de_Coremas.jpg" TargetMode="External"/><Relationship Id="rId133" Type="http://schemas.openxmlformats.org/officeDocument/2006/relationships/hyperlink" Target="https://pt.wikipedia.org/wiki/Ficheiro:Bandeiralagoaderoca.png" TargetMode="External"/><Relationship Id="rId154" Type="http://schemas.openxmlformats.org/officeDocument/2006/relationships/hyperlink" Target="https://pt.wikipedia.org/wiki/Ficheiro:Bandeira_de_Aparecida_PB.jpg" TargetMode="External"/><Relationship Id="rId175" Type="http://schemas.openxmlformats.org/officeDocument/2006/relationships/hyperlink" Target="https://pt.wikipedia.org/wiki/Ficheiro:Bandeira_Serra_Redonda-PB.jpg" TargetMode="External"/><Relationship Id="rId196" Type="http://schemas.openxmlformats.org/officeDocument/2006/relationships/hyperlink" Target="https://pt.wikipedia.org/wiki/Ficheiro:Bandeira_de_Montadas-PB.jpg" TargetMode="External"/><Relationship Id="rId200" Type="http://schemas.openxmlformats.org/officeDocument/2006/relationships/hyperlink" Target="https://pt.wikipedia.org/wiki/Ficheiro:Bandeira_Dami%C3%A3o.jpg" TargetMode="External"/><Relationship Id="rId16" Type="http://schemas.openxmlformats.org/officeDocument/2006/relationships/hyperlink" Target="https://pt.wikipedia.org/wiki/Ficheiro:Bandeira_de_Campo_Novo_do_Parecis.jpeg" TargetMode="External"/><Relationship Id="rId221" Type="http://schemas.openxmlformats.org/officeDocument/2006/relationships/hyperlink" Target="https://pt.wikipedia.org/wiki/Ficheiro:Bandeira_do_Munic%C3%ADpio_de_Prata,_Para%C3%ADba.svg" TargetMode="External"/><Relationship Id="rId242" Type="http://schemas.openxmlformats.org/officeDocument/2006/relationships/hyperlink" Target="https://pt.wikipedia.org/wiki/Ficheiro:Bandeira_S%C3%A3o_Sebasti%C3%A3o_do_Umbuzeiro.jpg" TargetMode="External"/><Relationship Id="rId263" Type="http://schemas.openxmlformats.org/officeDocument/2006/relationships/hyperlink" Target="https://pt.wikipedia.org/wiki/Ficheiro:Bandeira_de_Riacho_de_santo_Ant%C3%B4nio.png" TargetMode="External"/><Relationship Id="rId37" Type="http://schemas.openxmlformats.org/officeDocument/2006/relationships/hyperlink" Target="https://pt.wikipedia.org/wiki/Ficheiro:Bandeira_de_chapada_dos_guimaraes.jpg" TargetMode="External"/><Relationship Id="rId58" Type="http://schemas.openxmlformats.org/officeDocument/2006/relationships/hyperlink" Target="https://pt.wikipedia.org/wiki/Ficheiro:Bandeira_de_Campos_de_J%C3%BAlio.jpg" TargetMode="External"/><Relationship Id="rId79" Type="http://schemas.openxmlformats.org/officeDocument/2006/relationships/hyperlink" Target="https://pt.wikipedia.org/wiki/Ficheiro:Bandeira_lagoa_seca.svg" TargetMode="External"/><Relationship Id="rId102" Type="http://schemas.openxmlformats.org/officeDocument/2006/relationships/hyperlink" Target="https://pt.wikipedia.org/wiki/Ficheiro:BANDEIRA_DE_ING%C3%81_PARA%C3%8DBA.jpg" TargetMode="External"/><Relationship Id="rId123" Type="http://schemas.openxmlformats.org/officeDocument/2006/relationships/hyperlink" Target="https://pt.wikipedia.org/wiki/Ficheiro:Bandeira_do_munic%C3%ADpio_de_Serra_Branca.jpg" TargetMode="External"/><Relationship Id="rId144" Type="http://schemas.openxmlformats.org/officeDocument/2006/relationships/hyperlink" Target="https://pt.wikipedia.org/wiki/Ficheiro:%C3%81gua_Branca_Flag.PNG" TargetMode="External"/><Relationship Id="rId90" Type="http://schemas.openxmlformats.org/officeDocument/2006/relationships/hyperlink" Target="https://pt.wikipedia.org/wiki/Ficheiro:Bandeira_araruna_pb_atualizada.png" TargetMode="External"/><Relationship Id="rId165" Type="http://schemas.openxmlformats.org/officeDocument/2006/relationships/hyperlink" Target="https://pt.wikipedia.org/wiki/Ficheiro:Bandeira_casserengue.PNG" TargetMode="External"/><Relationship Id="rId186" Type="http://schemas.openxmlformats.org/officeDocument/2006/relationships/hyperlink" Target="https://pt.wikipedia.org/wiki/Ficheiro:Bandeira_Cuit%C3%A9_de_Mamanguape-PB.jpg" TargetMode="External"/><Relationship Id="rId211" Type="http://schemas.openxmlformats.org/officeDocument/2006/relationships/hyperlink" Target="https://pt.wikipedia.org/wiki/Ficheiro:Bandeira_de_Congo_PB.png" TargetMode="External"/><Relationship Id="rId232" Type="http://schemas.openxmlformats.org/officeDocument/2006/relationships/hyperlink" Target="https://pt.wikipedia.org/wiki/Ficheiro:Pm_pedrabranca.png" TargetMode="External"/><Relationship Id="rId253" Type="http://schemas.openxmlformats.org/officeDocument/2006/relationships/hyperlink" Target="https://pt.wikipedia.org/wiki/Ficheiro:Bandeira_Joca_Claudino.jpg" TargetMode="External"/><Relationship Id="rId27" Type="http://schemas.openxmlformats.org/officeDocument/2006/relationships/hyperlink" Target="https://pt.wikipedia.org/wiki/Ficheiro:Flag_of_None.svg" TargetMode="External"/><Relationship Id="rId48" Type="http://schemas.openxmlformats.org/officeDocument/2006/relationships/hyperlink" Target="https://pt.wikipedia.org/wiki/Ficheiro:Bandeira_de_tapurah.jpg" TargetMode="External"/><Relationship Id="rId69" Type="http://schemas.openxmlformats.org/officeDocument/2006/relationships/hyperlink" Target="https://pt.wikipedia.org/wiki/Ficheiro:Bandeira_sap%C3%A9.jpg" TargetMode="External"/><Relationship Id="rId113" Type="http://schemas.openxmlformats.org/officeDocument/2006/relationships/hyperlink" Target="https://pt.wikipedia.org/wiki/Ficheiro:Tapero%C3%A1,_PB_-_Bandeira.svg" TargetMode="External"/><Relationship Id="rId134" Type="http://schemas.openxmlformats.org/officeDocument/2006/relationships/hyperlink" Target="https://pt.wikipedia.org/wiki/Ficheiro:Bandeira_fagundes.PNG" TargetMode="External"/><Relationship Id="rId80" Type="http://schemas.openxmlformats.org/officeDocument/2006/relationships/hyperlink" Target="https://pt.wikipedia.org/wiki/Ficheiro:Bandeirasolanea.png" TargetMode="External"/><Relationship Id="rId155" Type="http://schemas.openxmlformats.org/officeDocument/2006/relationships/hyperlink" Target="https://pt.wikipedia.org/wiki/Ficheiro:Bandeira_Barra_de_Santana-PB.jpg" TargetMode="External"/><Relationship Id="rId176" Type="http://schemas.openxmlformats.org/officeDocument/2006/relationships/hyperlink" Target="https://pt.wikipedia.org/wiki/Ficheiro:Bandeirasa.jpg" TargetMode="External"/><Relationship Id="rId197" Type="http://schemas.openxmlformats.org/officeDocument/2006/relationships/hyperlink" Target="https://pt.wikipedia.org/wiki/Ficheiro:Bandeira_cabaceiras.jpg" TargetMode="External"/><Relationship Id="rId201" Type="http://schemas.openxmlformats.org/officeDocument/2006/relationships/hyperlink" Target="https://pt.wikipedia.org/wiki/Ficheiro:Brasao_boa_ventura.PNG" TargetMode="External"/><Relationship Id="rId222" Type="http://schemas.openxmlformats.org/officeDocument/2006/relationships/hyperlink" Target="https://pt.wikipedia.org/wiki/Ficheiro:Bandeira_Cara%C3%BAbas_(PB).jpg" TargetMode="External"/><Relationship Id="rId243" Type="http://schemas.openxmlformats.org/officeDocument/2006/relationships/hyperlink" Target="https://pt.wikipedia.org/wiki/Ficheiro:Bandeira_Cajazeirinhas.jpg" TargetMode="External"/><Relationship Id="rId264" Type="http://schemas.openxmlformats.org/officeDocument/2006/relationships/hyperlink" Target="https://pt.wikipedia.org/wiki/Ficheiro:Bandeira-S%C3%A3o-Jos%C3%A9-BC.png" TargetMode="External"/><Relationship Id="rId17" Type="http://schemas.openxmlformats.org/officeDocument/2006/relationships/hyperlink" Target="https://pt.wikipedia.org/wiki/Ficheiro:Bandeira_de_guarant%C3%A3_do_norte.png" TargetMode="External"/><Relationship Id="rId38" Type="http://schemas.openxmlformats.org/officeDocument/2006/relationships/hyperlink" Target="https://pt.wikipedia.org/wiki/Ficheiro:Bandeira_de_Alto_Araguaia_(Mato_Grosso).png" TargetMode="External"/><Relationship Id="rId59" Type="http://schemas.openxmlformats.org/officeDocument/2006/relationships/hyperlink" Target="https://pt.wikipedia.org/wiki/Ficheiro:Bandeira_PontalDoAraguaia_MatoGrosso_Brasil.jpg" TargetMode="External"/><Relationship Id="rId103" Type="http://schemas.openxmlformats.org/officeDocument/2006/relationships/hyperlink" Target="https://pt.wikipedia.org/wiki/Ficheiro:Bandeira_sao_joao_do_rio_do_peixe.PNG" TargetMode="External"/><Relationship Id="rId124" Type="http://schemas.openxmlformats.org/officeDocument/2006/relationships/hyperlink" Target="https://pt.wikipedia.org/wiki/Ficheiro:Bandeira_Puxinan%C3%A3.jpg" TargetMode="External"/><Relationship Id="rId70" Type="http://schemas.openxmlformats.org/officeDocument/2006/relationships/hyperlink" Target="https://pt.wikipedia.org/wiki/Ficheiro:Bandeiramamanguape.png" TargetMode="External"/><Relationship Id="rId91" Type="http://schemas.openxmlformats.org/officeDocument/2006/relationships/hyperlink" Target="https://pt.wikipedia.org/wiki/Ficheiro:Bandeira_cuite.PNG" TargetMode="External"/><Relationship Id="rId145" Type="http://schemas.openxmlformats.org/officeDocument/2006/relationships/hyperlink" Target="https://pt.wikipedia.org/wiki/Ficheiro:Bandeira_de_Cachoeira_dos_%C3%8Dndios.jpg" TargetMode="External"/><Relationship Id="rId166" Type="http://schemas.openxmlformats.org/officeDocument/2006/relationships/hyperlink" Target="https://pt.wikipedia.org/wiki/Ficheiro:Bandeira_S%C3%A3o_Miguel_de_Taipu-PB.jpg" TargetMode="External"/><Relationship Id="rId187" Type="http://schemas.openxmlformats.org/officeDocument/2006/relationships/hyperlink" Target="https://pt.wikipedia.org/wiki/Ficheiro:Bandeira_Pedro_R%C3%A9gis-PB.jpg" TargetMode="External"/><Relationship Id="rId1" Type="http://schemas.openxmlformats.org/officeDocument/2006/relationships/hyperlink" Target="https://pt.wikipedia.org/wiki/Ficheiro:Bandeira_de_Cuiab%C3%A1.svg" TargetMode="External"/><Relationship Id="rId212" Type="http://schemas.openxmlformats.org/officeDocument/2006/relationships/hyperlink" Target="https://pt.wikipedia.org/wiki/Ficheiro:Bandeira_S%C3%A3o_Jos%C3%A9_de_Espinharas.png" TargetMode="External"/><Relationship Id="rId233" Type="http://schemas.openxmlformats.org/officeDocument/2006/relationships/hyperlink" Target="https://pt.wikipedia.org/wiki/Ficheiro:Bandeira_de_Cacimba_de_Areia.jpg" TargetMode="External"/><Relationship Id="rId254" Type="http://schemas.openxmlformats.org/officeDocument/2006/relationships/hyperlink" Target="https://pt.wikipedia.org/wiki/Ficheiro:Bandeira_algodao_de_jandaira.jpg" TargetMode="External"/><Relationship Id="rId28" Type="http://schemas.openxmlformats.org/officeDocument/2006/relationships/hyperlink" Target="https://pt.wikipedia.org/wiki/Ficheiro:Aripuan%C3%A3_-_Bandeira.PNG" TargetMode="External"/><Relationship Id="rId49" Type="http://schemas.openxmlformats.org/officeDocument/2006/relationships/hyperlink" Target="https://pt.wikipedia.org/wiki/Ficheiro:Bandeira_de_Nova_Ubirat%C3%A3.png" TargetMode="External"/><Relationship Id="rId114" Type="http://schemas.openxmlformats.org/officeDocument/2006/relationships/hyperlink" Target="https://pt.wikipedia.org/wiki/Ficheiro:Bandeira_UIRAUNA.jpg" TargetMode="External"/><Relationship Id="rId60" Type="http://schemas.openxmlformats.org/officeDocument/2006/relationships/hyperlink" Target="https://pt.wikipedia.org/wiki/Ficheiro:Bandeira_nortelandia.jpg" TargetMode="External"/><Relationship Id="rId81" Type="http://schemas.openxmlformats.org/officeDocument/2006/relationships/hyperlink" Target="https://pt.wikipedia.org/wiki/Ficheiro:Bandeira_conde.PNG" TargetMode="External"/><Relationship Id="rId135" Type="http://schemas.openxmlformats.org/officeDocument/2006/relationships/hyperlink" Target="https://pt.wikipedia.org/wiki/Ficheiro:Bras%C3%A3o_Itatuba-PB.jpg" TargetMode="External"/><Relationship Id="rId156" Type="http://schemas.openxmlformats.org/officeDocument/2006/relationships/hyperlink" Target="https://pt.wikipedia.org/wiki/Ficheiro:Bandeira_Gado_Bravo.jpg" TargetMode="External"/><Relationship Id="rId177" Type="http://schemas.openxmlformats.org/officeDocument/2006/relationships/hyperlink" Target="https://pt.wikipedia.org/wiki/Ficheiro:Bandeira_Cuitegi.jpg" TargetMode="External"/><Relationship Id="rId198" Type="http://schemas.openxmlformats.org/officeDocument/2006/relationships/hyperlink" Target="https://pt.wikipedia.org/wiki/Ficheiro:Bandeira_Aguiar.jpg" TargetMode="External"/><Relationship Id="rId202" Type="http://schemas.openxmlformats.org/officeDocument/2006/relationships/hyperlink" Target="https://pt.wikipedia.org/wiki/Ficheiro:Bandeira_de_Curral_de_Cima.jpg" TargetMode="External"/><Relationship Id="rId223" Type="http://schemas.openxmlformats.org/officeDocument/2006/relationships/hyperlink" Target="https://pt.wikipedia.org/wiki/Ficheiro:Bandeira_sao_joao_do_cariri.jpg" TargetMode="External"/><Relationship Id="rId244" Type="http://schemas.openxmlformats.org/officeDocument/2006/relationships/hyperlink" Target="https://pt.wikipedia.org/wiki/Ficheiro:Bandeira_de_Serra_da_Ra%C3%ADz.jpg" TargetMode="External"/><Relationship Id="rId18" Type="http://schemas.openxmlformats.org/officeDocument/2006/relationships/hyperlink" Target="https://pt.wikipedia.org/wiki/Ficheiro:Bandeira_de_peixoto_de_azevedo.jpg" TargetMode="External"/><Relationship Id="rId39" Type="http://schemas.openxmlformats.org/officeDocument/2006/relationships/hyperlink" Target="https://pt.wikipedia.org/wiki/Ficheiro:Bandeira_de_SJQMarcos.jpg" TargetMode="External"/><Relationship Id="rId265" Type="http://schemas.openxmlformats.org/officeDocument/2006/relationships/hyperlink" Target="https://pt.wikipedia.org/wiki/Ficheiro:Bandeira_Parari-PB.jpg" TargetMode="External"/><Relationship Id="rId50" Type="http://schemas.openxmlformats.org/officeDocument/2006/relationships/hyperlink" Target="https://pt.wikipedia.org/wiki/Ficheiro:Alto_Paraguai.jpg" TargetMode="External"/><Relationship Id="rId104" Type="http://schemas.openxmlformats.org/officeDocument/2006/relationships/hyperlink" Target="https://pt.wikipedia.org/wiki/Ficheiro:Bandeira_de_boqueirao.jpg" TargetMode="External"/><Relationship Id="rId125" Type="http://schemas.openxmlformats.org/officeDocument/2006/relationships/hyperlink" Target="https://pt.wikipedia.org/wiki/Ficheiro:Flag_of_Arara.svg" TargetMode="External"/><Relationship Id="rId146" Type="http://schemas.openxmlformats.org/officeDocument/2006/relationships/hyperlink" Target="https://pt.wikipedia.org/wiki/Ficheiro:Bandeira_Mulungu_PB.jpg" TargetMode="External"/><Relationship Id="rId167" Type="http://schemas.openxmlformats.org/officeDocument/2006/relationships/hyperlink" Target="https://pt.wikipedia.org/wiki/Ficheiro:Bandeira_de_Bel%C3%A9m_do_Brejo_do_Cruz,_Para%C3%ADba,_Brasil.png" TargetMode="External"/><Relationship Id="rId188" Type="http://schemas.openxmlformats.org/officeDocument/2006/relationships/hyperlink" Target="https://pt.wikipedia.org/wiki/Ficheiro:Bandeira_igaracy.jpg" TargetMode="External"/><Relationship Id="rId71" Type="http://schemas.openxmlformats.org/officeDocument/2006/relationships/hyperlink" Target="https://pt.wikipedia.org/wiki/Ficheiro:Bandeiraqueimadas.jpg" TargetMode="External"/><Relationship Id="rId92" Type="http://schemas.openxmlformats.org/officeDocument/2006/relationships/hyperlink" Target="https://pt.wikipedia.org/wiki/Ficheiro:Brasao_sao_jose_de_piranhas.PNG" TargetMode="External"/><Relationship Id="rId213" Type="http://schemas.openxmlformats.org/officeDocument/2006/relationships/hyperlink" Target="https://pt.wikipedia.org/wiki/Ficheiro:Bandeira_Municpio.jpg" TargetMode="External"/><Relationship Id="rId234" Type="http://schemas.openxmlformats.org/officeDocument/2006/relationships/hyperlink" Target="https://pt.wikipedia.org/wiki/Ficheiro:Bandeira_de_Riach%C3%A3o_PB.jpg" TargetMode="External"/><Relationship Id="rId2" Type="http://schemas.openxmlformats.org/officeDocument/2006/relationships/hyperlink" Target="https://pt.wikipedia.org/wiki/Ficheiro:V%C3%A1rzea_Grande_Flag.jpg" TargetMode="External"/><Relationship Id="rId29" Type="http://schemas.openxmlformats.org/officeDocument/2006/relationships/hyperlink" Target="https://pt.wikipedia.org/wiki/Ficheiro:Bandeira_de_Diamantino.svg" TargetMode="External"/><Relationship Id="rId255" Type="http://schemas.openxmlformats.org/officeDocument/2006/relationships/hyperlink" Target="https://pt.wikipedia.org/wiki/Ficheiro:Bandeira_bom_jesus.png" TargetMode="External"/><Relationship Id="rId40" Type="http://schemas.openxmlformats.org/officeDocument/2006/relationships/hyperlink" Target="https://pt.wikipedia.org/wiki/Ficheiro:Querencia_bandeira.jpg" TargetMode="External"/><Relationship Id="rId115" Type="http://schemas.openxmlformats.org/officeDocument/2006/relationships/hyperlink" Target="https://pt.wikipedia.org/wiki/Ficheiro:Bandeira_teixeira_pb.png" TargetMode="External"/><Relationship Id="rId136" Type="http://schemas.openxmlformats.org/officeDocument/2006/relationships/hyperlink" Target="https://pt.wikipedia.org/wiki/Ficheiro:Bandeira_proj.jpg" TargetMode="External"/><Relationship Id="rId157" Type="http://schemas.openxmlformats.org/officeDocument/2006/relationships/hyperlink" Target="https://pt.wikipedia.org/wiki/Ficheiro:BandeiraJuarezT%C3%A1vora.png" TargetMode="External"/><Relationship Id="rId178" Type="http://schemas.openxmlformats.org/officeDocument/2006/relationships/hyperlink" Target="https://pt.wikipedia.org/wiki/Ficheiro:Flag_of_Mariz%C3%B3polis.svg" TargetMode="External"/><Relationship Id="rId61" Type="http://schemas.openxmlformats.org/officeDocument/2006/relationships/hyperlink" Target="https://pt.wikipedia.org/wiki/Ficheiro:Flag_campina_grande.svg" TargetMode="External"/><Relationship Id="rId82" Type="http://schemas.openxmlformats.org/officeDocument/2006/relationships/hyperlink" Target="https://pt.wikipedia.org/wiki/Ficheiro:Bandeira_de_Itaporanga_(Para%C3%ADba).svg" TargetMode="External"/><Relationship Id="rId199" Type="http://schemas.openxmlformats.org/officeDocument/2006/relationships/hyperlink" Target="https://pt.wikipedia.org/wiki/Ficheiro:Flag_of_Alcantil.svg" TargetMode="External"/><Relationship Id="rId203" Type="http://schemas.openxmlformats.org/officeDocument/2006/relationships/hyperlink" Target="https://pt.wikipedia.org/wiki/Ficheiro:Bandeira_de_Sert%C3%A3ozinho_PB.jpg" TargetMode="External"/><Relationship Id="rId19" Type="http://schemas.openxmlformats.org/officeDocument/2006/relationships/hyperlink" Target="https://pt.wikipedia.org/wiki/Ficheiro:Bandeira_de_Barra_do_Bugres_(Mato_Grosso).svg" TargetMode="External"/><Relationship Id="rId224" Type="http://schemas.openxmlformats.org/officeDocument/2006/relationships/hyperlink" Target="https://pt.wikipedia.org/wiki/Ficheiro:Bandeira_sao_jose_do_sabugi.PNG" TargetMode="External"/><Relationship Id="rId245" Type="http://schemas.openxmlformats.org/officeDocument/2006/relationships/hyperlink" Target="https://pt.wikipedia.org/wiki/Ficheiro:Bandeira_S%C3%A3o_Domingos.png" TargetMode="External"/><Relationship Id="rId30" Type="http://schemas.openxmlformats.org/officeDocument/2006/relationships/hyperlink" Target="https://pt.wikipedia.org/wiki/Ficheiro:Bandeira_Canarana_MT.png" TargetMode="External"/><Relationship Id="rId105" Type="http://schemas.openxmlformats.org/officeDocument/2006/relationships/hyperlink" Target="https://pt.wikipedia.org/wiki/Ficheiro:Bandeira_belem_paraiba.png" TargetMode="External"/><Relationship Id="rId126" Type="http://schemas.openxmlformats.org/officeDocument/2006/relationships/hyperlink" Target="https://pt.wikipedia.org/wiki/Ficheiro:Bandeira_de_Mogeiro.jpg" TargetMode="External"/><Relationship Id="rId147" Type="http://schemas.openxmlformats.org/officeDocument/2006/relationships/hyperlink" Target="https://pt.wikipedia.org/wiki/Ficheiro:Bandeira_umbuzeiro.JPG" TargetMode="External"/><Relationship Id="rId168" Type="http://schemas.openxmlformats.org/officeDocument/2006/relationships/hyperlink" Target="https://pt.wikipedia.org/wiki/Ficheiro:Bras%C3%A3o_Nazarezinho.jpg" TargetMode="External"/><Relationship Id="rId51" Type="http://schemas.openxmlformats.org/officeDocument/2006/relationships/hyperlink" Target="https://pt.wikipedia.org/wiki/Ficheiro:Flag_of_Parana%C3%ADta_MT.png" TargetMode="External"/><Relationship Id="rId72" Type="http://schemas.openxmlformats.org/officeDocument/2006/relationships/hyperlink" Target="https://pt.wikipedia.org/wiki/Ficheiro:Bandeira_de_S%C3%A3o_Bento,_Para%C3%ADba,_Brasil.PNG" TargetMode="External"/><Relationship Id="rId93" Type="http://schemas.openxmlformats.org/officeDocument/2006/relationships/hyperlink" Target="https://pt.wikipedia.org/wiki/Ficheiro:Bandeiraremigio.png" TargetMode="External"/><Relationship Id="rId189" Type="http://schemas.openxmlformats.org/officeDocument/2006/relationships/hyperlink" Target="https://pt.wikipedia.org/wiki/Ficheiro:Bandeira_de_Serraria_PB.jpg" TargetMode="External"/><Relationship Id="rId3" Type="http://schemas.openxmlformats.org/officeDocument/2006/relationships/hyperlink" Target="https://pt.wikipedia.org/wiki/Ficheiro:Bandeira_de_Rondonopolis.png" TargetMode="External"/><Relationship Id="rId214" Type="http://schemas.openxmlformats.org/officeDocument/2006/relationships/hyperlink" Target="https://pt.wikipedia.org/wiki/Ficheiro:Bandeira_S%C3%A3o_Bentinho.png" TargetMode="External"/><Relationship Id="rId235" Type="http://schemas.openxmlformats.org/officeDocument/2006/relationships/hyperlink" Target="https://pt.wikipedia.org/wiki/Ficheiro:Bandeira_S%C3%A3o_Jos%C3%A9_dos_Cordeiros.png" TargetMode="External"/><Relationship Id="rId256" Type="http://schemas.openxmlformats.org/officeDocument/2006/relationships/hyperlink" Target="https://pt.wikipedia.org/wiki/Ficheiro:Curral_Velho.png" TargetMode="External"/><Relationship Id="rId116" Type="http://schemas.openxmlformats.org/officeDocument/2006/relationships/hyperlink" Target="https://pt.wikipedia.org/wiki/Ficheiro:BandeiraSoledadePB.jpg" TargetMode="External"/><Relationship Id="rId137" Type="http://schemas.openxmlformats.org/officeDocument/2006/relationships/hyperlink" Target="https://pt.wikipedia.org/wiki/Ficheiro:Bandeira_de_Tacima_PB.jpg" TargetMode="External"/><Relationship Id="rId158" Type="http://schemas.openxmlformats.org/officeDocument/2006/relationships/hyperlink" Target="https://pt.wikipedia.org/wiki/Ficheiro:Bandeira_pedra_lavada.png" TargetMode="External"/><Relationship Id="rId20" Type="http://schemas.openxmlformats.org/officeDocument/2006/relationships/hyperlink" Target="https://pt.wikipedia.org/wiki/Ficheiro:Bandeira_de_Juara_(Mato_Grosso).png" TargetMode="External"/><Relationship Id="rId41" Type="http://schemas.openxmlformats.org/officeDocument/2006/relationships/hyperlink" Target="https://pt.wikipedia.org/wiki/Ficheiro:Bandeira_de_Pedra_Preta_-_MT.svg" TargetMode="External"/><Relationship Id="rId62" Type="http://schemas.openxmlformats.org/officeDocument/2006/relationships/hyperlink" Target="https://pt.wikipedia.org/wiki/Ficheiro:Bandeira_Santa_Rita_PB.jpg" TargetMode="External"/><Relationship Id="rId83" Type="http://schemas.openxmlformats.org/officeDocument/2006/relationships/hyperlink" Target="https://pt.wikipedia.org/wiki/Ficheiro:Bandeira_itabaiana.jpg" TargetMode="External"/><Relationship Id="rId179" Type="http://schemas.openxmlformats.org/officeDocument/2006/relationships/hyperlink" Target="https://pt.wikipedia.org/wiki/Ficheiro:Bandeira_matureia.jpg" TargetMode="External"/><Relationship Id="rId190" Type="http://schemas.openxmlformats.org/officeDocument/2006/relationships/hyperlink" Target="https://pt.wikipedia.org/wiki/Ficheiro:BANDEIRA_CAJA.jpg" TargetMode="External"/><Relationship Id="rId204" Type="http://schemas.openxmlformats.org/officeDocument/2006/relationships/hyperlink" Target="https://pt.wikipedia.org/wiki/Ficheiro:Bandeira_barauna.jpg" TargetMode="External"/><Relationship Id="rId225" Type="http://schemas.openxmlformats.org/officeDocument/2006/relationships/hyperlink" Target="https://pt.wikipedia.org/wiki/Ficheiro:Bandeira_assuncao.jpg" TargetMode="External"/><Relationship Id="rId246" Type="http://schemas.openxmlformats.org/officeDocument/2006/relationships/hyperlink" Target="https://pt.wikipedia.org/wiki/Ficheiro:Bandeira_de_Ten%C3%B3rio.jpg" TargetMode="External"/><Relationship Id="rId106" Type="http://schemas.openxmlformats.org/officeDocument/2006/relationships/hyperlink" Target="https://pt.wikipedia.org/wiki/Ficheiro:Bandeira_Cruz_do_Esp%C3%ADrito_Santo.svg" TargetMode="External"/><Relationship Id="rId127" Type="http://schemas.openxmlformats.org/officeDocument/2006/relationships/hyperlink" Target="https://pt.wikipedia.org/wiki/Ficheiro:Flag_of_Lucena.svg" TargetMode="External"/><Relationship Id="rId10" Type="http://schemas.openxmlformats.org/officeDocument/2006/relationships/hyperlink" Target="https://pt.wikipedia.org/wiki/Ficheiro:Bandeira_de_Alta_Floresta.jpg" TargetMode="External"/><Relationship Id="rId31" Type="http://schemas.openxmlformats.org/officeDocument/2006/relationships/hyperlink" Target="https://pt.wikipedia.org/wiki/Ficheiro:Bandeira_de_S%C3%A3o_Jos%C3%A9_do_Rio_Claro.png" TargetMode="External"/><Relationship Id="rId52" Type="http://schemas.openxmlformats.org/officeDocument/2006/relationships/hyperlink" Target="https://pt.wikipedia.org/wiki/Ficheiro:Bandeira_Ribeir%C3%A3o_Cascalheira_MT.jpg" TargetMode="External"/><Relationship Id="rId73" Type="http://schemas.openxmlformats.org/officeDocument/2006/relationships/hyperlink" Target="https://pt.wikipedia.org/wiki/Ficheiro:Bandeira_monteiro.jpg" TargetMode="External"/><Relationship Id="rId94" Type="http://schemas.openxmlformats.org/officeDocument/2006/relationships/hyperlink" Target="https://pt.wikipedia.org/wiki/Ficheiro:Bandeira_alhandra.svg" TargetMode="External"/><Relationship Id="rId148" Type="http://schemas.openxmlformats.org/officeDocument/2006/relationships/hyperlink" Target="https://pt.wikipedia.org/wiki/Ficheiro:Bandeira_Juru-PB.jpg" TargetMode="External"/><Relationship Id="rId169" Type="http://schemas.openxmlformats.org/officeDocument/2006/relationships/hyperlink" Target="https://pt.wikipedia.org/wiki/Ficheiro:Bandeira_Livramento-PB.jpg" TargetMode="External"/><Relationship Id="rId4" Type="http://schemas.openxmlformats.org/officeDocument/2006/relationships/hyperlink" Target="https://pt.wikipedia.org/wiki/Ficheiro:Bandeira_sinop_mt.png" TargetMode="External"/><Relationship Id="rId180" Type="http://schemas.openxmlformats.org/officeDocument/2006/relationships/hyperlink" Target="https://pt.wikipedia.org/wiki/Ficheiro:Bandeiradecapim.png" TargetMode="External"/><Relationship Id="rId215" Type="http://schemas.openxmlformats.org/officeDocument/2006/relationships/hyperlink" Target="https://pt.wikipedia.org/wiki/Ficheiro:Bandeira_Santa_Terezinha.jpg" TargetMode="External"/><Relationship Id="rId236" Type="http://schemas.openxmlformats.org/officeDocument/2006/relationships/hyperlink" Target="https://pt.wikipedia.org/wiki/Ficheiro:Bandeira_Soss%C3%AAgo.jpg" TargetMode="External"/><Relationship Id="rId257" Type="http://schemas.openxmlformats.org/officeDocument/2006/relationships/hyperlink" Target="https://pt.wikipedia.org/wiki/Ficheiro:Bandeira_Santo_Andr%C3%A9_(PB).jpg" TargetMode="External"/><Relationship Id="rId42" Type="http://schemas.openxmlformats.org/officeDocument/2006/relationships/hyperlink" Target="https://pt.wikipedia.org/wiki/Ficheiro:Rosario_oeste_bandeira.jpg" TargetMode="External"/><Relationship Id="rId84" Type="http://schemas.openxmlformats.org/officeDocument/2006/relationships/hyperlink" Target="https://pt.wikipedia.org/wiki/Ficheiro:Bandeira_rio_tinto.PNG" TargetMode="External"/><Relationship Id="rId138" Type="http://schemas.openxmlformats.org/officeDocument/2006/relationships/hyperlink" Target="https://pt.wikipedia.org/wiki/Ficheiro:Bandeira_de_S%C3%A3o_Vicente_do_Serid%C3%B3.JPG" TargetMode="External"/><Relationship Id="rId191" Type="http://schemas.openxmlformats.org/officeDocument/2006/relationships/hyperlink" Target="https://pt.wikipedia.org/wiki/Ficheiro:Bandeira_de_camala%C3%BA.jpg" TargetMode="External"/><Relationship Id="rId205" Type="http://schemas.openxmlformats.org/officeDocument/2006/relationships/hyperlink" Target="https://pt.wikipedia.org/wiki/Ficheiro:Bandeira_Nova_Palmeira.jpg" TargetMode="External"/><Relationship Id="rId247" Type="http://schemas.openxmlformats.org/officeDocument/2006/relationships/hyperlink" Target="https://pt.wikipedia.org/wiki/Ficheiro:Bandeira_frei_martinho.jpg" TargetMode="External"/></Relationships>
</file>

<file path=xl/drawings/drawing1.xml><?xml version="1.0" encoding="utf-8"?>
<xdr:wsDr xmlns:xdr="http://schemas.openxmlformats.org/drawingml/2006/spreadsheetDrawing" xmlns:a="http://schemas.openxmlformats.org/drawingml/2006/main">
  <xdr:twoCellAnchor>
    <xdr:from>
      <xdr:col>4</xdr:col>
      <xdr:colOff>361947</xdr:colOff>
      <xdr:row>2</xdr:row>
      <xdr:rowOff>152400</xdr:rowOff>
    </xdr:from>
    <xdr:to>
      <xdr:col>6</xdr:col>
      <xdr:colOff>190498</xdr:colOff>
      <xdr:row>6</xdr:row>
      <xdr:rowOff>371475</xdr:rowOff>
    </xdr:to>
    <xdr:sp macro="" textlink="">
      <xdr:nvSpPr>
        <xdr:cNvPr id="2" name="Seta Dobrada para Cima 1">
          <a:extLst>
            <a:ext uri="{FF2B5EF4-FFF2-40B4-BE49-F238E27FC236}">
              <a16:creationId xmlns:a16="http://schemas.microsoft.com/office/drawing/2014/main" id="{00000000-0008-0000-0000-000002000000}"/>
            </a:ext>
          </a:extLst>
        </xdr:cNvPr>
        <xdr:cNvSpPr/>
      </xdr:nvSpPr>
      <xdr:spPr>
        <a:xfrm flipH="1">
          <a:off x="3886197" y="533400"/>
          <a:ext cx="1047751" cy="981075"/>
        </a:xfrm>
        <a:prstGeom prst="bentUpArrow">
          <a:avLst>
            <a:gd name="adj1" fmla="val 9571"/>
            <a:gd name="adj2" fmla="val 25571"/>
            <a:gd name="adj3" fmla="val 25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ln>
              <a:solidFill>
                <a:srgbClr val="FF0000"/>
              </a:solidFill>
            </a:ln>
          </a:endParaRPr>
        </a:p>
      </xdr:txBody>
    </xdr:sp>
    <xdr:clientData/>
  </xdr:twoCellAnchor>
  <xdr:oneCellAnchor>
    <xdr:from>
      <xdr:col>9</xdr:col>
      <xdr:colOff>314325</xdr:colOff>
      <xdr:row>17</xdr:row>
      <xdr:rowOff>96595</xdr:rowOff>
    </xdr:from>
    <xdr:ext cx="2022331" cy="1570280"/>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24775" y="4525720"/>
          <a:ext cx="2022331" cy="1570280"/>
        </a:xfrm>
        <a:prstGeom prst="rect">
          <a:avLst/>
        </a:prstGeom>
      </xdr:spPr>
    </xdr:pic>
    <xdr:clientData/>
  </xdr:oneCellAnchor>
  <xdr:twoCellAnchor editAs="oneCell">
    <xdr:from>
      <xdr:col>19</xdr:col>
      <xdr:colOff>333375</xdr:colOff>
      <xdr:row>6</xdr:row>
      <xdr:rowOff>104775</xdr:rowOff>
    </xdr:from>
    <xdr:to>
      <xdr:col>24</xdr:col>
      <xdr:colOff>445082</xdr:colOff>
      <xdr:row>23</xdr:row>
      <xdr:rowOff>105688</xdr:rowOff>
    </xdr:to>
    <xdr:pic>
      <xdr:nvPicPr>
        <xdr:cNvPr id="4" name="Imagem 3">
          <a:extLst>
            <a:ext uri="{FF2B5EF4-FFF2-40B4-BE49-F238E27FC236}">
              <a16:creationId xmlns:a16="http://schemas.microsoft.com/office/drawing/2014/main" id="{31C0EB40-F6DB-A8A6-E43C-AE504EDA6671}"/>
            </a:ext>
          </a:extLst>
        </xdr:cNvPr>
        <xdr:cNvPicPr>
          <a:picLocks noChangeAspect="1"/>
        </xdr:cNvPicPr>
      </xdr:nvPicPr>
      <xdr:blipFill>
        <a:blip xmlns:r="http://schemas.openxmlformats.org/officeDocument/2006/relationships" r:embed="rId2"/>
        <a:stretch>
          <a:fillRect/>
        </a:stretch>
      </xdr:blipFill>
      <xdr:spPr>
        <a:xfrm>
          <a:off x="13839825" y="1247775"/>
          <a:ext cx="3159707" cy="4430038"/>
        </a:xfrm>
        <a:prstGeom prst="rect">
          <a:avLst/>
        </a:prstGeom>
      </xdr:spPr>
    </xdr:pic>
    <xdr:clientData/>
  </xdr:twoCellAnchor>
  <xdr:twoCellAnchor>
    <xdr:from>
      <xdr:col>22</xdr:col>
      <xdr:colOff>53068</xdr:colOff>
      <xdr:row>28</xdr:row>
      <xdr:rowOff>53068</xdr:rowOff>
    </xdr:from>
    <xdr:to>
      <xdr:col>22</xdr:col>
      <xdr:colOff>224518</xdr:colOff>
      <xdr:row>30</xdr:row>
      <xdr:rowOff>161925</xdr:rowOff>
    </xdr:to>
    <xdr:sp macro="" textlink="">
      <xdr:nvSpPr>
        <xdr:cNvPr id="5" name="Seta: para Baixo 4">
          <a:extLst>
            <a:ext uri="{FF2B5EF4-FFF2-40B4-BE49-F238E27FC236}">
              <a16:creationId xmlns:a16="http://schemas.microsoft.com/office/drawing/2014/main" id="{F819156D-9B27-2A6E-6623-D0DCF1A20300}"/>
            </a:ext>
          </a:extLst>
        </xdr:cNvPr>
        <xdr:cNvSpPr/>
      </xdr:nvSpPr>
      <xdr:spPr>
        <a:xfrm>
          <a:off x="15361104" y="6611711"/>
          <a:ext cx="171450" cy="489857"/>
        </a:xfrm>
        <a:prstGeom prst="downArrow">
          <a:avLst/>
        </a:prstGeom>
        <a:solidFill>
          <a:srgbClr val="FF2525"/>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16</xdr:col>
      <xdr:colOff>348963</xdr:colOff>
      <xdr:row>37</xdr:row>
      <xdr:rowOff>10391</xdr:rowOff>
    </xdr:from>
    <xdr:to>
      <xdr:col>27</xdr:col>
      <xdr:colOff>474965</xdr:colOff>
      <xdr:row>64</xdr:row>
      <xdr:rowOff>165478</xdr:rowOff>
    </xdr:to>
    <xdr:pic>
      <xdr:nvPicPr>
        <xdr:cNvPr id="7" name="Imagem 6">
          <a:extLst>
            <a:ext uri="{FF2B5EF4-FFF2-40B4-BE49-F238E27FC236}">
              <a16:creationId xmlns:a16="http://schemas.microsoft.com/office/drawing/2014/main" id="{6025096F-A817-5620-4717-3A70A9561B06}"/>
            </a:ext>
          </a:extLst>
        </xdr:cNvPr>
        <xdr:cNvPicPr>
          <a:picLocks noChangeAspect="1"/>
        </xdr:cNvPicPr>
      </xdr:nvPicPr>
      <xdr:blipFill>
        <a:blip xmlns:r="http://schemas.openxmlformats.org/officeDocument/2006/relationships" r:embed="rId3"/>
        <a:stretch>
          <a:fillRect/>
        </a:stretch>
      </xdr:blipFill>
      <xdr:spPr>
        <a:xfrm>
          <a:off x="12026613" y="8306666"/>
          <a:ext cx="6945902" cy="52985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295275</xdr:colOff>
      <xdr:row>19</xdr:row>
      <xdr:rowOff>47624</xdr:rowOff>
    </xdr:from>
    <xdr:to>
      <xdr:col>12</xdr:col>
      <xdr:colOff>933450</xdr:colOff>
      <xdr:row>21</xdr:row>
      <xdr:rowOff>38099</xdr:rowOff>
    </xdr:to>
    <xdr:sp macro="[0]!Inicio_para_solicitação" textlink="">
      <xdr:nvSpPr>
        <xdr:cNvPr id="2" name="Pentágono 1">
          <a:extLst>
            <a:ext uri="{FF2B5EF4-FFF2-40B4-BE49-F238E27FC236}">
              <a16:creationId xmlns:a16="http://schemas.microsoft.com/office/drawing/2014/main" id="{00000000-0008-0000-0100-000002000000}"/>
            </a:ext>
          </a:extLst>
        </xdr:cNvPr>
        <xdr:cNvSpPr/>
      </xdr:nvSpPr>
      <xdr:spPr>
        <a:xfrm>
          <a:off x="7677150" y="4591049"/>
          <a:ext cx="1247775" cy="371475"/>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effectLst>
                <a:outerShdw blurRad="50800" dist="50800" dir="5400000" algn="ctr" rotWithShape="0">
                  <a:srgbClr val="D4D823"/>
                </a:outerShdw>
              </a:effectLst>
              <a:latin typeface="Arial" panose="020B0604020202020204" pitchFamily="34" charset="0"/>
              <a:cs typeface="Arial" panose="020B0604020202020204" pitchFamily="34" charset="0"/>
            </a:rPr>
            <a:t>COMEÇAR</a:t>
          </a:r>
        </a:p>
      </xdr:txBody>
    </xdr:sp>
    <xdr:clientData fLocksWithSheet="0"/>
  </xdr:twoCellAnchor>
  <xdr:oneCellAnchor>
    <xdr:from>
      <xdr:col>1</xdr:col>
      <xdr:colOff>1</xdr:colOff>
      <xdr:row>17</xdr:row>
      <xdr:rowOff>28575</xdr:rowOff>
    </xdr:from>
    <xdr:ext cx="2286000" cy="828675"/>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668" r="345" b="27807"/>
        <a:stretch/>
      </xdr:blipFill>
      <xdr:spPr>
        <a:xfrm>
          <a:off x="609601" y="4552950"/>
          <a:ext cx="2286000" cy="82867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12</xdr:col>
      <xdr:colOff>95250</xdr:colOff>
      <xdr:row>0</xdr:row>
      <xdr:rowOff>123825</xdr:rowOff>
    </xdr:from>
    <xdr:to>
      <xdr:col>12</xdr:col>
      <xdr:colOff>1028700</xdr:colOff>
      <xdr:row>2</xdr:row>
      <xdr:rowOff>0</xdr:rowOff>
    </xdr:to>
    <xdr:sp macro="[0]!Limpar_mini" textlink="">
      <xdr:nvSpPr>
        <xdr:cNvPr id="2" name="Retângulo Arredondado 1">
          <a:extLst>
            <a:ext uri="{FF2B5EF4-FFF2-40B4-BE49-F238E27FC236}">
              <a16:creationId xmlns:a16="http://schemas.microsoft.com/office/drawing/2014/main" id="{00000000-0008-0000-0200-000002000000}"/>
            </a:ext>
          </a:extLst>
        </xdr:cNvPr>
        <xdr:cNvSpPr/>
      </xdr:nvSpPr>
      <xdr:spPr>
        <a:xfrm>
          <a:off x="6496050" y="123825"/>
          <a:ext cx="438150" cy="25717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oneCellAnchor>
    <xdr:from>
      <xdr:col>0</xdr:col>
      <xdr:colOff>0</xdr:colOff>
      <xdr:row>0</xdr:row>
      <xdr:rowOff>0</xdr:rowOff>
    </xdr:from>
    <xdr:ext cx="1477851" cy="1362074"/>
    <xdr:pic>
      <xdr:nvPicPr>
        <xdr:cNvPr id="3" name="Imagem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1477851" cy="1362074"/>
        </a:xfrm>
        <a:prstGeom prst="rect">
          <a:avLst/>
        </a:prstGeom>
      </xdr:spPr>
    </xdr:pic>
    <xdr:clientData/>
  </xdr:oneCellAnchor>
  <xdr:oneCellAnchor>
    <xdr:from>
      <xdr:col>2</xdr:col>
      <xdr:colOff>66262</xdr:colOff>
      <xdr:row>0</xdr:row>
      <xdr:rowOff>99392</xdr:rowOff>
    </xdr:from>
    <xdr:ext cx="1988618" cy="1528141"/>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3062" y="99392"/>
          <a:ext cx="1988618" cy="152814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75030</xdr:colOff>
      <xdr:row>0</xdr:row>
      <xdr:rowOff>77028</xdr:rowOff>
    </xdr:from>
    <xdr:to>
      <xdr:col>1</xdr:col>
      <xdr:colOff>1104900</xdr:colOff>
      <xdr:row>4</xdr:row>
      <xdr:rowOff>114691</xdr:rowOff>
    </xdr:to>
    <xdr:pic>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4630" y="77028"/>
          <a:ext cx="1029870" cy="799663"/>
        </a:xfrm>
        <a:prstGeom prst="rect">
          <a:avLst/>
        </a:prstGeom>
      </xdr:spPr>
    </xdr:pic>
    <xdr:clientData/>
  </xdr:twoCellAnchor>
  <xdr:twoCellAnchor>
    <xdr:from>
      <xdr:col>11</xdr:col>
      <xdr:colOff>95251</xdr:colOff>
      <xdr:row>35</xdr:row>
      <xdr:rowOff>38100</xdr:rowOff>
    </xdr:from>
    <xdr:to>
      <xdr:col>12</xdr:col>
      <xdr:colOff>47625</xdr:colOff>
      <xdr:row>37</xdr:row>
      <xdr:rowOff>9525</xdr:rowOff>
    </xdr:to>
    <xdr:sp macro="[0]!FSA_Avançar" textlink="">
      <xdr:nvSpPr>
        <xdr:cNvPr id="3" name="Pentágono 2">
          <a:extLst>
            <a:ext uri="{FF2B5EF4-FFF2-40B4-BE49-F238E27FC236}">
              <a16:creationId xmlns:a16="http://schemas.microsoft.com/office/drawing/2014/main" id="{00000000-0008-0000-0300-000003000000}"/>
            </a:ext>
          </a:extLst>
        </xdr:cNvPr>
        <xdr:cNvSpPr/>
      </xdr:nvSpPr>
      <xdr:spPr>
        <a:xfrm>
          <a:off x="6800851" y="6896100"/>
          <a:ext cx="561974" cy="35242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76201</xdr:colOff>
      <xdr:row>0</xdr:row>
      <xdr:rowOff>38100</xdr:rowOff>
    </xdr:from>
    <xdr:to>
      <xdr:col>11</xdr:col>
      <xdr:colOff>952501</xdr:colOff>
      <xdr:row>1</xdr:row>
      <xdr:rowOff>161924</xdr:rowOff>
    </xdr:to>
    <xdr:sp macro="[0]!Limpar_mini" textlink="">
      <xdr:nvSpPr>
        <xdr:cNvPr id="4" name="Retângulo Arredondado 3">
          <a:extLst>
            <a:ext uri="{FF2B5EF4-FFF2-40B4-BE49-F238E27FC236}">
              <a16:creationId xmlns:a16="http://schemas.microsoft.com/office/drawing/2014/main" id="{00000000-0008-0000-0300-000004000000}"/>
            </a:ext>
          </a:extLst>
        </xdr:cNvPr>
        <xdr:cNvSpPr/>
      </xdr:nvSpPr>
      <xdr:spPr>
        <a:xfrm>
          <a:off x="6781801" y="38100"/>
          <a:ext cx="533400" cy="314324"/>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257175</xdr:colOff>
      <xdr:row>15</xdr:row>
      <xdr:rowOff>19051</xdr:rowOff>
    </xdr:from>
    <xdr:to>
      <xdr:col>18</xdr:col>
      <xdr:colOff>476250</xdr:colOff>
      <xdr:row>19</xdr:row>
      <xdr:rowOff>28575</xdr:rowOff>
    </xdr:to>
    <xdr:sp macro="" textlink="">
      <xdr:nvSpPr>
        <xdr:cNvPr id="5" name="Texto explicativo retangular 1">
          <a:extLst>
            <a:ext uri="{FF2B5EF4-FFF2-40B4-BE49-F238E27FC236}">
              <a16:creationId xmlns:a16="http://schemas.microsoft.com/office/drawing/2014/main" id="{00000000-0008-0000-0300-000005000000}"/>
            </a:ext>
          </a:extLst>
        </xdr:cNvPr>
        <xdr:cNvSpPr/>
      </xdr:nvSpPr>
      <xdr:spPr>
        <a:xfrm>
          <a:off x="9648825" y="2962276"/>
          <a:ext cx="4914900" cy="790574"/>
        </a:xfrm>
        <a:prstGeom prst="wedgeRectCallout">
          <a:avLst>
            <a:gd name="adj1" fmla="val -55811"/>
            <a:gd name="adj2" fmla="val 33882"/>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A POTÊNCIA DE GERAÇÃO SERÁ PREENCHIDA NOS PRÓXIMOS PASSOS ANTES DA CONCLUSÃO DO PROJETO.</a:t>
          </a:r>
          <a:endParaRPr lang="pt-BR">
            <a:effectLst/>
          </a:endParaRPr>
        </a:p>
      </xdr:txBody>
    </xdr:sp>
    <xdr:clientData fPrintsWithSheet="0"/>
  </xdr:twoCellAnchor>
  <xdr:twoCellAnchor>
    <xdr:from>
      <xdr:col>11</xdr:col>
      <xdr:colOff>200025</xdr:colOff>
      <xdr:row>8</xdr:row>
      <xdr:rowOff>47625</xdr:rowOff>
    </xdr:from>
    <xdr:to>
      <xdr:col>16</xdr:col>
      <xdr:colOff>314326</xdr:colOff>
      <xdr:row>9</xdr:row>
      <xdr:rowOff>190500</xdr:rowOff>
    </xdr:to>
    <xdr:sp macro="" textlink="">
      <xdr:nvSpPr>
        <xdr:cNvPr id="6" name="Texto explicativo retangular 4">
          <a:extLst>
            <a:ext uri="{FF2B5EF4-FFF2-40B4-BE49-F238E27FC236}">
              <a16:creationId xmlns:a16="http://schemas.microsoft.com/office/drawing/2014/main" id="{00000000-0008-0000-0300-000006000000}"/>
            </a:ext>
          </a:extLst>
        </xdr:cNvPr>
        <xdr:cNvSpPr/>
      </xdr:nvSpPr>
      <xdr:spPr>
        <a:xfrm>
          <a:off x="9229725" y="1581150"/>
          <a:ext cx="3590926" cy="342900"/>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1</xdr:col>
      <xdr:colOff>85725</xdr:colOff>
      <xdr:row>0</xdr:row>
      <xdr:rowOff>76201</xdr:rowOff>
    </xdr:from>
    <xdr:ext cx="1028700" cy="798755"/>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5325" y="76201"/>
          <a:ext cx="1028700" cy="798755"/>
        </a:xfrm>
        <a:prstGeom prst="rect">
          <a:avLst/>
        </a:prstGeom>
      </xdr:spPr>
    </xdr:pic>
    <xdr:clientData/>
  </xdr:oneCellAnchor>
  <xdr:twoCellAnchor>
    <xdr:from>
      <xdr:col>11</xdr:col>
      <xdr:colOff>66675</xdr:colOff>
      <xdr:row>0</xdr:row>
      <xdr:rowOff>47625</xdr:rowOff>
    </xdr:from>
    <xdr:to>
      <xdr:col>12</xdr:col>
      <xdr:colOff>333375</xdr:colOff>
      <xdr:row>1</xdr:row>
      <xdr:rowOff>171450</xdr:rowOff>
    </xdr:to>
    <xdr:sp macro="[0]!Limpar_mini" textlink="">
      <xdr:nvSpPr>
        <xdr:cNvPr id="3" name="Retângulo Arredondado 2">
          <a:extLst>
            <a:ext uri="{FF2B5EF4-FFF2-40B4-BE49-F238E27FC236}">
              <a16:creationId xmlns:a16="http://schemas.microsoft.com/office/drawing/2014/main" id="{00000000-0008-0000-0400-000003000000}"/>
            </a:ext>
          </a:extLst>
        </xdr:cNvPr>
        <xdr:cNvSpPr/>
      </xdr:nvSpPr>
      <xdr:spPr>
        <a:xfrm>
          <a:off x="6772275" y="47625"/>
          <a:ext cx="876300" cy="31432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85725</xdr:colOff>
      <xdr:row>36</xdr:row>
      <xdr:rowOff>38100</xdr:rowOff>
    </xdr:from>
    <xdr:to>
      <xdr:col>12</xdr:col>
      <xdr:colOff>447675</xdr:colOff>
      <xdr:row>37</xdr:row>
      <xdr:rowOff>180975</xdr:rowOff>
    </xdr:to>
    <xdr:sp macro="[0]!FSA_Avançar" textlink="">
      <xdr:nvSpPr>
        <xdr:cNvPr id="4" name="Pentágono 3">
          <a:extLst>
            <a:ext uri="{FF2B5EF4-FFF2-40B4-BE49-F238E27FC236}">
              <a16:creationId xmlns:a16="http://schemas.microsoft.com/office/drawing/2014/main" id="{00000000-0008-0000-0400-000004000000}"/>
            </a:ext>
          </a:extLst>
        </xdr:cNvPr>
        <xdr:cNvSpPr/>
      </xdr:nvSpPr>
      <xdr:spPr>
        <a:xfrm>
          <a:off x="6791325" y="6896100"/>
          <a:ext cx="971550" cy="3333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276224</xdr:colOff>
      <xdr:row>15</xdr:row>
      <xdr:rowOff>9525</xdr:rowOff>
    </xdr:from>
    <xdr:to>
      <xdr:col>19</xdr:col>
      <xdr:colOff>390525</xdr:colOff>
      <xdr:row>19</xdr:row>
      <xdr:rowOff>19050</xdr:rowOff>
    </xdr:to>
    <xdr:sp macro="" textlink="">
      <xdr:nvSpPr>
        <xdr:cNvPr id="5" name="Texto explicativo retangular 4">
          <a:extLst>
            <a:ext uri="{FF2B5EF4-FFF2-40B4-BE49-F238E27FC236}">
              <a16:creationId xmlns:a16="http://schemas.microsoft.com/office/drawing/2014/main" id="{00000000-0008-0000-0400-000005000000}"/>
            </a:ext>
          </a:extLst>
        </xdr:cNvPr>
        <xdr:cNvSpPr/>
      </xdr:nvSpPr>
      <xdr:spPr>
        <a:xfrm>
          <a:off x="9658349" y="2962275"/>
          <a:ext cx="4991101" cy="790575"/>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A POTÊNCIA DE GERAÇÃO SERÁ PREENCHIDA NOS PRÓXIMOS PASSOS ANTES DA CONCLUSÃO DO PROJETO.</a:t>
          </a:r>
          <a:endParaRPr lang="pt-BR">
            <a:effectLst/>
          </a:endParaRPr>
        </a:p>
      </xdr:txBody>
    </xdr:sp>
    <xdr:clientData fPrintsWithSheet="0"/>
  </xdr:twoCellAnchor>
  <xdr:twoCellAnchor>
    <xdr:from>
      <xdr:col>11</xdr:col>
      <xdr:colOff>228600</xdr:colOff>
      <xdr:row>8</xdr:row>
      <xdr:rowOff>38101</xdr:rowOff>
    </xdr:from>
    <xdr:to>
      <xdr:col>17</xdr:col>
      <xdr:colOff>161926</xdr:colOff>
      <xdr:row>9</xdr:row>
      <xdr:rowOff>180976</xdr:rowOff>
    </xdr:to>
    <xdr:sp macro="" textlink="">
      <xdr:nvSpPr>
        <xdr:cNvPr id="6" name="Texto explicativo retangular 4">
          <a:extLst>
            <a:ext uri="{FF2B5EF4-FFF2-40B4-BE49-F238E27FC236}">
              <a16:creationId xmlns:a16="http://schemas.microsoft.com/office/drawing/2014/main" id="{00000000-0008-0000-0400-000006000000}"/>
            </a:ext>
          </a:extLst>
        </xdr:cNvPr>
        <xdr:cNvSpPr/>
      </xdr:nvSpPr>
      <xdr:spPr>
        <a:xfrm>
          <a:off x="9058275" y="1590676"/>
          <a:ext cx="3590926" cy="342900"/>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0</xdr:col>
      <xdr:colOff>609599</xdr:colOff>
      <xdr:row>0</xdr:row>
      <xdr:rowOff>152399</xdr:rowOff>
    </xdr:from>
    <xdr:ext cx="1971263" cy="809626"/>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138" r="40" b="22988"/>
        <a:stretch/>
      </xdr:blipFill>
      <xdr:spPr>
        <a:xfrm>
          <a:off x="609599" y="152399"/>
          <a:ext cx="1971263" cy="809626"/>
        </a:xfrm>
        <a:prstGeom prst="rect">
          <a:avLst/>
        </a:prstGeom>
      </xdr:spPr>
    </xdr:pic>
    <xdr:clientData/>
  </xdr:oneCellAnchor>
  <xdr:twoCellAnchor>
    <xdr:from>
      <xdr:col>11</xdr:col>
      <xdr:colOff>85725</xdr:colOff>
      <xdr:row>0</xdr:row>
      <xdr:rowOff>47625</xdr:rowOff>
    </xdr:from>
    <xdr:to>
      <xdr:col>12</xdr:col>
      <xdr:colOff>457201</xdr:colOff>
      <xdr:row>1</xdr:row>
      <xdr:rowOff>85725</xdr:rowOff>
    </xdr:to>
    <xdr:sp macro="[0]!Limpar_mini" textlink="">
      <xdr:nvSpPr>
        <xdr:cNvPr id="3" name="Retângulo Arredondado 2">
          <a:extLst>
            <a:ext uri="{FF2B5EF4-FFF2-40B4-BE49-F238E27FC236}">
              <a16:creationId xmlns:a16="http://schemas.microsoft.com/office/drawing/2014/main" id="{00000000-0008-0000-0500-000003000000}"/>
            </a:ext>
          </a:extLst>
        </xdr:cNvPr>
        <xdr:cNvSpPr/>
      </xdr:nvSpPr>
      <xdr:spPr>
        <a:xfrm>
          <a:off x="10191750" y="47625"/>
          <a:ext cx="981076" cy="333375"/>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114300</xdr:colOff>
      <xdr:row>28</xdr:row>
      <xdr:rowOff>38100</xdr:rowOff>
    </xdr:from>
    <xdr:to>
      <xdr:col>12</xdr:col>
      <xdr:colOff>476250</xdr:colOff>
      <xdr:row>29</xdr:row>
      <xdr:rowOff>180975</xdr:rowOff>
    </xdr:to>
    <xdr:sp macro="[0]!FSA_Avançar" textlink="">
      <xdr:nvSpPr>
        <xdr:cNvPr id="4" name="Pentágono 3">
          <a:extLst>
            <a:ext uri="{FF2B5EF4-FFF2-40B4-BE49-F238E27FC236}">
              <a16:creationId xmlns:a16="http://schemas.microsoft.com/office/drawing/2014/main" id="{00000000-0008-0000-0500-000004000000}"/>
            </a:ext>
          </a:extLst>
        </xdr:cNvPr>
        <xdr:cNvSpPr/>
      </xdr:nvSpPr>
      <xdr:spPr>
        <a:xfrm>
          <a:off x="6819900" y="7277100"/>
          <a:ext cx="971550" cy="333375"/>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295275</xdr:colOff>
      <xdr:row>15</xdr:row>
      <xdr:rowOff>38101</xdr:rowOff>
    </xdr:from>
    <xdr:to>
      <xdr:col>19</xdr:col>
      <xdr:colOff>428625</xdr:colOff>
      <xdr:row>19</xdr:row>
      <xdr:rowOff>19050</xdr:rowOff>
    </xdr:to>
    <xdr:sp macro="" textlink="">
      <xdr:nvSpPr>
        <xdr:cNvPr id="5" name="Texto explicativo retangular 4">
          <a:extLst>
            <a:ext uri="{FF2B5EF4-FFF2-40B4-BE49-F238E27FC236}">
              <a16:creationId xmlns:a16="http://schemas.microsoft.com/office/drawing/2014/main" id="{00000000-0008-0000-0500-000005000000}"/>
            </a:ext>
          </a:extLst>
        </xdr:cNvPr>
        <xdr:cNvSpPr/>
      </xdr:nvSpPr>
      <xdr:spPr>
        <a:xfrm>
          <a:off x="9686925" y="2981326"/>
          <a:ext cx="5010150" cy="761999"/>
        </a:xfrm>
        <a:prstGeom prst="wedgeRectCallout">
          <a:avLst>
            <a:gd name="adj1" fmla="val -56490"/>
            <a:gd name="adj2" fmla="val 36421"/>
          </a:avLst>
        </a:prstGeom>
        <a:solidFill>
          <a:srgbClr val="D4D823">
            <a:alpha val="47000"/>
          </a:srgb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pt-BR" sz="1100" b="1">
              <a:solidFill>
                <a:schemeClr val="bg1"/>
              </a:solidFill>
            </a:rPr>
            <a:t>A POTÊNCIA DE GERAÇÃO SERÁ PREENCHIDA NOS PRÓXIMOS PASSOS ANTES DA CONCLUSÃO DO PROJETO.</a:t>
          </a:r>
        </a:p>
      </xdr:txBody>
    </xdr:sp>
    <xdr:clientData fPrintsWithSheet="0"/>
  </xdr:twoCellAnchor>
  <xdr:twoCellAnchor>
    <xdr:from>
      <xdr:col>11</xdr:col>
      <xdr:colOff>228600</xdr:colOff>
      <xdr:row>8</xdr:row>
      <xdr:rowOff>28575</xdr:rowOff>
    </xdr:from>
    <xdr:to>
      <xdr:col>17</xdr:col>
      <xdr:colOff>161926</xdr:colOff>
      <xdr:row>9</xdr:row>
      <xdr:rowOff>171450</xdr:rowOff>
    </xdr:to>
    <xdr:sp macro="" textlink="">
      <xdr:nvSpPr>
        <xdr:cNvPr id="6" name="Texto explicativo retangular 4">
          <a:extLst>
            <a:ext uri="{FF2B5EF4-FFF2-40B4-BE49-F238E27FC236}">
              <a16:creationId xmlns:a16="http://schemas.microsoft.com/office/drawing/2014/main" id="{00000000-0008-0000-0500-000006000000}"/>
            </a:ext>
          </a:extLst>
        </xdr:cNvPr>
        <xdr:cNvSpPr/>
      </xdr:nvSpPr>
      <xdr:spPr>
        <a:xfrm>
          <a:off x="10334625" y="1762125"/>
          <a:ext cx="3590926" cy="342900"/>
        </a:xfrm>
        <a:prstGeom prst="wedgeRectCallout">
          <a:avLst>
            <a:gd name="adj1" fmla="val -55863"/>
            <a:gd name="adj2" fmla="val 37028"/>
          </a:avLst>
        </a:prstGeom>
        <a:solidFill>
          <a:srgbClr val="D4D823">
            <a:alpha val="47000"/>
          </a:srgb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oneCellAnchor>
    <xdr:from>
      <xdr:col>1</xdr:col>
      <xdr:colOff>74544</xdr:colOff>
      <xdr:row>0</xdr:row>
      <xdr:rowOff>173934</xdr:rowOff>
    </xdr:from>
    <xdr:ext cx="1656521" cy="680357"/>
    <xdr:pic>
      <xdr:nvPicPr>
        <xdr:cNvPr id="4" name="Imagem 3">
          <a:extLst>
            <a:ext uri="{FF2B5EF4-FFF2-40B4-BE49-F238E27FC236}">
              <a16:creationId xmlns:a16="http://schemas.microsoft.com/office/drawing/2014/main" id="{BB7673B1-EA33-444F-875B-D07009438B6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138" r="40" b="22988"/>
        <a:stretch/>
      </xdr:blipFill>
      <xdr:spPr>
        <a:xfrm>
          <a:off x="687457" y="173934"/>
          <a:ext cx="1656521" cy="680357"/>
        </a:xfrm>
        <a:prstGeom prst="rect">
          <a:avLst/>
        </a:prstGeom>
      </xdr:spPr>
    </xdr:pic>
    <xdr:clientData/>
  </xdr:oneCellAnchor>
  <xdr:twoCellAnchor>
    <xdr:from>
      <xdr:col>11</xdr:col>
      <xdr:colOff>265043</xdr:colOff>
      <xdr:row>1</xdr:row>
      <xdr:rowOff>91108</xdr:rowOff>
    </xdr:from>
    <xdr:to>
      <xdr:col>13</xdr:col>
      <xdr:colOff>168701</xdr:colOff>
      <xdr:row>3</xdr:row>
      <xdr:rowOff>80246</xdr:rowOff>
    </xdr:to>
    <xdr:sp macro="[0]!Inicio_para_solicitação" textlink="">
      <xdr:nvSpPr>
        <xdr:cNvPr id="5" name="Retângulo Arredondado 2">
          <a:extLst>
            <a:ext uri="{FF2B5EF4-FFF2-40B4-BE49-F238E27FC236}">
              <a16:creationId xmlns:a16="http://schemas.microsoft.com/office/drawing/2014/main" id="{377369A6-304D-4553-A12D-C8296602AFAC}"/>
            </a:ext>
          </a:extLst>
        </xdr:cNvPr>
        <xdr:cNvSpPr/>
      </xdr:nvSpPr>
      <xdr:spPr>
        <a:xfrm>
          <a:off x="9069456" y="289891"/>
          <a:ext cx="1129484" cy="419833"/>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248478</xdr:colOff>
      <xdr:row>36</xdr:row>
      <xdr:rowOff>74544</xdr:rowOff>
    </xdr:from>
    <xdr:to>
      <xdr:col>13</xdr:col>
      <xdr:colOff>238921</xdr:colOff>
      <xdr:row>38</xdr:row>
      <xdr:rowOff>93594</xdr:rowOff>
    </xdr:to>
    <xdr:sp macro="[0]!Valida_RG" textlink="">
      <xdr:nvSpPr>
        <xdr:cNvPr id="6" name="Pentágono 3">
          <a:extLst>
            <a:ext uri="{FF2B5EF4-FFF2-40B4-BE49-F238E27FC236}">
              <a16:creationId xmlns:a16="http://schemas.microsoft.com/office/drawing/2014/main" id="{96827EB4-68DA-4BBB-96D7-9BA58211AD63}"/>
            </a:ext>
          </a:extLst>
        </xdr:cNvPr>
        <xdr:cNvSpPr/>
      </xdr:nvSpPr>
      <xdr:spPr>
        <a:xfrm>
          <a:off x="9052891" y="6998805"/>
          <a:ext cx="1216269" cy="400050"/>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200025</xdr:colOff>
      <xdr:row>31</xdr:row>
      <xdr:rowOff>342901</xdr:rowOff>
    </xdr:from>
    <xdr:to>
      <xdr:col>13</xdr:col>
      <xdr:colOff>200025</xdr:colOff>
      <xdr:row>31</xdr:row>
      <xdr:rowOff>781051</xdr:rowOff>
    </xdr:to>
    <xdr:sp macro="[0]!formulario_p_MDsolar" textlink="">
      <xdr:nvSpPr>
        <xdr:cNvPr id="3" name="Pentágono 3">
          <a:extLst>
            <a:ext uri="{FF2B5EF4-FFF2-40B4-BE49-F238E27FC236}">
              <a16:creationId xmlns:a16="http://schemas.microsoft.com/office/drawing/2014/main" id="{CB9958F9-AE8D-478E-B2B9-13878C8EE498}"/>
            </a:ext>
          </a:extLst>
        </xdr:cNvPr>
        <xdr:cNvSpPr/>
      </xdr:nvSpPr>
      <xdr:spPr>
        <a:xfrm>
          <a:off x="9096375" y="14163676"/>
          <a:ext cx="1219200" cy="438150"/>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142875</xdr:colOff>
      <xdr:row>0</xdr:row>
      <xdr:rowOff>238125</xdr:rowOff>
    </xdr:from>
    <xdr:to>
      <xdr:col>13</xdr:col>
      <xdr:colOff>56090</xdr:colOff>
      <xdr:row>2</xdr:row>
      <xdr:rowOff>57150</xdr:rowOff>
    </xdr:to>
    <xdr:sp macro="[0]!Inicio_para_solicitação" textlink="">
      <xdr:nvSpPr>
        <xdr:cNvPr id="4" name="Retângulo Arredondado 2">
          <a:extLst>
            <a:ext uri="{FF2B5EF4-FFF2-40B4-BE49-F238E27FC236}">
              <a16:creationId xmlns:a16="http://schemas.microsoft.com/office/drawing/2014/main" id="{273C0425-2B63-4808-90DB-A4E312E8BDE3}"/>
            </a:ext>
          </a:extLst>
        </xdr:cNvPr>
        <xdr:cNvSpPr/>
      </xdr:nvSpPr>
      <xdr:spPr>
        <a:xfrm>
          <a:off x="9039225" y="238125"/>
          <a:ext cx="1132415" cy="419100"/>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oneCellAnchor>
    <xdr:from>
      <xdr:col>1</xdr:col>
      <xdr:colOff>122464</xdr:colOff>
      <xdr:row>0</xdr:row>
      <xdr:rowOff>108857</xdr:rowOff>
    </xdr:from>
    <xdr:ext cx="1971263" cy="809626"/>
    <xdr:pic>
      <xdr:nvPicPr>
        <xdr:cNvPr id="5" name="Imagem 4">
          <a:extLst>
            <a:ext uri="{FF2B5EF4-FFF2-40B4-BE49-F238E27FC236}">
              <a16:creationId xmlns:a16="http://schemas.microsoft.com/office/drawing/2014/main" id="{887CE57F-4E4B-4B2E-8782-DDF4F0EDCE1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138" r="40" b="22988"/>
        <a:stretch/>
      </xdr:blipFill>
      <xdr:spPr>
        <a:xfrm>
          <a:off x="734785" y="108857"/>
          <a:ext cx="1971263" cy="80962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12</xdr:col>
      <xdr:colOff>190501</xdr:colOff>
      <xdr:row>0</xdr:row>
      <xdr:rowOff>152400</xdr:rowOff>
    </xdr:from>
    <xdr:to>
      <xdr:col>14</xdr:col>
      <xdr:colOff>95250</xdr:colOff>
      <xdr:row>2</xdr:row>
      <xdr:rowOff>0</xdr:rowOff>
    </xdr:to>
    <xdr:sp macro="[0]!Inicio_para_solicitação" textlink="">
      <xdr:nvSpPr>
        <xdr:cNvPr id="3" name="Retângulo Arredondado 2">
          <a:extLst>
            <a:ext uri="{FF2B5EF4-FFF2-40B4-BE49-F238E27FC236}">
              <a16:creationId xmlns:a16="http://schemas.microsoft.com/office/drawing/2014/main" id="{1F686DCA-E09E-45C2-9439-A54D531F0984}"/>
            </a:ext>
          </a:extLst>
        </xdr:cNvPr>
        <xdr:cNvSpPr/>
      </xdr:nvSpPr>
      <xdr:spPr>
        <a:xfrm>
          <a:off x="9958918" y="152400"/>
          <a:ext cx="1132415" cy="419100"/>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12</xdr:col>
      <xdr:colOff>169332</xdr:colOff>
      <xdr:row>19</xdr:row>
      <xdr:rowOff>105835</xdr:rowOff>
    </xdr:from>
    <xdr:to>
      <xdr:col>14</xdr:col>
      <xdr:colOff>232833</xdr:colOff>
      <xdr:row>21</xdr:row>
      <xdr:rowOff>174626</xdr:rowOff>
    </xdr:to>
    <xdr:sp macro="[0]!Outro.MD_SOLAR" textlink="">
      <xdr:nvSpPr>
        <xdr:cNvPr id="4" name="Pentágono 3">
          <a:extLst>
            <a:ext uri="{FF2B5EF4-FFF2-40B4-BE49-F238E27FC236}">
              <a16:creationId xmlns:a16="http://schemas.microsoft.com/office/drawing/2014/main" id="{76A07508-5F94-465D-BFC9-AC952CDD555A}"/>
            </a:ext>
          </a:extLst>
        </xdr:cNvPr>
        <xdr:cNvSpPr/>
      </xdr:nvSpPr>
      <xdr:spPr>
        <a:xfrm>
          <a:off x="9937749" y="4910668"/>
          <a:ext cx="1291167" cy="470958"/>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oneCellAnchor>
    <xdr:from>
      <xdr:col>1</xdr:col>
      <xdr:colOff>148166</xdr:colOff>
      <xdr:row>0</xdr:row>
      <xdr:rowOff>158750</xdr:rowOff>
    </xdr:from>
    <xdr:ext cx="1971263" cy="809626"/>
    <xdr:pic>
      <xdr:nvPicPr>
        <xdr:cNvPr id="5" name="Imagem 4">
          <a:extLst>
            <a:ext uri="{FF2B5EF4-FFF2-40B4-BE49-F238E27FC236}">
              <a16:creationId xmlns:a16="http://schemas.microsoft.com/office/drawing/2014/main" id="{8D7C26C2-27A9-49B0-9856-1BF1E0215C6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138" r="40" b="22988"/>
        <a:stretch/>
      </xdr:blipFill>
      <xdr:spPr>
        <a:xfrm>
          <a:off x="761999" y="158750"/>
          <a:ext cx="1971263" cy="80962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xdr:col>
      <xdr:colOff>1304927</xdr:colOff>
      <xdr:row>108</xdr:row>
      <xdr:rowOff>92405</xdr:rowOff>
    </xdr:from>
    <xdr:ext cx="3164411" cy="1980561"/>
    <xdr:pic>
      <xdr:nvPicPr>
        <xdr:cNvPr id="2" name="Imagem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10787" t="9732" r="23683" b="12827"/>
        <a:stretch/>
      </xdr:blipFill>
      <xdr:spPr>
        <a:xfrm>
          <a:off x="1917248" y="26435834"/>
          <a:ext cx="3164411" cy="1980561"/>
        </a:xfrm>
        <a:prstGeom prst="rect">
          <a:avLst/>
        </a:prstGeom>
      </xdr:spPr>
    </xdr:pic>
    <xdr:clientData/>
  </xdr:oneCellAnchor>
  <xdr:twoCellAnchor>
    <xdr:from>
      <xdr:col>12</xdr:col>
      <xdr:colOff>106456</xdr:colOff>
      <xdr:row>0</xdr:row>
      <xdr:rowOff>63159</xdr:rowOff>
    </xdr:from>
    <xdr:to>
      <xdr:col>13</xdr:col>
      <xdr:colOff>369794</xdr:colOff>
      <xdr:row>2</xdr:row>
      <xdr:rowOff>56029</xdr:rowOff>
    </xdr:to>
    <xdr:sp macro="[0]!Inicio_para_solicitação" textlink="">
      <xdr:nvSpPr>
        <xdr:cNvPr id="3" name="Retângulo Arredondado 2">
          <a:extLst>
            <a:ext uri="{FF2B5EF4-FFF2-40B4-BE49-F238E27FC236}">
              <a16:creationId xmlns:a16="http://schemas.microsoft.com/office/drawing/2014/main" id="{00000000-0008-0000-0600-000003000000}"/>
            </a:ext>
          </a:extLst>
        </xdr:cNvPr>
        <xdr:cNvSpPr/>
      </xdr:nvSpPr>
      <xdr:spPr>
        <a:xfrm>
          <a:off x="12713074" y="63159"/>
          <a:ext cx="991720" cy="385076"/>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12</xdr:col>
      <xdr:colOff>159123</xdr:colOff>
      <xdr:row>117</xdr:row>
      <xdr:rowOff>145677</xdr:rowOff>
    </xdr:from>
    <xdr:to>
      <xdr:col>13</xdr:col>
      <xdr:colOff>678516</xdr:colOff>
      <xdr:row>119</xdr:row>
      <xdr:rowOff>136152</xdr:rowOff>
    </xdr:to>
    <xdr:sp macro="[0]!Validar_MD_SOLAR" textlink="">
      <xdr:nvSpPr>
        <xdr:cNvPr id="4" name="Pentágono 3">
          <a:extLst>
            <a:ext uri="{FF2B5EF4-FFF2-40B4-BE49-F238E27FC236}">
              <a16:creationId xmlns:a16="http://schemas.microsoft.com/office/drawing/2014/main" id="{00000000-0008-0000-0600-000004000000}"/>
            </a:ext>
          </a:extLst>
        </xdr:cNvPr>
        <xdr:cNvSpPr/>
      </xdr:nvSpPr>
      <xdr:spPr>
        <a:xfrm>
          <a:off x="12765741" y="27947471"/>
          <a:ext cx="1247775" cy="371475"/>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12</xdr:col>
      <xdr:colOff>106454</xdr:colOff>
      <xdr:row>2</xdr:row>
      <xdr:rowOff>178174</xdr:rowOff>
    </xdr:from>
    <xdr:to>
      <xdr:col>13</xdr:col>
      <xdr:colOff>392205</xdr:colOff>
      <xdr:row>4</xdr:row>
      <xdr:rowOff>134470</xdr:rowOff>
    </xdr:to>
    <xdr:sp macro="[0]!Limpar_mini" textlink="">
      <xdr:nvSpPr>
        <xdr:cNvPr id="5" name="Retângulo Arredondado 4">
          <a:extLst>
            <a:ext uri="{FF2B5EF4-FFF2-40B4-BE49-F238E27FC236}">
              <a16:creationId xmlns:a16="http://schemas.microsoft.com/office/drawing/2014/main" id="{00000000-0008-0000-0600-000005000000}"/>
            </a:ext>
          </a:extLst>
        </xdr:cNvPr>
        <xdr:cNvSpPr/>
      </xdr:nvSpPr>
      <xdr:spPr>
        <a:xfrm>
          <a:off x="12713072" y="570380"/>
          <a:ext cx="1014133" cy="348502"/>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INÍCIO</a:t>
          </a:r>
        </a:p>
      </xdr:txBody>
    </xdr:sp>
    <xdr:clientData/>
  </xdr:twoCellAnchor>
  <xdr:oneCellAnchor>
    <xdr:from>
      <xdr:col>1</xdr:col>
      <xdr:colOff>168088</xdr:colOff>
      <xdr:row>0</xdr:row>
      <xdr:rowOff>78441</xdr:rowOff>
    </xdr:from>
    <xdr:ext cx="1971263" cy="809626"/>
    <xdr:pic>
      <xdr:nvPicPr>
        <xdr:cNvPr id="6" name="Imagem 5">
          <a:extLst>
            <a:ext uri="{FF2B5EF4-FFF2-40B4-BE49-F238E27FC236}">
              <a16:creationId xmlns:a16="http://schemas.microsoft.com/office/drawing/2014/main" id="{C0A50624-A118-45EF-B9E4-C239C4D494C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4138" r="40" b="22988"/>
        <a:stretch/>
      </xdr:blipFill>
      <xdr:spPr>
        <a:xfrm>
          <a:off x="773206" y="78441"/>
          <a:ext cx="1971263" cy="80962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xdr:from>
      <xdr:col>11</xdr:col>
      <xdr:colOff>95250</xdr:colOff>
      <xdr:row>0</xdr:row>
      <xdr:rowOff>57150</xdr:rowOff>
    </xdr:from>
    <xdr:to>
      <xdr:col>11</xdr:col>
      <xdr:colOff>1028700</xdr:colOff>
      <xdr:row>2</xdr:row>
      <xdr:rowOff>19050</xdr:rowOff>
    </xdr:to>
    <xdr:sp macro="[0]!VOLTAR_MD_SOLAR" textlink="">
      <xdr:nvSpPr>
        <xdr:cNvPr id="3" name="Retângulo Arredondado 2">
          <a:extLst>
            <a:ext uri="{FF2B5EF4-FFF2-40B4-BE49-F238E27FC236}">
              <a16:creationId xmlns:a16="http://schemas.microsoft.com/office/drawing/2014/main" id="{00000000-0008-0000-0800-000003000000}"/>
            </a:ext>
          </a:extLst>
        </xdr:cNvPr>
        <xdr:cNvSpPr/>
      </xdr:nvSpPr>
      <xdr:spPr>
        <a:xfrm>
          <a:off x="6800850" y="57150"/>
          <a:ext cx="514350" cy="342900"/>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104776</xdr:colOff>
      <xdr:row>33</xdr:row>
      <xdr:rowOff>0</xdr:rowOff>
    </xdr:from>
    <xdr:to>
      <xdr:col>12</xdr:col>
      <xdr:colOff>784412</xdr:colOff>
      <xdr:row>35</xdr:row>
      <xdr:rowOff>1681</xdr:rowOff>
    </xdr:to>
    <xdr:sp macro="[0]!Validar_UCs_Beneficiarias" textlink="">
      <xdr:nvSpPr>
        <xdr:cNvPr id="4" name="Pentágono 3">
          <a:extLst>
            <a:ext uri="{FF2B5EF4-FFF2-40B4-BE49-F238E27FC236}">
              <a16:creationId xmlns:a16="http://schemas.microsoft.com/office/drawing/2014/main" id="{00000000-0008-0000-0800-000004000000}"/>
            </a:ext>
          </a:extLst>
        </xdr:cNvPr>
        <xdr:cNvSpPr/>
      </xdr:nvSpPr>
      <xdr:spPr>
        <a:xfrm>
          <a:off x="11624423" y="8404412"/>
          <a:ext cx="1676960" cy="371475"/>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oneCellAnchor>
    <xdr:from>
      <xdr:col>1</xdr:col>
      <xdr:colOff>123265</xdr:colOff>
      <xdr:row>0</xdr:row>
      <xdr:rowOff>78441</xdr:rowOff>
    </xdr:from>
    <xdr:ext cx="1971263" cy="809626"/>
    <xdr:pic>
      <xdr:nvPicPr>
        <xdr:cNvPr id="6" name="Imagem 5">
          <a:extLst>
            <a:ext uri="{FF2B5EF4-FFF2-40B4-BE49-F238E27FC236}">
              <a16:creationId xmlns:a16="http://schemas.microsoft.com/office/drawing/2014/main" id="{0139848A-05E4-4488-B05B-BCCE7A6372A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138" r="40" b="22988"/>
        <a:stretch/>
      </xdr:blipFill>
      <xdr:spPr>
        <a:xfrm>
          <a:off x="728383" y="78441"/>
          <a:ext cx="1971263" cy="809626"/>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3</xdr:col>
      <xdr:colOff>1530765</xdr:colOff>
      <xdr:row>4</xdr:row>
      <xdr:rowOff>69460</xdr:rowOff>
    </xdr:from>
    <xdr:ext cx="14350010" cy="8069666"/>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131" t="17356" r="16284" b="15857"/>
        <a:stretch/>
      </xdr:blipFill>
      <xdr:spPr>
        <a:xfrm>
          <a:off x="8492674" y="1264415"/>
          <a:ext cx="14350010" cy="8069666"/>
        </a:xfrm>
        <a:prstGeom prst="rect">
          <a:avLst/>
        </a:prstGeom>
      </xdr:spPr>
    </xdr:pic>
    <xdr:clientData/>
  </xdr:oneCellAnchor>
  <xdr:oneCellAnchor>
    <xdr:from>
      <xdr:col>3</xdr:col>
      <xdr:colOff>121229</xdr:colOff>
      <xdr:row>21</xdr:row>
      <xdr:rowOff>539583</xdr:rowOff>
    </xdr:from>
    <xdr:ext cx="3567543" cy="2854780"/>
    <xdr:pic>
      <xdr:nvPicPr>
        <xdr:cNvPr id="3" name="Imagem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2"/>
        <a:srcRect l="10787" t="9732" r="23683" b="12827"/>
        <a:stretch/>
      </xdr:blipFill>
      <xdr:spPr>
        <a:xfrm>
          <a:off x="7273638" y="8436674"/>
          <a:ext cx="3567543" cy="2854780"/>
        </a:xfrm>
        <a:prstGeom prst="rect">
          <a:avLst/>
        </a:prstGeom>
      </xdr:spPr>
    </xdr:pic>
    <xdr:clientData/>
  </xdr:oneCellAnchor>
  <xdr:twoCellAnchor>
    <xdr:from>
      <xdr:col>10</xdr:col>
      <xdr:colOff>150349</xdr:colOff>
      <xdr:row>43</xdr:row>
      <xdr:rowOff>119062</xdr:rowOff>
    </xdr:from>
    <xdr:to>
      <xdr:col>12</xdr:col>
      <xdr:colOff>595312</xdr:colOff>
      <xdr:row>46</xdr:row>
      <xdr:rowOff>174737</xdr:rowOff>
    </xdr:to>
    <xdr:sp macro="[0]!Imprimir_Memorial" textlink="">
      <xdr:nvSpPr>
        <xdr:cNvPr id="4" name="Pentágono 3">
          <a:extLst>
            <a:ext uri="{FF2B5EF4-FFF2-40B4-BE49-F238E27FC236}">
              <a16:creationId xmlns:a16="http://schemas.microsoft.com/office/drawing/2014/main" id="{00000000-0008-0000-0A00-000004000000}"/>
            </a:ext>
          </a:extLst>
        </xdr:cNvPr>
        <xdr:cNvSpPr/>
      </xdr:nvSpPr>
      <xdr:spPr>
        <a:xfrm>
          <a:off x="16104724" y="16168687"/>
          <a:ext cx="2588088" cy="841488"/>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u="sng">
              <a:latin typeface="Arial" panose="020B0604020202020204" pitchFamily="34" charset="0"/>
              <a:cs typeface="Arial" panose="020B0604020202020204" pitchFamily="34" charset="0"/>
            </a:rPr>
            <a:t>SALVAR E FINALIZAR</a:t>
          </a:r>
        </a:p>
      </xdr:txBody>
    </xdr:sp>
    <xdr:clientData/>
  </xdr:twoCellAnchor>
  <xdr:twoCellAnchor>
    <xdr:from>
      <xdr:col>8</xdr:col>
      <xdr:colOff>665475</xdr:colOff>
      <xdr:row>43</xdr:row>
      <xdr:rowOff>142875</xdr:rowOff>
    </xdr:from>
    <xdr:to>
      <xdr:col>9</xdr:col>
      <xdr:colOff>1285875</xdr:colOff>
      <xdr:row>46</xdr:row>
      <xdr:rowOff>190499</xdr:rowOff>
    </xdr:to>
    <xdr:sp macro="[0]!Limpar_mini" textlink="">
      <xdr:nvSpPr>
        <xdr:cNvPr id="5" name="Retângulo Arredondado 4">
          <a:extLst>
            <a:ext uri="{FF2B5EF4-FFF2-40B4-BE49-F238E27FC236}">
              <a16:creationId xmlns:a16="http://schemas.microsoft.com/office/drawing/2014/main" id="{00000000-0008-0000-0A00-000005000000}"/>
            </a:ext>
          </a:extLst>
        </xdr:cNvPr>
        <xdr:cNvSpPr/>
      </xdr:nvSpPr>
      <xdr:spPr>
        <a:xfrm>
          <a:off x="14238600" y="16192500"/>
          <a:ext cx="1668150" cy="833437"/>
        </a:xfrm>
        <a:prstGeom prst="roundRect">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u="sng">
              <a:solidFill>
                <a:schemeClr val="bg1"/>
              </a:solidFill>
              <a:latin typeface="Arial" panose="020B0604020202020204" pitchFamily="34" charset="0"/>
              <a:cs typeface="Arial" panose="020B0604020202020204" pitchFamily="34" charset="0"/>
            </a:rPr>
            <a:t>INÍCIO</a:t>
          </a:r>
          <a:endParaRPr lang="pt-BR" sz="1200" b="1" u="sng">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969818</xdr:colOff>
      <xdr:row>43</xdr:row>
      <xdr:rowOff>121228</xdr:rowOff>
    </xdr:from>
    <xdr:to>
      <xdr:col>8</xdr:col>
      <xdr:colOff>461134</xdr:colOff>
      <xdr:row>46</xdr:row>
      <xdr:rowOff>169500</xdr:rowOff>
    </xdr:to>
    <xdr:sp macro="[0]!VOLTAR_DU_PARA_MD" textlink="">
      <xdr:nvSpPr>
        <xdr:cNvPr id="6" name="Pentágono 5">
          <a:extLst>
            <a:ext uri="{FF2B5EF4-FFF2-40B4-BE49-F238E27FC236}">
              <a16:creationId xmlns:a16="http://schemas.microsoft.com/office/drawing/2014/main" id="{00000000-0008-0000-0A00-000006000000}"/>
            </a:ext>
          </a:extLst>
        </xdr:cNvPr>
        <xdr:cNvSpPr/>
      </xdr:nvSpPr>
      <xdr:spPr>
        <a:xfrm flipH="1">
          <a:off x="11239500" y="16209819"/>
          <a:ext cx="2764452" cy="827590"/>
        </a:xfrm>
        <a:prstGeom prst="homePlate">
          <a:avLst/>
        </a:prstGeom>
        <a:solidFill>
          <a:srgbClr val="D4D823"/>
        </a:solidFill>
        <a:ln>
          <a:solidFill>
            <a:srgbClr val="D4D823"/>
          </a:soli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u="sng">
              <a:latin typeface="Arial" panose="020B0604020202020204" pitchFamily="34" charset="0"/>
              <a:cs typeface="Arial" panose="020B0604020202020204" pitchFamily="34" charset="0"/>
            </a:rPr>
            <a:t>VOLTAR</a:t>
          </a:r>
          <a:endParaRPr lang="pt-BR" sz="1100" b="1" u="sng">
            <a:latin typeface="Arial" panose="020B0604020202020204" pitchFamily="34" charset="0"/>
            <a:cs typeface="Arial" panose="020B06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0</xdr:colOff>
      <xdr:row>290</xdr:row>
      <xdr:rowOff>0</xdr:rowOff>
    </xdr:from>
    <xdr:ext cx="190500" cy="133350"/>
    <xdr:sp macro="" textlink="">
      <xdr:nvSpPr>
        <xdr:cNvPr id="9" name="AutoShape 1" descr="Bandeira de Cuiabá.svg">
          <a:hlinkClick xmlns:r="http://schemas.openxmlformats.org/officeDocument/2006/relationships" r:id="rId1"/>
          <a:extLst>
            <a:ext uri="{FF2B5EF4-FFF2-40B4-BE49-F238E27FC236}">
              <a16:creationId xmlns:a16="http://schemas.microsoft.com/office/drawing/2014/main" id="{00000000-0008-0000-0700-000009000000}"/>
            </a:ext>
          </a:extLst>
        </xdr:cNvPr>
        <xdr:cNvSpPr>
          <a:spLocks noChangeAspect="1" noChangeArrowheads="1"/>
        </xdr:cNvSpPr>
      </xdr:nvSpPr>
      <xdr:spPr bwMode="auto">
        <a:xfrm>
          <a:off x="1219200" y="307086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427</xdr:row>
      <xdr:rowOff>0</xdr:rowOff>
    </xdr:from>
    <xdr:ext cx="190500" cy="123825"/>
    <xdr:sp macro="" textlink="">
      <xdr:nvSpPr>
        <xdr:cNvPr id="10" name="AutoShape 2" descr="Várzea Grande Flag.jpg">
          <a:hlinkClick xmlns:r="http://schemas.openxmlformats.org/officeDocument/2006/relationships" r:id="rId2"/>
          <a:extLst>
            <a:ext uri="{FF2B5EF4-FFF2-40B4-BE49-F238E27FC236}">
              <a16:creationId xmlns:a16="http://schemas.microsoft.com/office/drawing/2014/main" id="{00000000-0008-0000-0700-00000A000000}"/>
            </a:ext>
          </a:extLst>
        </xdr:cNvPr>
        <xdr:cNvSpPr>
          <a:spLocks noChangeAspect="1" noChangeArrowheads="1"/>
        </xdr:cNvSpPr>
      </xdr:nvSpPr>
      <xdr:spPr bwMode="auto">
        <a:xfrm>
          <a:off x="1219200" y="30727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399</xdr:row>
      <xdr:rowOff>0</xdr:rowOff>
    </xdr:from>
    <xdr:ext cx="190500" cy="123825"/>
    <xdr:sp macro="" textlink="">
      <xdr:nvSpPr>
        <xdr:cNvPr id="11" name="AutoShape 3" descr="Bandeira de Rondonopolis.png">
          <a:hlinkClick xmlns:r="http://schemas.openxmlformats.org/officeDocument/2006/relationships" r:id="rId3"/>
          <a:extLst>
            <a:ext uri="{FF2B5EF4-FFF2-40B4-BE49-F238E27FC236}">
              <a16:creationId xmlns:a16="http://schemas.microsoft.com/office/drawing/2014/main" id="{00000000-0008-0000-0700-00000B000000}"/>
            </a:ext>
          </a:extLst>
        </xdr:cNvPr>
        <xdr:cNvSpPr>
          <a:spLocks noChangeAspect="1" noChangeArrowheads="1"/>
        </xdr:cNvSpPr>
      </xdr:nvSpPr>
      <xdr:spPr bwMode="auto">
        <a:xfrm>
          <a:off x="1219200" y="3074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417</xdr:row>
      <xdr:rowOff>0</xdr:rowOff>
    </xdr:from>
    <xdr:ext cx="190500" cy="133350"/>
    <xdr:sp macro="" textlink="">
      <xdr:nvSpPr>
        <xdr:cNvPr id="12" name="AutoShape 4" descr="Bandeira sinop mt.png">
          <a:hlinkClick xmlns:r="http://schemas.openxmlformats.org/officeDocument/2006/relationships" r:id="rId4"/>
          <a:extLst>
            <a:ext uri="{FF2B5EF4-FFF2-40B4-BE49-F238E27FC236}">
              <a16:creationId xmlns:a16="http://schemas.microsoft.com/office/drawing/2014/main" id="{00000000-0008-0000-0700-00000C000000}"/>
            </a:ext>
          </a:extLst>
        </xdr:cNvPr>
        <xdr:cNvSpPr>
          <a:spLocks noChangeAspect="1" noChangeArrowheads="1"/>
        </xdr:cNvSpPr>
      </xdr:nvSpPr>
      <xdr:spPr bwMode="auto">
        <a:xfrm>
          <a:off x="1219200" y="30765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310</xdr:row>
      <xdr:rowOff>0</xdr:rowOff>
    </xdr:from>
    <xdr:ext cx="190500" cy="123825"/>
    <xdr:sp macro="" textlink="">
      <xdr:nvSpPr>
        <xdr:cNvPr id="13" name="AutoShape 5" descr="Bandeira de Tangará da Serra.svg">
          <a:hlinkClick xmlns:r="http://schemas.openxmlformats.org/officeDocument/2006/relationships" r:id="rId5"/>
          <a:extLst>
            <a:ext uri="{FF2B5EF4-FFF2-40B4-BE49-F238E27FC236}">
              <a16:creationId xmlns:a16="http://schemas.microsoft.com/office/drawing/2014/main" id="{00000000-0008-0000-0700-00000D000000}"/>
            </a:ext>
          </a:extLst>
        </xdr:cNvPr>
        <xdr:cNvSpPr>
          <a:spLocks noChangeAspect="1" noChangeArrowheads="1"/>
        </xdr:cNvSpPr>
      </xdr:nvSpPr>
      <xdr:spPr bwMode="auto">
        <a:xfrm>
          <a:off x="1219200" y="30784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420</xdr:row>
      <xdr:rowOff>0</xdr:rowOff>
    </xdr:from>
    <xdr:ext cx="190500" cy="123825"/>
    <xdr:sp macro="" textlink="">
      <xdr:nvSpPr>
        <xdr:cNvPr id="14" name="AutoShape 6" descr="Bandeira-caceres.jpg">
          <a:hlinkClick xmlns:r="http://schemas.openxmlformats.org/officeDocument/2006/relationships" r:id="rId6"/>
          <a:extLst>
            <a:ext uri="{FF2B5EF4-FFF2-40B4-BE49-F238E27FC236}">
              <a16:creationId xmlns:a16="http://schemas.microsoft.com/office/drawing/2014/main" id="{00000000-0008-0000-0700-00000E000000}"/>
            </a:ext>
          </a:extLst>
        </xdr:cNvPr>
        <xdr:cNvSpPr>
          <a:spLocks noChangeAspect="1" noChangeArrowheads="1"/>
        </xdr:cNvSpPr>
      </xdr:nvSpPr>
      <xdr:spPr bwMode="auto">
        <a:xfrm>
          <a:off x="1219200" y="30803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418</xdr:row>
      <xdr:rowOff>0</xdr:rowOff>
    </xdr:from>
    <xdr:ext cx="190500" cy="123825"/>
    <xdr:sp macro="" textlink="">
      <xdr:nvSpPr>
        <xdr:cNvPr id="15" name="AutoShape 7" descr="Bandeira de Sorriso (Mato Grosso).jpg">
          <a:hlinkClick xmlns:r="http://schemas.openxmlformats.org/officeDocument/2006/relationships" r:id="rId7"/>
          <a:extLst>
            <a:ext uri="{FF2B5EF4-FFF2-40B4-BE49-F238E27FC236}">
              <a16:creationId xmlns:a16="http://schemas.microsoft.com/office/drawing/2014/main" id="{00000000-0008-0000-0700-00000F000000}"/>
            </a:ext>
          </a:extLst>
        </xdr:cNvPr>
        <xdr:cNvSpPr>
          <a:spLocks noChangeAspect="1" noChangeArrowheads="1"/>
        </xdr:cNvSpPr>
      </xdr:nvSpPr>
      <xdr:spPr bwMode="auto">
        <a:xfrm>
          <a:off x="1219200" y="30822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307</xdr:row>
      <xdr:rowOff>0</xdr:rowOff>
    </xdr:from>
    <xdr:ext cx="190500" cy="123825"/>
    <xdr:sp macro="" textlink="">
      <xdr:nvSpPr>
        <xdr:cNvPr id="16" name="AutoShape 8" descr="Bandeira de Lucas do Rio Verde.jpg">
          <a:hlinkClick xmlns:r="http://schemas.openxmlformats.org/officeDocument/2006/relationships" r:id="rId8"/>
          <a:extLst>
            <a:ext uri="{FF2B5EF4-FFF2-40B4-BE49-F238E27FC236}">
              <a16:creationId xmlns:a16="http://schemas.microsoft.com/office/drawing/2014/main" id="{00000000-0008-0000-0700-000010000000}"/>
            </a:ext>
          </a:extLst>
        </xdr:cNvPr>
        <xdr:cNvSpPr>
          <a:spLocks noChangeAspect="1" noChangeArrowheads="1"/>
        </xdr:cNvSpPr>
      </xdr:nvSpPr>
      <xdr:spPr bwMode="auto">
        <a:xfrm>
          <a:off x="1219200" y="30841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392</xdr:row>
      <xdr:rowOff>0</xdr:rowOff>
    </xdr:from>
    <xdr:ext cx="190500" cy="123825"/>
    <xdr:sp macro="" textlink="">
      <xdr:nvSpPr>
        <xdr:cNvPr id="17" name="AutoShape 9" descr="Bandeira de Primavera do Leste.jpg">
          <a:hlinkClick xmlns:r="http://schemas.openxmlformats.org/officeDocument/2006/relationships" r:id="rId9"/>
          <a:extLst>
            <a:ext uri="{FF2B5EF4-FFF2-40B4-BE49-F238E27FC236}">
              <a16:creationId xmlns:a16="http://schemas.microsoft.com/office/drawing/2014/main" id="{00000000-0008-0000-0700-000011000000}"/>
            </a:ext>
          </a:extLst>
        </xdr:cNvPr>
        <xdr:cNvSpPr>
          <a:spLocks noChangeAspect="1" noChangeArrowheads="1"/>
        </xdr:cNvSpPr>
      </xdr:nvSpPr>
      <xdr:spPr bwMode="auto">
        <a:xfrm>
          <a:off x="1219200" y="30861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352</xdr:row>
      <xdr:rowOff>0</xdr:rowOff>
    </xdr:from>
    <xdr:ext cx="190500" cy="133350"/>
    <xdr:sp macro="" textlink="">
      <xdr:nvSpPr>
        <xdr:cNvPr id="19" name="AutoShape 11" descr="Bandeira de Alta Floresta.jpg">
          <a:hlinkClick xmlns:r="http://schemas.openxmlformats.org/officeDocument/2006/relationships" r:id="rId10"/>
          <a:extLst>
            <a:ext uri="{FF2B5EF4-FFF2-40B4-BE49-F238E27FC236}">
              <a16:creationId xmlns:a16="http://schemas.microsoft.com/office/drawing/2014/main" id="{00000000-0008-0000-0700-000013000000}"/>
            </a:ext>
          </a:extLst>
        </xdr:cNvPr>
        <xdr:cNvSpPr>
          <a:spLocks noChangeAspect="1" noChangeArrowheads="1"/>
        </xdr:cNvSpPr>
      </xdr:nvSpPr>
      <xdr:spPr bwMode="auto">
        <a:xfrm>
          <a:off x="1219200" y="30899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386</xdr:row>
      <xdr:rowOff>0</xdr:rowOff>
    </xdr:from>
    <xdr:ext cx="190500" cy="123825"/>
    <xdr:sp macro="" textlink="">
      <xdr:nvSpPr>
        <xdr:cNvPr id="20" name="AutoShape 12" descr="Bandeira de Nova Mutum.jpg">
          <a:hlinkClick xmlns:r="http://schemas.openxmlformats.org/officeDocument/2006/relationships" r:id="rId11"/>
          <a:extLst>
            <a:ext uri="{FF2B5EF4-FFF2-40B4-BE49-F238E27FC236}">
              <a16:creationId xmlns:a16="http://schemas.microsoft.com/office/drawing/2014/main" id="{00000000-0008-0000-0700-000014000000}"/>
            </a:ext>
          </a:extLst>
        </xdr:cNvPr>
        <xdr:cNvSpPr>
          <a:spLocks noChangeAspect="1" noChangeArrowheads="1"/>
        </xdr:cNvSpPr>
      </xdr:nvSpPr>
      <xdr:spPr bwMode="auto">
        <a:xfrm>
          <a:off x="1219200" y="30918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348</xdr:row>
      <xdr:rowOff>0</xdr:rowOff>
    </xdr:from>
    <xdr:ext cx="190500" cy="133350"/>
    <xdr:sp macro="" textlink="">
      <xdr:nvSpPr>
        <xdr:cNvPr id="21" name="AutoShape 13" descr="Flag of Pontes e Lacerda.jpg">
          <a:hlinkClick xmlns:r="http://schemas.openxmlformats.org/officeDocument/2006/relationships" r:id="rId12"/>
          <a:extLst>
            <a:ext uri="{FF2B5EF4-FFF2-40B4-BE49-F238E27FC236}">
              <a16:creationId xmlns:a16="http://schemas.microsoft.com/office/drawing/2014/main" id="{00000000-0008-0000-0700-000015000000}"/>
            </a:ext>
          </a:extLst>
        </xdr:cNvPr>
        <xdr:cNvSpPr>
          <a:spLocks noChangeAspect="1" noChangeArrowheads="1"/>
        </xdr:cNvSpPr>
      </xdr:nvSpPr>
      <xdr:spPr bwMode="auto">
        <a:xfrm>
          <a:off x="1219200" y="30937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347</xdr:row>
      <xdr:rowOff>0</xdr:rowOff>
    </xdr:from>
    <xdr:ext cx="190500" cy="133350"/>
    <xdr:sp macro="" textlink="">
      <xdr:nvSpPr>
        <xdr:cNvPr id="22" name="AutoShape 14" descr="Bandeira de Campo Verde.jpg">
          <a:hlinkClick xmlns:r="http://schemas.openxmlformats.org/officeDocument/2006/relationships" r:id="rId13"/>
          <a:extLst>
            <a:ext uri="{FF2B5EF4-FFF2-40B4-BE49-F238E27FC236}">
              <a16:creationId xmlns:a16="http://schemas.microsoft.com/office/drawing/2014/main" id="{00000000-0008-0000-0700-000016000000}"/>
            </a:ext>
          </a:extLst>
        </xdr:cNvPr>
        <xdr:cNvSpPr>
          <a:spLocks noChangeAspect="1" noChangeArrowheads="1"/>
        </xdr:cNvSpPr>
      </xdr:nvSpPr>
      <xdr:spPr bwMode="auto">
        <a:xfrm>
          <a:off x="1219200" y="30956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337</xdr:row>
      <xdr:rowOff>0</xdr:rowOff>
    </xdr:from>
    <xdr:ext cx="190500" cy="123825"/>
    <xdr:sp macro="" textlink="">
      <xdr:nvSpPr>
        <xdr:cNvPr id="23" name="AutoShape 15" descr="Bandeira de Juína (Mato Grosso).png">
          <a:hlinkClick xmlns:r="http://schemas.openxmlformats.org/officeDocument/2006/relationships" r:id="rId14"/>
          <a:extLst>
            <a:ext uri="{FF2B5EF4-FFF2-40B4-BE49-F238E27FC236}">
              <a16:creationId xmlns:a16="http://schemas.microsoft.com/office/drawing/2014/main" id="{00000000-0008-0000-0700-000017000000}"/>
            </a:ext>
          </a:extLst>
        </xdr:cNvPr>
        <xdr:cNvSpPr>
          <a:spLocks noChangeAspect="1" noChangeArrowheads="1"/>
        </xdr:cNvSpPr>
      </xdr:nvSpPr>
      <xdr:spPr bwMode="auto">
        <a:xfrm>
          <a:off x="1219200" y="30975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306</xdr:row>
      <xdr:rowOff>0</xdr:rowOff>
    </xdr:from>
    <xdr:ext cx="190500" cy="209550"/>
    <xdr:sp macro="" textlink="">
      <xdr:nvSpPr>
        <xdr:cNvPr id="24" name="AutoShape 16" descr="Brasão do município de Colniza MT.png">
          <a:hlinkClick xmlns:r="http://schemas.openxmlformats.org/officeDocument/2006/relationships" r:id="rId15"/>
          <a:extLst>
            <a:ext uri="{FF2B5EF4-FFF2-40B4-BE49-F238E27FC236}">
              <a16:creationId xmlns:a16="http://schemas.microsoft.com/office/drawing/2014/main" id="{00000000-0008-0000-0700-000018000000}"/>
            </a:ext>
          </a:extLst>
        </xdr:cNvPr>
        <xdr:cNvSpPr>
          <a:spLocks noChangeAspect="1" noChangeArrowheads="1"/>
        </xdr:cNvSpPr>
      </xdr:nvSpPr>
      <xdr:spPr bwMode="auto">
        <a:xfrm>
          <a:off x="1219200" y="309943500"/>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383</xdr:row>
      <xdr:rowOff>28575</xdr:rowOff>
    </xdr:from>
    <xdr:ext cx="190500" cy="123825"/>
    <xdr:sp macro="" textlink="">
      <xdr:nvSpPr>
        <xdr:cNvPr id="25" name="AutoShape 17" descr="Bandeira de Campo Novo do Parecis.jpeg">
          <a:hlinkClick xmlns:r="http://schemas.openxmlformats.org/officeDocument/2006/relationships" r:id="rId16"/>
          <a:extLst>
            <a:ext uri="{FF2B5EF4-FFF2-40B4-BE49-F238E27FC236}">
              <a16:creationId xmlns:a16="http://schemas.microsoft.com/office/drawing/2014/main" id="{00000000-0008-0000-0700-000019000000}"/>
            </a:ext>
          </a:extLst>
        </xdr:cNvPr>
        <xdr:cNvSpPr>
          <a:spLocks noChangeAspect="1" noChangeArrowheads="1"/>
        </xdr:cNvSpPr>
      </xdr:nvSpPr>
      <xdr:spPr bwMode="auto">
        <a:xfrm>
          <a:off x="1219200" y="31016257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368</xdr:row>
      <xdr:rowOff>0</xdr:rowOff>
    </xdr:from>
    <xdr:ext cx="190500" cy="133350"/>
    <xdr:sp macro="" textlink="">
      <xdr:nvSpPr>
        <xdr:cNvPr id="26" name="AutoShape 18" descr="Bandeira de guarantã do norte.png">
          <a:hlinkClick xmlns:r="http://schemas.openxmlformats.org/officeDocument/2006/relationships" r:id="rId17"/>
          <a:extLst>
            <a:ext uri="{FF2B5EF4-FFF2-40B4-BE49-F238E27FC236}">
              <a16:creationId xmlns:a16="http://schemas.microsoft.com/office/drawing/2014/main" id="{00000000-0008-0000-0700-00001A000000}"/>
            </a:ext>
          </a:extLst>
        </xdr:cNvPr>
        <xdr:cNvSpPr>
          <a:spLocks noChangeAspect="1" noChangeArrowheads="1"/>
        </xdr:cNvSpPr>
      </xdr:nvSpPr>
      <xdr:spPr bwMode="auto">
        <a:xfrm>
          <a:off x="1219200" y="31032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313</xdr:row>
      <xdr:rowOff>0</xdr:rowOff>
    </xdr:from>
    <xdr:ext cx="190500" cy="123825"/>
    <xdr:sp macro="" textlink="">
      <xdr:nvSpPr>
        <xdr:cNvPr id="27" name="AutoShape 19" descr="Bandeira de peixoto de azevedo.jpg">
          <a:hlinkClick xmlns:r="http://schemas.openxmlformats.org/officeDocument/2006/relationships" r:id="rId18"/>
          <a:extLst>
            <a:ext uri="{FF2B5EF4-FFF2-40B4-BE49-F238E27FC236}">
              <a16:creationId xmlns:a16="http://schemas.microsoft.com/office/drawing/2014/main" id="{00000000-0008-0000-0700-00001B000000}"/>
            </a:ext>
          </a:extLst>
        </xdr:cNvPr>
        <xdr:cNvSpPr>
          <a:spLocks noChangeAspect="1" noChangeArrowheads="1"/>
        </xdr:cNvSpPr>
      </xdr:nvSpPr>
      <xdr:spPr bwMode="auto">
        <a:xfrm>
          <a:off x="1219200" y="31051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381</xdr:row>
      <xdr:rowOff>0</xdr:rowOff>
    </xdr:from>
    <xdr:ext cx="190500" cy="123825"/>
    <xdr:sp macro="" textlink="">
      <xdr:nvSpPr>
        <xdr:cNvPr id="28" name="AutoShape 20" descr="Bandeira de Barra do Bugres (Mato Grosso).svg">
          <a:hlinkClick xmlns:r="http://schemas.openxmlformats.org/officeDocument/2006/relationships" r:id="rId19"/>
          <a:extLst>
            <a:ext uri="{FF2B5EF4-FFF2-40B4-BE49-F238E27FC236}">
              <a16:creationId xmlns:a16="http://schemas.microsoft.com/office/drawing/2014/main" id="{00000000-0008-0000-0700-00001C000000}"/>
            </a:ext>
          </a:extLst>
        </xdr:cNvPr>
        <xdr:cNvSpPr>
          <a:spLocks noChangeAspect="1" noChangeArrowheads="1"/>
        </xdr:cNvSpPr>
      </xdr:nvSpPr>
      <xdr:spPr bwMode="auto">
        <a:xfrm>
          <a:off x="1219200" y="31070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322</xdr:row>
      <xdr:rowOff>0</xdr:rowOff>
    </xdr:from>
    <xdr:ext cx="190500" cy="123825"/>
    <xdr:sp macro="" textlink="">
      <xdr:nvSpPr>
        <xdr:cNvPr id="29" name="AutoShape 21" descr="Bandeira de Juara (Mato Grosso).png">
          <a:hlinkClick xmlns:r="http://schemas.openxmlformats.org/officeDocument/2006/relationships" r:id="rId20"/>
          <a:extLst>
            <a:ext uri="{FF2B5EF4-FFF2-40B4-BE49-F238E27FC236}">
              <a16:creationId xmlns:a16="http://schemas.microsoft.com/office/drawing/2014/main" id="{00000000-0008-0000-0700-00001D000000}"/>
            </a:ext>
          </a:extLst>
        </xdr:cNvPr>
        <xdr:cNvSpPr>
          <a:spLocks noChangeAspect="1" noChangeArrowheads="1"/>
        </xdr:cNvSpPr>
      </xdr:nvSpPr>
      <xdr:spPr bwMode="auto">
        <a:xfrm>
          <a:off x="1219200" y="31089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312</xdr:row>
      <xdr:rowOff>0</xdr:rowOff>
    </xdr:from>
    <xdr:ext cx="190500" cy="123825"/>
    <xdr:sp macro="" textlink="">
      <xdr:nvSpPr>
        <xdr:cNvPr id="30" name="AutoShape 22" descr="Bandeira de Colíder (Mato Grosso).png">
          <a:hlinkClick xmlns:r="http://schemas.openxmlformats.org/officeDocument/2006/relationships" r:id="rId21"/>
          <a:extLst>
            <a:ext uri="{FF2B5EF4-FFF2-40B4-BE49-F238E27FC236}">
              <a16:creationId xmlns:a16="http://schemas.microsoft.com/office/drawing/2014/main" id="{00000000-0008-0000-0700-00001E000000}"/>
            </a:ext>
          </a:extLst>
        </xdr:cNvPr>
        <xdr:cNvSpPr>
          <a:spLocks noChangeAspect="1" noChangeArrowheads="1"/>
        </xdr:cNvSpPr>
      </xdr:nvSpPr>
      <xdr:spPr bwMode="auto">
        <a:xfrm>
          <a:off x="1219200" y="31108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323</xdr:row>
      <xdr:rowOff>0</xdr:rowOff>
    </xdr:from>
    <xdr:ext cx="190500" cy="123825"/>
    <xdr:sp macro="" textlink="">
      <xdr:nvSpPr>
        <xdr:cNvPr id="31" name="AutoShape 23" descr="Bandeira de Poconé.png">
          <a:hlinkClick xmlns:r="http://schemas.openxmlformats.org/officeDocument/2006/relationships" r:id="rId22"/>
          <a:extLst>
            <a:ext uri="{FF2B5EF4-FFF2-40B4-BE49-F238E27FC236}">
              <a16:creationId xmlns:a16="http://schemas.microsoft.com/office/drawing/2014/main" id="{00000000-0008-0000-0700-00001F000000}"/>
            </a:ext>
          </a:extLst>
        </xdr:cNvPr>
        <xdr:cNvSpPr>
          <a:spLocks noChangeAspect="1" noChangeArrowheads="1"/>
        </xdr:cNvSpPr>
      </xdr:nvSpPr>
      <xdr:spPr bwMode="auto">
        <a:xfrm>
          <a:off x="1219200" y="31127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356</xdr:row>
      <xdr:rowOff>0</xdr:rowOff>
    </xdr:from>
    <xdr:ext cx="190500" cy="200025"/>
    <xdr:sp macro="" textlink="">
      <xdr:nvSpPr>
        <xdr:cNvPr id="33" name="AutoShape 25" descr="Brasao-mirassol-d'este-mt.png">
          <a:hlinkClick xmlns:r="http://schemas.openxmlformats.org/officeDocument/2006/relationships" r:id="rId23"/>
          <a:extLst>
            <a:ext uri="{FF2B5EF4-FFF2-40B4-BE49-F238E27FC236}">
              <a16:creationId xmlns:a16="http://schemas.microsoft.com/office/drawing/2014/main" id="{00000000-0008-0000-0700-000021000000}"/>
            </a:ext>
          </a:extLst>
        </xdr:cNvPr>
        <xdr:cNvSpPr>
          <a:spLocks noChangeAspect="1" noChangeArrowheads="1"/>
        </xdr:cNvSpPr>
      </xdr:nvSpPr>
      <xdr:spPr bwMode="auto">
        <a:xfrm>
          <a:off x="1219200" y="311658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325</xdr:row>
      <xdr:rowOff>19050</xdr:rowOff>
    </xdr:from>
    <xdr:ext cx="190500" cy="123825"/>
    <xdr:sp macro="" textlink="">
      <xdr:nvSpPr>
        <xdr:cNvPr id="34" name="AutoShape 26" descr="Bandeira de Jaciara.png">
          <a:hlinkClick xmlns:r="http://schemas.openxmlformats.org/officeDocument/2006/relationships" r:id="rId24"/>
          <a:extLst>
            <a:ext uri="{FF2B5EF4-FFF2-40B4-BE49-F238E27FC236}">
              <a16:creationId xmlns:a16="http://schemas.microsoft.com/office/drawing/2014/main" id="{00000000-0008-0000-0700-000022000000}"/>
            </a:ext>
          </a:extLst>
        </xdr:cNvPr>
        <xdr:cNvSpPr>
          <a:spLocks noChangeAspect="1" noChangeArrowheads="1"/>
        </xdr:cNvSpPr>
      </xdr:nvSpPr>
      <xdr:spPr bwMode="auto">
        <a:xfrm>
          <a:off x="1219200" y="3118675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430</xdr:row>
      <xdr:rowOff>0</xdr:rowOff>
    </xdr:from>
    <xdr:ext cx="190500" cy="133350"/>
    <xdr:sp macro="" textlink="">
      <xdr:nvSpPr>
        <xdr:cNvPr id="35" name="AutoShape 27" descr="Bandeira Sapezal MT.jpg">
          <a:hlinkClick xmlns:r="http://schemas.openxmlformats.org/officeDocument/2006/relationships" r:id="rId25"/>
          <a:extLst>
            <a:ext uri="{FF2B5EF4-FFF2-40B4-BE49-F238E27FC236}">
              <a16:creationId xmlns:a16="http://schemas.microsoft.com/office/drawing/2014/main" id="{00000000-0008-0000-0700-000023000000}"/>
            </a:ext>
          </a:extLst>
        </xdr:cNvPr>
        <xdr:cNvSpPr>
          <a:spLocks noChangeAspect="1" noChangeArrowheads="1"/>
        </xdr:cNvSpPr>
      </xdr:nvSpPr>
      <xdr:spPr bwMode="auto">
        <a:xfrm>
          <a:off x="1219200" y="31203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330</xdr:row>
      <xdr:rowOff>0</xdr:rowOff>
    </xdr:from>
    <xdr:ext cx="190500" cy="123825"/>
    <xdr:sp macro="" textlink="">
      <xdr:nvSpPr>
        <xdr:cNvPr id="37" name="AutoShape 29" descr="Bandeira Água Boa MT.png">
          <a:hlinkClick xmlns:r="http://schemas.openxmlformats.org/officeDocument/2006/relationships" r:id="rId26"/>
          <a:extLst>
            <a:ext uri="{FF2B5EF4-FFF2-40B4-BE49-F238E27FC236}">
              <a16:creationId xmlns:a16="http://schemas.microsoft.com/office/drawing/2014/main" id="{00000000-0008-0000-0700-000025000000}"/>
            </a:ext>
          </a:extLst>
        </xdr:cNvPr>
        <xdr:cNvSpPr>
          <a:spLocks noChangeAspect="1" noChangeArrowheads="1"/>
        </xdr:cNvSpPr>
      </xdr:nvSpPr>
      <xdr:spPr bwMode="auto">
        <a:xfrm>
          <a:off x="1219200" y="31242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373</xdr:row>
      <xdr:rowOff>0</xdr:rowOff>
    </xdr:from>
    <xdr:ext cx="190500" cy="123825"/>
    <xdr:sp macro="" textlink="">
      <xdr:nvSpPr>
        <xdr:cNvPr id="38" name="AutoShape 30" descr="Flag of none.svg">
          <a:hlinkClick xmlns:r="http://schemas.openxmlformats.org/officeDocument/2006/relationships" r:id="rId27"/>
          <a:extLst>
            <a:ext uri="{FF2B5EF4-FFF2-40B4-BE49-F238E27FC236}">
              <a16:creationId xmlns:a16="http://schemas.microsoft.com/office/drawing/2014/main" id="{00000000-0008-0000-0700-000026000000}"/>
            </a:ext>
          </a:extLst>
        </xdr:cNvPr>
        <xdr:cNvSpPr>
          <a:spLocks noChangeAspect="1" noChangeArrowheads="1"/>
        </xdr:cNvSpPr>
      </xdr:nvSpPr>
      <xdr:spPr bwMode="auto">
        <a:xfrm>
          <a:off x="1219200" y="31261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379</xdr:row>
      <xdr:rowOff>0</xdr:rowOff>
    </xdr:from>
    <xdr:ext cx="190500" cy="133350"/>
    <xdr:sp macro="" textlink="">
      <xdr:nvSpPr>
        <xdr:cNvPr id="39" name="AutoShape 31" descr="Aripuanã - Bandeira.PNG">
          <a:hlinkClick xmlns:r="http://schemas.openxmlformats.org/officeDocument/2006/relationships" r:id="rId28"/>
          <a:extLst>
            <a:ext uri="{FF2B5EF4-FFF2-40B4-BE49-F238E27FC236}">
              <a16:creationId xmlns:a16="http://schemas.microsoft.com/office/drawing/2014/main" id="{00000000-0008-0000-0700-000027000000}"/>
            </a:ext>
          </a:extLst>
        </xdr:cNvPr>
        <xdr:cNvSpPr>
          <a:spLocks noChangeAspect="1" noChangeArrowheads="1"/>
        </xdr:cNvSpPr>
      </xdr:nvSpPr>
      <xdr:spPr bwMode="auto">
        <a:xfrm>
          <a:off x="1219200" y="31280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413</xdr:row>
      <xdr:rowOff>0</xdr:rowOff>
    </xdr:from>
    <xdr:ext cx="190500" cy="114300"/>
    <xdr:sp macro="" textlink="">
      <xdr:nvSpPr>
        <xdr:cNvPr id="40" name="AutoShape 32" descr="Bandeira de Diamantino.svg">
          <a:hlinkClick xmlns:r="http://schemas.openxmlformats.org/officeDocument/2006/relationships" r:id="rId29"/>
          <a:extLst>
            <a:ext uri="{FF2B5EF4-FFF2-40B4-BE49-F238E27FC236}">
              <a16:creationId xmlns:a16="http://schemas.microsoft.com/office/drawing/2014/main" id="{00000000-0008-0000-0700-000028000000}"/>
            </a:ext>
          </a:extLst>
        </xdr:cNvPr>
        <xdr:cNvSpPr>
          <a:spLocks noChangeAspect="1" noChangeArrowheads="1"/>
        </xdr:cNvSpPr>
      </xdr:nvSpPr>
      <xdr:spPr bwMode="auto">
        <a:xfrm>
          <a:off x="1219200" y="312991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316</xdr:row>
      <xdr:rowOff>0</xdr:rowOff>
    </xdr:from>
    <xdr:ext cx="190500" cy="123825"/>
    <xdr:sp macro="" textlink="">
      <xdr:nvSpPr>
        <xdr:cNvPr id="41" name="AutoShape 33" descr="Bandeira Canarana MT.png">
          <a:hlinkClick xmlns:r="http://schemas.openxmlformats.org/officeDocument/2006/relationships" r:id="rId30"/>
          <a:extLst>
            <a:ext uri="{FF2B5EF4-FFF2-40B4-BE49-F238E27FC236}">
              <a16:creationId xmlns:a16="http://schemas.microsoft.com/office/drawing/2014/main" id="{00000000-0008-0000-0700-000029000000}"/>
            </a:ext>
          </a:extLst>
        </xdr:cNvPr>
        <xdr:cNvSpPr>
          <a:spLocks noChangeAspect="1" noChangeArrowheads="1"/>
        </xdr:cNvSpPr>
      </xdr:nvSpPr>
      <xdr:spPr bwMode="auto">
        <a:xfrm>
          <a:off x="1219200" y="31318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304</xdr:row>
      <xdr:rowOff>0</xdr:rowOff>
    </xdr:from>
    <xdr:ext cx="190500" cy="123825"/>
    <xdr:sp macro="" textlink="">
      <xdr:nvSpPr>
        <xdr:cNvPr id="42" name="AutoShape 34" descr="Bandeira de São José do Rio Claro.png">
          <a:hlinkClick xmlns:r="http://schemas.openxmlformats.org/officeDocument/2006/relationships" r:id="rId31"/>
          <a:extLst>
            <a:ext uri="{FF2B5EF4-FFF2-40B4-BE49-F238E27FC236}">
              <a16:creationId xmlns:a16="http://schemas.microsoft.com/office/drawing/2014/main" id="{00000000-0008-0000-0700-00002A000000}"/>
            </a:ext>
          </a:extLst>
        </xdr:cNvPr>
        <xdr:cNvSpPr>
          <a:spLocks noChangeAspect="1" noChangeArrowheads="1"/>
        </xdr:cNvSpPr>
      </xdr:nvSpPr>
      <xdr:spPr bwMode="auto">
        <a:xfrm>
          <a:off x="1219200" y="31337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408</xdr:row>
      <xdr:rowOff>0</xdr:rowOff>
    </xdr:from>
    <xdr:ext cx="190500" cy="123825"/>
    <xdr:sp macro="" textlink="">
      <xdr:nvSpPr>
        <xdr:cNvPr id="43" name="AutoShape 35" descr="Bandeiracomodoromt.png">
          <a:hlinkClick xmlns:r="http://schemas.openxmlformats.org/officeDocument/2006/relationships" r:id="rId32"/>
          <a:extLst>
            <a:ext uri="{FF2B5EF4-FFF2-40B4-BE49-F238E27FC236}">
              <a16:creationId xmlns:a16="http://schemas.microsoft.com/office/drawing/2014/main" id="{00000000-0008-0000-0700-00002B000000}"/>
            </a:ext>
          </a:extLst>
        </xdr:cNvPr>
        <xdr:cNvSpPr>
          <a:spLocks noChangeAspect="1" noChangeArrowheads="1"/>
        </xdr:cNvSpPr>
      </xdr:nvSpPr>
      <xdr:spPr bwMode="auto">
        <a:xfrm>
          <a:off x="1219200" y="31356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324</xdr:row>
      <xdr:rowOff>0</xdr:rowOff>
    </xdr:from>
    <xdr:ext cx="190500" cy="133350"/>
    <xdr:sp macro="" textlink="">
      <xdr:nvSpPr>
        <xdr:cNvPr id="44" name="AutoShape 36" descr="Bandeira novaxavantina mt.png">
          <a:hlinkClick xmlns:r="http://schemas.openxmlformats.org/officeDocument/2006/relationships" r:id="rId33"/>
          <a:extLst>
            <a:ext uri="{FF2B5EF4-FFF2-40B4-BE49-F238E27FC236}">
              <a16:creationId xmlns:a16="http://schemas.microsoft.com/office/drawing/2014/main" id="{00000000-0008-0000-0700-00002C000000}"/>
            </a:ext>
          </a:extLst>
        </xdr:cNvPr>
        <xdr:cNvSpPr>
          <a:spLocks noChangeAspect="1" noChangeArrowheads="1"/>
        </xdr:cNvSpPr>
      </xdr:nvSpPr>
      <xdr:spPr bwMode="auto">
        <a:xfrm>
          <a:off x="1219200" y="31375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415</xdr:row>
      <xdr:rowOff>0</xdr:rowOff>
    </xdr:from>
    <xdr:ext cx="190500" cy="123825"/>
    <xdr:sp macro="" textlink="">
      <xdr:nvSpPr>
        <xdr:cNvPr id="45" name="AutoShape 37" descr="Bandeira Nova Olímpia.png">
          <a:hlinkClick xmlns:r="http://schemas.openxmlformats.org/officeDocument/2006/relationships" r:id="rId34"/>
          <a:extLst>
            <a:ext uri="{FF2B5EF4-FFF2-40B4-BE49-F238E27FC236}">
              <a16:creationId xmlns:a16="http://schemas.microsoft.com/office/drawing/2014/main" id="{00000000-0008-0000-0700-00002D000000}"/>
            </a:ext>
          </a:extLst>
        </xdr:cNvPr>
        <xdr:cNvSpPr>
          <a:spLocks noChangeAspect="1" noChangeArrowheads="1"/>
        </xdr:cNvSpPr>
      </xdr:nvSpPr>
      <xdr:spPr bwMode="auto">
        <a:xfrm>
          <a:off x="1219200" y="31394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319</xdr:row>
      <xdr:rowOff>0</xdr:rowOff>
    </xdr:from>
    <xdr:ext cx="190500" cy="142875"/>
    <xdr:sp macro="" textlink="">
      <xdr:nvSpPr>
        <xdr:cNvPr id="46" name="AutoShape 38" descr="Bandeira Cotriguaçu MT.jpg">
          <a:hlinkClick xmlns:r="http://schemas.openxmlformats.org/officeDocument/2006/relationships" r:id="rId35"/>
          <a:extLst>
            <a:ext uri="{FF2B5EF4-FFF2-40B4-BE49-F238E27FC236}">
              <a16:creationId xmlns:a16="http://schemas.microsoft.com/office/drawing/2014/main" id="{00000000-0008-0000-0700-00002E000000}"/>
            </a:ext>
          </a:extLst>
        </xdr:cNvPr>
        <xdr:cNvSpPr>
          <a:spLocks noChangeAspect="1" noChangeArrowheads="1"/>
        </xdr:cNvSpPr>
      </xdr:nvSpPr>
      <xdr:spPr bwMode="auto">
        <a:xfrm>
          <a:off x="1219200" y="314134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400</xdr:row>
      <xdr:rowOff>0</xdr:rowOff>
    </xdr:from>
    <xdr:ext cx="190500" cy="142875"/>
    <xdr:sp macro="" textlink="">
      <xdr:nvSpPr>
        <xdr:cNvPr id="47" name="AutoShape 39" descr="Bandeira Brasnorte.png">
          <a:hlinkClick xmlns:r="http://schemas.openxmlformats.org/officeDocument/2006/relationships" r:id="rId36"/>
          <a:extLst>
            <a:ext uri="{FF2B5EF4-FFF2-40B4-BE49-F238E27FC236}">
              <a16:creationId xmlns:a16="http://schemas.microsoft.com/office/drawing/2014/main" id="{00000000-0008-0000-0700-00002F000000}"/>
            </a:ext>
          </a:extLst>
        </xdr:cNvPr>
        <xdr:cNvSpPr>
          <a:spLocks noChangeAspect="1" noChangeArrowheads="1"/>
        </xdr:cNvSpPr>
      </xdr:nvSpPr>
      <xdr:spPr bwMode="auto">
        <a:xfrm>
          <a:off x="1219200" y="314325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391</xdr:row>
      <xdr:rowOff>0</xdr:rowOff>
    </xdr:from>
    <xdr:ext cx="190500" cy="123825"/>
    <xdr:sp macro="" textlink="">
      <xdr:nvSpPr>
        <xdr:cNvPr id="48" name="AutoShape 40" descr="Bandeira de chapada dos guimaraes.jpg">
          <a:hlinkClick xmlns:r="http://schemas.openxmlformats.org/officeDocument/2006/relationships" r:id="rId37"/>
          <a:extLst>
            <a:ext uri="{FF2B5EF4-FFF2-40B4-BE49-F238E27FC236}">
              <a16:creationId xmlns:a16="http://schemas.microsoft.com/office/drawing/2014/main" id="{00000000-0008-0000-0700-000030000000}"/>
            </a:ext>
          </a:extLst>
        </xdr:cNvPr>
        <xdr:cNvSpPr>
          <a:spLocks noChangeAspect="1" noChangeArrowheads="1"/>
        </xdr:cNvSpPr>
      </xdr:nvSpPr>
      <xdr:spPr bwMode="auto">
        <a:xfrm>
          <a:off x="1219200" y="31451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370</xdr:row>
      <xdr:rowOff>0</xdr:rowOff>
    </xdr:from>
    <xdr:ext cx="190500" cy="133350"/>
    <xdr:sp macro="" textlink="">
      <xdr:nvSpPr>
        <xdr:cNvPr id="49" name="AutoShape 41" descr="Bandeira de Alto Araguaia (Mato Grosso).png">
          <a:hlinkClick xmlns:r="http://schemas.openxmlformats.org/officeDocument/2006/relationships" r:id="rId38"/>
          <a:extLst>
            <a:ext uri="{FF2B5EF4-FFF2-40B4-BE49-F238E27FC236}">
              <a16:creationId xmlns:a16="http://schemas.microsoft.com/office/drawing/2014/main" id="{00000000-0008-0000-0700-000031000000}"/>
            </a:ext>
          </a:extLst>
        </xdr:cNvPr>
        <xdr:cNvSpPr>
          <a:spLocks noChangeAspect="1" noChangeArrowheads="1"/>
        </xdr:cNvSpPr>
      </xdr:nvSpPr>
      <xdr:spPr bwMode="auto">
        <a:xfrm>
          <a:off x="1219200" y="314706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411</xdr:row>
      <xdr:rowOff>0</xdr:rowOff>
    </xdr:from>
    <xdr:ext cx="190500" cy="142875"/>
    <xdr:sp macro="" textlink="">
      <xdr:nvSpPr>
        <xdr:cNvPr id="50" name="AutoShape 42" descr="Bandeira de SJQMarcos.jpg">
          <a:hlinkClick xmlns:r="http://schemas.openxmlformats.org/officeDocument/2006/relationships" r:id="rId39"/>
          <a:extLst>
            <a:ext uri="{FF2B5EF4-FFF2-40B4-BE49-F238E27FC236}">
              <a16:creationId xmlns:a16="http://schemas.microsoft.com/office/drawing/2014/main" id="{00000000-0008-0000-0700-000032000000}"/>
            </a:ext>
          </a:extLst>
        </xdr:cNvPr>
        <xdr:cNvSpPr>
          <a:spLocks noChangeAspect="1" noChangeArrowheads="1"/>
        </xdr:cNvSpPr>
      </xdr:nvSpPr>
      <xdr:spPr bwMode="auto">
        <a:xfrm>
          <a:off x="1219200" y="31489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380</xdr:row>
      <xdr:rowOff>0</xdr:rowOff>
    </xdr:from>
    <xdr:ext cx="190500" cy="133350"/>
    <xdr:sp macro="" textlink="">
      <xdr:nvSpPr>
        <xdr:cNvPr id="51" name="AutoShape 43" descr="Querencia bandeira.jpg">
          <a:hlinkClick xmlns:r="http://schemas.openxmlformats.org/officeDocument/2006/relationships" r:id="rId40"/>
          <a:extLst>
            <a:ext uri="{FF2B5EF4-FFF2-40B4-BE49-F238E27FC236}">
              <a16:creationId xmlns:a16="http://schemas.microsoft.com/office/drawing/2014/main" id="{00000000-0008-0000-0700-000033000000}"/>
            </a:ext>
          </a:extLst>
        </xdr:cNvPr>
        <xdr:cNvSpPr>
          <a:spLocks noChangeAspect="1" noChangeArrowheads="1"/>
        </xdr:cNvSpPr>
      </xdr:nvSpPr>
      <xdr:spPr bwMode="auto">
        <a:xfrm>
          <a:off x="1219200" y="31508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294</xdr:row>
      <xdr:rowOff>0</xdr:rowOff>
    </xdr:from>
    <xdr:ext cx="190500" cy="123825"/>
    <xdr:sp macro="" textlink="">
      <xdr:nvSpPr>
        <xdr:cNvPr id="52" name="AutoShape 44" descr="Bandeira de Pedra Preta - MT.svg">
          <a:hlinkClick xmlns:r="http://schemas.openxmlformats.org/officeDocument/2006/relationships" r:id="rId41"/>
          <a:extLst>
            <a:ext uri="{FF2B5EF4-FFF2-40B4-BE49-F238E27FC236}">
              <a16:creationId xmlns:a16="http://schemas.microsoft.com/office/drawing/2014/main" id="{00000000-0008-0000-0700-000034000000}"/>
            </a:ext>
          </a:extLst>
        </xdr:cNvPr>
        <xdr:cNvSpPr>
          <a:spLocks noChangeAspect="1" noChangeArrowheads="1"/>
        </xdr:cNvSpPr>
      </xdr:nvSpPr>
      <xdr:spPr bwMode="auto">
        <a:xfrm>
          <a:off x="1219200" y="31527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309</xdr:row>
      <xdr:rowOff>0</xdr:rowOff>
    </xdr:from>
    <xdr:ext cx="190500" cy="123825"/>
    <xdr:sp macro="" textlink="">
      <xdr:nvSpPr>
        <xdr:cNvPr id="53" name="AutoShape 45" descr="Rosario oeste bandeira.jpg">
          <a:hlinkClick xmlns:r="http://schemas.openxmlformats.org/officeDocument/2006/relationships" r:id="rId42"/>
          <a:extLst>
            <a:ext uri="{FF2B5EF4-FFF2-40B4-BE49-F238E27FC236}">
              <a16:creationId xmlns:a16="http://schemas.microsoft.com/office/drawing/2014/main" id="{00000000-0008-0000-0700-000035000000}"/>
            </a:ext>
          </a:extLst>
        </xdr:cNvPr>
        <xdr:cNvSpPr>
          <a:spLocks noChangeAspect="1" noChangeArrowheads="1"/>
        </xdr:cNvSpPr>
      </xdr:nvSpPr>
      <xdr:spPr bwMode="auto">
        <a:xfrm>
          <a:off x="1219200" y="31546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302</xdr:row>
      <xdr:rowOff>0</xdr:rowOff>
    </xdr:from>
    <xdr:ext cx="190500" cy="123825"/>
    <xdr:sp macro="" textlink="">
      <xdr:nvSpPr>
        <xdr:cNvPr id="54" name="AutoShape 46" descr="Flag of None.svg">
          <a:hlinkClick xmlns:r="http://schemas.openxmlformats.org/officeDocument/2006/relationships" r:id="rId27"/>
          <a:extLst>
            <a:ext uri="{FF2B5EF4-FFF2-40B4-BE49-F238E27FC236}">
              <a16:creationId xmlns:a16="http://schemas.microsoft.com/office/drawing/2014/main" id="{00000000-0008-0000-0700-000036000000}"/>
            </a:ext>
          </a:extLst>
        </xdr:cNvPr>
        <xdr:cNvSpPr>
          <a:spLocks noChangeAspect="1" noChangeArrowheads="1"/>
        </xdr:cNvSpPr>
      </xdr:nvSpPr>
      <xdr:spPr bwMode="auto">
        <a:xfrm>
          <a:off x="1219200" y="31565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357</xdr:row>
      <xdr:rowOff>0</xdr:rowOff>
    </xdr:from>
    <xdr:ext cx="190500" cy="123825"/>
    <xdr:sp macro="" textlink="">
      <xdr:nvSpPr>
        <xdr:cNvPr id="55" name="AutoShape 47" descr="Santo Antônio de Leverger Flag.jpg">
          <a:hlinkClick xmlns:r="http://schemas.openxmlformats.org/officeDocument/2006/relationships" r:id="rId43"/>
          <a:extLst>
            <a:ext uri="{FF2B5EF4-FFF2-40B4-BE49-F238E27FC236}">
              <a16:creationId xmlns:a16="http://schemas.microsoft.com/office/drawing/2014/main" id="{00000000-0008-0000-0700-000037000000}"/>
            </a:ext>
          </a:extLst>
        </xdr:cNvPr>
        <xdr:cNvSpPr>
          <a:spLocks noChangeAspect="1" noChangeArrowheads="1"/>
        </xdr:cNvSpPr>
      </xdr:nvSpPr>
      <xdr:spPr bwMode="auto">
        <a:xfrm>
          <a:off x="1219200" y="31584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327</xdr:row>
      <xdr:rowOff>0</xdr:rowOff>
    </xdr:from>
    <xdr:ext cx="190500" cy="142875"/>
    <xdr:sp macro="" textlink="">
      <xdr:nvSpPr>
        <xdr:cNvPr id="56" name="AutoShape 48" descr="Bandeira de Poxoréu (Mato Grosso).jpg">
          <a:hlinkClick xmlns:r="http://schemas.openxmlformats.org/officeDocument/2006/relationships" r:id="rId44"/>
          <a:extLst>
            <a:ext uri="{FF2B5EF4-FFF2-40B4-BE49-F238E27FC236}">
              <a16:creationId xmlns:a16="http://schemas.microsoft.com/office/drawing/2014/main" id="{00000000-0008-0000-0700-000038000000}"/>
            </a:ext>
          </a:extLst>
        </xdr:cNvPr>
        <xdr:cNvSpPr>
          <a:spLocks noChangeAspect="1" noChangeArrowheads="1"/>
        </xdr:cNvSpPr>
      </xdr:nvSpPr>
      <xdr:spPr bwMode="auto">
        <a:xfrm>
          <a:off x="1219200" y="316039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429</xdr:row>
      <xdr:rowOff>0</xdr:rowOff>
    </xdr:from>
    <xdr:ext cx="190500" cy="123825"/>
    <xdr:sp macro="" textlink="">
      <xdr:nvSpPr>
        <xdr:cNvPr id="57" name="AutoShape 49" descr="Flag of None.svg">
          <a:hlinkClick xmlns:r="http://schemas.openxmlformats.org/officeDocument/2006/relationships" r:id="rId27"/>
          <a:extLst>
            <a:ext uri="{FF2B5EF4-FFF2-40B4-BE49-F238E27FC236}">
              <a16:creationId xmlns:a16="http://schemas.microsoft.com/office/drawing/2014/main" id="{00000000-0008-0000-0700-000039000000}"/>
            </a:ext>
          </a:extLst>
        </xdr:cNvPr>
        <xdr:cNvSpPr>
          <a:spLocks noChangeAspect="1" noChangeArrowheads="1"/>
        </xdr:cNvSpPr>
      </xdr:nvSpPr>
      <xdr:spPr bwMode="auto">
        <a:xfrm>
          <a:off x="1219200" y="31623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311</xdr:row>
      <xdr:rowOff>0</xdr:rowOff>
    </xdr:from>
    <xdr:ext cx="190500" cy="114300"/>
    <xdr:sp macro="" textlink="">
      <xdr:nvSpPr>
        <xdr:cNvPr id="58" name="AutoShape 50" descr="Vila-Belabandeira.jpg">
          <a:hlinkClick xmlns:r="http://schemas.openxmlformats.org/officeDocument/2006/relationships" r:id="rId45"/>
          <a:extLst>
            <a:ext uri="{FF2B5EF4-FFF2-40B4-BE49-F238E27FC236}">
              <a16:creationId xmlns:a16="http://schemas.microsoft.com/office/drawing/2014/main" id="{00000000-0008-0000-0700-00003A000000}"/>
            </a:ext>
          </a:extLst>
        </xdr:cNvPr>
        <xdr:cNvSpPr>
          <a:spLocks noChangeAspect="1" noChangeArrowheads="1"/>
        </xdr:cNvSpPr>
      </xdr:nvSpPr>
      <xdr:spPr bwMode="auto">
        <a:xfrm>
          <a:off x="1219200" y="316420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355</xdr:row>
      <xdr:rowOff>0</xdr:rowOff>
    </xdr:from>
    <xdr:ext cx="190500" cy="123825"/>
    <xdr:sp macro="" textlink="">
      <xdr:nvSpPr>
        <xdr:cNvPr id="59" name="AutoShape 51" descr="Flag of None.svg">
          <a:hlinkClick xmlns:r="http://schemas.openxmlformats.org/officeDocument/2006/relationships" r:id="rId27"/>
          <a:extLst>
            <a:ext uri="{FF2B5EF4-FFF2-40B4-BE49-F238E27FC236}">
              <a16:creationId xmlns:a16="http://schemas.microsoft.com/office/drawing/2014/main" id="{00000000-0008-0000-0700-00003B000000}"/>
            </a:ext>
          </a:extLst>
        </xdr:cNvPr>
        <xdr:cNvSpPr>
          <a:spLocks noChangeAspect="1" noChangeArrowheads="1"/>
        </xdr:cNvSpPr>
      </xdr:nvSpPr>
      <xdr:spPr bwMode="auto">
        <a:xfrm>
          <a:off x="1219200" y="316611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338</xdr:row>
      <xdr:rowOff>0</xdr:rowOff>
    </xdr:from>
    <xdr:ext cx="190500" cy="123825"/>
    <xdr:sp macro="" textlink="">
      <xdr:nvSpPr>
        <xdr:cNvPr id="60" name="AutoShape 52" descr="Flag of None.svg">
          <a:hlinkClick xmlns:r="http://schemas.openxmlformats.org/officeDocument/2006/relationships" r:id="rId27"/>
          <a:extLst>
            <a:ext uri="{FF2B5EF4-FFF2-40B4-BE49-F238E27FC236}">
              <a16:creationId xmlns:a16="http://schemas.microsoft.com/office/drawing/2014/main" id="{00000000-0008-0000-0700-00003C000000}"/>
            </a:ext>
          </a:extLst>
        </xdr:cNvPr>
        <xdr:cNvSpPr>
          <a:spLocks noChangeAspect="1" noChangeArrowheads="1"/>
        </xdr:cNvSpPr>
      </xdr:nvSpPr>
      <xdr:spPr bwMode="auto">
        <a:xfrm>
          <a:off x="1219200" y="31680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393</xdr:row>
      <xdr:rowOff>0</xdr:rowOff>
    </xdr:from>
    <xdr:ext cx="190500" cy="104775"/>
    <xdr:sp macro="" textlink="">
      <xdr:nvSpPr>
        <xdr:cNvPr id="61" name="AutoShape 53" descr="Bandeira de Nobres.png">
          <a:hlinkClick xmlns:r="http://schemas.openxmlformats.org/officeDocument/2006/relationships" r:id="rId46"/>
          <a:extLst>
            <a:ext uri="{FF2B5EF4-FFF2-40B4-BE49-F238E27FC236}">
              <a16:creationId xmlns:a16="http://schemas.microsoft.com/office/drawing/2014/main" id="{00000000-0008-0000-0700-00003D000000}"/>
            </a:ext>
          </a:extLst>
        </xdr:cNvPr>
        <xdr:cNvSpPr>
          <a:spLocks noChangeAspect="1" noChangeArrowheads="1"/>
        </xdr:cNvSpPr>
      </xdr:nvSpPr>
      <xdr:spPr bwMode="auto">
        <a:xfrm>
          <a:off x="1219200" y="316992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362</xdr:row>
      <xdr:rowOff>0</xdr:rowOff>
    </xdr:from>
    <xdr:ext cx="190500" cy="123825"/>
    <xdr:sp macro="" textlink="">
      <xdr:nvSpPr>
        <xdr:cNvPr id="62" name="AutoShape 54" descr="Flag of None.svg">
          <a:hlinkClick xmlns:r="http://schemas.openxmlformats.org/officeDocument/2006/relationships" r:id="rId27"/>
          <a:extLst>
            <a:ext uri="{FF2B5EF4-FFF2-40B4-BE49-F238E27FC236}">
              <a16:creationId xmlns:a16="http://schemas.microsoft.com/office/drawing/2014/main" id="{00000000-0008-0000-0700-00003E000000}"/>
            </a:ext>
          </a:extLst>
        </xdr:cNvPr>
        <xdr:cNvSpPr>
          <a:spLocks noChangeAspect="1" noChangeArrowheads="1"/>
        </xdr:cNvSpPr>
      </xdr:nvSpPr>
      <xdr:spPr bwMode="auto">
        <a:xfrm>
          <a:off x="1219200" y="31718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360</xdr:row>
      <xdr:rowOff>0</xdr:rowOff>
    </xdr:from>
    <xdr:ext cx="190500" cy="123825"/>
    <xdr:sp macro="" textlink="">
      <xdr:nvSpPr>
        <xdr:cNvPr id="64" name="AutoShape 56" descr="Bandeira de Feliz Natal, Mato Grosso.svg">
          <a:hlinkClick xmlns:r="http://schemas.openxmlformats.org/officeDocument/2006/relationships" r:id="rId47"/>
          <a:extLst>
            <a:ext uri="{FF2B5EF4-FFF2-40B4-BE49-F238E27FC236}">
              <a16:creationId xmlns:a16="http://schemas.microsoft.com/office/drawing/2014/main" id="{00000000-0008-0000-0700-000040000000}"/>
            </a:ext>
          </a:extLst>
        </xdr:cNvPr>
        <xdr:cNvSpPr>
          <a:spLocks noChangeAspect="1" noChangeArrowheads="1"/>
        </xdr:cNvSpPr>
      </xdr:nvSpPr>
      <xdr:spPr bwMode="auto">
        <a:xfrm>
          <a:off x="1219200" y="31756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359</xdr:row>
      <xdr:rowOff>0</xdr:rowOff>
    </xdr:from>
    <xdr:ext cx="190500" cy="133350"/>
    <xdr:sp macro="" textlink="">
      <xdr:nvSpPr>
        <xdr:cNvPr id="65" name="AutoShape 57" descr="Bandeira de tapurah.jpg">
          <a:hlinkClick xmlns:r="http://schemas.openxmlformats.org/officeDocument/2006/relationships" r:id="rId48"/>
          <a:extLst>
            <a:ext uri="{FF2B5EF4-FFF2-40B4-BE49-F238E27FC236}">
              <a16:creationId xmlns:a16="http://schemas.microsoft.com/office/drawing/2014/main" id="{00000000-0008-0000-0700-000041000000}"/>
            </a:ext>
          </a:extLst>
        </xdr:cNvPr>
        <xdr:cNvSpPr>
          <a:spLocks noChangeAspect="1" noChangeArrowheads="1"/>
        </xdr:cNvSpPr>
      </xdr:nvSpPr>
      <xdr:spPr bwMode="auto">
        <a:xfrm>
          <a:off x="1219200" y="31775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422</xdr:row>
      <xdr:rowOff>0</xdr:rowOff>
    </xdr:from>
    <xdr:ext cx="190500" cy="123825"/>
    <xdr:sp macro="" textlink="">
      <xdr:nvSpPr>
        <xdr:cNvPr id="68" name="AutoShape 60" descr="Flag of None.svg">
          <a:hlinkClick xmlns:r="http://schemas.openxmlformats.org/officeDocument/2006/relationships" r:id="rId27"/>
          <a:extLst>
            <a:ext uri="{FF2B5EF4-FFF2-40B4-BE49-F238E27FC236}">
              <a16:creationId xmlns:a16="http://schemas.microsoft.com/office/drawing/2014/main" id="{00000000-0008-0000-0700-000044000000}"/>
            </a:ext>
          </a:extLst>
        </xdr:cNvPr>
        <xdr:cNvSpPr>
          <a:spLocks noChangeAspect="1" noChangeArrowheads="1"/>
        </xdr:cNvSpPr>
      </xdr:nvSpPr>
      <xdr:spPr bwMode="auto">
        <a:xfrm>
          <a:off x="1219200" y="31832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349</xdr:row>
      <xdr:rowOff>0</xdr:rowOff>
    </xdr:from>
    <xdr:ext cx="190500" cy="123825"/>
    <xdr:sp macro="" textlink="">
      <xdr:nvSpPr>
        <xdr:cNvPr id="69" name="AutoShape 61" descr="Flag of None.svg">
          <a:hlinkClick xmlns:r="http://schemas.openxmlformats.org/officeDocument/2006/relationships" r:id="rId27"/>
          <a:extLst>
            <a:ext uri="{FF2B5EF4-FFF2-40B4-BE49-F238E27FC236}">
              <a16:creationId xmlns:a16="http://schemas.microsoft.com/office/drawing/2014/main" id="{00000000-0008-0000-0700-000045000000}"/>
            </a:ext>
          </a:extLst>
        </xdr:cNvPr>
        <xdr:cNvSpPr>
          <a:spLocks noChangeAspect="1" noChangeArrowheads="1"/>
        </xdr:cNvSpPr>
      </xdr:nvSpPr>
      <xdr:spPr bwMode="auto">
        <a:xfrm>
          <a:off x="1219200" y="31851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389</xdr:row>
      <xdr:rowOff>0</xdr:rowOff>
    </xdr:from>
    <xdr:ext cx="190500" cy="123825"/>
    <xdr:sp macro="" textlink="">
      <xdr:nvSpPr>
        <xdr:cNvPr id="70" name="AutoShape 62" descr="Flag of None.svg">
          <a:hlinkClick xmlns:r="http://schemas.openxmlformats.org/officeDocument/2006/relationships" r:id="rId27"/>
          <a:extLst>
            <a:ext uri="{FF2B5EF4-FFF2-40B4-BE49-F238E27FC236}">
              <a16:creationId xmlns:a16="http://schemas.microsoft.com/office/drawing/2014/main" id="{00000000-0008-0000-0700-000046000000}"/>
            </a:ext>
          </a:extLst>
        </xdr:cNvPr>
        <xdr:cNvSpPr>
          <a:spLocks noChangeAspect="1" noChangeArrowheads="1"/>
        </xdr:cNvSpPr>
      </xdr:nvSpPr>
      <xdr:spPr bwMode="auto">
        <a:xfrm>
          <a:off x="1219200" y="31870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320</xdr:row>
      <xdr:rowOff>0</xdr:rowOff>
    </xdr:from>
    <xdr:ext cx="190500" cy="123825"/>
    <xdr:sp macro="" textlink="">
      <xdr:nvSpPr>
        <xdr:cNvPr id="71" name="AutoShape 63" descr="Flag of None.svg">
          <a:hlinkClick xmlns:r="http://schemas.openxmlformats.org/officeDocument/2006/relationships" r:id="rId27"/>
          <a:extLst>
            <a:ext uri="{FF2B5EF4-FFF2-40B4-BE49-F238E27FC236}">
              <a16:creationId xmlns:a16="http://schemas.microsoft.com/office/drawing/2014/main" id="{00000000-0008-0000-0700-000047000000}"/>
            </a:ext>
          </a:extLst>
        </xdr:cNvPr>
        <xdr:cNvSpPr>
          <a:spLocks noChangeAspect="1" noChangeArrowheads="1"/>
        </xdr:cNvSpPr>
      </xdr:nvSpPr>
      <xdr:spPr bwMode="auto">
        <a:xfrm>
          <a:off x="1219200" y="31889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317</xdr:row>
      <xdr:rowOff>0</xdr:rowOff>
    </xdr:from>
    <xdr:ext cx="190500" cy="123825"/>
    <xdr:sp macro="" textlink="">
      <xdr:nvSpPr>
        <xdr:cNvPr id="72" name="AutoShape 64" descr="Flag of None.svg">
          <a:hlinkClick xmlns:r="http://schemas.openxmlformats.org/officeDocument/2006/relationships" r:id="rId27"/>
          <a:extLst>
            <a:ext uri="{FF2B5EF4-FFF2-40B4-BE49-F238E27FC236}">
              <a16:creationId xmlns:a16="http://schemas.microsoft.com/office/drawing/2014/main" id="{00000000-0008-0000-0700-000048000000}"/>
            </a:ext>
          </a:extLst>
        </xdr:cNvPr>
        <xdr:cNvSpPr>
          <a:spLocks noChangeAspect="1" noChangeArrowheads="1"/>
        </xdr:cNvSpPr>
      </xdr:nvSpPr>
      <xdr:spPr bwMode="auto">
        <a:xfrm>
          <a:off x="1219200" y="31908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332</xdr:row>
      <xdr:rowOff>0</xdr:rowOff>
    </xdr:from>
    <xdr:ext cx="190500" cy="123825"/>
    <xdr:sp macro="" textlink="">
      <xdr:nvSpPr>
        <xdr:cNvPr id="73" name="AutoShape 65" descr="Bandeira de Nova Ubiratã.png">
          <a:hlinkClick xmlns:r="http://schemas.openxmlformats.org/officeDocument/2006/relationships" r:id="rId49"/>
          <a:extLst>
            <a:ext uri="{FF2B5EF4-FFF2-40B4-BE49-F238E27FC236}">
              <a16:creationId xmlns:a16="http://schemas.microsoft.com/office/drawing/2014/main" id="{00000000-0008-0000-0700-000049000000}"/>
            </a:ext>
          </a:extLst>
        </xdr:cNvPr>
        <xdr:cNvSpPr>
          <a:spLocks noChangeAspect="1" noChangeArrowheads="1"/>
        </xdr:cNvSpPr>
      </xdr:nvSpPr>
      <xdr:spPr bwMode="auto">
        <a:xfrm>
          <a:off x="1219200" y="31927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387</xdr:row>
      <xdr:rowOff>0</xdr:rowOff>
    </xdr:from>
    <xdr:ext cx="190500" cy="123825"/>
    <xdr:sp macro="" textlink="">
      <xdr:nvSpPr>
        <xdr:cNvPr id="74" name="AutoShape 66" descr="Bandeira de Nova Ubiratã.png">
          <a:hlinkClick xmlns:r="http://schemas.openxmlformats.org/officeDocument/2006/relationships" r:id="rId49"/>
          <a:extLst>
            <a:ext uri="{FF2B5EF4-FFF2-40B4-BE49-F238E27FC236}">
              <a16:creationId xmlns:a16="http://schemas.microsoft.com/office/drawing/2014/main" id="{00000000-0008-0000-0700-00004A000000}"/>
            </a:ext>
          </a:extLst>
        </xdr:cNvPr>
        <xdr:cNvSpPr>
          <a:spLocks noChangeAspect="1" noChangeArrowheads="1"/>
        </xdr:cNvSpPr>
      </xdr:nvSpPr>
      <xdr:spPr bwMode="auto">
        <a:xfrm>
          <a:off x="1219200" y="31946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378</xdr:row>
      <xdr:rowOff>0</xdr:rowOff>
    </xdr:from>
    <xdr:ext cx="190500" cy="123825"/>
    <xdr:sp macro="" textlink="">
      <xdr:nvSpPr>
        <xdr:cNvPr id="75" name="AutoShape 67" descr="Flag of None.svg">
          <a:hlinkClick xmlns:r="http://schemas.openxmlformats.org/officeDocument/2006/relationships" r:id="rId27"/>
          <a:extLst>
            <a:ext uri="{FF2B5EF4-FFF2-40B4-BE49-F238E27FC236}">
              <a16:creationId xmlns:a16="http://schemas.microsoft.com/office/drawing/2014/main" id="{00000000-0008-0000-0700-00004B000000}"/>
            </a:ext>
          </a:extLst>
        </xdr:cNvPr>
        <xdr:cNvSpPr>
          <a:spLocks noChangeAspect="1" noChangeArrowheads="1"/>
        </xdr:cNvSpPr>
      </xdr:nvSpPr>
      <xdr:spPr bwMode="auto">
        <a:xfrm>
          <a:off x="1219200" y="31965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409</xdr:row>
      <xdr:rowOff>0</xdr:rowOff>
    </xdr:from>
    <xdr:ext cx="190500" cy="123825"/>
    <xdr:sp macro="" textlink="">
      <xdr:nvSpPr>
        <xdr:cNvPr id="76" name="AutoShape 68" descr="Alto Paraguai.jpg">
          <a:hlinkClick xmlns:r="http://schemas.openxmlformats.org/officeDocument/2006/relationships" r:id="rId50"/>
          <a:extLst>
            <a:ext uri="{FF2B5EF4-FFF2-40B4-BE49-F238E27FC236}">
              <a16:creationId xmlns:a16="http://schemas.microsoft.com/office/drawing/2014/main" id="{00000000-0008-0000-0700-00004C000000}"/>
            </a:ext>
          </a:extLst>
        </xdr:cNvPr>
        <xdr:cNvSpPr>
          <a:spLocks noChangeAspect="1" noChangeArrowheads="1"/>
        </xdr:cNvSpPr>
      </xdr:nvSpPr>
      <xdr:spPr bwMode="auto">
        <a:xfrm>
          <a:off x="1219200" y="31984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346</xdr:row>
      <xdr:rowOff>0</xdr:rowOff>
    </xdr:from>
    <xdr:ext cx="190500" cy="123825"/>
    <xdr:sp macro="" textlink="">
      <xdr:nvSpPr>
        <xdr:cNvPr id="77" name="AutoShape 69" descr="Flag of None.svg">
          <a:hlinkClick xmlns:r="http://schemas.openxmlformats.org/officeDocument/2006/relationships" r:id="rId27"/>
          <a:extLst>
            <a:ext uri="{FF2B5EF4-FFF2-40B4-BE49-F238E27FC236}">
              <a16:creationId xmlns:a16="http://schemas.microsoft.com/office/drawing/2014/main" id="{00000000-0008-0000-0700-00004D000000}"/>
            </a:ext>
          </a:extLst>
        </xdr:cNvPr>
        <xdr:cNvSpPr>
          <a:spLocks noChangeAspect="1" noChangeArrowheads="1"/>
        </xdr:cNvSpPr>
      </xdr:nvSpPr>
      <xdr:spPr bwMode="auto">
        <a:xfrm>
          <a:off x="1219200" y="32004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421</xdr:row>
      <xdr:rowOff>0</xdr:rowOff>
    </xdr:from>
    <xdr:ext cx="190500" cy="123825"/>
    <xdr:sp macro="" textlink="">
      <xdr:nvSpPr>
        <xdr:cNvPr id="78" name="AutoShape 70" descr="Flag of Paranaíta MT.png">
          <a:hlinkClick xmlns:r="http://schemas.openxmlformats.org/officeDocument/2006/relationships" r:id="rId51"/>
          <a:extLst>
            <a:ext uri="{FF2B5EF4-FFF2-40B4-BE49-F238E27FC236}">
              <a16:creationId xmlns:a16="http://schemas.microsoft.com/office/drawing/2014/main" id="{00000000-0008-0000-0700-00004E000000}"/>
            </a:ext>
          </a:extLst>
        </xdr:cNvPr>
        <xdr:cNvSpPr>
          <a:spLocks noChangeAspect="1" noChangeArrowheads="1"/>
        </xdr:cNvSpPr>
      </xdr:nvSpPr>
      <xdr:spPr bwMode="auto">
        <a:xfrm>
          <a:off x="1219200" y="32023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296</xdr:row>
      <xdr:rowOff>0</xdr:rowOff>
    </xdr:from>
    <xdr:ext cx="190500" cy="114300"/>
    <xdr:sp macro="" textlink="">
      <xdr:nvSpPr>
        <xdr:cNvPr id="79" name="AutoShape 71" descr="Bandeira Ribeirão Cascalheira MT.jpg">
          <a:hlinkClick xmlns:r="http://schemas.openxmlformats.org/officeDocument/2006/relationships" r:id="rId52"/>
          <a:extLst>
            <a:ext uri="{FF2B5EF4-FFF2-40B4-BE49-F238E27FC236}">
              <a16:creationId xmlns:a16="http://schemas.microsoft.com/office/drawing/2014/main" id="{00000000-0008-0000-0700-00004F000000}"/>
            </a:ext>
          </a:extLst>
        </xdr:cNvPr>
        <xdr:cNvSpPr>
          <a:spLocks noChangeAspect="1" noChangeArrowheads="1"/>
        </xdr:cNvSpPr>
      </xdr:nvSpPr>
      <xdr:spPr bwMode="auto">
        <a:xfrm>
          <a:off x="1219200" y="32042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303</xdr:row>
      <xdr:rowOff>0</xdr:rowOff>
    </xdr:from>
    <xdr:ext cx="190500" cy="123825"/>
    <xdr:sp macro="" textlink="">
      <xdr:nvSpPr>
        <xdr:cNvPr id="80" name="AutoShape 72" descr="Flag of None.svg">
          <a:hlinkClick xmlns:r="http://schemas.openxmlformats.org/officeDocument/2006/relationships" r:id="rId27"/>
          <a:extLst>
            <a:ext uri="{FF2B5EF4-FFF2-40B4-BE49-F238E27FC236}">
              <a16:creationId xmlns:a16="http://schemas.microsoft.com/office/drawing/2014/main" id="{00000000-0008-0000-0700-000050000000}"/>
            </a:ext>
          </a:extLst>
        </xdr:cNvPr>
        <xdr:cNvSpPr>
          <a:spLocks noChangeAspect="1" noChangeArrowheads="1"/>
        </xdr:cNvSpPr>
      </xdr:nvSpPr>
      <xdr:spPr bwMode="auto">
        <a:xfrm>
          <a:off x="1219200" y="32061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428</xdr:row>
      <xdr:rowOff>0</xdr:rowOff>
    </xdr:from>
    <xdr:ext cx="190500" cy="123825"/>
    <xdr:sp macro="" textlink="">
      <xdr:nvSpPr>
        <xdr:cNvPr id="81" name="AutoShape 73" descr="Flag of None.svg">
          <a:hlinkClick xmlns:r="http://schemas.openxmlformats.org/officeDocument/2006/relationships" r:id="rId27"/>
          <a:extLst>
            <a:ext uri="{FF2B5EF4-FFF2-40B4-BE49-F238E27FC236}">
              <a16:creationId xmlns:a16="http://schemas.microsoft.com/office/drawing/2014/main" id="{00000000-0008-0000-0700-000051000000}"/>
            </a:ext>
          </a:extLst>
        </xdr:cNvPr>
        <xdr:cNvSpPr>
          <a:spLocks noChangeAspect="1" noChangeArrowheads="1"/>
        </xdr:cNvSpPr>
      </xdr:nvSpPr>
      <xdr:spPr bwMode="auto">
        <a:xfrm>
          <a:off x="1219200" y="32080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297</xdr:row>
      <xdr:rowOff>0</xdr:rowOff>
    </xdr:from>
    <xdr:ext cx="190500" cy="123825"/>
    <xdr:sp macro="" textlink="">
      <xdr:nvSpPr>
        <xdr:cNvPr id="82" name="AutoShape 74" descr="Flag of None.svg">
          <a:hlinkClick xmlns:r="http://schemas.openxmlformats.org/officeDocument/2006/relationships" r:id="rId27"/>
          <a:extLst>
            <a:ext uri="{FF2B5EF4-FFF2-40B4-BE49-F238E27FC236}">
              <a16:creationId xmlns:a16="http://schemas.microsoft.com/office/drawing/2014/main" id="{00000000-0008-0000-0700-000052000000}"/>
            </a:ext>
          </a:extLst>
        </xdr:cNvPr>
        <xdr:cNvSpPr>
          <a:spLocks noChangeAspect="1" noChangeArrowheads="1"/>
        </xdr:cNvSpPr>
      </xdr:nvSpPr>
      <xdr:spPr bwMode="auto">
        <a:xfrm>
          <a:off x="1219200" y="32099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419</xdr:row>
      <xdr:rowOff>0</xdr:rowOff>
    </xdr:from>
    <xdr:ext cx="190500" cy="123825"/>
    <xdr:sp macro="" textlink="">
      <xdr:nvSpPr>
        <xdr:cNvPr id="83" name="AutoShape 75" descr="Flag of None.svg">
          <a:hlinkClick xmlns:r="http://schemas.openxmlformats.org/officeDocument/2006/relationships" r:id="rId27"/>
          <a:extLst>
            <a:ext uri="{FF2B5EF4-FFF2-40B4-BE49-F238E27FC236}">
              <a16:creationId xmlns:a16="http://schemas.microsoft.com/office/drawing/2014/main" id="{00000000-0008-0000-0700-000053000000}"/>
            </a:ext>
          </a:extLst>
        </xdr:cNvPr>
        <xdr:cNvSpPr>
          <a:spLocks noChangeAspect="1" noChangeArrowheads="1"/>
        </xdr:cNvSpPr>
      </xdr:nvSpPr>
      <xdr:spPr bwMode="auto">
        <a:xfrm>
          <a:off x="1219200" y="32118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372</xdr:row>
      <xdr:rowOff>0</xdr:rowOff>
    </xdr:from>
    <xdr:ext cx="190500" cy="123825"/>
    <xdr:sp macro="" textlink="">
      <xdr:nvSpPr>
        <xdr:cNvPr id="84" name="AutoShape 76" descr="Flag of None.svg">
          <a:hlinkClick xmlns:r="http://schemas.openxmlformats.org/officeDocument/2006/relationships" r:id="rId27"/>
          <a:extLst>
            <a:ext uri="{FF2B5EF4-FFF2-40B4-BE49-F238E27FC236}">
              <a16:creationId xmlns:a16="http://schemas.microsoft.com/office/drawing/2014/main" id="{00000000-0008-0000-0700-000054000000}"/>
            </a:ext>
          </a:extLst>
        </xdr:cNvPr>
        <xdr:cNvSpPr>
          <a:spLocks noChangeAspect="1" noChangeArrowheads="1"/>
        </xdr:cNvSpPr>
      </xdr:nvSpPr>
      <xdr:spPr bwMode="auto">
        <a:xfrm>
          <a:off x="1219200" y="32137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395</xdr:row>
      <xdr:rowOff>0</xdr:rowOff>
    </xdr:from>
    <xdr:ext cx="190500" cy="123825"/>
    <xdr:sp macro="" textlink="">
      <xdr:nvSpPr>
        <xdr:cNvPr id="85" name="AutoShape 77" descr="Flag of None.svg">
          <a:hlinkClick xmlns:r="http://schemas.openxmlformats.org/officeDocument/2006/relationships" r:id="rId27"/>
          <a:extLst>
            <a:ext uri="{FF2B5EF4-FFF2-40B4-BE49-F238E27FC236}">
              <a16:creationId xmlns:a16="http://schemas.microsoft.com/office/drawing/2014/main" id="{00000000-0008-0000-0700-000055000000}"/>
            </a:ext>
          </a:extLst>
        </xdr:cNvPr>
        <xdr:cNvSpPr>
          <a:spLocks noChangeAspect="1" noChangeArrowheads="1"/>
        </xdr:cNvSpPr>
      </xdr:nvSpPr>
      <xdr:spPr bwMode="auto">
        <a:xfrm>
          <a:off x="1219200" y="32156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299</xdr:row>
      <xdr:rowOff>0</xdr:rowOff>
    </xdr:from>
    <xdr:ext cx="190500" cy="123825"/>
    <xdr:sp macro="" textlink="">
      <xdr:nvSpPr>
        <xdr:cNvPr id="86" name="AutoShape 78" descr="Flag of None.svg">
          <a:hlinkClick xmlns:r="http://schemas.openxmlformats.org/officeDocument/2006/relationships" r:id="rId27"/>
          <a:extLst>
            <a:ext uri="{FF2B5EF4-FFF2-40B4-BE49-F238E27FC236}">
              <a16:creationId xmlns:a16="http://schemas.microsoft.com/office/drawing/2014/main" id="{00000000-0008-0000-0700-000056000000}"/>
            </a:ext>
          </a:extLst>
        </xdr:cNvPr>
        <xdr:cNvSpPr>
          <a:spLocks noChangeAspect="1" noChangeArrowheads="1"/>
        </xdr:cNvSpPr>
      </xdr:nvSpPr>
      <xdr:spPr bwMode="auto">
        <a:xfrm>
          <a:off x="1219200" y="32175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329</xdr:row>
      <xdr:rowOff>0</xdr:rowOff>
    </xdr:from>
    <xdr:ext cx="190500" cy="133350"/>
    <xdr:sp macro="" textlink="">
      <xdr:nvSpPr>
        <xdr:cNvPr id="87" name="AutoShape 79" descr="BandeiraDenise-MT.jpg">
          <a:hlinkClick xmlns:r="http://schemas.openxmlformats.org/officeDocument/2006/relationships" r:id="rId53"/>
          <a:extLst>
            <a:ext uri="{FF2B5EF4-FFF2-40B4-BE49-F238E27FC236}">
              <a16:creationId xmlns:a16="http://schemas.microsoft.com/office/drawing/2014/main" id="{00000000-0008-0000-0700-000057000000}"/>
            </a:ext>
          </a:extLst>
        </xdr:cNvPr>
        <xdr:cNvSpPr>
          <a:spLocks noChangeAspect="1" noChangeArrowheads="1"/>
        </xdr:cNvSpPr>
      </xdr:nvSpPr>
      <xdr:spPr bwMode="auto">
        <a:xfrm>
          <a:off x="1219200" y="32194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318</xdr:row>
      <xdr:rowOff>0</xdr:rowOff>
    </xdr:from>
    <xdr:ext cx="190500" cy="133350"/>
    <xdr:sp macro="" textlink="">
      <xdr:nvSpPr>
        <xdr:cNvPr id="88" name="AutoShape 80" descr="Bandeira NMV.jpg">
          <a:hlinkClick xmlns:r="http://schemas.openxmlformats.org/officeDocument/2006/relationships" r:id="rId54"/>
          <a:extLst>
            <a:ext uri="{FF2B5EF4-FFF2-40B4-BE49-F238E27FC236}">
              <a16:creationId xmlns:a16="http://schemas.microsoft.com/office/drawing/2014/main" id="{00000000-0008-0000-0700-000058000000}"/>
            </a:ext>
          </a:extLst>
        </xdr:cNvPr>
        <xdr:cNvSpPr>
          <a:spLocks noChangeAspect="1" noChangeArrowheads="1"/>
        </xdr:cNvSpPr>
      </xdr:nvSpPr>
      <xdr:spPr bwMode="auto">
        <a:xfrm>
          <a:off x="1219200" y="32213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331</xdr:row>
      <xdr:rowOff>0</xdr:rowOff>
    </xdr:from>
    <xdr:ext cx="190500" cy="114300"/>
    <xdr:sp macro="" textlink="">
      <xdr:nvSpPr>
        <xdr:cNvPr id="89" name="AutoShape 81" descr="Flag of Jauru.jpg">
          <a:hlinkClick xmlns:r="http://schemas.openxmlformats.org/officeDocument/2006/relationships" r:id="rId55"/>
          <a:extLst>
            <a:ext uri="{FF2B5EF4-FFF2-40B4-BE49-F238E27FC236}">
              <a16:creationId xmlns:a16="http://schemas.microsoft.com/office/drawing/2014/main" id="{00000000-0008-0000-0700-000059000000}"/>
            </a:ext>
          </a:extLst>
        </xdr:cNvPr>
        <xdr:cNvSpPr>
          <a:spLocks noChangeAspect="1" noChangeArrowheads="1"/>
        </xdr:cNvSpPr>
      </xdr:nvSpPr>
      <xdr:spPr bwMode="auto">
        <a:xfrm>
          <a:off x="1219200" y="32232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367</xdr:row>
      <xdr:rowOff>0</xdr:rowOff>
    </xdr:from>
    <xdr:ext cx="190500" cy="123825"/>
    <xdr:sp macro="" textlink="">
      <xdr:nvSpPr>
        <xdr:cNvPr id="90" name="AutoShape 82" descr="Bandeira Novo Mundo MT.png">
          <a:hlinkClick xmlns:r="http://schemas.openxmlformats.org/officeDocument/2006/relationships" r:id="rId56"/>
          <a:extLst>
            <a:ext uri="{FF2B5EF4-FFF2-40B4-BE49-F238E27FC236}">
              <a16:creationId xmlns:a16="http://schemas.microsoft.com/office/drawing/2014/main" id="{00000000-0008-0000-0700-00005A000000}"/>
            </a:ext>
          </a:extLst>
        </xdr:cNvPr>
        <xdr:cNvSpPr>
          <a:spLocks noChangeAspect="1" noChangeArrowheads="1"/>
        </xdr:cNvSpPr>
      </xdr:nvSpPr>
      <xdr:spPr bwMode="auto">
        <a:xfrm>
          <a:off x="1219200" y="32251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298</xdr:row>
      <xdr:rowOff>0</xdr:rowOff>
    </xdr:from>
    <xdr:ext cx="190500" cy="123825"/>
    <xdr:sp macro="" textlink="">
      <xdr:nvSpPr>
        <xdr:cNvPr id="91" name="AutoShape 83" descr="Flag of None.svg">
          <a:hlinkClick xmlns:r="http://schemas.openxmlformats.org/officeDocument/2006/relationships" r:id="rId27"/>
          <a:extLst>
            <a:ext uri="{FF2B5EF4-FFF2-40B4-BE49-F238E27FC236}">
              <a16:creationId xmlns:a16="http://schemas.microsoft.com/office/drawing/2014/main" id="{00000000-0008-0000-0700-00005B000000}"/>
            </a:ext>
          </a:extLst>
        </xdr:cNvPr>
        <xdr:cNvSpPr>
          <a:spLocks noChangeAspect="1" noChangeArrowheads="1"/>
        </xdr:cNvSpPr>
      </xdr:nvSpPr>
      <xdr:spPr bwMode="auto">
        <a:xfrm>
          <a:off x="1219200" y="32270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305</xdr:row>
      <xdr:rowOff>0</xdr:rowOff>
    </xdr:from>
    <xdr:ext cx="190500" cy="123825"/>
    <xdr:sp macro="" textlink="">
      <xdr:nvSpPr>
        <xdr:cNvPr id="93" name="AutoShape 85" descr="Flag of None.svg">
          <a:hlinkClick xmlns:r="http://schemas.openxmlformats.org/officeDocument/2006/relationships" r:id="rId27"/>
          <a:extLst>
            <a:ext uri="{FF2B5EF4-FFF2-40B4-BE49-F238E27FC236}">
              <a16:creationId xmlns:a16="http://schemas.microsoft.com/office/drawing/2014/main" id="{00000000-0008-0000-0700-00005D000000}"/>
            </a:ext>
          </a:extLst>
        </xdr:cNvPr>
        <xdr:cNvSpPr>
          <a:spLocks noChangeAspect="1" noChangeArrowheads="1"/>
        </xdr:cNvSpPr>
      </xdr:nvSpPr>
      <xdr:spPr bwMode="auto">
        <a:xfrm>
          <a:off x="1219200" y="32308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405</xdr:row>
      <xdr:rowOff>0</xdr:rowOff>
    </xdr:from>
    <xdr:ext cx="190500" cy="123825"/>
    <xdr:sp macro="" textlink="">
      <xdr:nvSpPr>
        <xdr:cNvPr id="94" name="AutoShape 86" descr="Flag of None.svg">
          <a:hlinkClick xmlns:r="http://schemas.openxmlformats.org/officeDocument/2006/relationships" r:id="rId27"/>
          <a:extLst>
            <a:ext uri="{FF2B5EF4-FFF2-40B4-BE49-F238E27FC236}">
              <a16:creationId xmlns:a16="http://schemas.microsoft.com/office/drawing/2014/main" id="{00000000-0008-0000-0700-00005E000000}"/>
            </a:ext>
          </a:extLst>
        </xdr:cNvPr>
        <xdr:cNvSpPr>
          <a:spLocks noChangeAspect="1" noChangeArrowheads="1"/>
        </xdr:cNvSpPr>
      </xdr:nvSpPr>
      <xdr:spPr bwMode="auto">
        <a:xfrm>
          <a:off x="1219200" y="32327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375</xdr:row>
      <xdr:rowOff>0</xdr:rowOff>
    </xdr:from>
    <xdr:ext cx="190500" cy="123825"/>
    <xdr:sp macro="" textlink="">
      <xdr:nvSpPr>
        <xdr:cNvPr id="95" name="AutoShape 87" descr="Flag of None.svg">
          <a:hlinkClick xmlns:r="http://schemas.openxmlformats.org/officeDocument/2006/relationships" r:id="rId27"/>
          <a:extLst>
            <a:ext uri="{FF2B5EF4-FFF2-40B4-BE49-F238E27FC236}">
              <a16:creationId xmlns:a16="http://schemas.microsoft.com/office/drawing/2014/main" id="{00000000-0008-0000-0700-00005F000000}"/>
            </a:ext>
          </a:extLst>
        </xdr:cNvPr>
        <xdr:cNvSpPr>
          <a:spLocks noChangeAspect="1" noChangeArrowheads="1"/>
        </xdr:cNvSpPr>
      </xdr:nvSpPr>
      <xdr:spPr bwMode="auto">
        <a:xfrm>
          <a:off x="1219200" y="32346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366</xdr:row>
      <xdr:rowOff>0</xdr:rowOff>
    </xdr:from>
    <xdr:ext cx="190500" cy="133350"/>
    <xdr:sp macro="" textlink="">
      <xdr:nvSpPr>
        <xdr:cNvPr id="96" name="AutoShape 88" descr="Bandeira Dom Aquino.jpg">
          <a:hlinkClick xmlns:r="http://schemas.openxmlformats.org/officeDocument/2006/relationships" r:id="rId57"/>
          <a:extLst>
            <a:ext uri="{FF2B5EF4-FFF2-40B4-BE49-F238E27FC236}">
              <a16:creationId xmlns:a16="http://schemas.microsoft.com/office/drawing/2014/main" id="{00000000-0008-0000-0700-000060000000}"/>
            </a:ext>
          </a:extLst>
        </xdr:cNvPr>
        <xdr:cNvSpPr>
          <a:spLocks noChangeAspect="1" noChangeArrowheads="1"/>
        </xdr:cNvSpPr>
      </xdr:nvSpPr>
      <xdr:spPr bwMode="auto">
        <a:xfrm>
          <a:off x="1219200" y="32365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358</xdr:row>
      <xdr:rowOff>0</xdr:rowOff>
    </xdr:from>
    <xdr:ext cx="190500" cy="123825"/>
    <xdr:sp macro="" textlink="">
      <xdr:nvSpPr>
        <xdr:cNvPr id="97" name="AutoShape 89" descr="Flag of None.svg">
          <a:hlinkClick xmlns:r="http://schemas.openxmlformats.org/officeDocument/2006/relationships" r:id="rId27"/>
          <a:extLst>
            <a:ext uri="{FF2B5EF4-FFF2-40B4-BE49-F238E27FC236}">
              <a16:creationId xmlns:a16="http://schemas.microsoft.com/office/drawing/2014/main" id="{00000000-0008-0000-0700-000061000000}"/>
            </a:ext>
          </a:extLst>
        </xdr:cNvPr>
        <xdr:cNvSpPr>
          <a:spLocks noChangeAspect="1" noChangeArrowheads="1"/>
        </xdr:cNvSpPr>
      </xdr:nvSpPr>
      <xdr:spPr bwMode="auto">
        <a:xfrm>
          <a:off x="1219200" y="32385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334</xdr:row>
      <xdr:rowOff>0</xdr:rowOff>
    </xdr:from>
    <xdr:ext cx="190500" cy="123825"/>
    <xdr:sp macro="" textlink="">
      <xdr:nvSpPr>
        <xdr:cNvPr id="98" name="AutoShape 90" descr="Flag of None.svg">
          <a:hlinkClick xmlns:r="http://schemas.openxmlformats.org/officeDocument/2006/relationships" r:id="rId27"/>
          <a:extLst>
            <a:ext uri="{FF2B5EF4-FFF2-40B4-BE49-F238E27FC236}">
              <a16:creationId xmlns:a16="http://schemas.microsoft.com/office/drawing/2014/main" id="{00000000-0008-0000-0700-000062000000}"/>
            </a:ext>
          </a:extLst>
        </xdr:cNvPr>
        <xdr:cNvSpPr>
          <a:spLocks noChangeAspect="1" noChangeArrowheads="1"/>
        </xdr:cNvSpPr>
      </xdr:nvSpPr>
      <xdr:spPr bwMode="auto">
        <a:xfrm>
          <a:off x="1219200" y="32404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377</xdr:row>
      <xdr:rowOff>0</xdr:rowOff>
    </xdr:from>
    <xdr:ext cx="190500" cy="114300"/>
    <xdr:sp macro="" textlink="">
      <xdr:nvSpPr>
        <xdr:cNvPr id="99" name="AutoShape 91" descr="Bandeira de Campos de Júlio.jpg">
          <a:hlinkClick xmlns:r="http://schemas.openxmlformats.org/officeDocument/2006/relationships" r:id="rId58"/>
          <a:extLst>
            <a:ext uri="{FF2B5EF4-FFF2-40B4-BE49-F238E27FC236}">
              <a16:creationId xmlns:a16="http://schemas.microsoft.com/office/drawing/2014/main" id="{00000000-0008-0000-0700-000063000000}"/>
            </a:ext>
          </a:extLst>
        </xdr:cNvPr>
        <xdr:cNvSpPr>
          <a:spLocks noChangeAspect="1" noChangeArrowheads="1"/>
        </xdr:cNvSpPr>
      </xdr:nvSpPr>
      <xdr:spPr bwMode="auto">
        <a:xfrm>
          <a:off x="1219200" y="32423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321</xdr:row>
      <xdr:rowOff>0</xdr:rowOff>
    </xdr:from>
    <xdr:ext cx="190500" cy="123825"/>
    <xdr:sp macro="" textlink="">
      <xdr:nvSpPr>
        <xdr:cNvPr id="101" name="AutoShape 93" descr="Flag of None.svg">
          <a:hlinkClick xmlns:r="http://schemas.openxmlformats.org/officeDocument/2006/relationships" r:id="rId27"/>
          <a:extLst>
            <a:ext uri="{FF2B5EF4-FFF2-40B4-BE49-F238E27FC236}">
              <a16:creationId xmlns:a16="http://schemas.microsoft.com/office/drawing/2014/main" id="{00000000-0008-0000-0700-000065000000}"/>
            </a:ext>
          </a:extLst>
        </xdr:cNvPr>
        <xdr:cNvSpPr>
          <a:spLocks noChangeAspect="1" noChangeArrowheads="1"/>
        </xdr:cNvSpPr>
      </xdr:nvSpPr>
      <xdr:spPr bwMode="auto">
        <a:xfrm>
          <a:off x="1219200" y="32461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388</xdr:row>
      <xdr:rowOff>0</xdr:rowOff>
    </xdr:from>
    <xdr:ext cx="190500" cy="142875"/>
    <xdr:sp macro="" textlink="">
      <xdr:nvSpPr>
        <xdr:cNvPr id="102" name="AutoShape 94" descr="Bandeira PontalDoAraguaia MatoGrosso Brasil.jpg">
          <a:hlinkClick xmlns:r="http://schemas.openxmlformats.org/officeDocument/2006/relationships" r:id="rId59"/>
          <a:extLst>
            <a:ext uri="{FF2B5EF4-FFF2-40B4-BE49-F238E27FC236}">
              <a16:creationId xmlns:a16="http://schemas.microsoft.com/office/drawing/2014/main" id="{00000000-0008-0000-0700-000066000000}"/>
            </a:ext>
          </a:extLst>
        </xdr:cNvPr>
        <xdr:cNvSpPr>
          <a:spLocks noChangeAspect="1" noChangeArrowheads="1"/>
        </xdr:cNvSpPr>
      </xdr:nvSpPr>
      <xdr:spPr bwMode="auto">
        <a:xfrm>
          <a:off x="1219200" y="324802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364</xdr:row>
      <xdr:rowOff>0</xdr:rowOff>
    </xdr:from>
    <xdr:ext cx="190500" cy="123825"/>
    <xdr:sp macro="" textlink="">
      <xdr:nvSpPr>
        <xdr:cNvPr id="103" name="AutoShape 95" descr="Flag of None.svg">
          <a:hlinkClick xmlns:r="http://schemas.openxmlformats.org/officeDocument/2006/relationships" r:id="rId27"/>
          <a:extLst>
            <a:ext uri="{FF2B5EF4-FFF2-40B4-BE49-F238E27FC236}">
              <a16:creationId xmlns:a16="http://schemas.microsoft.com/office/drawing/2014/main" id="{00000000-0008-0000-0700-000067000000}"/>
            </a:ext>
          </a:extLst>
        </xdr:cNvPr>
        <xdr:cNvSpPr>
          <a:spLocks noChangeAspect="1" noChangeArrowheads="1"/>
        </xdr:cNvSpPr>
      </xdr:nvSpPr>
      <xdr:spPr bwMode="auto">
        <a:xfrm>
          <a:off x="1219200" y="32499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384</xdr:row>
      <xdr:rowOff>0</xdr:rowOff>
    </xdr:from>
    <xdr:ext cx="190500" cy="123825"/>
    <xdr:sp macro="" textlink="">
      <xdr:nvSpPr>
        <xdr:cNvPr id="105" name="AutoShape 97" descr="Flag of None.svg">
          <a:hlinkClick xmlns:r="http://schemas.openxmlformats.org/officeDocument/2006/relationships" r:id="rId27"/>
          <a:extLst>
            <a:ext uri="{FF2B5EF4-FFF2-40B4-BE49-F238E27FC236}">
              <a16:creationId xmlns:a16="http://schemas.microsoft.com/office/drawing/2014/main" id="{00000000-0008-0000-0700-000069000000}"/>
            </a:ext>
          </a:extLst>
        </xdr:cNvPr>
        <xdr:cNvSpPr>
          <a:spLocks noChangeAspect="1" noChangeArrowheads="1"/>
        </xdr:cNvSpPr>
      </xdr:nvSpPr>
      <xdr:spPr bwMode="auto">
        <a:xfrm>
          <a:off x="1219200" y="32537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308</xdr:row>
      <xdr:rowOff>0</xdr:rowOff>
    </xdr:from>
    <xdr:ext cx="190500" cy="114300"/>
    <xdr:sp macro="" textlink="">
      <xdr:nvSpPr>
        <xdr:cNvPr id="106" name="AutoShape 98" descr="Bandeira nortelandia.jpg">
          <a:hlinkClick xmlns:r="http://schemas.openxmlformats.org/officeDocument/2006/relationships" r:id="rId60"/>
          <a:extLst>
            <a:ext uri="{FF2B5EF4-FFF2-40B4-BE49-F238E27FC236}">
              <a16:creationId xmlns:a16="http://schemas.microsoft.com/office/drawing/2014/main" id="{00000000-0008-0000-0700-00006A000000}"/>
            </a:ext>
          </a:extLst>
        </xdr:cNvPr>
        <xdr:cNvSpPr>
          <a:spLocks noChangeAspect="1" noChangeArrowheads="1"/>
        </xdr:cNvSpPr>
      </xdr:nvSpPr>
      <xdr:spPr bwMode="auto">
        <a:xfrm>
          <a:off x="1219200" y="325564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341</xdr:row>
      <xdr:rowOff>0</xdr:rowOff>
    </xdr:from>
    <xdr:ext cx="190500" cy="123825"/>
    <xdr:sp macro="" textlink="">
      <xdr:nvSpPr>
        <xdr:cNvPr id="107" name="AutoShape 99" descr="Flag of None.svg">
          <a:hlinkClick xmlns:r="http://schemas.openxmlformats.org/officeDocument/2006/relationships" r:id="rId27"/>
          <a:extLst>
            <a:ext uri="{FF2B5EF4-FFF2-40B4-BE49-F238E27FC236}">
              <a16:creationId xmlns:a16="http://schemas.microsoft.com/office/drawing/2014/main" id="{00000000-0008-0000-0700-00006B000000}"/>
            </a:ext>
          </a:extLst>
        </xdr:cNvPr>
        <xdr:cNvSpPr>
          <a:spLocks noChangeAspect="1" noChangeArrowheads="1"/>
        </xdr:cNvSpPr>
      </xdr:nvSpPr>
      <xdr:spPr bwMode="auto">
        <a:xfrm>
          <a:off x="1219200" y="32575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295</xdr:row>
      <xdr:rowOff>0</xdr:rowOff>
    </xdr:from>
    <xdr:ext cx="190500" cy="123825"/>
    <xdr:sp macro="" textlink="">
      <xdr:nvSpPr>
        <xdr:cNvPr id="108" name="AutoShape 100" descr="Flag of None.svg">
          <a:hlinkClick xmlns:r="http://schemas.openxmlformats.org/officeDocument/2006/relationships" r:id="rId27"/>
          <a:extLst>
            <a:ext uri="{FF2B5EF4-FFF2-40B4-BE49-F238E27FC236}">
              <a16:creationId xmlns:a16="http://schemas.microsoft.com/office/drawing/2014/main" id="{00000000-0008-0000-0700-00006C000000}"/>
            </a:ext>
          </a:extLst>
        </xdr:cNvPr>
        <xdr:cNvSpPr>
          <a:spLocks noChangeAspect="1" noChangeArrowheads="1"/>
        </xdr:cNvSpPr>
      </xdr:nvSpPr>
      <xdr:spPr bwMode="auto">
        <a:xfrm>
          <a:off x="1219200" y="32594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33350"/>
    <xdr:sp macro="" textlink="">
      <xdr:nvSpPr>
        <xdr:cNvPr id="110" name="AutoShape 2" descr="Flag campina grande.svg">
          <a:hlinkClick xmlns:r="http://schemas.openxmlformats.org/officeDocument/2006/relationships" r:id="rId61"/>
          <a:extLst>
            <a:ext uri="{FF2B5EF4-FFF2-40B4-BE49-F238E27FC236}">
              <a16:creationId xmlns:a16="http://schemas.microsoft.com/office/drawing/2014/main" id="{00000000-0008-0000-0700-00006E000000}"/>
            </a:ext>
          </a:extLst>
        </xdr:cNvPr>
        <xdr:cNvSpPr>
          <a:spLocks noChangeAspect="1" noChangeArrowheads="1"/>
        </xdr:cNvSpPr>
      </xdr:nvSpPr>
      <xdr:spPr bwMode="auto">
        <a:xfrm>
          <a:off x="3657600" y="307276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343</xdr:row>
      <xdr:rowOff>0</xdr:rowOff>
    </xdr:from>
    <xdr:ext cx="190500" cy="123825"/>
    <xdr:sp macro="" textlink="">
      <xdr:nvSpPr>
        <xdr:cNvPr id="111" name="AutoShape 3" descr="Bandeira Santa Rita PB.jpg">
          <a:hlinkClick xmlns:r="http://schemas.openxmlformats.org/officeDocument/2006/relationships" r:id="rId62"/>
          <a:extLst>
            <a:ext uri="{FF2B5EF4-FFF2-40B4-BE49-F238E27FC236}">
              <a16:creationId xmlns:a16="http://schemas.microsoft.com/office/drawing/2014/main" id="{00000000-0008-0000-0700-00006F000000}"/>
            </a:ext>
          </a:extLst>
        </xdr:cNvPr>
        <xdr:cNvSpPr>
          <a:spLocks noChangeAspect="1" noChangeArrowheads="1"/>
        </xdr:cNvSpPr>
      </xdr:nvSpPr>
      <xdr:spPr bwMode="auto">
        <a:xfrm>
          <a:off x="3657600" y="3074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112" name="AutoShape 4" descr="Bandeira de Patos - PB.svg">
          <a:hlinkClick xmlns:r="http://schemas.openxmlformats.org/officeDocument/2006/relationships" r:id="rId63"/>
          <a:extLst>
            <a:ext uri="{FF2B5EF4-FFF2-40B4-BE49-F238E27FC236}">
              <a16:creationId xmlns:a16="http://schemas.microsoft.com/office/drawing/2014/main" id="{00000000-0008-0000-0700-000070000000}"/>
            </a:ext>
          </a:extLst>
        </xdr:cNvPr>
        <xdr:cNvSpPr>
          <a:spLocks noChangeAspect="1" noChangeArrowheads="1"/>
        </xdr:cNvSpPr>
      </xdr:nvSpPr>
      <xdr:spPr bwMode="auto">
        <a:xfrm>
          <a:off x="3657600" y="30765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133350"/>
    <xdr:sp macro="" textlink="">
      <xdr:nvSpPr>
        <xdr:cNvPr id="113" name="AutoShape 5" descr="Bandeira bayeux.jpg">
          <a:hlinkClick xmlns:r="http://schemas.openxmlformats.org/officeDocument/2006/relationships" r:id="rId64"/>
          <a:extLst>
            <a:ext uri="{FF2B5EF4-FFF2-40B4-BE49-F238E27FC236}">
              <a16:creationId xmlns:a16="http://schemas.microsoft.com/office/drawing/2014/main" id="{00000000-0008-0000-0700-000071000000}"/>
            </a:ext>
          </a:extLst>
        </xdr:cNvPr>
        <xdr:cNvSpPr>
          <a:spLocks noChangeAspect="1" noChangeArrowheads="1"/>
        </xdr:cNvSpPr>
      </xdr:nvSpPr>
      <xdr:spPr bwMode="auto">
        <a:xfrm>
          <a:off x="3657600" y="30784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432</xdr:row>
      <xdr:rowOff>0</xdr:rowOff>
    </xdr:from>
    <xdr:ext cx="190500" cy="123825"/>
    <xdr:sp macro="" textlink="">
      <xdr:nvSpPr>
        <xdr:cNvPr id="114" name="AutoShape 6" descr="Bandeira Sousa.png">
          <a:hlinkClick xmlns:r="http://schemas.openxmlformats.org/officeDocument/2006/relationships" r:id="rId65"/>
          <a:extLst>
            <a:ext uri="{FF2B5EF4-FFF2-40B4-BE49-F238E27FC236}">
              <a16:creationId xmlns:a16="http://schemas.microsoft.com/office/drawing/2014/main" id="{00000000-0008-0000-0700-000072000000}"/>
            </a:ext>
          </a:extLst>
        </xdr:cNvPr>
        <xdr:cNvSpPr>
          <a:spLocks noChangeAspect="1" noChangeArrowheads="1"/>
        </xdr:cNvSpPr>
      </xdr:nvSpPr>
      <xdr:spPr bwMode="auto">
        <a:xfrm>
          <a:off x="3657600" y="30803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33350"/>
    <xdr:sp macro="" textlink="">
      <xdr:nvSpPr>
        <xdr:cNvPr id="115" name="AutoShape 7" descr="Bandeira Cabedelo.jpg">
          <a:hlinkClick xmlns:r="http://schemas.openxmlformats.org/officeDocument/2006/relationships" r:id="rId66"/>
          <a:extLst>
            <a:ext uri="{FF2B5EF4-FFF2-40B4-BE49-F238E27FC236}">
              <a16:creationId xmlns:a16="http://schemas.microsoft.com/office/drawing/2014/main" id="{00000000-0008-0000-0700-000073000000}"/>
            </a:ext>
          </a:extLst>
        </xdr:cNvPr>
        <xdr:cNvSpPr>
          <a:spLocks noChangeAspect="1" noChangeArrowheads="1"/>
        </xdr:cNvSpPr>
      </xdr:nvSpPr>
      <xdr:spPr bwMode="auto">
        <a:xfrm>
          <a:off x="3657600" y="30822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396</xdr:row>
      <xdr:rowOff>0</xdr:rowOff>
    </xdr:from>
    <xdr:ext cx="190500" cy="152400"/>
    <xdr:sp macro="" textlink="">
      <xdr:nvSpPr>
        <xdr:cNvPr id="116" name="AutoShape 8" descr="Bandeira de cajazeiras.JPG">
          <a:hlinkClick xmlns:r="http://schemas.openxmlformats.org/officeDocument/2006/relationships" r:id="rId67"/>
          <a:extLst>
            <a:ext uri="{FF2B5EF4-FFF2-40B4-BE49-F238E27FC236}">
              <a16:creationId xmlns:a16="http://schemas.microsoft.com/office/drawing/2014/main" id="{00000000-0008-0000-0700-000074000000}"/>
            </a:ext>
          </a:extLst>
        </xdr:cNvPr>
        <xdr:cNvSpPr>
          <a:spLocks noChangeAspect="1" noChangeArrowheads="1"/>
        </xdr:cNvSpPr>
      </xdr:nvSpPr>
      <xdr:spPr bwMode="auto">
        <a:xfrm>
          <a:off x="3657600" y="308419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384</xdr:row>
      <xdr:rowOff>0</xdr:rowOff>
    </xdr:from>
    <xdr:ext cx="190500" cy="104775"/>
    <xdr:sp macro="" textlink="">
      <xdr:nvSpPr>
        <xdr:cNvPr id="117" name="AutoShape 9" descr="Bandeiraguarabira.svg">
          <a:hlinkClick xmlns:r="http://schemas.openxmlformats.org/officeDocument/2006/relationships" r:id="rId68"/>
          <a:extLst>
            <a:ext uri="{FF2B5EF4-FFF2-40B4-BE49-F238E27FC236}">
              <a16:creationId xmlns:a16="http://schemas.microsoft.com/office/drawing/2014/main" id="{00000000-0008-0000-0700-000075000000}"/>
            </a:ext>
          </a:extLst>
        </xdr:cNvPr>
        <xdr:cNvSpPr>
          <a:spLocks noChangeAspect="1" noChangeArrowheads="1"/>
        </xdr:cNvSpPr>
      </xdr:nvSpPr>
      <xdr:spPr bwMode="auto">
        <a:xfrm>
          <a:off x="3657600" y="30861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476</xdr:row>
      <xdr:rowOff>0</xdr:rowOff>
    </xdr:from>
    <xdr:ext cx="190500" cy="123825"/>
    <xdr:sp macro="" textlink="">
      <xdr:nvSpPr>
        <xdr:cNvPr id="118" name="AutoShape 10" descr="Bandeira sapé.jpg">
          <a:hlinkClick xmlns:r="http://schemas.openxmlformats.org/officeDocument/2006/relationships" r:id="rId69"/>
          <a:extLst>
            <a:ext uri="{FF2B5EF4-FFF2-40B4-BE49-F238E27FC236}">
              <a16:creationId xmlns:a16="http://schemas.microsoft.com/office/drawing/2014/main" id="{00000000-0008-0000-0700-000076000000}"/>
            </a:ext>
          </a:extLst>
        </xdr:cNvPr>
        <xdr:cNvSpPr>
          <a:spLocks noChangeAspect="1" noChangeArrowheads="1"/>
        </xdr:cNvSpPr>
      </xdr:nvSpPr>
      <xdr:spPr bwMode="auto">
        <a:xfrm>
          <a:off x="3657600" y="30880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511</xdr:row>
      <xdr:rowOff>0</xdr:rowOff>
    </xdr:from>
    <xdr:ext cx="190500" cy="104775"/>
    <xdr:sp macro="" textlink="">
      <xdr:nvSpPr>
        <xdr:cNvPr id="119" name="AutoShape 11" descr="Bandeiramamanguape.png">
          <a:hlinkClick xmlns:r="http://schemas.openxmlformats.org/officeDocument/2006/relationships" r:id="rId70"/>
          <a:extLst>
            <a:ext uri="{FF2B5EF4-FFF2-40B4-BE49-F238E27FC236}">
              <a16:creationId xmlns:a16="http://schemas.microsoft.com/office/drawing/2014/main" id="{00000000-0008-0000-0700-000077000000}"/>
            </a:ext>
          </a:extLst>
        </xdr:cNvPr>
        <xdr:cNvSpPr>
          <a:spLocks noChangeAspect="1" noChangeArrowheads="1"/>
        </xdr:cNvSpPr>
      </xdr:nvSpPr>
      <xdr:spPr bwMode="auto">
        <a:xfrm>
          <a:off x="3657600" y="30899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120" name="AutoShape 12" descr="Bandeiraqueimadas.jpg">
          <a:hlinkClick xmlns:r="http://schemas.openxmlformats.org/officeDocument/2006/relationships" r:id="rId71"/>
          <a:extLst>
            <a:ext uri="{FF2B5EF4-FFF2-40B4-BE49-F238E27FC236}">
              <a16:creationId xmlns:a16="http://schemas.microsoft.com/office/drawing/2014/main" id="{00000000-0008-0000-0700-000078000000}"/>
            </a:ext>
          </a:extLst>
        </xdr:cNvPr>
        <xdr:cNvSpPr>
          <a:spLocks noChangeAspect="1" noChangeArrowheads="1"/>
        </xdr:cNvSpPr>
      </xdr:nvSpPr>
      <xdr:spPr bwMode="auto">
        <a:xfrm>
          <a:off x="3657600" y="30918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339</xdr:row>
      <xdr:rowOff>0</xdr:rowOff>
    </xdr:from>
    <xdr:ext cx="190500" cy="123825"/>
    <xdr:sp macro="" textlink="">
      <xdr:nvSpPr>
        <xdr:cNvPr id="121" name="AutoShape 13" descr="Bandeira de São Bento, Paraíba, Brasil.PNG">
          <a:hlinkClick xmlns:r="http://schemas.openxmlformats.org/officeDocument/2006/relationships" r:id="rId72"/>
          <a:extLst>
            <a:ext uri="{FF2B5EF4-FFF2-40B4-BE49-F238E27FC236}">
              <a16:creationId xmlns:a16="http://schemas.microsoft.com/office/drawing/2014/main" id="{00000000-0008-0000-0700-000079000000}"/>
            </a:ext>
          </a:extLst>
        </xdr:cNvPr>
        <xdr:cNvSpPr>
          <a:spLocks noChangeAspect="1" noChangeArrowheads="1"/>
        </xdr:cNvSpPr>
      </xdr:nvSpPr>
      <xdr:spPr bwMode="auto">
        <a:xfrm>
          <a:off x="3657600" y="30937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333</xdr:row>
      <xdr:rowOff>0</xdr:rowOff>
    </xdr:from>
    <xdr:ext cx="190500" cy="123825"/>
    <xdr:sp macro="" textlink="">
      <xdr:nvSpPr>
        <xdr:cNvPr id="122" name="AutoShape 14" descr="Bandeira monteiro.jpg">
          <a:hlinkClick xmlns:r="http://schemas.openxmlformats.org/officeDocument/2006/relationships" r:id="rId73"/>
          <a:extLst>
            <a:ext uri="{FF2B5EF4-FFF2-40B4-BE49-F238E27FC236}">
              <a16:creationId xmlns:a16="http://schemas.microsoft.com/office/drawing/2014/main" id="{00000000-0008-0000-0700-00007A000000}"/>
            </a:ext>
          </a:extLst>
        </xdr:cNvPr>
        <xdr:cNvSpPr>
          <a:spLocks noChangeAspect="1" noChangeArrowheads="1"/>
        </xdr:cNvSpPr>
      </xdr:nvSpPr>
      <xdr:spPr bwMode="auto">
        <a:xfrm>
          <a:off x="3657600" y="30956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23825"/>
    <xdr:sp macro="" textlink="">
      <xdr:nvSpPr>
        <xdr:cNvPr id="123" name="AutoShape 15" descr="Bandeira esperanca.png">
          <a:hlinkClick xmlns:r="http://schemas.openxmlformats.org/officeDocument/2006/relationships" r:id="rId74"/>
          <a:extLst>
            <a:ext uri="{FF2B5EF4-FFF2-40B4-BE49-F238E27FC236}">
              <a16:creationId xmlns:a16="http://schemas.microsoft.com/office/drawing/2014/main" id="{00000000-0008-0000-0700-00007B000000}"/>
            </a:ext>
          </a:extLst>
        </xdr:cNvPr>
        <xdr:cNvSpPr>
          <a:spLocks noChangeAspect="1" noChangeArrowheads="1"/>
        </xdr:cNvSpPr>
      </xdr:nvSpPr>
      <xdr:spPr bwMode="auto">
        <a:xfrm>
          <a:off x="3657600" y="30975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499</xdr:row>
      <xdr:rowOff>0</xdr:rowOff>
    </xdr:from>
    <xdr:ext cx="190500" cy="133350"/>
    <xdr:sp macro="" textlink="">
      <xdr:nvSpPr>
        <xdr:cNvPr id="124" name="AutoShape 16" descr="Bandeira pombal.PNG">
          <a:hlinkClick xmlns:r="http://schemas.openxmlformats.org/officeDocument/2006/relationships" r:id="rId75"/>
          <a:extLst>
            <a:ext uri="{FF2B5EF4-FFF2-40B4-BE49-F238E27FC236}">
              <a16:creationId xmlns:a16="http://schemas.microsoft.com/office/drawing/2014/main" id="{00000000-0008-0000-0700-00007C000000}"/>
            </a:ext>
          </a:extLst>
        </xdr:cNvPr>
        <xdr:cNvSpPr>
          <a:spLocks noChangeAspect="1" noChangeArrowheads="1"/>
        </xdr:cNvSpPr>
      </xdr:nvSpPr>
      <xdr:spPr bwMode="auto">
        <a:xfrm>
          <a:off x="3657600" y="30994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42875"/>
    <xdr:sp macro="" textlink="">
      <xdr:nvSpPr>
        <xdr:cNvPr id="125" name="AutoShape 17" descr="Bandeira de Catolé do Rocha, Paraíba, Brasil.PNG">
          <a:hlinkClick xmlns:r="http://schemas.openxmlformats.org/officeDocument/2006/relationships" r:id="rId76"/>
          <a:extLst>
            <a:ext uri="{FF2B5EF4-FFF2-40B4-BE49-F238E27FC236}">
              <a16:creationId xmlns:a16="http://schemas.microsoft.com/office/drawing/2014/main" id="{00000000-0008-0000-0700-00007D000000}"/>
            </a:ext>
          </a:extLst>
        </xdr:cNvPr>
        <xdr:cNvSpPr>
          <a:spLocks noChangeAspect="1" noChangeArrowheads="1"/>
        </xdr:cNvSpPr>
      </xdr:nvSpPr>
      <xdr:spPr bwMode="auto">
        <a:xfrm>
          <a:off x="3657600" y="310134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405</xdr:row>
      <xdr:rowOff>0</xdr:rowOff>
    </xdr:from>
    <xdr:ext cx="190500" cy="123825"/>
    <xdr:sp macro="" textlink="">
      <xdr:nvSpPr>
        <xdr:cNvPr id="126" name="AutoShape 18" descr="Bandeira pedras de fogo.png">
          <a:hlinkClick xmlns:r="http://schemas.openxmlformats.org/officeDocument/2006/relationships" r:id="rId77"/>
          <a:extLst>
            <a:ext uri="{FF2B5EF4-FFF2-40B4-BE49-F238E27FC236}">
              <a16:creationId xmlns:a16="http://schemas.microsoft.com/office/drawing/2014/main" id="{00000000-0008-0000-0700-00007E000000}"/>
            </a:ext>
          </a:extLst>
        </xdr:cNvPr>
        <xdr:cNvSpPr>
          <a:spLocks noChangeAspect="1" noChangeArrowheads="1"/>
        </xdr:cNvSpPr>
      </xdr:nvSpPr>
      <xdr:spPr bwMode="auto">
        <a:xfrm>
          <a:off x="3657600" y="31032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453</xdr:row>
      <xdr:rowOff>0</xdr:rowOff>
    </xdr:from>
    <xdr:ext cx="190500" cy="104775"/>
    <xdr:sp macro="" textlink="">
      <xdr:nvSpPr>
        <xdr:cNvPr id="127" name="AutoShape 19" descr="Bandeiraalagoagrande.png">
          <a:hlinkClick xmlns:r="http://schemas.openxmlformats.org/officeDocument/2006/relationships" r:id="rId78"/>
          <a:extLst>
            <a:ext uri="{FF2B5EF4-FFF2-40B4-BE49-F238E27FC236}">
              <a16:creationId xmlns:a16="http://schemas.microsoft.com/office/drawing/2014/main" id="{00000000-0008-0000-0700-00007F000000}"/>
            </a:ext>
          </a:extLst>
        </xdr:cNvPr>
        <xdr:cNvSpPr>
          <a:spLocks noChangeAspect="1" noChangeArrowheads="1"/>
        </xdr:cNvSpPr>
      </xdr:nvSpPr>
      <xdr:spPr bwMode="auto">
        <a:xfrm>
          <a:off x="3657600" y="31051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128" name="AutoShape 20" descr="Bandeira lagoa seca.svg">
          <a:hlinkClick xmlns:r="http://schemas.openxmlformats.org/officeDocument/2006/relationships" r:id="rId79"/>
          <a:extLst>
            <a:ext uri="{FF2B5EF4-FFF2-40B4-BE49-F238E27FC236}">
              <a16:creationId xmlns:a16="http://schemas.microsoft.com/office/drawing/2014/main" id="{00000000-0008-0000-0700-000080000000}"/>
            </a:ext>
          </a:extLst>
        </xdr:cNvPr>
        <xdr:cNvSpPr>
          <a:spLocks noChangeAspect="1" noChangeArrowheads="1"/>
        </xdr:cNvSpPr>
      </xdr:nvSpPr>
      <xdr:spPr bwMode="auto">
        <a:xfrm>
          <a:off x="3657600" y="31070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04775"/>
    <xdr:sp macro="" textlink="">
      <xdr:nvSpPr>
        <xdr:cNvPr id="129" name="AutoShape 21" descr="Bandeirasolanea.png">
          <a:hlinkClick xmlns:r="http://schemas.openxmlformats.org/officeDocument/2006/relationships" r:id="rId80"/>
          <a:extLst>
            <a:ext uri="{FF2B5EF4-FFF2-40B4-BE49-F238E27FC236}">
              <a16:creationId xmlns:a16="http://schemas.microsoft.com/office/drawing/2014/main" id="{00000000-0008-0000-0700-000081000000}"/>
            </a:ext>
          </a:extLst>
        </xdr:cNvPr>
        <xdr:cNvSpPr>
          <a:spLocks noChangeAspect="1" noChangeArrowheads="1"/>
        </xdr:cNvSpPr>
      </xdr:nvSpPr>
      <xdr:spPr bwMode="auto">
        <a:xfrm>
          <a:off x="3657600" y="310896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04775"/>
    <xdr:sp macro="" textlink="">
      <xdr:nvSpPr>
        <xdr:cNvPr id="130" name="AutoShape 22" descr="Bandeira conde.PNG">
          <a:hlinkClick xmlns:r="http://schemas.openxmlformats.org/officeDocument/2006/relationships" r:id="rId81"/>
          <a:extLst>
            <a:ext uri="{FF2B5EF4-FFF2-40B4-BE49-F238E27FC236}">
              <a16:creationId xmlns:a16="http://schemas.microsoft.com/office/drawing/2014/main" id="{00000000-0008-0000-0700-000082000000}"/>
            </a:ext>
          </a:extLst>
        </xdr:cNvPr>
        <xdr:cNvSpPr>
          <a:spLocks noChangeAspect="1" noChangeArrowheads="1"/>
        </xdr:cNvSpPr>
      </xdr:nvSpPr>
      <xdr:spPr bwMode="auto">
        <a:xfrm>
          <a:off x="3657600" y="31108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33350"/>
    <xdr:sp macro="" textlink="">
      <xdr:nvSpPr>
        <xdr:cNvPr id="131" name="AutoShape 23" descr="Bandeira de Itaporanga (Paraíba).svg">
          <a:hlinkClick xmlns:r="http://schemas.openxmlformats.org/officeDocument/2006/relationships" r:id="rId82"/>
          <a:extLst>
            <a:ext uri="{FF2B5EF4-FFF2-40B4-BE49-F238E27FC236}">
              <a16:creationId xmlns:a16="http://schemas.microsoft.com/office/drawing/2014/main" id="{00000000-0008-0000-0700-000083000000}"/>
            </a:ext>
          </a:extLst>
        </xdr:cNvPr>
        <xdr:cNvSpPr>
          <a:spLocks noChangeAspect="1" noChangeArrowheads="1"/>
        </xdr:cNvSpPr>
      </xdr:nvSpPr>
      <xdr:spPr bwMode="auto">
        <a:xfrm>
          <a:off x="3657600" y="31127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372</xdr:row>
      <xdr:rowOff>0</xdr:rowOff>
    </xdr:from>
    <xdr:ext cx="190500" cy="123825"/>
    <xdr:sp macro="" textlink="">
      <xdr:nvSpPr>
        <xdr:cNvPr id="132" name="AutoShape 24" descr="Bandeira itabaiana.jpg">
          <a:hlinkClick xmlns:r="http://schemas.openxmlformats.org/officeDocument/2006/relationships" r:id="rId83"/>
          <a:extLst>
            <a:ext uri="{FF2B5EF4-FFF2-40B4-BE49-F238E27FC236}">
              <a16:creationId xmlns:a16="http://schemas.microsoft.com/office/drawing/2014/main" id="{00000000-0008-0000-0700-000084000000}"/>
            </a:ext>
          </a:extLst>
        </xdr:cNvPr>
        <xdr:cNvSpPr>
          <a:spLocks noChangeAspect="1" noChangeArrowheads="1"/>
        </xdr:cNvSpPr>
      </xdr:nvSpPr>
      <xdr:spPr bwMode="auto">
        <a:xfrm>
          <a:off x="3657600" y="31146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133" name="AutoShape 25" descr="Bandeira rio tinto.PNG">
          <a:hlinkClick xmlns:r="http://schemas.openxmlformats.org/officeDocument/2006/relationships" r:id="rId84"/>
          <a:extLst>
            <a:ext uri="{FF2B5EF4-FFF2-40B4-BE49-F238E27FC236}">
              <a16:creationId xmlns:a16="http://schemas.microsoft.com/office/drawing/2014/main" id="{00000000-0008-0000-0700-000085000000}"/>
            </a:ext>
          </a:extLst>
        </xdr:cNvPr>
        <xdr:cNvSpPr>
          <a:spLocks noChangeAspect="1" noChangeArrowheads="1"/>
        </xdr:cNvSpPr>
      </xdr:nvSpPr>
      <xdr:spPr bwMode="auto">
        <a:xfrm>
          <a:off x="3657600" y="31165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475</xdr:row>
      <xdr:rowOff>0</xdr:rowOff>
    </xdr:from>
    <xdr:ext cx="190500" cy="133350"/>
    <xdr:sp macro="" textlink="">
      <xdr:nvSpPr>
        <xdr:cNvPr id="134" name="AutoShape 26" descr="Bandeira princesa isabel.PNG">
          <a:hlinkClick xmlns:r="http://schemas.openxmlformats.org/officeDocument/2006/relationships" r:id="rId85"/>
          <a:extLst>
            <a:ext uri="{FF2B5EF4-FFF2-40B4-BE49-F238E27FC236}">
              <a16:creationId xmlns:a16="http://schemas.microsoft.com/office/drawing/2014/main" id="{00000000-0008-0000-0700-000086000000}"/>
            </a:ext>
          </a:extLst>
        </xdr:cNvPr>
        <xdr:cNvSpPr>
          <a:spLocks noChangeAspect="1" noChangeArrowheads="1"/>
        </xdr:cNvSpPr>
      </xdr:nvSpPr>
      <xdr:spPr bwMode="auto">
        <a:xfrm>
          <a:off x="3657600" y="31184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419</xdr:row>
      <xdr:rowOff>0</xdr:rowOff>
    </xdr:from>
    <xdr:ext cx="190500" cy="104775"/>
    <xdr:sp macro="" textlink="">
      <xdr:nvSpPr>
        <xdr:cNvPr id="135" name="AutoShape 27" descr="Flag of Areia.svg">
          <a:hlinkClick xmlns:r="http://schemas.openxmlformats.org/officeDocument/2006/relationships" r:id="rId86"/>
          <a:extLst>
            <a:ext uri="{FF2B5EF4-FFF2-40B4-BE49-F238E27FC236}">
              <a16:creationId xmlns:a16="http://schemas.microsoft.com/office/drawing/2014/main" id="{00000000-0008-0000-0700-000087000000}"/>
            </a:ext>
          </a:extLst>
        </xdr:cNvPr>
        <xdr:cNvSpPr>
          <a:spLocks noChangeAspect="1" noChangeArrowheads="1"/>
        </xdr:cNvSpPr>
      </xdr:nvSpPr>
      <xdr:spPr bwMode="auto">
        <a:xfrm>
          <a:off x="3657600" y="312039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23825"/>
    <xdr:sp macro="" textlink="">
      <xdr:nvSpPr>
        <xdr:cNvPr id="136" name="AutoShape 28" descr="Bandeira de Caaporã.jpg">
          <a:hlinkClick xmlns:r="http://schemas.openxmlformats.org/officeDocument/2006/relationships" r:id="rId87"/>
          <a:extLst>
            <a:ext uri="{FF2B5EF4-FFF2-40B4-BE49-F238E27FC236}">
              <a16:creationId xmlns:a16="http://schemas.microsoft.com/office/drawing/2014/main" id="{00000000-0008-0000-0700-000088000000}"/>
            </a:ext>
          </a:extLst>
        </xdr:cNvPr>
        <xdr:cNvSpPr>
          <a:spLocks noChangeAspect="1" noChangeArrowheads="1"/>
        </xdr:cNvSpPr>
      </xdr:nvSpPr>
      <xdr:spPr bwMode="auto">
        <a:xfrm>
          <a:off x="3657600" y="31222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42875"/>
    <xdr:sp macro="" textlink="">
      <xdr:nvSpPr>
        <xdr:cNvPr id="137" name="AutoShape 29" descr="Bandeira-de-Mari.jpg">
          <a:hlinkClick xmlns:r="http://schemas.openxmlformats.org/officeDocument/2006/relationships" r:id="rId88"/>
          <a:extLst>
            <a:ext uri="{FF2B5EF4-FFF2-40B4-BE49-F238E27FC236}">
              <a16:creationId xmlns:a16="http://schemas.microsoft.com/office/drawing/2014/main" id="{00000000-0008-0000-0700-000089000000}"/>
            </a:ext>
          </a:extLst>
        </xdr:cNvPr>
        <xdr:cNvSpPr>
          <a:spLocks noChangeAspect="1" noChangeArrowheads="1"/>
        </xdr:cNvSpPr>
      </xdr:nvSpPr>
      <xdr:spPr bwMode="auto">
        <a:xfrm>
          <a:off x="3657600" y="312420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349</xdr:row>
      <xdr:rowOff>0</xdr:rowOff>
    </xdr:from>
    <xdr:ext cx="190500" cy="104775"/>
    <xdr:sp macro="" textlink="">
      <xdr:nvSpPr>
        <xdr:cNvPr id="138" name="AutoShape 30" descr="Bandeirabananeiras.png">
          <a:hlinkClick xmlns:r="http://schemas.openxmlformats.org/officeDocument/2006/relationships" r:id="rId89"/>
          <a:extLst>
            <a:ext uri="{FF2B5EF4-FFF2-40B4-BE49-F238E27FC236}">
              <a16:creationId xmlns:a16="http://schemas.microsoft.com/office/drawing/2014/main" id="{00000000-0008-0000-0700-00008A000000}"/>
            </a:ext>
          </a:extLst>
        </xdr:cNvPr>
        <xdr:cNvSpPr>
          <a:spLocks noChangeAspect="1" noChangeArrowheads="1"/>
        </xdr:cNvSpPr>
      </xdr:nvSpPr>
      <xdr:spPr bwMode="auto">
        <a:xfrm>
          <a:off x="3657600" y="312610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33350"/>
    <xdr:sp macro="" textlink="">
      <xdr:nvSpPr>
        <xdr:cNvPr id="140" name="AutoShape 32" descr="Bandeira araruna pb atualizada.png">
          <a:hlinkClick xmlns:r="http://schemas.openxmlformats.org/officeDocument/2006/relationships" r:id="rId90"/>
          <a:extLst>
            <a:ext uri="{FF2B5EF4-FFF2-40B4-BE49-F238E27FC236}">
              <a16:creationId xmlns:a16="http://schemas.microsoft.com/office/drawing/2014/main" id="{00000000-0008-0000-0700-00008C000000}"/>
            </a:ext>
          </a:extLst>
        </xdr:cNvPr>
        <xdr:cNvSpPr>
          <a:spLocks noChangeAspect="1" noChangeArrowheads="1"/>
        </xdr:cNvSpPr>
      </xdr:nvSpPr>
      <xdr:spPr bwMode="auto">
        <a:xfrm>
          <a:off x="3657600" y="31299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450</xdr:row>
      <xdr:rowOff>0</xdr:rowOff>
    </xdr:from>
    <xdr:ext cx="190500" cy="142875"/>
    <xdr:sp macro="" textlink="">
      <xdr:nvSpPr>
        <xdr:cNvPr id="141" name="AutoShape 33" descr="Bandeira cuite.PNG">
          <a:hlinkClick xmlns:r="http://schemas.openxmlformats.org/officeDocument/2006/relationships" r:id="rId91"/>
          <a:extLst>
            <a:ext uri="{FF2B5EF4-FFF2-40B4-BE49-F238E27FC236}">
              <a16:creationId xmlns:a16="http://schemas.microsoft.com/office/drawing/2014/main" id="{00000000-0008-0000-0700-00008D000000}"/>
            </a:ext>
          </a:extLst>
        </xdr:cNvPr>
        <xdr:cNvSpPr>
          <a:spLocks noChangeAspect="1" noChangeArrowheads="1"/>
        </xdr:cNvSpPr>
      </xdr:nvSpPr>
      <xdr:spPr bwMode="auto">
        <a:xfrm>
          <a:off x="3657600" y="313182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436</xdr:row>
      <xdr:rowOff>0</xdr:rowOff>
    </xdr:from>
    <xdr:ext cx="190500" cy="200025"/>
    <xdr:sp macro="" textlink="">
      <xdr:nvSpPr>
        <xdr:cNvPr id="142" name="AutoShape 34" descr="Brasao sao jose de piranhas.PNG">
          <a:hlinkClick xmlns:r="http://schemas.openxmlformats.org/officeDocument/2006/relationships" r:id="rId92"/>
          <a:extLst>
            <a:ext uri="{FF2B5EF4-FFF2-40B4-BE49-F238E27FC236}">
              <a16:creationId xmlns:a16="http://schemas.microsoft.com/office/drawing/2014/main" id="{00000000-0008-0000-0700-00008E000000}"/>
            </a:ext>
          </a:extLst>
        </xdr:cNvPr>
        <xdr:cNvSpPr>
          <a:spLocks noChangeAspect="1" noChangeArrowheads="1"/>
        </xdr:cNvSpPr>
      </xdr:nvSpPr>
      <xdr:spPr bwMode="auto">
        <a:xfrm>
          <a:off x="3657600" y="313372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399</xdr:row>
      <xdr:rowOff>0</xdr:rowOff>
    </xdr:from>
    <xdr:ext cx="190500" cy="104775"/>
    <xdr:sp macro="" textlink="">
      <xdr:nvSpPr>
        <xdr:cNvPr id="143" name="AutoShape 35" descr="Bandeiraremigio.png">
          <a:hlinkClick xmlns:r="http://schemas.openxmlformats.org/officeDocument/2006/relationships" r:id="rId93"/>
          <a:extLst>
            <a:ext uri="{FF2B5EF4-FFF2-40B4-BE49-F238E27FC236}">
              <a16:creationId xmlns:a16="http://schemas.microsoft.com/office/drawing/2014/main" id="{00000000-0008-0000-0700-00008F000000}"/>
            </a:ext>
          </a:extLst>
        </xdr:cNvPr>
        <xdr:cNvSpPr>
          <a:spLocks noChangeAspect="1" noChangeArrowheads="1"/>
        </xdr:cNvSpPr>
      </xdr:nvSpPr>
      <xdr:spPr bwMode="auto">
        <a:xfrm>
          <a:off x="3657600" y="313563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508</xdr:row>
      <xdr:rowOff>0</xdr:rowOff>
    </xdr:from>
    <xdr:ext cx="190500" cy="114300"/>
    <xdr:sp macro="" textlink="">
      <xdr:nvSpPr>
        <xdr:cNvPr id="144" name="AutoShape 36" descr="Bandeira alhandra.svg">
          <a:hlinkClick xmlns:r="http://schemas.openxmlformats.org/officeDocument/2006/relationships" r:id="rId94"/>
          <a:extLst>
            <a:ext uri="{FF2B5EF4-FFF2-40B4-BE49-F238E27FC236}">
              <a16:creationId xmlns:a16="http://schemas.microsoft.com/office/drawing/2014/main" id="{00000000-0008-0000-0700-000090000000}"/>
            </a:ext>
          </a:extLst>
        </xdr:cNvPr>
        <xdr:cNvSpPr>
          <a:spLocks noChangeAspect="1" noChangeArrowheads="1"/>
        </xdr:cNvSpPr>
      </xdr:nvSpPr>
      <xdr:spPr bwMode="auto">
        <a:xfrm>
          <a:off x="3657600" y="313753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398</xdr:row>
      <xdr:rowOff>0</xdr:rowOff>
    </xdr:from>
    <xdr:ext cx="190500" cy="133350"/>
    <xdr:sp macro="" textlink="">
      <xdr:nvSpPr>
        <xdr:cNvPr id="145" name="AutoShape 37" descr="Bandeira Pitimbu.jpg">
          <a:hlinkClick xmlns:r="http://schemas.openxmlformats.org/officeDocument/2006/relationships" r:id="rId95"/>
          <a:extLst>
            <a:ext uri="{FF2B5EF4-FFF2-40B4-BE49-F238E27FC236}">
              <a16:creationId xmlns:a16="http://schemas.microsoft.com/office/drawing/2014/main" id="{00000000-0008-0000-0700-000091000000}"/>
            </a:ext>
          </a:extLst>
        </xdr:cNvPr>
        <xdr:cNvSpPr>
          <a:spLocks noChangeAspect="1" noChangeArrowheads="1"/>
        </xdr:cNvSpPr>
      </xdr:nvSpPr>
      <xdr:spPr bwMode="auto">
        <a:xfrm>
          <a:off x="3657600" y="31394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326</xdr:row>
      <xdr:rowOff>0</xdr:rowOff>
    </xdr:from>
    <xdr:ext cx="190500" cy="123825"/>
    <xdr:sp macro="" textlink="">
      <xdr:nvSpPr>
        <xdr:cNvPr id="146" name="AutoShape 38" descr="Bandeira Aroeiras-PB.jpg">
          <a:hlinkClick xmlns:r="http://schemas.openxmlformats.org/officeDocument/2006/relationships" r:id="rId96"/>
          <a:extLst>
            <a:ext uri="{FF2B5EF4-FFF2-40B4-BE49-F238E27FC236}">
              <a16:creationId xmlns:a16="http://schemas.microsoft.com/office/drawing/2014/main" id="{00000000-0008-0000-0700-000092000000}"/>
            </a:ext>
          </a:extLst>
        </xdr:cNvPr>
        <xdr:cNvSpPr>
          <a:spLocks noChangeAspect="1" noChangeArrowheads="1"/>
        </xdr:cNvSpPr>
      </xdr:nvSpPr>
      <xdr:spPr bwMode="auto">
        <a:xfrm>
          <a:off x="3657600" y="31413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14300"/>
    <xdr:sp macro="" textlink="">
      <xdr:nvSpPr>
        <xdr:cNvPr id="147" name="AutoShape 39" descr="Bandeira Conceição (PB).jpg">
          <a:hlinkClick xmlns:r="http://schemas.openxmlformats.org/officeDocument/2006/relationships" r:id="rId97"/>
          <a:extLst>
            <a:ext uri="{FF2B5EF4-FFF2-40B4-BE49-F238E27FC236}">
              <a16:creationId xmlns:a16="http://schemas.microsoft.com/office/drawing/2014/main" id="{00000000-0008-0000-0700-000093000000}"/>
            </a:ext>
          </a:extLst>
        </xdr:cNvPr>
        <xdr:cNvSpPr>
          <a:spLocks noChangeAspect="1" noChangeArrowheads="1"/>
        </xdr:cNvSpPr>
      </xdr:nvSpPr>
      <xdr:spPr bwMode="auto">
        <a:xfrm>
          <a:off x="3657600" y="31432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200025"/>
    <xdr:sp macro="" textlink="">
      <xdr:nvSpPr>
        <xdr:cNvPr id="148" name="AutoShape 40" descr="BrasãoItapororoca.jpeg">
          <a:hlinkClick xmlns:r="http://schemas.openxmlformats.org/officeDocument/2006/relationships" r:id="rId98"/>
          <a:extLst>
            <a:ext uri="{FF2B5EF4-FFF2-40B4-BE49-F238E27FC236}">
              <a16:creationId xmlns:a16="http://schemas.microsoft.com/office/drawing/2014/main" id="{00000000-0008-0000-0700-000094000000}"/>
            </a:ext>
          </a:extLst>
        </xdr:cNvPr>
        <xdr:cNvSpPr>
          <a:spLocks noChangeAspect="1" noChangeArrowheads="1"/>
        </xdr:cNvSpPr>
      </xdr:nvSpPr>
      <xdr:spPr bwMode="auto">
        <a:xfrm>
          <a:off x="3657600" y="314515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149" name="AutoShape 41" descr="Bandeira Municipio Picui.jpg">
          <a:hlinkClick xmlns:r="http://schemas.openxmlformats.org/officeDocument/2006/relationships" r:id="rId99"/>
          <a:extLst>
            <a:ext uri="{FF2B5EF4-FFF2-40B4-BE49-F238E27FC236}">
              <a16:creationId xmlns:a16="http://schemas.microsoft.com/office/drawing/2014/main" id="{00000000-0008-0000-0700-000095000000}"/>
            </a:ext>
          </a:extLst>
        </xdr:cNvPr>
        <xdr:cNvSpPr>
          <a:spLocks noChangeAspect="1" noChangeArrowheads="1"/>
        </xdr:cNvSpPr>
      </xdr:nvSpPr>
      <xdr:spPr bwMode="auto">
        <a:xfrm>
          <a:off x="3657600" y="31470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14300"/>
    <xdr:sp macro="" textlink="">
      <xdr:nvSpPr>
        <xdr:cNvPr id="150" name="AutoShape 42" descr="Bandeira de pocinhos.jpg">
          <a:hlinkClick xmlns:r="http://schemas.openxmlformats.org/officeDocument/2006/relationships" r:id="rId100"/>
          <a:extLst>
            <a:ext uri="{FF2B5EF4-FFF2-40B4-BE49-F238E27FC236}">
              <a16:creationId xmlns:a16="http://schemas.microsoft.com/office/drawing/2014/main" id="{00000000-0008-0000-0700-000096000000}"/>
            </a:ext>
          </a:extLst>
        </xdr:cNvPr>
        <xdr:cNvSpPr>
          <a:spLocks noChangeAspect="1" noChangeArrowheads="1"/>
        </xdr:cNvSpPr>
      </xdr:nvSpPr>
      <xdr:spPr bwMode="auto">
        <a:xfrm>
          <a:off x="3657600" y="31489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42875"/>
    <xdr:sp macro="" textlink="">
      <xdr:nvSpPr>
        <xdr:cNvPr id="151" name="AutoShape 43" descr="Bandeira de Juazeirinho.jpg">
          <a:hlinkClick xmlns:r="http://schemas.openxmlformats.org/officeDocument/2006/relationships" r:id="rId101"/>
          <a:extLst>
            <a:ext uri="{FF2B5EF4-FFF2-40B4-BE49-F238E27FC236}">
              <a16:creationId xmlns:a16="http://schemas.microsoft.com/office/drawing/2014/main" id="{00000000-0008-0000-0700-000097000000}"/>
            </a:ext>
          </a:extLst>
        </xdr:cNvPr>
        <xdr:cNvSpPr>
          <a:spLocks noChangeAspect="1" noChangeArrowheads="1"/>
        </xdr:cNvSpPr>
      </xdr:nvSpPr>
      <xdr:spPr bwMode="auto">
        <a:xfrm>
          <a:off x="3657600" y="315087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152" name="AutoShape 44" descr="BANDEIRA DE INGÁ PARAÍBA.jpg">
          <a:hlinkClick xmlns:r="http://schemas.openxmlformats.org/officeDocument/2006/relationships" r:id="rId102"/>
          <a:extLst>
            <a:ext uri="{FF2B5EF4-FFF2-40B4-BE49-F238E27FC236}">
              <a16:creationId xmlns:a16="http://schemas.microsoft.com/office/drawing/2014/main" id="{00000000-0008-0000-0700-000098000000}"/>
            </a:ext>
          </a:extLst>
        </xdr:cNvPr>
        <xdr:cNvSpPr>
          <a:spLocks noChangeAspect="1" noChangeArrowheads="1"/>
        </xdr:cNvSpPr>
      </xdr:nvSpPr>
      <xdr:spPr bwMode="auto">
        <a:xfrm>
          <a:off x="3657600" y="31527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153" name="AutoShape 45" descr="Bandeira sao joao do rio do peixe.PNG">
          <a:hlinkClick xmlns:r="http://schemas.openxmlformats.org/officeDocument/2006/relationships" r:id="rId103"/>
          <a:extLst>
            <a:ext uri="{FF2B5EF4-FFF2-40B4-BE49-F238E27FC236}">
              <a16:creationId xmlns:a16="http://schemas.microsoft.com/office/drawing/2014/main" id="{00000000-0008-0000-0700-000099000000}"/>
            </a:ext>
          </a:extLst>
        </xdr:cNvPr>
        <xdr:cNvSpPr>
          <a:spLocks noChangeAspect="1" noChangeArrowheads="1"/>
        </xdr:cNvSpPr>
      </xdr:nvSpPr>
      <xdr:spPr bwMode="auto">
        <a:xfrm>
          <a:off x="3657600" y="31546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520</xdr:row>
      <xdr:rowOff>0</xdr:rowOff>
    </xdr:from>
    <xdr:ext cx="190500" cy="133350"/>
    <xdr:sp macro="" textlink="">
      <xdr:nvSpPr>
        <xdr:cNvPr id="154" name="AutoShape 46" descr="Bandeira de boqueirao.jpg">
          <a:hlinkClick xmlns:r="http://schemas.openxmlformats.org/officeDocument/2006/relationships" r:id="rId104"/>
          <a:extLst>
            <a:ext uri="{FF2B5EF4-FFF2-40B4-BE49-F238E27FC236}">
              <a16:creationId xmlns:a16="http://schemas.microsoft.com/office/drawing/2014/main" id="{00000000-0008-0000-0700-00009A000000}"/>
            </a:ext>
          </a:extLst>
        </xdr:cNvPr>
        <xdr:cNvSpPr>
          <a:spLocks noChangeAspect="1" noChangeArrowheads="1"/>
        </xdr:cNvSpPr>
      </xdr:nvSpPr>
      <xdr:spPr bwMode="auto">
        <a:xfrm>
          <a:off x="3657600" y="31565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155" name="AutoShape 47" descr="Bandeira belem paraiba.png">
          <a:hlinkClick xmlns:r="http://schemas.openxmlformats.org/officeDocument/2006/relationships" r:id="rId105"/>
          <a:extLst>
            <a:ext uri="{FF2B5EF4-FFF2-40B4-BE49-F238E27FC236}">
              <a16:creationId xmlns:a16="http://schemas.microsoft.com/office/drawing/2014/main" id="{00000000-0008-0000-0700-00009B000000}"/>
            </a:ext>
          </a:extLst>
        </xdr:cNvPr>
        <xdr:cNvSpPr>
          <a:spLocks noChangeAspect="1" noChangeArrowheads="1"/>
        </xdr:cNvSpPr>
      </xdr:nvSpPr>
      <xdr:spPr bwMode="auto">
        <a:xfrm>
          <a:off x="3657600" y="31584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311</xdr:row>
      <xdr:rowOff>0</xdr:rowOff>
    </xdr:from>
    <xdr:ext cx="190500" cy="114300"/>
    <xdr:sp macro="" textlink="">
      <xdr:nvSpPr>
        <xdr:cNvPr id="156" name="AutoShape 48" descr="Bandeira Cruz do Espírito Santo.svg">
          <a:hlinkClick xmlns:r="http://schemas.openxmlformats.org/officeDocument/2006/relationships" r:id="rId106"/>
          <a:extLst>
            <a:ext uri="{FF2B5EF4-FFF2-40B4-BE49-F238E27FC236}">
              <a16:creationId xmlns:a16="http://schemas.microsoft.com/office/drawing/2014/main" id="{00000000-0008-0000-0700-00009C000000}"/>
            </a:ext>
          </a:extLst>
        </xdr:cNvPr>
        <xdr:cNvSpPr>
          <a:spLocks noChangeAspect="1" noChangeArrowheads="1"/>
        </xdr:cNvSpPr>
      </xdr:nvSpPr>
      <xdr:spPr bwMode="auto">
        <a:xfrm>
          <a:off x="3657600" y="316039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354</xdr:row>
      <xdr:rowOff>0</xdr:rowOff>
    </xdr:from>
    <xdr:ext cx="190500" cy="133350"/>
    <xdr:sp macro="" textlink="">
      <xdr:nvSpPr>
        <xdr:cNvPr id="157" name="AutoShape 49" descr="Bandeira de Cacimba de Dentro.png">
          <a:hlinkClick xmlns:r="http://schemas.openxmlformats.org/officeDocument/2006/relationships" r:id="rId107"/>
          <a:extLst>
            <a:ext uri="{FF2B5EF4-FFF2-40B4-BE49-F238E27FC236}">
              <a16:creationId xmlns:a16="http://schemas.microsoft.com/office/drawing/2014/main" id="{00000000-0008-0000-0700-00009D000000}"/>
            </a:ext>
          </a:extLst>
        </xdr:cNvPr>
        <xdr:cNvSpPr>
          <a:spLocks noChangeAspect="1" noChangeArrowheads="1"/>
        </xdr:cNvSpPr>
      </xdr:nvSpPr>
      <xdr:spPr bwMode="auto">
        <a:xfrm>
          <a:off x="3657600" y="31623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451</xdr:row>
      <xdr:rowOff>0</xdr:rowOff>
    </xdr:from>
    <xdr:ext cx="190500" cy="123825"/>
    <xdr:sp macro="" textlink="">
      <xdr:nvSpPr>
        <xdr:cNvPr id="158" name="AutoShape 50" descr="Sumé, PB - Bandeira.svg">
          <a:hlinkClick xmlns:r="http://schemas.openxmlformats.org/officeDocument/2006/relationships" r:id="rId108"/>
          <a:extLst>
            <a:ext uri="{FF2B5EF4-FFF2-40B4-BE49-F238E27FC236}">
              <a16:creationId xmlns:a16="http://schemas.microsoft.com/office/drawing/2014/main" id="{00000000-0008-0000-0700-00009E000000}"/>
            </a:ext>
          </a:extLst>
        </xdr:cNvPr>
        <xdr:cNvSpPr>
          <a:spLocks noChangeAspect="1" noChangeArrowheads="1"/>
        </xdr:cNvSpPr>
      </xdr:nvSpPr>
      <xdr:spPr bwMode="auto">
        <a:xfrm>
          <a:off x="3657600" y="31642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408</xdr:row>
      <xdr:rowOff>0</xdr:rowOff>
    </xdr:from>
    <xdr:ext cx="190500" cy="104775"/>
    <xdr:sp macro="" textlink="">
      <xdr:nvSpPr>
        <xdr:cNvPr id="159" name="AutoShape 51" descr="Bandeiraaracagi.png">
          <a:hlinkClick xmlns:r="http://schemas.openxmlformats.org/officeDocument/2006/relationships" r:id="rId109"/>
          <a:extLst>
            <a:ext uri="{FF2B5EF4-FFF2-40B4-BE49-F238E27FC236}">
              <a16:creationId xmlns:a16="http://schemas.microsoft.com/office/drawing/2014/main" id="{00000000-0008-0000-0700-00009F000000}"/>
            </a:ext>
          </a:extLst>
        </xdr:cNvPr>
        <xdr:cNvSpPr>
          <a:spLocks noChangeAspect="1" noChangeArrowheads="1"/>
        </xdr:cNvSpPr>
      </xdr:nvSpPr>
      <xdr:spPr bwMode="auto">
        <a:xfrm>
          <a:off x="3657600" y="31661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331</xdr:row>
      <xdr:rowOff>0</xdr:rowOff>
    </xdr:from>
    <xdr:ext cx="190500" cy="123825"/>
    <xdr:sp macro="" textlink="">
      <xdr:nvSpPr>
        <xdr:cNvPr id="160" name="AutoShape 52" descr="Bandeira pianco.PNG">
          <a:hlinkClick xmlns:r="http://schemas.openxmlformats.org/officeDocument/2006/relationships" r:id="rId110"/>
          <a:extLst>
            <a:ext uri="{FF2B5EF4-FFF2-40B4-BE49-F238E27FC236}">
              <a16:creationId xmlns:a16="http://schemas.microsoft.com/office/drawing/2014/main" id="{00000000-0008-0000-0700-0000A0000000}"/>
            </a:ext>
          </a:extLst>
        </xdr:cNvPr>
        <xdr:cNvSpPr>
          <a:spLocks noChangeAspect="1" noChangeArrowheads="1"/>
        </xdr:cNvSpPr>
      </xdr:nvSpPr>
      <xdr:spPr bwMode="auto">
        <a:xfrm>
          <a:off x="3657600" y="31680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14300"/>
    <xdr:sp macro="" textlink="">
      <xdr:nvSpPr>
        <xdr:cNvPr id="161" name="AutoShape 53" descr="Bandeira de Barra de Santa Rosa.jpg">
          <a:hlinkClick xmlns:r="http://schemas.openxmlformats.org/officeDocument/2006/relationships" r:id="rId111"/>
          <a:extLst>
            <a:ext uri="{FF2B5EF4-FFF2-40B4-BE49-F238E27FC236}">
              <a16:creationId xmlns:a16="http://schemas.microsoft.com/office/drawing/2014/main" id="{00000000-0008-0000-0700-0000A1000000}"/>
            </a:ext>
          </a:extLst>
        </xdr:cNvPr>
        <xdr:cNvSpPr>
          <a:spLocks noChangeAspect="1" noChangeArrowheads="1"/>
        </xdr:cNvSpPr>
      </xdr:nvSpPr>
      <xdr:spPr bwMode="auto">
        <a:xfrm>
          <a:off x="3657600" y="316992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162" name="AutoShape 54" descr="Bandeira de Coremas.jpg">
          <a:hlinkClick xmlns:r="http://schemas.openxmlformats.org/officeDocument/2006/relationships" r:id="rId112"/>
          <a:extLst>
            <a:ext uri="{FF2B5EF4-FFF2-40B4-BE49-F238E27FC236}">
              <a16:creationId xmlns:a16="http://schemas.microsoft.com/office/drawing/2014/main" id="{00000000-0008-0000-0700-0000A2000000}"/>
            </a:ext>
          </a:extLst>
        </xdr:cNvPr>
        <xdr:cNvSpPr>
          <a:spLocks noChangeAspect="1" noChangeArrowheads="1"/>
        </xdr:cNvSpPr>
      </xdr:nvSpPr>
      <xdr:spPr bwMode="auto">
        <a:xfrm>
          <a:off x="3657600" y="317182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361</xdr:row>
      <xdr:rowOff>0</xdr:rowOff>
    </xdr:from>
    <xdr:ext cx="190500" cy="123825"/>
    <xdr:sp macro="" textlink="">
      <xdr:nvSpPr>
        <xdr:cNvPr id="163" name="AutoShape 55" descr="Taperoá, PB - Bandeira.svg">
          <a:hlinkClick xmlns:r="http://schemas.openxmlformats.org/officeDocument/2006/relationships" r:id="rId113"/>
          <a:extLst>
            <a:ext uri="{FF2B5EF4-FFF2-40B4-BE49-F238E27FC236}">
              <a16:creationId xmlns:a16="http://schemas.microsoft.com/office/drawing/2014/main" id="{00000000-0008-0000-0700-0000A3000000}"/>
            </a:ext>
          </a:extLst>
        </xdr:cNvPr>
        <xdr:cNvSpPr>
          <a:spLocks noChangeAspect="1" noChangeArrowheads="1"/>
        </xdr:cNvSpPr>
      </xdr:nvSpPr>
      <xdr:spPr bwMode="auto">
        <a:xfrm>
          <a:off x="3657600" y="31737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458</xdr:row>
      <xdr:rowOff>0</xdr:rowOff>
    </xdr:from>
    <xdr:ext cx="190500" cy="133350"/>
    <xdr:sp macro="" textlink="">
      <xdr:nvSpPr>
        <xdr:cNvPr id="165" name="AutoShape 57" descr="Bandeira UIRAUNA.jpg">
          <a:hlinkClick xmlns:r="http://schemas.openxmlformats.org/officeDocument/2006/relationships" r:id="rId114"/>
          <a:extLst>
            <a:ext uri="{FF2B5EF4-FFF2-40B4-BE49-F238E27FC236}">
              <a16:creationId xmlns:a16="http://schemas.microsoft.com/office/drawing/2014/main" id="{00000000-0008-0000-0700-0000A5000000}"/>
            </a:ext>
          </a:extLst>
        </xdr:cNvPr>
        <xdr:cNvSpPr>
          <a:spLocks noChangeAspect="1" noChangeArrowheads="1"/>
        </xdr:cNvSpPr>
      </xdr:nvSpPr>
      <xdr:spPr bwMode="auto">
        <a:xfrm>
          <a:off x="3657600" y="31775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33350"/>
    <xdr:sp macro="" textlink="">
      <xdr:nvSpPr>
        <xdr:cNvPr id="166" name="AutoShape 58" descr="Bandeira teixeira pb.png">
          <a:hlinkClick xmlns:r="http://schemas.openxmlformats.org/officeDocument/2006/relationships" r:id="rId115"/>
          <a:extLst>
            <a:ext uri="{FF2B5EF4-FFF2-40B4-BE49-F238E27FC236}">
              <a16:creationId xmlns:a16="http://schemas.microsoft.com/office/drawing/2014/main" id="{00000000-0008-0000-0700-0000A6000000}"/>
            </a:ext>
          </a:extLst>
        </xdr:cNvPr>
        <xdr:cNvSpPr>
          <a:spLocks noChangeAspect="1" noChangeArrowheads="1"/>
        </xdr:cNvSpPr>
      </xdr:nvSpPr>
      <xdr:spPr bwMode="auto">
        <a:xfrm>
          <a:off x="3657600" y="31794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488</xdr:row>
      <xdr:rowOff>0</xdr:rowOff>
    </xdr:from>
    <xdr:ext cx="190500" cy="114300"/>
    <xdr:sp macro="" textlink="">
      <xdr:nvSpPr>
        <xdr:cNvPr id="167" name="AutoShape 59" descr="BandeiraSoledadePB.jpg">
          <a:hlinkClick xmlns:r="http://schemas.openxmlformats.org/officeDocument/2006/relationships" r:id="rId116"/>
          <a:extLst>
            <a:ext uri="{FF2B5EF4-FFF2-40B4-BE49-F238E27FC236}">
              <a16:creationId xmlns:a16="http://schemas.microsoft.com/office/drawing/2014/main" id="{00000000-0008-0000-0700-0000A7000000}"/>
            </a:ext>
          </a:extLst>
        </xdr:cNvPr>
        <xdr:cNvSpPr>
          <a:spLocks noChangeAspect="1" noChangeArrowheads="1"/>
        </xdr:cNvSpPr>
      </xdr:nvSpPr>
      <xdr:spPr bwMode="auto">
        <a:xfrm>
          <a:off x="3657600" y="31813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308</xdr:row>
      <xdr:rowOff>0</xdr:rowOff>
    </xdr:from>
    <xdr:ext cx="190500" cy="123825"/>
    <xdr:sp macro="" textlink="">
      <xdr:nvSpPr>
        <xdr:cNvPr id="168" name="AutoShape 60" descr="Bandeira tavares.svg">
          <a:hlinkClick xmlns:r="http://schemas.openxmlformats.org/officeDocument/2006/relationships" r:id="rId117"/>
          <a:extLst>
            <a:ext uri="{FF2B5EF4-FFF2-40B4-BE49-F238E27FC236}">
              <a16:creationId xmlns:a16="http://schemas.microsoft.com/office/drawing/2014/main" id="{00000000-0008-0000-0700-0000A8000000}"/>
            </a:ext>
          </a:extLst>
        </xdr:cNvPr>
        <xdr:cNvSpPr>
          <a:spLocks noChangeAspect="1" noChangeArrowheads="1"/>
        </xdr:cNvSpPr>
      </xdr:nvSpPr>
      <xdr:spPr bwMode="auto">
        <a:xfrm>
          <a:off x="3657600" y="31832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304</xdr:row>
      <xdr:rowOff>0</xdr:rowOff>
    </xdr:from>
    <xdr:ext cx="190500" cy="123825"/>
    <xdr:sp macro="" textlink="">
      <xdr:nvSpPr>
        <xdr:cNvPr id="169" name="AutoShape 61" descr="Bandeira Alagoinha (PB).jpg">
          <a:hlinkClick xmlns:r="http://schemas.openxmlformats.org/officeDocument/2006/relationships" r:id="rId118"/>
          <a:extLst>
            <a:ext uri="{FF2B5EF4-FFF2-40B4-BE49-F238E27FC236}">
              <a16:creationId xmlns:a16="http://schemas.microsoft.com/office/drawing/2014/main" id="{00000000-0008-0000-0700-0000A9000000}"/>
            </a:ext>
          </a:extLst>
        </xdr:cNvPr>
        <xdr:cNvSpPr>
          <a:spLocks noChangeAspect="1" noChangeArrowheads="1"/>
        </xdr:cNvSpPr>
      </xdr:nvSpPr>
      <xdr:spPr bwMode="auto">
        <a:xfrm>
          <a:off x="3657600" y="31851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170" name="AutoShape 62" descr="Bandeira jacarau.PNG">
          <a:hlinkClick xmlns:r="http://schemas.openxmlformats.org/officeDocument/2006/relationships" r:id="rId119"/>
          <a:extLst>
            <a:ext uri="{FF2B5EF4-FFF2-40B4-BE49-F238E27FC236}">
              <a16:creationId xmlns:a16="http://schemas.microsoft.com/office/drawing/2014/main" id="{00000000-0008-0000-0700-0000AA000000}"/>
            </a:ext>
          </a:extLst>
        </xdr:cNvPr>
        <xdr:cNvSpPr>
          <a:spLocks noChangeAspect="1" noChangeArrowheads="1"/>
        </xdr:cNvSpPr>
      </xdr:nvSpPr>
      <xdr:spPr bwMode="auto">
        <a:xfrm>
          <a:off x="3657600" y="31870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352</xdr:row>
      <xdr:rowOff>0</xdr:rowOff>
    </xdr:from>
    <xdr:ext cx="190500" cy="123825"/>
    <xdr:sp macro="" textlink="">
      <xdr:nvSpPr>
        <xdr:cNvPr id="171" name="AutoShape 63" descr="BANDEIRA DE BREJO DO CRUZ.svg">
          <a:hlinkClick xmlns:r="http://schemas.openxmlformats.org/officeDocument/2006/relationships" r:id="rId120"/>
          <a:extLst>
            <a:ext uri="{FF2B5EF4-FFF2-40B4-BE49-F238E27FC236}">
              <a16:creationId xmlns:a16="http://schemas.microsoft.com/office/drawing/2014/main" id="{00000000-0008-0000-0700-0000AB000000}"/>
            </a:ext>
          </a:extLst>
        </xdr:cNvPr>
        <xdr:cNvSpPr>
          <a:spLocks noChangeAspect="1" noChangeArrowheads="1"/>
        </xdr:cNvSpPr>
      </xdr:nvSpPr>
      <xdr:spPr bwMode="auto">
        <a:xfrm>
          <a:off x="3657600" y="31889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440</xdr:row>
      <xdr:rowOff>0</xdr:rowOff>
    </xdr:from>
    <xdr:ext cx="190500" cy="152400"/>
    <xdr:sp macro="" textlink="">
      <xdr:nvSpPr>
        <xdr:cNvPr id="172" name="AutoShape 64" descr="Bandeiragurinhem.jpg">
          <a:hlinkClick xmlns:r="http://schemas.openxmlformats.org/officeDocument/2006/relationships" r:id="rId121"/>
          <a:extLst>
            <a:ext uri="{FF2B5EF4-FFF2-40B4-BE49-F238E27FC236}">
              <a16:creationId xmlns:a16="http://schemas.microsoft.com/office/drawing/2014/main" id="{00000000-0008-0000-0700-0000AC000000}"/>
            </a:ext>
          </a:extLst>
        </xdr:cNvPr>
        <xdr:cNvSpPr>
          <a:spLocks noChangeAspect="1" noChangeArrowheads="1"/>
        </xdr:cNvSpPr>
      </xdr:nvSpPr>
      <xdr:spPr bwMode="auto">
        <a:xfrm>
          <a:off x="3657600" y="319087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483</xdr:row>
      <xdr:rowOff>0</xdr:rowOff>
    </xdr:from>
    <xdr:ext cx="190500" cy="114300"/>
    <xdr:sp macro="" textlink="">
      <xdr:nvSpPr>
        <xdr:cNvPr id="173" name="AutoShape 65" descr="Bandeira de Massaranduba-PB.jpg">
          <a:hlinkClick xmlns:r="http://schemas.openxmlformats.org/officeDocument/2006/relationships" r:id="rId122"/>
          <a:extLst>
            <a:ext uri="{FF2B5EF4-FFF2-40B4-BE49-F238E27FC236}">
              <a16:creationId xmlns:a16="http://schemas.microsoft.com/office/drawing/2014/main" id="{00000000-0008-0000-0700-0000AD000000}"/>
            </a:ext>
          </a:extLst>
        </xdr:cNvPr>
        <xdr:cNvSpPr>
          <a:spLocks noChangeAspect="1" noChangeArrowheads="1"/>
        </xdr:cNvSpPr>
      </xdr:nvSpPr>
      <xdr:spPr bwMode="auto">
        <a:xfrm>
          <a:off x="3657600" y="319278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14300"/>
    <xdr:sp macro="" textlink="">
      <xdr:nvSpPr>
        <xdr:cNvPr id="174" name="AutoShape 66" descr="Bandeira do município de Serra Branca.jpg">
          <a:hlinkClick xmlns:r="http://schemas.openxmlformats.org/officeDocument/2006/relationships" r:id="rId123"/>
          <a:extLst>
            <a:ext uri="{FF2B5EF4-FFF2-40B4-BE49-F238E27FC236}">
              <a16:creationId xmlns:a16="http://schemas.microsoft.com/office/drawing/2014/main" id="{00000000-0008-0000-0700-0000AE000000}"/>
            </a:ext>
          </a:extLst>
        </xdr:cNvPr>
        <xdr:cNvSpPr>
          <a:spLocks noChangeAspect="1" noChangeArrowheads="1"/>
        </xdr:cNvSpPr>
      </xdr:nvSpPr>
      <xdr:spPr bwMode="auto">
        <a:xfrm>
          <a:off x="3657600" y="319468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298</xdr:row>
      <xdr:rowOff>0</xdr:rowOff>
    </xdr:from>
    <xdr:ext cx="190500" cy="114300"/>
    <xdr:sp macro="" textlink="">
      <xdr:nvSpPr>
        <xdr:cNvPr id="175" name="AutoShape 67" descr="Bandeira Puxinanã.jpg">
          <a:hlinkClick xmlns:r="http://schemas.openxmlformats.org/officeDocument/2006/relationships" r:id="rId124"/>
          <a:extLst>
            <a:ext uri="{FF2B5EF4-FFF2-40B4-BE49-F238E27FC236}">
              <a16:creationId xmlns:a16="http://schemas.microsoft.com/office/drawing/2014/main" id="{00000000-0008-0000-0700-0000AF000000}"/>
            </a:ext>
          </a:extLst>
        </xdr:cNvPr>
        <xdr:cNvSpPr>
          <a:spLocks noChangeAspect="1" noChangeArrowheads="1"/>
        </xdr:cNvSpPr>
      </xdr:nvSpPr>
      <xdr:spPr bwMode="auto">
        <a:xfrm>
          <a:off x="3657600" y="319659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455</xdr:row>
      <xdr:rowOff>0</xdr:rowOff>
    </xdr:from>
    <xdr:ext cx="190500" cy="123825"/>
    <xdr:sp macro="" textlink="">
      <xdr:nvSpPr>
        <xdr:cNvPr id="176" name="AutoShape 68" descr="Flag of Arara.svg">
          <a:hlinkClick xmlns:r="http://schemas.openxmlformats.org/officeDocument/2006/relationships" r:id="rId125"/>
          <a:extLst>
            <a:ext uri="{FF2B5EF4-FFF2-40B4-BE49-F238E27FC236}">
              <a16:creationId xmlns:a16="http://schemas.microsoft.com/office/drawing/2014/main" id="{00000000-0008-0000-0700-0000B0000000}"/>
            </a:ext>
          </a:extLst>
        </xdr:cNvPr>
        <xdr:cNvSpPr>
          <a:spLocks noChangeAspect="1" noChangeArrowheads="1"/>
        </xdr:cNvSpPr>
      </xdr:nvSpPr>
      <xdr:spPr bwMode="auto">
        <a:xfrm>
          <a:off x="3657600" y="31984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04775"/>
    <xdr:sp macro="" textlink="">
      <xdr:nvSpPr>
        <xdr:cNvPr id="177" name="AutoShape 69" descr="Bandeira de Mogeiro.jpg">
          <a:hlinkClick xmlns:r="http://schemas.openxmlformats.org/officeDocument/2006/relationships" r:id="rId126"/>
          <a:extLst>
            <a:ext uri="{FF2B5EF4-FFF2-40B4-BE49-F238E27FC236}">
              <a16:creationId xmlns:a16="http://schemas.microsoft.com/office/drawing/2014/main" id="{00000000-0008-0000-0700-0000B1000000}"/>
            </a:ext>
          </a:extLst>
        </xdr:cNvPr>
        <xdr:cNvSpPr>
          <a:spLocks noChangeAspect="1" noChangeArrowheads="1"/>
        </xdr:cNvSpPr>
      </xdr:nvSpPr>
      <xdr:spPr bwMode="auto">
        <a:xfrm>
          <a:off x="3657600" y="32004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178" name="AutoShape 70" descr="Flag of Lucena.svg">
          <a:hlinkClick xmlns:r="http://schemas.openxmlformats.org/officeDocument/2006/relationships" r:id="rId127"/>
          <a:extLst>
            <a:ext uri="{FF2B5EF4-FFF2-40B4-BE49-F238E27FC236}">
              <a16:creationId xmlns:a16="http://schemas.microsoft.com/office/drawing/2014/main" id="{00000000-0008-0000-0700-0000B2000000}"/>
            </a:ext>
          </a:extLst>
        </xdr:cNvPr>
        <xdr:cNvSpPr>
          <a:spLocks noChangeAspect="1" noChangeArrowheads="1"/>
        </xdr:cNvSpPr>
      </xdr:nvSpPr>
      <xdr:spPr bwMode="auto">
        <a:xfrm>
          <a:off x="3657600" y="32023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317</xdr:row>
      <xdr:rowOff>0</xdr:rowOff>
    </xdr:from>
    <xdr:ext cx="190500" cy="104775"/>
    <xdr:sp macro="" textlink="">
      <xdr:nvSpPr>
        <xdr:cNvPr id="179" name="AutoShape 71" descr="Bandeira Paulista (PB).jpg">
          <a:hlinkClick xmlns:r="http://schemas.openxmlformats.org/officeDocument/2006/relationships" r:id="rId128"/>
          <a:extLst>
            <a:ext uri="{FF2B5EF4-FFF2-40B4-BE49-F238E27FC236}">
              <a16:creationId xmlns:a16="http://schemas.microsoft.com/office/drawing/2014/main" id="{00000000-0008-0000-0700-0000B3000000}"/>
            </a:ext>
          </a:extLst>
        </xdr:cNvPr>
        <xdr:cNvSpPr>
          <a:spLocks noChangeAspect="1" noChangeArrowheads="1"/>
        </xdr:cNvSpPr>
      </xdr:nvSpPr>
      <xdr:spPr bwMode="auto">
        <a:xfrm>
          <a:off x="3657600" y="32042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446</xdr:row>
      <xdr:rowOff>0</xdr:rowOff>
    </xdr:from>
    <xdr:ext cx="190500" cy="142875"/>
    <xdr:sp macro="" textlink="">
      <xdr:nvSpPr>
        <xdr:cNvPr id="180" name="AutoShape 72" descr="Bandeira de Salgado de São Félix.gif">
          <a:hlinkClick xmlns:r="http://schemas.openxmlformats.org/officeDocument/2006/relationships" r:id="rId129"/>
          <a:extLst>
            <a:ext uri="{FF2B5EF4-FFF2-40B4-BE49-F238E27FC236}">
              <a16:creationId xmlns:a16="http://schemas.microsoft.com/office/drawing/2014/main" id="{00000000-0008-0000-0700-0000B4000000}"/>
            </a:ext>
          </a:extLst>
        </xdr:cNvPr>
        <xdr:cNvSpPr>
          <a:spLocks noChangeAspect="1" noChangeArrowheads="1"/>
        </xdr:cNvSpPr>
      </xdr:nvSpPr>
      <xdr:spPr bwMode="auto">
        <a:xfrm>
          <a:off x="3657600" y="320611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445</xdr:row>
      <xdr:rowOff>0</xdr:rowOff>
    </xdr:from>
    <xdr:ext cx="190500" cy="133350"/>
    <xdr:sp macro="" textlink="">
      <xdr:nvSpPr>
        <xdr:cNvPr id="181" name="AutoShape 73" descr="Bandeira Bonito de Santa Fe.JPG">
          <a:hlinkClick xmlns:r="http://schemas.openxmlformats.org/officeDocument/2006/relationships" r:id="rId130"/>
          <a:extLst>
            <a:ext uri="{FF2B5EF4-FFF2-40B4-BE49-F238E27FC236}">
              <a16:creationId xmlns:a16="http://schemas.microsoft.com/office/drawing/2014/main" id="{00000000-0008-0000-0700-0000B5000000}"/>
            </a:ext>
          </a:extLst>
        </xdr:cNvPr>
        <xdr:cNvSpPr>
          <a:spLocks noChangeAspect="1" noChangeArrowheads="1"/>
        </xdr:cNvSpPr>
      </xdr:nvSpPr>
      <xdr:spPr bwMode="auto">
        <a:xfrm>
          <a:off x="3657600" y="32080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33350"/>
    <xdr:sp macro="" textlink="">
      <xdr:nvSpPr>
        <xdr:cNvPr id="182" name="AutoShape 74" descr="Bandeira pilar.PNG">
          <a:hlinkClick xmlns:r="http://schemas.openxmlformats.org/officeDocument/2006/relationships" r:id="rId131"/>
          <a:extLst>
            <a:ext uri="{FF2B5EF4-FFF2-40B4-BE49-F238E27FC236}">
              <a16:creationId xmlns:a16="http://schemas.microsoft.com/office/drawing/2014/main" id="{00000000-0008-0000-0700-0000B6000000}"/>
            </a:ext>
          </a:extLst>
        </xdr:cNvPr>
        <xdr:cNvSpPr>
          <a:spLocks noChangeAspect="1" noChangeArrowheads="1"/>
        </xdr:cNvSpPr>
      </xdr:nvSpPr>
      <xdr:spPr bwMode="auto">
        <a:xfrm>
          <a:off x="3657600" y="32099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325</xdr:row>
      <xdr:rowOff>0</xdr:rowOff>
    </xdr:from>
    <xdr:ext cx="190500" cy="219075"/>
    <xdr:sp macro="" textlink="">
      <xdr:nvSpPr>
        <xdr:cNvPr id="183" name="AutoShape 75" descr="Brasão Imaculada.jpg">
          <a:hlinkClick xmlns:r="http://schemas.openxmlformats.org/officeDocument/2006/relationships" r:id="rId132"/>
          <a:extLst>
            <a:ext uri="{FF2B5EF4-FFF2-40B4-BE49-F238E27FC236}">
              <a16:creationId xmlns:a16="http://schemas.microsoft.com/office/drawing/2014/main" id="{00000000-0008-0000-0700-0000B7000000}"/>
            </a:ext>
          </a:extLst>
        </xdr:cNvPr>
        <xdr:cNvSpPr>
          <a:spLocks noChangeAspect="1" noChangeArrowheads="1"/>
        </xdr:cNvSpPr>
      </xdr:nvSpPr>
      <xdr:spPr bwMode="auto">
        <a:xfrm>
          <a:off x="3657600" y="321183000"/>
          <a:ext cx="190500" cy="2190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23825"/>
    <xdr:sp macro="" textlink="">
      <xdr:nvSpPr>
        <xdr:cNvPr id="184" name="AutoShape 76" descr="Bandeiralagoaderoca.png">
          <a:hlinkClick xmlns:r="http://schemas.openxmlformats.org/officeDocument/2006/relationships" r:id="rId133"/>
          <a:extLst>
            <a:ext uri="{FF2B5EF4-FFF2-40B4-BE49-F238E27FC236}">
              <a16:creationId xmlns:a16="http://schemas.microsoft.com/office/drawing/2014/main" id="{00000000-0008-0000-0700-0000B8000000}"/>
            </a:ext>
          </a:extLst>
        </xdr:cNvPr>
        <xdr:cNvSpPr>
          <a:spLocks noChangeAspect="1" noChangeArrowheads="1"/>
        </xdr:cNvSpPr>
      </xdr:nvSpPr>
      <xdr:spPr bwMode="auto">
        <a:xfrm>
          <a:off x="3657600" y="3213925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306</xdr:row>
      <xdr:rowOff>0</xdr:rowOff>
    </xdr:from>
    <xdr:ext cx="190500" cy="142875"/>
    <xdr:sp macro="" textlink="">
      <xdr:nvSpPr>
        <xdr:cNvPr id="185" name="AutoShape 77" descr="Bandeira fagundes.PNG">
          <a:hlinkClick xmlns:r="http://schemas.openxmlformats.org/officeDocument/2006/relationships" r:id="rId134"/>
          <a:extLst>
            <a:ext uri="{FF2B5EF4-FFF2-40B4-BE49-F238E27FC236}">
              <a16:creationId xmlns:a16="http://schemas.microsoft.com/office/drawing/2014/main" id="{00000000-0008-0000-0700-0000B9000000}"/>
            </a:ext>
          </a:extLst>
        </xdr:cNvPr>
        <xdr:cNvSpPr>
          <a:spLocks noChangeAspect="1" noChangeArrowheads="1"/>
        </xdr:cNvSpPr>
      </xdr:nvSpPr>
      <xdr:spPr bwMode="auto">
        <a:xfrm>
          <a:off x="3657600" y="321564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392</xdr:row>
      <xdr:rowOff>0</xdr:rowOff>
    </xdr:from>
    <xdr:ext cx="190500" cy="200025"/>
    <xdr:sp macro="" textlink="">
      <xdr:nvSpPr>
        <xdr:cNvPr id="186" name="AutoShape 78" descr="Brasão Itatuba-PB.jpg">
          <a:hlinkClick xmlns:r="http://schemas.openxmlformats.org/officeDocument/2006/relationships" r:id="rId135"/>
          <a:extLst>
            <a:ext uri="{FF2B5EF4-FFF2-40B4-BE49-F238E27FC236}">
              <a16:creationId xmlns:a16="http://schemas.microsoft.com/office/drawing/2014/main" id="{00000000-0008-0000-0700-0000BA000000}"/>
            </a:ext>
          </a:extLst>
        </xdr:cNvPr>
        <xdr:cNvSpPr>
          <a:spLocks noChangeAspect="1" noChangeArrowheads="1"/>
        </xdr:cNvSpPr>
      </xdr:nvSpPr>
      <xdr:spPr bwMode="auto">
        <a:xfrm>
          <a:off x="3657600" y="321754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33350"/>
    <xdr:sp macro="" textlink="">
      <xdr:nvSpPr>
        <xdr:cNvPr id="187" name="AutoShape 79" descr="Bandeira proj.jpg">
          <a:hlinkClick xmlns:r="http://schemas.openxmlformats.org/officeDocument/2006/relationships" r:id="rId136"/>
          <a:extLst>
            <a:ext uri="{FF2B5EF4-FFF2-40B4-BE49-F238E27FC236}">
              <a16:creationId xmlns:a16="http://schemas.microsoft.com/office/drawing/2014/main" id="{00000000-0008-0000-0700-0000BB000000}"/>
            </a:ext>
          </a:extLst>
        </xdr:cNvPr>
        <xdr:cNvSpPr>
          <a:spLocks noChangeAspect="1" noChangeArrowheads="1"/>
        </xdr:cNvSpPr>
      </xdr:nvSpPr>
      <xdr:spPr bwMode="auto">
        <a:xfrm>
          <a:off x="3657600" y="32194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336</xdr:row>
      <xdr:rowOff>0</xdr:rowOff>
    </xdr:from>
    <xdr:ext cx="190500" cy="123825"/>
    <xdr:sp macro="" textlink="">
      <xdr:nvSpPr>
        <xdr:cNvPr id="188" name="AutoShape 80" descr="Bandeira de Tacima PB.jpg">
          <a:hlinkClick xmlns:r="http://schemas.openxmlformats.org/officeDocument/2006/relationships" r:id="rId137"/>
          <a:extLst>
            <a:ext uri="{FF2B5EF4-FFF2-40B4-BE49-F238E27FC236}">
              <a16:creationId xmlns:a16="http://schemas.microsoft.com/office/drawing/2014/main" id="{00000000-0008-0000-0700-0000BC000000}"/>
            </a:ext>
          </a:extLst>
        </xdr:cNvPr>
        <xdr:cNvSpPr>
          <a:spLocks noChangeAspect="1" noChangeArrowheads="1"/>
        </xdr:cNvSpPr>
      </xdr:nvSpPr>
      <xdr:spPr bwMode="auto">
        <a:xfrm>
          <a:off x="3657600" y="32213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358</xdr:row>
      <xdr:rowOff>0</xdr:rowOff>
    </xdr:from>
    <xdr:ext cx="190500" cy="95250"/>
    <xdr:sp macro="" textlink="">
      <xdr:nvSpPr>
        <xdr:cNvPr id="189" name="AutoShape 81" descr="Bandeira de São Vicente do Seridó.JPG">
          <a:hlinkClick xmlns:r="http://schemas.openxmlformats.org/officeDocument/2006/relationships" r:id="rId138"/>
          <a:extLst>
            <a:ext uri="{FF2B5EF4-FFF2-40B4-BE49-F238E27FC236}">
              <a16:creationId xmlns:a16="http://schemas.microsoft.com/office/drawing/2014/main" id="{00000000-0008-0000-0700-0000BD000000}"/>
            </a:ext>
          </a:extLst>
        </xdr:cNvPr>
        <xdr:cNvSpPr>
          <a:spLocks noChangeAspect="1" noChangeArrowheads="1"/>
        </xdr:cNvSpPr>
      </xdr:nvSpPr>
      <xdr:spPr bwMode="auto">
        <a:xfrm>
          <a:off x="3657600" y="3223260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42875"/>
    <xdr:sp macro="" textlink="">
      <xdr:nvSpPr>
        <xdr:cNvPr id="190" name="AutoShape 82" descr="Bandeira de Juripiranga.jpg">
          <a:hlinkClick xmlns:r="http://schemas.openxmlformats.org/officeDocument/2006/relationships" r:id="rId139"/>
          <a:extLst>
            <a:ext uri="{FF2B5EF4-FFF2-40B4-BE49-F238E27FC236}">
              <a16:creationId xmlns:a16="http://schemas.microsoft.com/office/drawing/2014/main" id="{00000000-0008-0000-0700-0000BE000000}"/>
            </a:ext>
          </a:extLst>
        </xdr:cNvPr>
        <xdr:cNvSpPr>
          <a:spLocks noChangeAspect="1" noChangeArrowheads="1"/>
        </xdr:cNvSpPr>
      </xdr:nvSpPr>
      <xdr:spPr bwMode="auto">
        <a:xfrm>
          <a:off x="3657600" y="32251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359</xdr:row>
      <xdr:rowOff>0</xdr:rowOff>
    </xdr:from>
    <xdr:ext cx="190500" cy="114300"/>
    <xdr:sp macro="" textlink="">
      <xdr:nvSpPr>
        <xdr:cNvPr id="191" name="AutoShape 83" descr="Bandeira NovaFloresta.jpg">
          <a:hlinkClick xmlns:r="http://schemas.openxmlformats.org/officeDocument/2006/relationships" r:id="rId140"/>
          <a:extLst>
            <a:ext uri="{FF2B5EF4-FFF2-40B4-BE49-F238E27FC236}">
              <a16:creationId xmlns:a16="http://schemas.microsoft.com/office/drawing/2014/main" id="{00000000-0008-0000-0700-0000BF000000}"/>
            </a:ext>
          </a:extLst>
        </xdr:cNvPr>
        <xdr:cNvSpPr>
          <a:spLocks noChangeAspect="1" noChangeArrowheads="1"/>
        </xdr:cNvSpPr>
      </xdr:nvSpPr>
      <xdr:spPr bwMode="auto">
        <a:xfrm>
          <a:off x="3657600" y="322707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512</xdr:row>
      <xdr:rowOff>0</xdr:rowOff>
    </xdr:from>
    <xdr:ext cx="190500" cy="123825"/>
    <xdr:sp macro="" textlink="">
      <xdr:nvSpPr>
        <xdr:cNvPr id="192" name="AutoShape 84" descr="Bandeira Pirpirituba.jpg">
          <a:hlinkClick xmlns:r="http://schemas.openxmlformats.org/officeDocument/2006/relationships" r:id="rId141"/>
          <a:extLst>
            <a:ext uri="{FF2B5EF4-FFF2-40B4-BE49-F238E27FC236}">
              <a16:creationId xmlns:a16="http://schemas.microsoft.com/office/drawing/2014/main" id="{00000000-0008-0000-0700-0000C0000000}"/>
            </a:ext>
          </a:extLst>
        </xdr:cNvPr>
        <xdr:cNvSpPr>
          <a:spLocks noChangeAspect="1" noChangeArrowheads="1"/>
        </xdr:cNvSpPr>
      </xdr:nvSpPr>
      <xdr:spPr bwMode="auto">
        <a:xfrm>
          <a:off x="3657600" y="32289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42875"/>
    <xdr:sp macro="" textlink="">
      <xdr:nvSpPr>
        <xdr:cNvPr id="193" name="AutoShape 85" descr="Bandeira Oficial - Natuba-PB.png">
          <a:hlinkClick xmlns:r="http://schemas.openxmlformats.org/officeDocument/2006/relationships" r:id="rId142"/>
          <a:extLst>
            <a:ext uri="{FF2B5EF4-FFF2-40B4-BE49-F238E27FC236}">
              <a16:creationId xmlns:a16="http://schemas.microsoft.com/office/drawing/2014/main" id="{00000000-0008-0000-0700-0000C1000000}"/>
            </a:ext>
          </a:extLst>
        </xdr:cNvPr>
        <xdr:cNvSpPr>
          <a:spLocks noChangeAspect="1" noChangeArrowheads="1"/>
        </xdr:cNvSpPr>
      </xdr:nvSpPr>
      <xdr:spPr bwMode="auto">
        <a:xfrm>
          <a:off x="3657600" y="323088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439</xdr:row>
      <xdr:rowOff>0</xdr:rowOff>
    </xdr:from>
    <xdr:ext cx="190500" cy="142875"/>
    <xdr:sp macro="" textlink="">
      <xdr:nvSpPr>
        <xdr:cNvPr id="194" name="AutoShape 86" descr="Bandeira Dona Inês (PB).jpg">
          <a:hlinkClick xmlns:r="http://schemas.openxmlformats.org/officeDocument/2006/relationships" r:id="rId143"/>
          <a:extLst>
            <a:ext uri="{FF2B5EF4-FFF2-40B4-BE49-F238E27FC236}">
              <a16:creationId xmlns:a16="http://schemas.microsoft.com/office/drawing/2014/main" id="{00000000-0008-0000-0700-0000C2000000}"/>
            </a:ext>
          </a:extLst>
        </xdr:cNvPr>
        <xdr:cNvSpPr>
          <a:spLocks noChangeAspect="1" noChangeArrowheads="1"/>
        </xdr:cNvSpPr>
      </xdr:nvSpPr>
      <xdr:spPr bwMode="auto">
        <a:xfrm>
          <a:off x="3657600" y="323278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356</xdr:row>
      <xdr:rowOff>0</xdr:rowOff>
    </xdr:from>
    <xdr:ext cx="190500" cy="133350"/>
    <xdr:sp macro="" textlink="">
      <xdr:nvSpPr>
        <xdr:cNvPr id="195" name="AutoShape 87" descr="Água Branca Flag.PNG">
          <a:hlinkClick xmlns:r="http://schemas.openxmlformats.org/officeDocument/2006/relationships" r:id="rId144"/>
          <a:extLst>
            <a:ext uri="{FF2B5EF4-FFF2-40B4-BE49-F238E27FC236}">
              <a16:creationId xmlns:a16="http://schemas.microsoft.com/office/drawing/2014/main" id="{00000000-0008-0000-0700-0000C3000000}"/>
            </a:ext>
          </a:extLst>
        </xdr:cNvPr>
        <xdr:cNvSpPr>
          <a:spLocks noChangeAspect="1" noChangeArrowheads="1"/>
        </xdr:cNvSpPr>
      </xdr:nvSpPr>
      <xdr:spPr bwMode="auto">
        <a:xfrm>
          <a:off x="3657600" y="32346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513</xdr:row>
      <xdr:rowOff>0</xdr:rowOff>
    </xdr:from>
    <xdr:ext cx="190500" cy="133350"/>
    <xdr:sp macro="" textlink="">
      <xdr:nvSpPr>
        <xdr:cNvPr id="196" name="AutoShape 88" descr="Bandeira de Cachoeira dos Índios.jpg">
          <a:hlinkClick xmlns:r="http://schemas.openxmlformats.org/officeDocument/2006/relationships" r:id="rId145"/>
          <a:extLst>
            <a:ext uri="{FF2B5EF4-FFF2-40B4-BE49-F238E27FC236}">
              <a16:creationId xmlns:a16="http://schemas.microsoft.com/office/drawing/2014/main" id="{00000000-0008-0000-0700-0000C4000000}"/>
            </a:ext>
          </a:extLst>
        </xdr:cNvPr>
        <xdr:cNvSpPr>
          <a:spLocks noChangeAspect="1" noChangeArrowheads="1"/>
        </xdr:cNvSpPr>
      </xdr:nvSpPr>
      <xdr:spPr bwMode="auto">
        <a:xfrm>
          <a:off x="3657600" y="32365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468</xdr:row>
      <xdr:rowOff>0</xdr:rowOff>
    </xdr:from>
    <xdr:ext cx="190500" cy="133350"/>
    <xdr:sp macro="" textlink="">
      <xdr:nvSpPr>
        <xdr:cNvPr id="197" name="AutoShape 89" descr="Bandeira Mulungu PB.jpg">
          <a:hlinkClick xmlns:r="http://schemas.openxmlformats.org/officeDocument/2006/relationships" r:id="rId146"/>
          <a:extLst>
            <a:ext uri="{FF2B5EF4-FFF2-40B4-BE49-F238E27FC236}">
              <a16:creationId xmlns:a16="http://schemas.microsoft.com/office/drawing/2014/main" id="{00000000-0008-0000-0700-0000C5000000}"/>
            </a:ext>
          </a:extLst>
        </xdr:cNvPr>
        <xdr:cNvSpPr>
          <a:spLocks noChangeAspect="1" noChangeArrowheads="1"/>
        </xdr:cNvSpPr>
      </xdr:nvSpPr>
      <xdr:spPr bwMode="auto">
        <a:xfrm>
          <a:off x="3657600" y="32385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519</xdr:row>
      <xdr:rowOff>0</xdr:rowOff>
    </xdr:from>
    <xdr:ext cx="190500" cy="114300"/>
    <xdr:sp macro="" textlink="">
      <xdr:nvSpPr>
        <xdr:cNvPr id="198" name="AutoShape 90" descr="Bandeira umbuzeiro.JPG">
          <a:hlinkClick xmlns:r="http://schemas.openxmlformats.org/officeDocument/2006/relationships" r:id="rId147"/>
          <a:extLst>
            <a:ext uri="{FF2B5EF4-FFF2-40B4-BE49-F238E27FC236}">
              <a16:creationId xmlns:a16="http://schemas.microsoft.com/office/drawing/2014/main" id="{00000000-0008-0000-0700-0000C6000000}"/>
            </a:ext>
          </a:extLst>
        </xdr:cNvPr>
        <xdr:cNvSpPr>
          <a:spLocks noChangeAspect="1" noChangeArrowheads="1"/>
        </xdr:cNvSpPr>
      </xdr:nvSpPr>
      <xdr:spPr bwMode="auto">
        <a:xfrm>
          <a:off x="3657600" y="324040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313</xdr:row>
      <xdr:rowOff>0</xdr:rowOff>
    </xdr:from>
    <xdr:ext cx="190500" cy="133350"/>
    <xdr:sp macro="" textlink="">
      <xdr:nvSpPr>
        <xdr:cNvPr id="199" name="AutoShape 91" descr="Bandeira Juru-PB.jpg">
          <a:hlinkClick xmlns:r="http://schemas.openxmlformats.org/officeDocument/2006/relationships" r:id="rId148"/>
          <a:extLst>
            <a:ext uri="{FF2B5EF4-FFF2-40B4-BE49-F238E27FC236}">
              <a16:creationId xmlns:a16="http://schemas.microsoft.com/office/drawing/2014/main" id="{00000000-0008-0000-0700-0000C7000000}"/>
            </a:ext>
          </a:extLst>
        </xdr:cNvPr>
        <xdr:cNvSpPr>
          <a:spLocks noChangeAspect="1" noChangeArrowheads="1"/>
        </xdr:cNvSpPr>
      </xdr:nvSpPr>
      <xdr:spPr bwMode="auto">
        <a:xfrm>
          <a:off x="3657600" y="32423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515</xdr:row>
      <xdr:rowOff>0</xdr:rowOff>
    </xdr:from>
    <xdr:ext cx="190500" cy="123825"/>
    <xdr:sp macro="" textlink="">
      <xdr:nvSpPr>
        <xdr:cNvPr id="200" name="AutoShape 92" descr="Bandeira Triunfo-PB.jpg">
          <a:hlinkClick xmlns:r="http://schemas.openxmlformats.org/officeDocument/2006/relationships" r:id="rId149"/>
          <a:extLst>
            <a:ext uri="{FF2B5EF4-FFF2-40B4-BE49-F238E27FC236}">
              <a16:creationId xmlns:a16="http://schemas.microsoft.com/office/drawing/2014/main" id="{00000000-0008-0000-0700-0000C8000000}"/>
            </a:ext>
          </a:extLst>
        </xdr:cNvPr>
        <xdr:cNvSpPr>
          <a:spLocks noChangeAspect="1" noChangeArrowheads="1"/>
        </xdr:cNvSpPr>
      </xdr:nvSpPr>
      <xdr:spPr bwMode="auto">
        <a:xfrm>
          <a:off x="3657600" y="32442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514</xdr:row>
      <xdr:rowOff>0</xdr:rowOff>
    </xdr:from>
    <xdr:ext cx="190500" cy="104775"/>
    <xdr:sp macro="" textlink="">
      <xdr:nvSpPr>
        <xdr:cNvPr id="201" name="AutoShape 93" descr="Bandeirabaiadatraicao.png">
          <a:hlinkClick xmlns:r="http://schemas.openxmlformats.org/officeDocument/2006/relationships" r:id="rId150"/>
          <a:extLst>
            <a:ext uri="{FF2B5EF4-FFF2-40B4-BE49-F238E27FC236}">
              <a16:creationId xmlns:a16="http://schemas.microsoft.com/office/drawing/2014/main" id="{00000000-0008-0000-0700-0000C9000000}"/>
            </a:ext>
          </a:extLst>
        </xdr:cNvPr>
        <xdr:cNvSpPr>
          <a:spLocks noChangeAspect="1" noChangeArrowheads="1"/>
        </xdr:cNvSpPr>
      </xdr:nvSpPr>
      <xdr:spPr bwMode="auto">
        <a:xfrm>
          <a:off x="3657600" y="324612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388</xdr:row>
      <xdr:rowOff>0</xdr:rowOff>
    </xdr:from>
    <xdr:ext cx="190500" cy="114300"/>
    <xdr:sp macro="" textlink="">
      <xdr:nvSpPr>
        <xdr:cNvPr id="202" name="AutoShape 94" descr="Bandeira Marcação.jpg">
          <a:hlinkClick xmlns:r="http://schemas.openxmlformats.org/officeDocument/2006/relationships" r:id="rId151"/>
          <a:extLst>
            <a:ext uri="{FF2B5EF4-FFF2-40B4-BE49-F238E27FC236}">
              <a16:creationId xmlns:a16="http://schemas.microsoft.com/office/drawing/2014/main" id="{00000000-0008-0000-0700-0000CA000000}"/>
            </a:ext>
          </a:extLst>
        </xdr:cNvPr>
        <xdr:cNvSpPr>
          <a:spLocks noChangeAspect="1" noChangeArrowheads="1"/>
        </xdr:cNvSpPr>
      </xdr:nvSpPr>
      <xdr:spPr bwMode="auto">
        <a:xfrm>
          <a:off x="3657600" y="324802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203" name="AutoShape 95" descr="Bandeira do Riacho dos Cavalos.jpg">
          <a:hlinkClick xmlns:r="http://schemas.openxmlformats.org/officeDocument/2006/relationships" r:id="rId152"/>
          <a:extLst>
            <a:ext uri="{FF2B5EF4-FFF2-40B4-BE49-F238E27FC236}">
              <a16:creationId xmlns:a16="http://schemas.microsoft.com/office/drawing/2014/main" id="{00000000-0008-0000-0700-0000CB000000}"/>
            </a:ext>
          </a:extLst>
        </xdr:cNvPr>
        <xdr:cNvSpPr>
          <a:spLocks noChangeAspect="1" noChangeArrowheads="1"/>
        </xdr:cNvSpPr>
      </xdr:nvSpPr>
      <xdr:spPr bwMode="auto">
        <a:xfrm>
          <a:off x="3657600" y="32499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377</xdr:row>
      <xdr:rowOff>0</xdr:rowOff>
    </xdr:from>
    <xdr:ext cx="190500" cy="104775"/>
    <xdr:sp macro="" textlink="">
      <xdr:nvSpPr>
        <xdr:cNvPr id="204" name="AutoShape 96" descr="Bandeirademataraca.PNG">
          <a:hlinkClick xmlns:r="http://schemas.openxmlformats.org/officeDocument/2006/relationships" r:id="rId153"/>
          <a:extLst>
            <a:ext uri="{FF2B5EF4-FFF2-40B4-BE49-F238E27FC236}">
              <a16:creationId xmlns:a16="http://schemas.microsoft.com/office/drawing/2014/main" id="{00000000-0008-0000-0700-0000CC000000}"/>
            </a:ext>
          </a:extLst>
        </xdr:cNvPr>
        <xdr:cNvSpPr>
          <a:spLocks noChangeAspect="1" noChangeArrowheads="1"/>
        </xdr:cNvSpPr>
      </xdr:nvSpPr>
      <xdr:spPr bwMode="auto">
        <a:xfrm>
          <a:off x="3657600" y="325183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509</xdr:row>
      <xdr:rowOff>0</xdr:rowOff>
    </xdr:from>
    <xdr:ext cx="190500" cy="114300"/>
    <xdr:sp macro="" textlink="">
      <xdr:nvSpPr>
        <xdr:cNvPr id="205" name="AutoShape 97" descr="Bandeira de Aparecida PB.jpg">
          <a:hlinkClick xmlns:r="http://schemas.openxmlformats.org/officeDocument/2006/relationships" r:id="rId154"/>
          <a:extLst>
            <a:ext uri="{FF2B5EF4-FFF2-40B4-BE49-F238E27FC236}">
              <a16:creationId xmlns:a16="http://schemas.microsoft.com/office/drawing/2014/main" id="{00000000-0008-0000-0700-0000CD000000}"/>
            </a:ext>
          </a:extLst>
        </xdr:cNvPr>
        <xdr:cNvSpPr>
          <a:spLocks noChangeAspect="1" noChangeArrowheads="1"/>
        </xdr:cNvSpPr>
      </xdr:nvSpPr>
      <xdr:spPr bwMode="auto">
        <a:xfrm>
          <a:off x="3657600" y="325374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417</xdr:row>
      <xdr:rowOff>0</xdr:rowOff>
    </xdr:from>
    <xdr:ext cx="190500" cy="123825"/>
    <xdr:sp macro="" textlink="">
      <xdr:nvSpPr>
        <xdr:cNvPr id="206" name="AutoShape 98" descr="Bandeira Barra de Santana-PB.jpg">
          <a:hlinkClick xmlns:r="http://schemas.openxmlformats.org/officeDocument/2006/relationships" r:id="rId155"/>
          <a:extLst>
            <a:ext uri="{FF2B5EF4-FFF2-40B4-BE49-F238E27FC236}">
              <a16:creationId xmlns:a16="http://schemas.microsoft.com/office/drawing/2014/main" id="{00000000-0008-0000-0700-0000CE000000}"/>
            </a:ext>
          </a:extLst>
        </xdr:cNvPr>
        <xdr:cNvSpPr>
          <a:spLocks noChangeAspect="1" noChangeArrowheads="1"/>
        </xdr:cNvSpPr>
      </xdr:nvSpPr>
      <xdr:spPr bwMode="auto">
        <a:xfrm>
          <a:off x="3657600" y="32556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208" name="AutoShape 100" descr="Bandeira Gado Bravo.jpg">
          <a:hlinkClick xmlns:r="http://schemas.openxmlformats.org/officeDocument/2006/relationships" r:id="rId156"/>
          <a:extLst>
            <a:ext uri="{FF2B5EF4-FFF2-40B4-BE49-F238E27FC236}">
              <a16:creationId xmlns:a16="http://schemas.microsoft.com/office/drawing/2014/main" id="{00000000-0008-0000-0700-0000D0000000}"/>
            </a:ext>
          </a:extLst>
        </xdr:cNvPr>
        <xdr:cNvSpPr>
          <a:spLocks noChangeAspect="1" noChangeArrowheads="1"/>
        </xdr:cNvSpPr>
      </xdr:nvSpPr>
      <xdr:spPr bwMode="auto">
        <a:xfrm>
          <a:off x="3657600" y="325945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430</xdr:row>
      <xdr:rowOff>0</xdr:rowOff>
    </xdr:from>
    <xdr:ext cx="190500" cy="123825"/>
    <xdr:sp macro="" textlink="">
      <xdr:nvSpPr>
        <xdr:cNvPr id="209" name="AutoShape 101" descr="BandeiraJuarezTávora.png">
          <a:hlinkClick xmlns:r="http://schemas.openxmlformats.org/officeDocument/2006/relationships" r:id="rId157"/>
          <a:extLst>
            <a:ext uri="{FF2B5EF4-FFF2-40B4-BE49-F238E27FC236}">
              <a16:creationId xmlns:a16="http://schemas.microsoft.com/office/drawing/2014/main" id="{00000000-0008-0000-0700-0000D1000000}"/>
            </a:ext>
          </a:extLst>
        </xdr:cNvPr>
        <xdr:cNvSpPr>
          <a:spLocks noChangeAspect="1" noChangeArrowheads="1"/>
        </xdr:cNvSpPr>
      </xdr:nvSpPr>
      <xdr:spPr bwMode="auto">
        <a:xfrm>
          <a:off x="3657600" y="32613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328</xdr:row>
      <xdr:rowOff>0</xdr:rowOff>
    </xdr:from>
    <xdr:ext cx="190500" cy="104775"/>
    <xdr:sp macro="" textlink="">
      <xdr:nvSpPr>
        <xdr:cNvPr id="210" name="AutoShape 102" descr="Bandeira pedra lavada.png">
          <a:hlinkClick xmlns:r="http://schemas.openxmlformats.org/officeDocument/2006/relationships" r:id="rId158"/>
          <a:extLst>
            <a:ext uri="{FF2B5EF4-FFF2-40B4-BE49-F238E27FC236}">
              <a16:creationId xmlns:a16="http://schemas.microsoft.com/office/drawing/2014/main" id="{00000000-0008-0000-0700-0000D2000000}"/>
            </a:ext>
          </a:extLst>
        </xdr:cNvPr>
        <xdr:cNvSpPr>
          <a:spLocks noChangeAspect="1" noChangeArrowheads="1"/>
        </xdr:cNvSpPr>
      </xdr:nvSpPr>
      <xdr:spPr bwMode="auto">
        <a:xfrm>
          <a:off x="3657600" y="32632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501</xdr:row>
      <xdr:rowOff>0</xdr:rowOff>
    </xdr:from>
    <xdr:ext cx="190500" cy="133350"/>
    <xdr:sp macro="" textlink="">
      <xdr:nvSpPr>
        <xdr:cNvPr id="211" name="AutoShape 103" descr="Símbolo Municipal 1.jpg">
          <a:hlinkClick xmlns:r="http://schemas.openxmlformats.org/officeDocument/2006/relationships" r:id="rId159"/>
          <a:extLst>
            <a:ext uri="{FF2B5EF4-FFF2-40B4-BE49-F238E27FC236}">
              <a16:creationId xmlns:a16="http://schemas.microsoft.com/office/drawing/2014/main" id="{00000000-0008-0000-0700-0000D3000000}"/>
            </a:ext>
          </a:extLst>
        </xdr:cNvPr>
        <xdr:cNvSpPr>
          <a:spLocks noChangeAspect="1" noChangeArrowheads="1"/>
        </xdr:cNvSpPr>
      </xdr:nvSpPr>
      <xdr:spPr bwMode="auto">
        <a:xfrm>
          <a:off x="3657600" y="32651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209550"/>
    <xdr:sp macro="" textlink="">
      <xdr:nvSpPr>
        <xdr:cNvPr id="212" name="AutoShape 104" descr="Brasão Sobrado-PB.jpg">
          <a:hlinkClick xmlns:r="http://schemas.openxmlformats.org/officeDocument/2006/relationships" r:id="rId160"/>
          <a:extLst>
            <a:ext uri="{FF2B5EF4-FFF2-40B4-BE49-F238E27FC236}">
              <a16:creationId xmlns:a16="http://schemas.microsoft.com/office/drawing/2014/main" id="{00000000-0008-0000-0700-0000D4000000}"/>
            </a:ext>
          </a:extLst>
        </xdr:cNvPr>
        <xdr:cNvSpPr>
          <a:spLocks noChangeAspect="1" noChangeArrowheads="1"/>
        </xdr:cNvSpPr>
      </xdr:nvSpPr>
      <xdr:spPr bwMode="auto">
        <a:xfrm>
          <a:off x="3657600" y="326707500"/>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33350"/>
    <xdr:sp macro="" textlink="">
      <xdr:nvSpPr>
        <xdr:cNvPr id="213" name="AutoShape 105" descr="Bandeira do Município de Jericó.jpg">
          <a:hlinkClick xmlns:r="http://schemas.openxmlformats.org/officeDocument/2006/relationships" r:id="rId161"/>
          <a:extLst>
            <a:ext uri="{FF2B5EF4-FFF2-40B4-BE49-F238E27FC236}">
              <a16:creationId xmlns:a16="http://schemas.microsoft.com/office/drawing/2014/main" id="{00000000-0008-0000-0700-0000D5000000}"/>
            </a:ext>
          </a:extLst>
        </xdr:cNvPr>
        <xdr:cNvSpPr>
          <a:spLocks noChangeAspect="1" noChangeArrowheads="1"/>
        </xdr:cNvSpPr>
      </xdr:nvSpPr>
      <xdr:spPr bwMode="auto">
        <a:xfrm>
          <a:off x="3657600" y="326907525"/>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42875"/>
    <xdr:sp macro="" textlink="">
      <xdr:nvSpPr>
        <xdr:cNvPr id="214" name="AutoShape 106" descr="Bandeira lagoa de dentro.jpg">
          <a:hlinkClick xmlns:r="http://schemas.openxmlformats.org/officeDocument/2006/relationships" r:id="rId162"/>
          <a:extLst>
            <a:ext uri="{FF2B5EF4-FFF2-40B4-BE49-F238E27FC236}">
              <a16:creationId xmlns:a16="http://schemas.microsoft.com/office/drawing/2014/main" id="{00000000-0008-0000-0700-0000D6000000}"/>
            </a:ext>
          </a:extLst>
        </xdr:cNvPr>
        <xdr:cNvSpPr>
          <a:spLocks noChangeAspect="1" noChangeArrowheads="1"/>
        </xdr:cNvSpPr>
      </xdr:nvSpPr>
      <xdr:spPr bwMode="auto">
        <a:xfrm>
          <a:off x="3657600" y="327088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14300"/>
    <xdr:sp macro="" textlink="">
      <xdr:nvSpPr>
        <xdr:cNvPr id="215" name="AutoShape 107" descr="Bandeira São Mamede.jpg">
          <a:hlinkClick xmlns:r="http://schemas.openxmlformats.org/officeDocument/2006/relationships" r:id="rId163"/>
          <a:extLst>
            <a:ext uri="{FF2B5EF4-FFF2-40B4-BE49-F238E27FC236}">
              <a16:creationId xmlns:a16="http://schemas.microsoft.com/office/drawing/2014/main" id="{00000000-0008-0000-0700-0000D7000000}"/>
            </a:ext>
          </a:extLst>
        </xdr:cNvPr>
        <xdr:cNvSpPr>
          <a:spLocks noChangeAspect="1" noChangeArrowheads="1"/>
        </xdr:cNvSpPr>
      </xdr:nvSpPr>
      <xdr:spPr bwMode="auto">
        <a:xfrm>
          <a:off x="3657600" y="327279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33350"/>
    <xdr:sp macro="" textlink="">
      <xdr:nvSpPr>
        <xdr:cNvPr id="216" name="AutoShape 108" descr="Bandeira de São José da Lagoa Tapada.jpg">
          <a:hlinkClick xmlns:r="http://schemas.openxmlformats.org/officeDocument/2006/relationships" r:id="rId164"/>
          <a:extLst>
            <a:ext uri="{FF2B5EF4-FFF2-40B4-BE49-F238E27FC236}">
              <a16:creationId xmlns:a16="http://schemas.microsoft.com/office/drawing/2014/main" id="{00000000-0008-0000-0700-0000D8000000}"/>
            </a:ext>
          </a:extLst>
        </xdr:cNvPr>
        <xdr:cNvSpPr>
          <a:spLocks noChangeAspect="1" noChangeArrowheads="1"/>
        </xdr:cNvSpPr>
      </xdr:nvSpPr>
      <xdr:spPr bwMode="auto">
        <a:xfrm>
          <a:off x="3657600" y="32746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23825"/>
    <xdr:sp macro="" textlink="">
      <xdr:nvSpPr>
        <xdr:cNvPr id="217" name="AutoShape 109" descr="Bandeira casserengue.PNG">
          <a:hlinkClick xmlns:r="http://schemas.openxmlformats.org/officeDocument/2006/relationships" r:id="rId165"/>
          <a:extLst>
            <a:ext uri="{FF2B5EF4-FFF2-40B4-BE49-F238E27FC236}">
              <a16:creationId xmlns:a16="http://schemas.microsoft.com/office/drawing/2014/main" id="{00000000-0008-0000-0700-0000D9000000}"/>
            </a:ext>
          </a:extLst>
        </xdr:cNvPr>
        <xdr:cNvSpPr>
          <a:spLocks noChangeAspect="1" noChangeArrowheads="1"/>
        </xdr:cNvSpPr>
      </xdr:nvSpPr>
      <xdr:spPr bwMode="auto">
        <a:xfrm>
          <a:off x="3657600" y="32766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415</xdr:row>
      <xdr:rowOff>0</xdr:rowOff>
    </xdr:from>
    <xdr:ext cx="190500" cy="123825"/>
    <xdr:sp macro="" textlink="">
      <xdr:nvSpPr>
        <xdr:cNvPr id="218" name="AutoShape 110" descr="Bandeira São Miguel de Taipu-PB.jpg">
          <a:hlinkClick xmlns:r="http://schemas.openxmlformats.org/officeDocument/2006/relationships" r:id="rId166"/>
          <a:extLst>
            <a:ext uri="{FF2B5EF4-FFF2-40B4-BE49-F238E27FC236}">
              <a16:creationId xmlns:a16="http://schemas.microsoft.com/office/drawing/2014/main" id="{00000000-0008-0000-0700-0000DA000000}"/>
            </a:ext>
          </a:extLst>
        </xdr:cNvPr>
        <xdr:cNvSpPr>
          <a:spLocks noChangeAspect="1" noChangeArrowheads="1"/>
        </xdr:cNvSpPr>
      </xdr:nvSpPr>
      <xdr:spPr bwMode="auto">
        <a:xfrm>
          <a:off x="3657600" y="32785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14300"/>
    <xdr:sp macro="" textlink="">
      <xdr:nvSpPr>
        <xdr:cNvPr id="219" name="AutoShape 111" descr="Bandeira de Belém do Brejo do Cruz, Paraíba, Brasil.png">
          <a:hlinkClick xmlns:r="http://schemas.openxmlformats.org/officeDocument/2006/relationships" r:id="rId167"/>
          <a:extLst>
            <a:ext uri="{FF2B5EF4-FFF2-40B4-BE49-F238E27FC236}">
              <a16:creationId xmlns:a16="http://schemas.microsoft.com/office/drawing/2014/main" id="{00000000-0008-0000-0700-0000DB000000}"/>
            </a:ext>
          </a:extLst>
        </xdr:cNvPr>
        <xdr:cNvSpPr>
          <a:spLocks noChangeAspect="1" noChangeArrowheads="1"/>
        </xdr:cNvSpPr>
      </xdr:nvSpPr>
      <xdr:spPr bwMode="auto">
        <a:xfrm>
          <a:off x="3657600" y="32804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52400"/>
    <xdr:sp macro="" textlink="">
      <xdr:nvSpPr>
        <xdr:cNvPr id="220" name="AutoShape 112" descr="Brasão Nazarezinho.jpg">
          <a:hlinkClick xmlns:r="http://schemas.openxmlformats.org/officeDocument/2006/relationships" r:id="rId168"/>
          <a:extLst>
            <a:ext uri="{FF2B5EF4-FFF2-40B4-BE49-F238E27FC236}">
              <a16:creationId xmlns:a16="http://schemas.microsoft.com/office/drawing/2014/main" id="{00000000-0008-0000-0700-0000DC000000}"/>
            </a:ext>
          </a:extLst>
        </xdr:cNvPr>
        <xdr:cNvSpPr>
          <a:spLocks noChangeAspect="1" noChangeArrowheads="1"/>
        </xdr:cNvSpPr>
      </xdr:nvSpPr>
      <xdr:spPr bwMode="auto">
        <a:xfrm>
          <a:off x="3657600" y="328231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433</xdr:row>
      <xdr:rowOff>0</xdr:rowOff>
    </xdr:from>
    <xdr:ext cx="190500" cy="161925"/>
    <xdr:sp macro="" textlink="">
      <xdr:nvSpPr>
        <xdr:cNvPr id="221" name="AutoShape 113" descr="Bandeira Livramento-PB.jpg">
          <a:hlinkClick xmlns:r="http://schemas.openxmlformats.org/officeDocument/2006/relationships" r:id="rId169"/>
          <a:extLst>
            <a:ext uri="{FF2B5EF4-FFF2-40B4-BE49-F238E27FC236}">
              <a16:creationId xmlns:a16="http://schemas.microsoft.com/office/drawing/2014/main" id="{00000000-0008-0000-0700-0000DD000000}"/>
            </a:ext>
          </a:extLst>
        </xdr:cNvPr>
        <xdr:cNvSpPr>
          <a:spLocks noChangeAspect="1" noChangeArrowheads="1"/>
        </xdr:cNvSpPr>
      </xdr:nvSpPr>
      <xdr:spPr bwMode="auto">
        <a:xfrm>
          <a:off x="3657600" y="328422000"/>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402</xdr:row>
      <xdr:rowOff>0</xdr:rowOff>
    </xdr:from>
    <xdr:ext cx="190500" cy="133350"/>
    <xdr:sp macro="" textlink="">
      <xdr:nvSpPr>
        <xdr:cNvPr id="222" name="AutoShape 114" descr="Bandeira cacimbas.png">
          <a:hlinkClick xmlns:r="http://schemas.openxmlformats.org/officeDocument/2006/relationships" r:id="rId170"/>
          <a:extLst>
            <a:ext uri="{FF2B5EF4-FFF2-40B4-BE49-F238E27FC236}">
              <a16:creationId xmlns:a16="http://schemas.microsoft.com/office/drawing/2014/main" id="{00000000-0008-0000-0700-0000DE000000}"/>
            </a:ext>
          </a:extLst>
        </xdr:cNvPr>
        <xdr:cNvSpPr>
          <a:spLocks noChangeAspect="1" noChangeArrowheads="1"/>
        </xdr:cNvSpPr>
      </xdr:nvSpPr>
      <xdr:spPr bwMode="auto">
        <a:xfrm>
          <a:off x="3657600" y="32861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473</xdr:row>
      <xdr:rowOff>0</xdr:rowOff>
    </xdr:from>
    <xdr:ext cx="190500" cy="200025"/>
    <xdr:sp macro="" textlink="">
      <xdr:nvSpPr>
        <xdr:cNvPr id="223" name="AutoShape 115" descr="Brasao junco do serido.png">
          <a:hlinkClick xmlns:r="http://schemas.openxmlformats.org/officeDocument/2006/relationships" r:id="rId171"/>
          <a:extLst>
            <a:ext uri="{FF2B5EF4-FFF2-40B4-BE49-F238E27FC236}">
              <a16:creationId xmlns:a16="http://schemas.microsoft.com/office/drawing/2014/main" id="{00000000-0008-0000-0700-0000DF000000}"/>
            </a:ext>
          </a:extLst>
        </xdr:cNvPr>
        <xdr:cNvSpPr>
          <a:spLocks noChangeAspect="1" noChangeArrowheads="1"/>
        </xdr:cNvSpPr>
      </xdr:nvSpPr>
      <xdr:spPr bwMode="auto">
        <a:xfrm>
          <a:off x="3657600" y="328803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224" name="AutoShape 116" descr="Bandeira Caiçara-PB.jpg">
          <a:hlinkClick xmlns:r="http://schemas.openxmlformats.org/officeDocument/2006/relationships" r:id="rId172"/>
          <a:extLst>
            <a:ext uri="{FF2B5EF4-FFF2-40B4-BE49-F238E27FC236}">
              <a16:creationId xmlns:a16="http://schemas.microsoft.com/office/drawing/2014/main" id="{00000000-0008-0000-0700-0000E0000000}"/>
            </a:ext>
          </a:extLst>
        </xdr:cNvPr>
        <xdr:cNvSpPr>
          <a:spLocks noChangeAspect="1" noChangeArrowheads="1"/>
        </xdr:cNvSpPr>
      </xdr:nvSpPr>
      <xdr:spPr bwMode="auto">
        <a:xfrm>
          <a:off x="3657600" y="32899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33350"/>
    <xdr:sp macro="" textlink="">
      <xdr:nvSpPr>
        <xdr:cNvPr id="225" name="AutoShape 117" descr="Bandeira boa vista.PNG">
          <a:hlinkClick xmlns:r="http://schemas.openxmlformats.org/officeDocument/2006/relationships" r:id="rId173"/>
          <a:extLst>
            <a:ext uri="{FF2B5EF4-FFF2-40B4-BE49-F238E27FC236}">
              <a16:creationId xmlns:a16="http://schemas.microsoft.com/office/drawing/2014/main" id="{00000000-0008-0000-0700-0000E1000000}"/>
            </a:ext>
          </a:extLst>
        </xdr:cNvPr>
        <xdr:cNvSpPr>
          <a:spLocks noChangeAspect="1" noChangeArrowheads="1"/>
        </xdr:cNvSpPr>
      </xdr:nvSpPr>
      <xdr:spPr bwMode="auto">
        <a:xfrm>
          <a:off x="3657600" y="32918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382</xdr:row>
      <xdr:rowOff>0</xdr:rowOff>
    </xdr:from>
    <xdr:ext cx="190500" cy="133350"/>
    <xdr:sp macro="" textlink="">
      <xdr:nvSpPr>
        <xdr:cNvPr id="226" name="AutoShape 118" descr="Bandeira Areial.jpg">
          <a:hlinkClick xmlns:r="http://schemas.openxmlformats.org/officeDocument/2006/relationships" r:id="rId174"/>
          <a:extLst>
            <a:ext uri="{FF2B5EF4-FFF2-40B4-BE49-F238E27FC236}">
              <a16:creationId xmlns:a16="http://schemas.microsoft.com/office/drawing/2014/main" id="{00000000-0008-0000-0700-0000E2000000}"/>
            </a:ext>
          </a:extLst>
        </xdr:cNvPr>
        <xdr:cNvSpPr>
          <a:spLocks noChangeAspect="1" noChangeArrowheads="1"/>
        </xdr:cNvSpPr>
      </xdr:nvSpPr>
      <xdr:spPr bwMode="auto">
        <a:xfrm>
          <a:off x="3657600" y="32937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441</xdr:row>
      <xdr:rowOff>0</xdr:rowOff>
    </xdr:from>
    <xdr:ext cx="190500" cy="104775"/>
    <xdr:sp macro="" textlink="">
      <xdr:nvSpPr>
        <xdr:cNvPr id="227" name="AutoShape 119" descr="Bandeira Serra Redonda-PB.jpg">
          <a:hlinkClick xmlns:r="http://schemas.openxmlformats.org/officeDocument/2006/relationships" r:id="rId175"/>
          <a:extLst>
            <a:ext uri="{FF2B5EF4-FFF2-40B4-BE49-F238E27FC236}">
              <a16:creationId xmlns:a16="http://schemas.microsoft.com/office/drawing/2014/main" id="{00000000-0008-0000-0700-0000E3000000}"/>
            </a:ext>
          </a:extLst>
        </xdr:cNvPr>
        <xdr:cNvSpPr>
          <a:spLocks noChangeAspect="1" noChangeArrowheads="1"/>
        </xdr:cNvSpPr>
      </xdr:nvSpPr>
      <xdr:spPr bwMode="auto">
        <a:xfrm>
          <a:off x="3657600" y="32956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497</xdr:row>
      <xdr:rowOff>0</xdr:rowOff>
    </xdr:from>
    <xdr:ext cx="190500" cy="161925"/>
    <xdr:sp macro="" textlink="">
      <xdr:nvSpPr>
        <xdr:cNvPr id="228" name="AutoShape 120" descr="Bandeirasa.jpg">
          <a:hlinkClick xmlns:r="http://schemas.openxmlformats.org/officeDocument/2006/relationships" r:id="rId176"/>
          <a:extLst>
            <a:ext uri="{FF2B5EF4-FFF2-40B4-BE49-F238E27FC236}">
              <a16:creationId xmlns:a16="http://schemas.microsoft.com/office/drawing/2014/main" id="{00000000-0008-0000-0700-0000E4000000}"/>
            </a:ext>
          </a:extLst>
        </xdr:cNvPr>
        <xdr:cNvSpPr>
          <a:spLocks noChangeAspect="1" noChangeArrowheads="1"/>
        </xdr:cNvSpPr>
      </xdr:nvSpPr>
      <xdr:spPr bwMode="auto">
        <a:xfrm>
          <a:off x="3657600" y="329755500"/>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14300"/>
    <xdr:sp macro="" textlink="">
      <xdr:nvSpPr>
        <xdr:cNvPr id="229" name="AutoShape 121" descr="Bandeira Cuitegi.jpg">
          <a:hlinkClick xmlns:r="http://schemas.openxmlformats.org/officeDocument/2006/relationships" r:id="rId177"/>
          <a:extLst>
            <a:ext uri="{FF2B5EF4-FFF2-40B4-BE49-F238E27FC236}">
              <a16:creationId xmlns:a16="http://schemas.microsoft.com/office/drawing/2014/main" id="{00000000-0008-0000-0700-0000E5000000}"/>
            </a:ext>
          </a:extLst>
        </xdr:cNvPr>
        <xdr:cNvSpPr>
          <a:spLocks noChangeAspect="1" noChangeArrowheads="1"/>
        </xdr:cNvSpPr>
      </xdr:nvSpPr>
      <xdr:spPr bwMode="auto">
        <a:xfrm>
          <a:off x="3657600" y="32994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23825"/>
    <xdr:sp macro="" textlink="">
      <xdr:nvSpPr>
        <xdr:cNvPr id="230" name="AutoShape 122" descr="Flag of None.svg">
          <a:hlinkClick xmlns:r="http://schemas.openxmlformats.org/officeDocument/2006/relationships" r:id="rId27"/>
          <a:extLst>
            <a:ext uri="{FF2B5EF4-FFF2-40B4-BE49-F238E27FC236}">
              <a16:creationId xmlns:a16="http://schemas.microsoft.com/office/drawing/2014/main" id="{00000000-0008-0000-0700-0000E6000000}"/>
            </a:ext>
          </a:extLst>
        </xdr:cNvPr>
        <xdr:cNvSpPr>
          <a:spLocks noChangeAspect="1" noChangeArrowheads="1"/>
        </xdr:cNvSpPr>
      </xdr:nvSpPr>
      <xdr:spPr bwMode="auto">
        <a:xfrm>
          <a:off x="3657600" y="33013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324</xdr:row>
      <xdr:rowOff>0</xdr:rowOff>
    </xdr:from>
    <xdr:ext cx="190500" cy="123825"/>
    <xdr:sp macro="" textlink="">
      <xdr:nvSpPr>
        <xdr:cNvPr id="231" name="AutoShape 123" descr="Flag of Marizópolis.svg">
          <a:hlinkClick xmlns:r="http://schemas.openxmlformats.org/officeDocument/2006/relationships" r:id="rId178"/>
          <a:extLst>
            <a:ext uri="{FF2B5EF4-FFF2-40B4-BE49-F238E27FC236}">
              <a16:creationId xmlns:a16="http://schemas.microsoft.com/office/drawing/2014/main" id="{00000000-0008-0000-0700-0000E7000000}"/>
            </a:ext>
          </a:extLst>
        </xdr:cNvPr>
        <xdr:cNvSpPr>
          <a:spLocks noChangeAspect="1" noChangeArrowheads="1"/>
        </xdr:cNvSpPr>
      </xdr:nvSpPr>
      <xdr:spPr bwMode="auto">
        <a:xfrm>
          <a:off x="3657600" y="33032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406</xdr:row>
      <xdr:rowOff>0</xdr:rowOff>
    </xdr:from>
    <xdr:ext cx="190500" cy="114300"/>
    <xdr:sp macro="" textlink="">
      <xdr:nvSpPr>
        <xdr:cNvPr id="232" name="AutoShape 124" descr="Bandeira matureia.jpg">
          <a:hlinkClick xmlns:r="http://schemas.openxmlformats.org/officeDocument/2006/relationships" r:id="rId179"/>
          <a:extLst>
            <a:ext uri="{FF2B5EF4-FFF2-40B4-BE49-F238E27FC236}">
              <a16:creationId xmlns:a16="http://schemas.microsoft.com/office/drawing/2014/main" id="{00000000-0008-0000-0700-0000E8000000}"/>
            </a:ext>
          </a:extLst>
        </xdr:cNvPr>
        <xdr:cNvSpPr>
          <a:spLocks noChangeAspect="1" noChangeArrowheads="1"/>
        </xdr:cNvSpPr>
      </xdr:nvSpPr>
      <xdr:spPr bwMode="auto">
        <a:xfrm>
          <a:off x="3657600" y="330517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04775"/>
    <xdr:sp macro="" textlink="">
      <xdr:nvSpPr>
        <xdr:cNvPr id="233" name="AutoShape 125" descr="Bandeiradecapim.png">
          <a:hlinkClick xmlns:r="http://schemas.openxmlformats.org/officeDocument/2006/relationships" r:id="rId180"/>
          <a:extLst>
            <a:ext uri="{FF2B5EF4-FFF2-40B4-BE49-F238E27FC236}">
              <a16:creationId xmlns:a16="http://schemas.microsoft.com/office/drawing/2014/main" id="{00000000-0008-0000-0700-0000E9000000}"/>
            </a:ext>
          </a:extLst>
        </xdr:cNvPr>
        <xdr:cNvSpPr>
          <a:spLocks noChangeAspect="1" noChangeArrowheads="1"/>
        </xdr:cNvSpPr>
      </xdr:nvSpPr>
      <xdr:spPr bwMode="auto">
        <a:xfrm>
          <a:off x="3657600" y="330708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34" name="AutoShape 126" descr="Flag of None.svg">
          <a:hlinkClick xmlns:r="http://schemas.openxmlformats.org/officeDocument/2006/relationships" r:id="rId27"/>
          <a:extLst>
            <a:ext uri="{FF2B5EF4-FFF2-40B4-BE49-F238E27FC236}">
              <a16:creationId xmlns:a16="http://schemas.microsoft.com/office/drawing/2014/main" id="{00000000-0008-0000-0700-0000EA000000}"/>
            </a:ext>
          </a:extLst>
        </xdr:cNvPr>
        <xdr:cNvSpPr>
          <a:spLocks noChangeAspect="1" noChangeArrowheads="1"/>
        </xdr:cNvSpPr>
      </xdr:nvSpPr>
      <xdr:spPr bwMode="auto">
        <a:xfrm>
          <a:off x="3657600" y="33089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369</xdr:row>
      <xdr:rowOff>0</xdr:rowOff>
    </xdr:from>
    <xdr:ext cx="190500" cy="123825"/>
    <xdr:sp macro="" textlink="">
      <xdr:nvSpPr>
        <xdr:cNvPr id="235" name="AutoShape 127" descr="Bandeira piloes.png">
          <a:hlinkClick xmlns:r="http://schemas.openxmlformats.org/officeDocument/2006/relationships" r:id="rId181"/>
          <a:extLst>
            <a:ext uri="{FF2B5EF4-FFF2-40B4-BE49-F238E27FC236}">
              <a16:creationId xmlns:a16="http://schemas.microsoft.com/office/drawing/2014/main" id="{00000000-0008-0000-0700-0000EB000000}"/>
            </a:ext>
          </a:extLst>
        </xdr:cNvPr>
        <xdr:cNvSpPr>
          <a:spLocks noChangeAspect="1" noChangeArrowheads="1"/>
        </xdr:cNvSpPr>
      </xdr:nvSpPr>
      <xdr:spPr bwMode="auto">
        <a:xfrm>
          <a:off x="3657600" y="33108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236" name="AutoShape 128" descr="Bandeira santa cecilia.png">
          <a:hlinkClick xmlns:r="http://schemas.openxmlformats.org/officeDocument/2006/relationships" r:id="rId182"/>
          <a:extLst>
            <a:ext uri="{FF2B5EF4-FFF2-40B4-BE49-F238E27FC236}">
              <a16:creationId xmlns:a16="http://schemas.microsoft.com/office/drawing/2014/main" id="{00000000-0008-0000-0700-0000EC000000}"/>
            </a:ext>
          </a:extLst>
        </xdr:cNvPr>
        <xdr:cNvSpPr>
          <a:spLocks noChangeAspect="1" noChangeArrowheads="1"/>
        </xdr:cNvSpPr>
      </xdr:nvSpPr>
      <xdr:spPr bwMode="auto">
        <a:xfrm>
          <a:off x="3657600" y="33127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477</xdr:row>
      <xdr:rowOff>0</xdr:rowOff>
    </xdr:from>
    <xdr:ext cx="190500" cy="123825"/>
    <xdr:sp macro="" textlink="">
      <xdr:nvSpPr>
        <xdr:cNvPr id="237" name="AutoShape 129" descr="Bandeira diamante.png">
          <a:hlinkClick xmlns:r="http://schemas.openxmlformats.org/officeDocument/2006/relationships" r:id="rId183"/>
          <a:extLst>
            <a:ext uri="{FF2B5EF4-FFF2-40B4-BE49-F238E27FC236}">
              <a16:creationId xmlns:a16="http://schemas.microsoft.com/office/drawing/2014/main" id="{00000000-0008-0000-0700-0000ED000000}"/>
            </a:ext>
          </a:extLst>
        </xdr:cNvPr>
        <xdr:cNvSpPr>
          <a:spLocks noChangeAspect="1" noChangeArrowheads="1"/>
        </xdr:cNvSpPr>
      </xdr:nvSpPr>
      <xdr:spPr bwMode="auto">
        <a:xfrm>
          <a:off x="3657600" y="33147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66675"/>
    <xdr:sp macro="" textlink="">
      <xdr:nvSpPr>
        <xdr:cNvPr id="238" name="AutoShape 130" descr="Bandeira Brejo dos Santos (PB).jpg">
          <a:hlinkClick xmlns:r="http://schemas.openxmlformats.org/officeDocument/2006/relationships" r:id="rId184"/>
          <a:extLst>
            <a:ext uri="{FF2B5EF4-FFF2-40B4-BE49-F238E27FC236}">
              <a16:creationId xmlns:a16="http://schemas.microsoft.com/office/drawing/2014/main" id="{00000000-0008-0000-0700-0000EE000000}"/>
            </a:ext>
          </a:extLst>
        </xdr:cNvPr>
        <xdr:cNvSpPr>
          <a:spLocks noChangeAspect="1" noChangeArrowheads="1"/>
        </xdr:cNvSpPr>
      </xdr:nvSpPr>
      <xdr:spPr bwMode="auto">
        <a:xfrm>
          <a:off x="3657600" y="331660500"/>
          <a:ext cx="190500" cy="666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394</xdr:row>
      <xdr:rowOff>0</xdr:rowOff>
    </xdr:from>
    <xdr:ext cx="190500" cy="152400"/>
    <xdr:sp macro="" textlink="">
      <xdr:nvSpPr>
        <xdr:cNvPr id="239" name="AutoShape 131" descr="Bandeira Olho d'Água (PB).jpg">
          <a:hlinkClick xmlns:r="http://schemas.openxmlformats.org/officeDocument/2006/relationships" r:id="rId185"/>
          <a:extLst>
            <a:ext uri="{FF2B5EF4-FFF2-40B4-BE49-F238E27FC236}">
              <a16:creationId xmlns:a16="http://schemas.microsoft.com/office/drawing/2014/main" id="{00000000-0008-0000-0700-0000EF000000}"/>
            </a:ext>
          </a:extLst>
        </xdr:cNvPr>
        <xdr:cNvSpPr>
          <a:spLocks noChangeAspect="1" noChangeArrowheads="1"/>
        </xdr:cNvSpPr>
      </xdr:nvSpPr>
      <xdr:spPr bwMode="auto">
        <a:xfrm>
          <a:off x="3657600" y="3318510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500</xdr:row>
      <xdr:rowOff>0</xdr:rowOff>
    </xdr:from>
    <xdr:ext cx="190500" cy="123825"/>
    <xdr:sp macro="" textlink="">
      <xdr:nvSpPr>
        <xdr:cNvPr id="240" name="AutoShape 132" descr="Flag of None.svg">
          <a:hlinkClick xmlns:r="http://schemas.openxmlformats.org/officeDocument/2006/relationships" r:id="rId27"/>
          <a:extLst>
            <a:ext uri="{FF2B5EF4-FFF2-40B4-BE49-F238E27FC236}">
              <a16:creationId xmlns:a16="http://schemas.microsoft.com/office/drawing/2014/main" id="{00000000-0008-0000-0700-0000F0000000}"/>
            </a:ext>
          </a:extLst>
        </xdr:cNvPr>
        <xdr:cNvSpPr>
          <a:spLocks noChangeAspect="1" noChangeArrowheads="1"/>
        </xdr:cNvSpPr>
      </xdr:nvSpPr>
      <xdr:spPr bwMode="auto">
        <a:xfrm>
          <a:off x="3657600" y="33204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387</xdr:row>
      <xdr:rowOff>0</xdr:rowOff>
    </xdr:from>
    <xdr:ext cx="190500" cy="133350"/>
    <xdr:sp macro="" textlink="">
      <xdr:nvSpPr>
        <xdr:cNvPr id="241" name="AutoShape 133" descr="Bandeira Cuité de Mamanguape-PB.jpg">
          <a:hlinkClick xmlns:r="http://schemas.openxmlformats.org/officeDocument/2006/relationships" r:id="rId186"/>
          <a:extLst>
            <a:ext uri="{FF2B5EF4-FFF2-40B4-BE49-F238E27FC236}">
              <a16:creationId xmlns:a16="http://schemas.microsoft.com/office/drawing/2014/main" id="{00000000-0008-0000-0700-0000F1000000}"/>
            </a:ext>
          </a:extLst>
        </xdr:cNvPr>
        <xdr:cNvSpPr>
          <a:spLocks noChangeAspect="1" noChangeArrowheads="1"/>
        </xdr:cNvSpPr>
      </xdr:nvSpPr>
      <xdr:spPr bwMode="auto">
        <a:xfrm>
          <a:off x="3657600" y="33223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395</xdr:row>
      <xdr:rowOff>0</xdr:rowOff>
    </xdr:from>
    <xdr:ext cx="190500" cy="133350"/>
    <xdr:sp macro="" textlink="">
      <xdr:nvSpPr>
        <xdr:cNvPr id="242" name="AutoShape 134" descr="Bandeira Pedro Régis-PB.jpg">
          <a:hlinkClick xmlns:r="http://schemas.openxmlformats.org/officeDocument/2006/relationships" r:id="rId187"/>
          <a:extLst>
            <a:ext uri="{FF2B5EF4-FFF2-40B4-BE49-F238E27FC236}">
              <a16:creationId xmlns:a16="http://schemas.microsoft.com/office/drawing/2014/main" id="{00000000-0008-0000-0700-0000F2000000}"/>
            </a:ext>
          </a:extLst>
        </xdr:cNvPr>
        <xdr:cNvSpPr>
          <a:spLocks noChangeAspect="1" noChangeArrowheads="1"/>
        </xdr:cNvSpPr>
      </xdr:nvSpPr>
      <xdr:spPr bwMode="auto">
        <a:xfrm>
          <a:off x="3657600" y="33242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334</xdr:row>
      <xdr:rowOff>0</xdr:rowOff>
    </xdr:from>
    <xdr:ext cx="190500" cy="123825"/>
    <xdr:sp macro="" textlink="">
      <xdr:nvSpPr>
        <xdr:cNvPr id="243" name="AutoShape 135" descr="Bandeira igaracy.jpg">
          <a:hlinkClick xmlns:r="http://schemas.openxmlformats.org/officeDocument/2006/relationships" r:id="rId188"/>
          <a:extLst>
            <a:ext uri="{FF2B5EF4-FFF2-40B4-BE49-F238E27FC236}">
              <a16:creationId xmlns:a16="http://schemas.microsoft.com/office/drawing/2014/main" id="{00000000-0008-0000-0700-0000F3000000}"/>
            </a:ext>
          </a:extLst>
        </xdr:cNvPr>
        <xdr:cNvSpPr>
          <a:spLocks noChangeAspect="1" noChangeArrowheads="1"/>
        </xdr:cNvSpPr>
      </xdr:nvSpPr>
      <xdr:spPr bwMode="auto">
        <a:xfrm>
          <a:off x="3657600" y="33261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420</xdr:row>
      <xdr:rowOff>0</xdr:rowOff>
    </xdr:from>
    <xdr:ext cx="190500" cy="123825"/>
    <xdr:sp macro="" textlink="">
      <xdr:nvSpPr>
        <xdr:cNvPr id="244" name="AutoShape 136" descr="Bandeira de Serraria PB.jpg">
          <a:hlinkClick xmlns:r="http://schemas.openxmlformats.org/officeDocument/2006/relationships" r:id="rId189"/>
          <a:extLst>
            <a:ext uri="{FF2B5EF4-FFF2-40B4-BE49-F238E27FC236}">
              <a16:creationId xmlns:a16="http://schemas.microsoft.com/office/drawing/2014/main" id="{00000000-0008-0000-0700-0000F4000000}"/>
            </a:ext>
          </a:extLst>
        </xdr:cNvPr>
        <xdr:cNvSpPr>
          <a:spLocks noChangeAspect="1" noChangeArrowheads="1"/>
        </xdr:cNvSpPr>
      </xdr:nvSpPr>
      <xdr:spPr bwMode="auto">
        <a:xfrm>
          <a:off x="3657600" y="33280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291</xdr:row>
      <xdr:rowOff>0</xdr:rowOff>
    </xdr:from>
    <xdr:ext cx="190500" cy="123825"/>
    <xdr:sp macro="" textlink="">
      <xdr:nvSpPr>
        <xdr:cNvPr id="245" name="AutoShape 137" descr="Flag of None.svg">
          <a:hlinkClick xmlns:r="http://schemas.openxmlformats.org/officeDocument/2006/relationships" r:id="rId27"/>
          <a:extLst>
            <a:ext uri="{FF2B5EF4-FFF2-40B4-BE49-F238E27FC236}">
              <a16:creationId xmlns:a16="http://schemas.microsoft.com/office/drawing/2014/main" id="{00000000-0008-0000-0700-0000F5000000}"/>
            </a:ext>
          </a:extLst>
        </xdr:cNvPr>
        <xdr:cNvSpPr>
          <a:spLocks noChangeAspect="1" noChangeArrowheads="1"/>
        </xdr:cNvSpPr>
      </xdr:nvSpPr>
      <xdr:spPr bwMode="auto">
        <a:xfrm>
          <a:off x="3657600" y="33299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246" name="AutoShape 138" descr="BANDEIRA CAJA.jpg">
          <a:hlinkClick xmlns:r="http://schemas.openxmlformats.org/officeDocument/2006/relationships" r:id="rId190"/>
          <a:extLst>
            <a:ext uri="{FF2B5EF4-FFF2-40B4-BE49-F238E27FC236}">
              <a16:creationId xmlns:a16="http://schemas.microsoft.com/office/drawing/2014/main" id="{00000000-0008-0000-0700-0000F6000000}"/>
            </a:ext>
          </a:extLst>
        </xdr:cNvPr>
        <xdr:cNvSpPr>
          <a:spLocks noChangeAspect="1" noChangeArrowheads="1"/>
        </xdr:cNvSpPr>
      </xdr:nvSpPr>
      <xdr:spPr bwMode="auto">
        <a:xfrm>
          <a:off x="3657600" y="33318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521</xdr:row>
      <xdr:rowOff>0</xdr:rowOff>
    </xdr:from>
    <xdr:ext cx="190500" cy="123825"/>
    <xdr:sp macro="" textlink="">
      <xdr:nvSpPr>
        <xdr:cNvPr id="247" name="AutoShape 139" descr="Bandeira de camalaú.jpg">
          <a:hlinkClick xmlns:r="http://schemas.openxmlformats.org/officeDocument/2006/relationships" r:id="rId191"/>
          <a:extLst>
            <a:ext uri="{FF2B5EF4-FFF2-40B4-BE49-F238E27FC236}">
              <a16:creationId xmlns:a16="http://schemas.microsoft.com/office/drawing/2014/main" id="{00000000-0008-0000-0700-0000F7000000}"/>
            </a:ext>
          </a:extLst>
        </xdr:cNvPr>
        <xdr:cNvSpPr>
          <a:spLocks noChangeAspect="1" noChangeArrowheads="1"/>
        </xdr:cNvSpPr>
      </xdr:nvSpPr>
      <xdr:spPr bwMode="auto">
        <a:xfrm>
          <a:off x="3657600" y="33337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462</xdr:row>
      <xdr:rowOff>0</xdr:rowOff>
    </xdr:from>
    <xdr:ext cx="190500" cy="200025"/>
    <xdr:sp macro="" textlink="">
      <xdr:nvSpPr>
        <xdr:cNvPr id="248" name="AutoShape 140" descr="Brasao sao jose dos ramos.PNG">
          <a:hlinkClick xmlns:r="http://schemas.openxmlformats.org/officeDocument/2006/relationships" r:id="rId192"/>
          <a:extLst>
            <a:ext uri="{FF2B5EF4-FFF2-40B4-BE49-F238E27FC236}">
              <a16:creationId xmlns:a16="http://schemas.microsoft.com/office/drawing/2014/main" id="{00000000-0008-0000-0700-0000F8000000}"/>
            </a:ext>
          </a:extLst>
        </xdr:cNvPr>
        <xdr:cNvSpPr>
          <a:spLocks noChangeAspect="1" noChangeArrowheads="1"/>
        </xdr:cNvSpPr>
      </xdr:nvSpPr>
      <xdr:spPr bwMode="auto">
        <a:xfrm>
          <a:off x="3657600" y="333565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9525</xdr:rowOff>
    </xdr:from>
    <xdr:ext cx="190500" cy="142875"/>
    <xdr:sp macro="" textlink="">
      <xdr:nvSpPr>
        <xdr:cNvPr id="249" name="AutoShape 141" descr="Bandeira Nova Olinda.svg">
          <a:hlinkClick xmlns:r="http://schemas.openxmlformats.org/officeDocument/2006/relationships" r:id="rId193"/>
          <a:extLst>
            <a:ext uri="{FF2B5EF4-FFF2-40B4-BE49-F238E27FC236}">
              <a16:creationId xmlns:a16="http://schemas.microsoft.com/office/drawing/2014/main" id="{00000000-0008-0000-0700-0000F9000000}"/>
            </a:ext>
          </a:extLst>
        </xdr:cNvPr>
        <xdr:cNvSpPr>
          <a:spLocks noChangeAspect="1" noChangeArrowheads="1"/>
        </xdr:cNvSpPr>
      </xdr:nvSpPr>
      <xdr:spPr bwMode="auto">
        <a:xfrm>
          <a:off x="3657600" y="333765525"/>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437</xdr:row>
      <xdr:rowOff>0</xdr:rowOff>
    </xdr:from>
    <xdr:ext cx="190500" cy="123825"/>
    <xdr:sp macro="" textlink="">
      <xdr:nvSpPr>
        <xdr:cNvPr id="250" name="AutoShape 142" descr="Flag of None.svg">
          <a:hlinkClick xmlns:r="http://schemas.openxmlformats.org/officeDocument/2006/relationships" r:id="rId27"/>
          <a:extLst>
            <a:ext uri="{FF2B5EF4-FFF2-40B4-BE49-F238E27FC236}">
              <a16:creationId xmlns:a16="http://schemas.microsoft.com/office/drawing/2014/main" id="{00000000-0008-0000-0700-0000FA000000}"/>
            </a:ext>
          </a:extLst>
        </xdr:cNvPr>
        <xdr:cNvSpPr>
          <a:spLocks noChangeAspect="1" noChangeArrowheads="1"/>
        </xdr:cNvSpPr>
      </xdr:nvSpPr>
      <xdr:spPr bwMode="auto">
        <a:xfrm>
          <a:off x="3657600" y="33394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51" name="AutoShape 143" descr="Bandeira de Santa Helena PB.jpg">
          <a:hlinkClick xmlns:r="http://schemas.openxmlformats.org/officeDocument/2006/relationships" r:id="rId194"/>
          <a:extLst>
            <a:ext uri="{FF2B5EF4-FFF2-40B4-BE49-F238E27FC236}">
              <a16:creationId xmlns:a16="http://schemas.microsoft.com/office/drawing/2014/main" id="{00000000-0008-0000-0700-0000FB000000}"/>
            </a:ext>
          </a:extLst>
        </xdr:cNvPr>
        <xdr:cNvSpPr>
          <a:spLocks noChangeAspect="1" noChangeArrowheads="1"/>
        </xdr:cNvSpPr>
      </xdr:nvSpPr>
      <xdr:spPr bwMode="auto">
        <a:xfrm>
          <a:off x="3657600" y="33413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252" name="AutoShape 144" descr="Bandeira do município de Malta.svg">
          <a:hlinkClick xmlns:r="http://schemas.openxmlformats.org/officeDocument/2006/relationships" r:id="rId195"/>
          <a:extLst>
            <a:ext uri="{FF2B5EF4-FFF2-40B4-BE49-F238E27FC236}">
              <a16:creationId xmlns:a16="http://schemas.microsoft.com/office/drawing/2014/main" id="{00000000-0008-0000-0700-0000FC000000}"/>
            </a:ext>
          </a:extLst>
        </xdr:cNvPr>
        <xdr:cNvSpPr>
          <a:spLocks noChangeAspect="1" noChangeArrowheads="1"/>
        </xdr:cNvSpPr>
      </xdr:nvSpPr>
      <xdr:spPr bwMode="auto">
        <a:xfrm>
          <a:off x="3657600" y="33432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33350"/>
    <xdr:sp macro="" textlink="">
      <xdr:nvSpPr>
        <xdr:cNvPr id="253" name="AutoShape 145" descr="Bandeira de Montadas-PB.jpg">
          <a:hlinkClick xmlns:r="http://schemas.openxmlformats.org/officeDocument/2006/relationships" r:id="rId196"/>
          <a:extLst>
            <a:ext uri="{FF2B5EF4-FFF2-40B4-BE49-F238E27FC236}">
              <a16:creationId xmlns:a16="http://schemas.microsoft.com/office/drawing/2014/main" id="{00000000-0008-0000-0700-0000FD000000}"/>
            </a:ext>
          </a:extLst>
        </xdr:cNvPr>
        <xdr:cNvSpPr>
          <a:spLocks noChangeAspect="1" noChangeArrowheads="1"/>
        </xdr:cNvSpPr>
      </xdr:nvSpPr>
      <xdr:spPr bwMode="auto">
        <a:xfrm>
          <a:off x="3657600" y="33451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381</xdr:row>
      <xdr:rowOff>0</xdr:rowOff>
    </xdr:from>
    <xdr:ext cx="190500" cy="133350"/>
    <xdr:sp macro="" textlink="">
      <xdr:nvSpPr>
        <xdr:cNvPr id="254" name="AutoShape 146" descr="Bandeira cabaceiras.jpg">
          <a:hlinkClick xmlns:r="http://schemas.openxmlformats.org/officeDocument/2006/relationships" r:id="rId197"/>
          <a:extLst>
            <a:ext uri="{FF2B5EF4-FFF2-40B4-BE49-F238E27FC236}">
              <a16:creationId xmlns:a16="http://schemas.microsoft.com/office/drawing/2014/main" id="{00000000-0008-0000-0700-0000FE000000}"/>
            </a:ext>
          </a:extLst>
        </xdr:cNvPr>
        <xdr:cNvSpPr>
          <a:spLocks noChangeAspect="1" noChangeArrowheads="1"/>
        </xdr:cNvSpPr>
      </xdr:nvSpPr>
      <xdr:spPr bwMode="auto">
        <a:xfrm>
          <a:off x="3657600" y="33470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460</xdr:row>
      <xdr:rowOff>0</xdr:rowOff>
    </xdr:from>
    <xdr:ext cx="190500" cy="123825"/>
    <xdr:sp macro="" textlink="">
      <xdr:nvSpPr>
        <xdr:cNvPr id="255" name="AutoShape 147" descr="Bandeira Aguiar.jpg">
          <a:hlinkClick xmlns:r="http://schemas.openxmlformats.org/officeDocument/2006/relationships" r:id="rId198"/>
          <a:extLst>
            <a:ext uri="{FF2B5EF4-FFF2-40B4-BE49-F238E27FC236}">
              <a16:creationId xmlns:a16="http://schemas.microsoft.com/office/drawing/2014/main" id="{00000000-0008-0000-0700-0000FF000000}"/>
            </a:ext>
          </a:extLst>
        </xdr:cNvPr>
        <xdr:cNvSpPr>
          <a:spLocks noChangeAspect="1" noChangeArrowheads="1"/>
        </xdr:cNvSpPr>
      </xdr:nvSpPr>
      <xdr:spPr bwMode="auto">
        <a:xfrm>
          <a:off x="3657600" y="33489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314</xdr:row>
      <xdr:rowOff>0</xdr:rowOff>
    </xdr:from>
    <xdr:ext cx="190500" cy="123825"/>
    <xdr:sp macro="" textlink="">
      <xdr:nvSpPr>
        <xdr:cNvPr id="256" name="AutoShape 148" descr="Flag of Alcantil.svg">
          <a:hlinkClick xmlns:r="http://schemas.openxmlformats.org/officeDocument/2006/relationships" r:id="rId199"/>
          <a:extLst>
            <a:ext uri="{FF2B5EF4-FFF2-40B4-BE49-F238E27FC236}">
              <a16:creationId xmlns:a16="http://schemas.microsoft.com/office/drawing/2014/main" id="{00000000-0008-0000-0700-000000010000}"/>
            </a:ext>
          </a:extLst>
        </xdr:cNvPr>
        <xdr:cNvSpPr>
          <a:spLocks noChangeAspect="1" noChangeArrowheads="1"/>
        </xdr:cNvSpPr>
      </xdr:nvSpPr>
      <xdr:spPr bwMode="auto">
        <a:xfrm>
          <a:off x="3657600" y="33508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95250"/>
    <xdr:sp macro="" textlink="">
      <xdr:nvSpPr>
        <xdr:cNvPr id="258" name="AutoShape 150" descr="Bandeira Damião.jpg">
          <a:hlinkClick xmlns:r="http://schemas.openxmlformats.org/officeDocument/2006/relationships" r:id="rId200"/>
          <a:extLst>
            <a:ext uri="{FF2B5EF4-FFF2-40B4-BE49-F238E27FC236}">
              <a16:creationId xmlns:a16="http://schemas.microsoft.com/office/drawing/2014/main" id="{00000000-0008-0000-0700-000002010000}"/>
            </a:ext>
          </a:extLst>
        </xdr:cNvPr>
        <xdr:cNvSpPr>
          <a:spLocks noChangeAspect="1" noChangeArrowheads="1"/>
        </xdr:cNvSpPr>
      </xdr:nvSpPr>
      <xdr:spPr bwMode="auto">
        <a:xfrm>
          <a:off x="3657600" y="335470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367</xdr:row>
      <xdr:rowOff>0</xdr:rowOff>
    </xdr:from>
    <xdr:ext cx="190500" cy="238125"/>
    <xdr:sp macro="" textlink="">
      <xdr:nvSpPr>
        <xdr:cNvPr id="259" name="AutoShape 151" descr="Brasao boa ventura.PNG">
          <a:hlinkClick xmlns:r="http://schemas.openxmlformats.org/officeDocument/2006/relationships" r:id="rId201"/>
          <a:extLst>
            <a:ext uri="{FF2B5EF4-FFF2-40B4-BE49-F238E27FC236}">
              <a16:creationId xmlns:a16="http://schemas.microsoft.com/office/drawing/2014/main" id="{00000000-0008-0000-0700-000003010000}"/>
            </a:ext>
          </a:extLst>
        </xdr:cNvPr>
        <xdr:cNvSpPr>
          <a:spLocks noChangeAspect="1" noChangeArrowheads="1"/>
        </xdr:cNvSpPr>
      </xdr:nvSpPr>
      <xdr:spPr bwMode="auto">
        <a:xfrm>
          <a:off x="3657600" y="335661000"/>
          <a:ext cx="190500"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495</xdr:row>
      <xdr:rowOff>47625</xdr:rowOff>
    </xdr:from>
    <xdr:ext cx="190500" cy="123825"/>
    <xdr:sp macro="" textlink="">
      <xdr:nvSpPr>
        <xdr:cNvPr id="260" name="AutoShape 152" descr="Flag of None.svg">
          <a:hlinkClick xmlns:r="http://schemas.openxmlformats.org/officeDocument/2006/relationships" r:id="rId27"/>
          <a:extLst>
            <a:ext uri="{FF2B5EF4-FFF2-40B4-BE49-F238E27FC236}">
              <a16:creationId xmlns:a16="http://schemas.microsoft.com/office/drawing/2014/main" id="{00000000-0008-0000-0700-000004010000}"/>
            </a:ext>
          </a:extLst>
        </xdr:cNvPr>
        <xdr:cNvSpPr>
          <a:spLocks noChangeAspect="1" noChangeArrowheads="1"/>
        </xdr:cNvSpPr>
      </xdr:nvSpPr>
      <xdr:spPr bwMode="auto">
        <a:xfrm>
          <a:off x="3657600" y="3358991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330</xdr:row>
      <xdr:rowOff>0</xdr:rowOff>
    </xdr:from>
    <xdr:ext cx="190500" cy="133350"/>
    <xdr:sp macro="" textlink="">
      <xdr:nvSpPr>
        <xdr:cNvPr id="261" name="AutoShape 153" descr="Bandeira de Curral de Cima.jpg">
          <a:hlinkClick xmlns:r="http://schemas.openxmlformats.org/officeDocument/2006/relationships" r:id="rId202"/>
          <a:extLst>
            <a:ext uri="{FF2B5EF4-FFF2-40B4-BE49-F238E27FC236}">
              <a16:creationId xmlns:a16="http://schemas.microsoft.com/office/drawing/2014/main" id="{00000000-0008-0000-0700-000005010000}"/>
            </a:ext>
          </a:extLst>
        </xdr:cNvPr>
        <xdr:cNvSpPr>
          <a:spLocks noChangeAspect="1" noChangeArrowheads="1"/>
        </xdr:cNvSpPr>
      </xdr:nvSpPr>
      <xdr:spPr bwMode="auto">
        <a:xfrm>
          <a:off x="3657600" y="33604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301</xdr:row>
      <xdr:rowOff>0</xdr:rowOff>
    </xdr:from>
    <xdr:ext cx="190500" cy="123825"/>
    <xdr:sp macro="" textlink="">
      <xdr:nvSpPr>
        <xdr:cNvPr id="262" name="AutoShape 154" descr="Flag of None.svg">
          <a:hlinkClick xmlns:r="http://schemas.openxmlformats.org/officeDocument/2006/relationships" r:id="rId27"/>
          <a:extLst>
            <a:ext uri="{FF2B5EF4-FFF2-40B4-BE49-F238E27FC236}">
              <a16:creationId xmlns:a16="http://schemas.microsoft.com/office/drawing/2014/main" id="{00000000-0008-0000-0700-000006010000}"/>
            </a:ext>
          </a:extLst>
        </xdr:cNvPr>
        <xdr:cNvSpPr>
          <a:spLocks noChangeAspect="1" noChangeArrowheads="1"/>
        </xdr:cNvSpPr>
      </xdr:nvSpPr>
      <xdr:spPr bwMode="auto">
        <a:xfrm>
          <a:off x="3657600" y="33623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407</xdr:row>
      <xdr:rowOff>0</xdr:rowOff>
    </xdr:from>
    <xdr:ext cx="190500" cy="114300"/>
    <xdr:sp macro="" textlink="">
      <xdr:nvSpPr>
        <xdr:cNvPr id="263" name="AutoShape 155" descr="Bandeira de Sertãozinho PB.jpg">
          <a:hlinkClick xmlns:r="http://schemas.openxmlformats.org/officeDocument/2006/relationships" r:id="rId203"/>
          <a:extLst>
            <a:ext uri="{FF2B5EF4-FFF2-40B4-BE49-F238E27FC236}">
              <a16:creationId xmlns:a16="http://schemas.microsoft.com/office/drawing/2014/main" id="{00000000-0008-0000-0700-000007010000}"/>
            </a:ext>
          </a:extLst>
        </xdr:cNvPr>
        <xdr:cNvSpPr>
          <a:spLocks noChangeAspect="1" noChangeArrowheads="1"/>
        </xdr:cNvSpPr>
      </xdr:nvSpPr>
      <xdr:spPr bwMode="auto">
        <a:xfrm>
          <a:off x="3657600" y="336423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485</xdr:row>
      <xdr:rowOff>0</xdr:rowOff>
    </xdr:from>
    <xdr:ext cx="190500" cy="133350"/>
    <xdr:sp macro="" textlink="">
      <xdr:nvSpPr>
        <xdr:cNvPr id="264" name="AutoShape 156" descr="Bandeira barauna.jpg">
          <a:hlinkClick xmlns:r="http://schemas.openxmlformats.org/officeDocument/2006/relationships" r:id="rId204"/>
          <a:extLst>
            <a:ext uri="{FF2B5EF4-FFF2-40B4-BE49-F238E27FC236}">
              <a16:creationId xmlns:a16="http://schemas.microsoft.com/office/drawing/2014/main" id="{00000000-0008-0000-0700-000008010000}"/>
            </a:ext>
          </a:extLst>
        </xdr:cNvPr>
        <xdr:cNvSpPr>
          <a:spLocks noChangeAspect="1" noChangeArrowheads="1"/>
        </xdr:cNvSpPr>
      </xdr:nvSpPr>
      <xdr:spPr bwMode="auto">
        <a:xfrm>
          <a:off x="3657600" y="33661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85725"/>
    <xdr:sp macro="" textlink="">
      <xdr:nvSpPr>
        <xdr:cNvPr id="265" name="AutoShape 157" descr="Bandeira Nova Palmeira.jpg">
          <a:hlinkClick xmlns:r="http://schemas.openxmlformats.org/officeDocument/2006/relationships" r:id="rId205"/>
          <a:extLst>
            <a:ext uri="{FF2B5EF4-FFF2-40B4-BE49-F238E27FC236}">
              <a16:creationId xmlns:a16="http://schemas.microsoft.com/office/drawing/2014/main" id="{00000000-0008-0000-0700-000009010000}"/>
            </a:ext>
          </a:extLst>
        </xdr:cNvPr>
        <xdr:cNvSpPr>
          <a:spLocks noChangeAspect="1" noChangeArrowheads="1"/>
        </xdr:cNvSpPr>
      </xdr:nvSpPr>
      <xdr:spPr bwMode="auto">
        <a:xfrm>
          <a:off x="3657600" y="336804000"/>
          <a:ext cx="190500" cy="857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435</xdr:row>
      <xdr:rowOff>0</xdr:rowOff>
    </xdr:from>
    <xdr:ext cx="190500" cy="104775"/>
    <xdr:sp macro="" textlink="">
      <xdr:nvSpPr>
        <xdr:cNvPr id="266" name="AutoShape 158" descr="Bandeira Bom Sucesso PB.jpg">
          <a:hlinkClick xmlns:r="http://schemas.openxmlformats.org/officeDocument/2006/relationships" r:id="rId206"/>
          <a:extLst>
            <a:ext uri="{FF2B5EF4-FFF2-40B4-BE49-F238E27FC236}">
              <a16:creationId xmlns:a16="http://schemas.microsoft.com/office/drawing/2014/main" id="{00000000-0008-0000-0700-00000A010000}"/>
            </a:ext>
          </a:extLst>
        </xdr:cNvPr>
        <xdr:cNvSpPr>
          <a:spLocks noChangeAspect="1" noChangeArrowheads="1"/>
        </xdr:cNvSpPr>
      </xdr:nvSpPr>
      <xdr:spPr bwMode="auto">
        <a:xfrm>
          <a:off x="3657600" y="336994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391</xdr:row>
      <xdr:rowOff>0</xdr:rowOff>
    </xdr:from>
    <xdr:ext cx="190500" cy="104775"/>
    <xdr:sp macro="" textlink="">
      <xdr:nvSpPr>
        <xdr:cNvPr id="267" name="AutoShape 159" descr="Bandeiradepiloezinhos.png">
          <a:hlinkClick xmlns:r="http://schemas.openxmlformats.org/officeDocument/2006/relationships" r:id="rId207"/>
          <a:extLst>
            <a:ext uri="{FF2B5EF4-FFF2-40B4-BE49-F238E27FC236}">
              <a16:creationId xmlns:a16="http://schemas.microsoft.com/office/drawing/2014/main" id="{00000000-0008-0000-0700-00000B010000}"/>
            </a:ext>
          </a:extLst>
        </xdr:cNvPr>
        <xdr:cNvSpPr>
          <a:spLocks noChangeAspect="1" noChangeArrowheads="1"/>
        </xdr:cNvSpPr>
      </xdr:nvSpPr>
      <xdr:spPr bwMode="auto">
        <a:xfrm>
          <a:off x="3657600" y="33718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411</xdr:row>
      <xdr:rowOff>0</xdr:rowOff>
    </xdr:from>
    <xdr:ext cx="190500" cy="95250"/>
    <xdr:sp macro="" textlink="">
      <xdr:nvSpPr>
        <xdr:cNvPr id="268" name="AutoShape 160" descr="Bandeira Catingueira.jpg">
          <a:hlinkClick xmlns:r="http://schemas.openxmlformats.org/officeDocument/2006/relationships" r:id="rId208"/>
          <a:extLst>
            <a:ext uri="{FF2B5EF4-FFF2-40B4-BE49-F238E27FC236}">
              <a16:creationId xmlns:a16="http://schemas.microsoft.com/office/drawing/2014/main" id="{00000000-0008-0000-0700-00000C010000}"/>
            </a:ext>
          </a:extLst>
        </xdr:cNvPr>
        <xdr:cNvSpPr>
          <a:spLocks noChangeAspect="1" noChangeArrowheads="1"/>
        </xdr:cNvSpPr>
      </xdr:nvSpPr>
      <xdr:spPr bwMode="auto">
        <a:xfrm>
          <a:off x="3657600" y="337375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14300"/>
    <xdr:sp macro="" textlink="">
      <xdr:nvSpPr>
        <xdr:cNvPr id="269" name="AutoShape 161" descr="Bandeiracatuurite.jpg">
          <a:hlinkClick xmlns:r="http://schemas.openxmlformats.org/officeDocument/2006/relationships" r:id="rId209"/>
          <a:extLst>
            <a:ext uri="{FF2B5EF4-FFF2-40B4-BE49-F238E27FC236}">
              <a16:creationId xmlns:a16="http://schemas.microsoft.com/office/drawing/2014/main" id="{00000000-0008-0000-0700-00000D010000}"/>
            </a:ext>
          </a:extLst>
        </xdr:cNvPr>
        <xdr:cNvSpPr>
          <a:spLocks noChangeAspect="1" noChangeArrowheads="1"/>
        </xdr:cNvSpPr>
      </xdr:nvSpPr>
      <xdr:spPr bwMode="auto">
        <a:xfrm>
          <a:off x="3657600" y="33756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397</xdr:row>
      <xdr:rowOff>0</xdr:rowOff>
    </xdr:from>
    <xdr:ext cx="190500" cy="171450"/>
    <xdr:sp macro="" textlink="">
      <xdr:nvSpPr>
        <xdr:cNvPr id="270" name="AutoShape 162" descr="Brasão Monte Horebe-PB.jpg">
          <a:hlinkClick xmlns:r="http://schemas.openxmlformats.org/officeDocument/2006/relationships" r:id="rId210"/>
          <a:extLst>
            <a:ext uri="{FF2B5EF4-FFF2-40B4-BE49-F238E27FC236}">
              <a16:creationId xmlns:a16="http://schemas.microsoft.com/office/drawing/2014/main" id="{00000000-0008-0000-0700-00000E010000}"/>
            </a:ext>
          </a:extLst>
        </xdr:cNvPr>
        <xdr:cNvSpPr>
          <a:spLocks noChangeAspect="1" noChangeArrowheads="1"/>
        </xdr:cNvSpPr>
      </xdr:nvSpPr>
      <xdr:spPr bwMode="auto">
        <a:xfrm>
          <a:off x="3657600" y="337756500"/>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23825"/>
    <xdr:sp macro="" textlink="">
      <xdr:nvSpPr>
        <xdr:cNvPr id="271" name="AutoShape 163" descr="Bandeira de Congo PB.png">
          <a:hlinkClick xmlns:r="http://schemas.openxmlformats.org/officeDocument/2006/relationships" r:id="rId211"/>
          <a:extLst>
            <a:ext uri="{FF2B5EF4-FFF2-40B4-BE49-F238E27FC236}">
              <a16:creationId xmlns:a16="http://schemas.microsoft.com/office/drawing/2014/main" id="{00000000-0008-0000-0700-00000F010000}"/>
            </a:ext>
          </a:extLst>
        </xdr:cNvPr>
        <xdr:cNvSpPr>
          <a:spLocks noChangeAspect="1" noChangeArrowheads="1"/>
        </xdr:cNvSpPr>
      </xdr:nvSpPr>
      <xdr:spPr bwMode="auto">
        <a:xfrm>
          <a:off x="3657600" y="33794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422</xdr:row>
      <xdr:rowOff>0</xdr:rowOff>
    </xdr:from>
    <xdr:ext cx="190500" cy="95250"/>
    <xdr:sp macro="" textlink="">
      <xdr:nvSpPr>
        <xdr:cNvPr id="272" name="AutoShape 164" descr="Bandeira São José de Espinharas.png">
          <a:hlinkClick xmlns:r="http://schemas.openxmlformats.org/officeDocument/2006/relationships" r:id="rId212"/>
          <a:extLst>
            <a:ext uri="{FF2B5EF4-FFF2-40B4-BE49-F238E27FC236}">
              <a16:creationId xmlns:a16="http://schemas.microsoft.com/office/drawing/2014/main" id="{00000000-0008-0000-0700-000010010000}"/>
            </a:ext>
          </a:extLst>
        </xdr:cNvPr>
        <xdr:cNvSpPr>
          <a:spLocks noChangeAspect="1" noChangeArrowheads="1"/>
        </xdr:cNvSpPr>
      </xdr:nvSpPr>
      <xdr:spPr bwMode="auto">
        <a:xfrm>
          <a:off x="3657600" y="338137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472</xdr:row>
      <xdr:rowOff>0</xdr:rowOff>
    </xdr:from>
    <xdr:ext cx="190500" cy="123825"/>
    <xdr:sp macro="" textlink="">
      <xdr:nvSpPr>
        <xdr:cNvPr id="273" name="AutoShape 165" descr="Bandeira Municpio.jpg">
          <a:hlinkClick xmlns:r="http://schemas.openxmlformats.org/officeDocument/2006/relationships" r:id="rId213"/>
          <a:extLst>
            <a:ext uri="{FF2B5EF4-FFF2-40B4-BE49-F238E27FC236}">
              <a16:creationId xmlns:a16="http://schemas.microsoft.com/office/drawing/2014/main" id="{00000000-0008-0000-0700-000011010000}"/>
            </a:ext>
          </a:extLst>
        </xdr:cNvPr>
        <xdr:cNvSpPr>
          <a:spLocks noChangeAspect="1" noChangeArrowheads="1"/>
        </xdr:cNvSpPr>
      </xdr:nvSpPr>
      <xdr:spPr bwMode="auto">
        <a:xfrm>
          <a:off x="3657600" y="33832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338</xdr:row>
      <xdr:rowOff>0</xdr:rowOff>
    </xdr:from>
    <xdr:ext cx="190500" cy="104775"/>
    <xdr:sp macro="" textlink="">
      <xdr:nvSpPr>
        <xdr:cNvPr id="274" name="AutoShape 166" descr="Bandeira São Bentinho.png">
          <a:hlinkClick xmlns:r="http://schemas.openxmlformats.org/officeDocument/2006/relationships" r:id="rId214"/>
          <a:extLst>
            <a:ext uri="{FF2B5EF4-FFF2-40B4-BE49-F238E27FC236}">
              <a16:creationId xmlns:a16="http://schemas.microsoft.com/office/drawing/2014/main" id="{00000000-0008-0000-0700-000012010000}"/>
            </a:ext>
          </a:extLst>
        </xdr:cNvPr>
        <xdr:cNvSpPr>
          <a:spLocks noChangeAspect="1" noChangeArrowheads="1"/>
        </xdr:cNvSpPr>
      </xdr:nvSpPr>
      <xdr:spPr bwMode="auto">
        <a:xfrm>
          <a:off x="3657600" y="338518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400</xdr:row>
      <xdr:rowOff>0</xdr:rowOff>
    </xdr:from>
    <xdr:ext cx="190500" cy="95250"/>
    <xdr:sp macro="" textlink="">
      <xdr:nvSpPr>
        <xdr:cNvPr id="275" name="AutoShape 167" descr="Bandeira Santa Terezinha.jpg">
          <a:hlinkClick xmlns:r="http://schemas.openxmlformats.org/officeDocument/2006/relationships" r:id="rId215"/>
          <a:extLst>
            <a:ext uri="{FF2B5EF4-FFF2-40B4-BE49-F238E27FC236}">
              <a16:creationId xmlns:a16="http://schemas.microsoft.com/office/drawing/2014/main" id="{00000000-0008-0000-0700-000013010000}"/>
            </a:ext>
          </a:extLst>
        </xdr:cNvPr>
        <xdr:cNvSpPr>
          <a:spLocks noChangeAspect="1" noChangeArrowheads="1"/>
        </xdr:cNvSpPr>
      </xdr:nvSpPr>
      <xdr:spPr bwMode="auto">
        <a:xfrm>
          <a:off x="3657600" y="3387090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318</xdr:row>
      <xdr:rowOff>0</xdr:rowOff>
    </xdr:from>
    <xdr:ext cx="190500" cy="123825"/>
    <xdr:sp macro="" textlink="">
      <xdr:nvSpPr>
        <xdr:cNvPr id="276" name="AutoShape 168" descr="Flag of None.svg">
          <a:hlinkClick xmlns:r="http://schemas.openxmlformats.org/officeDocument/2006/relationships" r:id="rId27"/>
          <a:extLst>
            <a:ext uri="{FF2B5EF4-FFF2-40B4-BE49-F238E27FC236}">
              <a16:creationId xmlns:a16="http://schemas.microsoft.com/office/drawing/2014/main" id="{00000000-0008-0000-0700-000014010000}"/>
            </a:ext>
          </a:extLst>
        </xdr:cNvPr>
        <xdr:cNvSpPr>
          <a:spLocks noChangeAspect="1" noChangeArrowheads="1"/>
        </xdr:cNvSpPr>
      </xdr:nvSpPr>
      <xdr:spPr bwMode="auto">
        <a:xfrm>
          <a:off x="3657600" y="33889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347</xdr:row>
      <xdr:rowOff>0</xdr:rowOff>
    </xdr:from>
    <xdr:ext cx="190500" cy="123825"/>
    <xdr:sp macro="" textlink="">
      <xdr:nvSpPr>
        <xdr:cNvPr id="277" name="AutoShape 169" descr="Bandeira Riachão do Poço-PB.jpg">
          <a:hlinkClick xmlns:r="http://schemas.openxmlformats.org/officeDocument/2006/relationships" r:id="rId216"/>
          <a:extLst>
            <a:ext uri="{FF2B5EF4-FFF2-40B4-BE49-F238E27FC236}">
              <a16:creationId xmlns:a16="http://schemas.microsoft.com/office/drawing/2014/main" id="{00000000-0008-0000-0700-000015010000}"/>
            </a:ext>
          </a:extLst>
        </xdr:cNvPr>
        <xdr:cNvSpPr>
          <a:spLocks noChangeAspect="1" noChangeArrowheads="1"/>
        </xdr:cNvSpPr>
      </xdr:nvSpPr>
      <xdr:spPr bwMode="auto">
        <a:xfrm>
          <a:off x="3657600" y="33909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504</xdr:row>
      <xdr:rowOff>0</xdr:rowOff>
    </xdr:from>
    <xdr:ext cx="190500" cy="123825"/>
    <xdr:sp macro="" textlink="">
      <xdr:nvSpPr>
        <xdr:cNvPr id="278" name="AutoShape 170" descr="Bandeiramatinhas.jpg">
          <a:hlinkClick xmlns:r="http://schemas.openxmlformats.org/officeDocument/2006/relationships" r:id="rId217"/>
          <a:extLst>
            <a:ext uri="{FF2B5EF4-FFF2-40B4-BE49-F238E27FC236}">
              <a16:creationId xmlns:a16="http://schemas.microsoft.com/office/drawing/2014/main" id="{00000000-0008-0000-0700-000016010000}"/>
            </a:ext>
          </a:extLst>
        </xdr:cNvPr>
        <xdr:cNvSpPr>
          <a:spLocks noChangeAspect="1" noChangeArrowheads="1"/>
        </xdr:cNvSpPr>
      </xdr:nvSpPr>
      <xdr:spPr bwMode="auto">
        <a:xfrm>
          <a:off x="3657600" y="33928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471</xdr:row>
      <xdr:rowOff>0</xdr:rowOff>
    </xdr:from>
    <xdr:ext cx="190500" cy="123825"/>
    <xdr:sp macro="" textlink="">
      <xdr:nvSpPr>
        <xdr:cNvPr id="279" name="AutoShape 171" descr="Bandeira São João do Tigre.jpg">
          <a:hlinkClick xmlns:r="http://schemas.openxmlformats.org/officeDocument/2006/relationships" r:id="rId218"/>
          <a:extLst>
            <a:ext uri="{FF2B5EF4-FFF2-40B4-BE49-F238E27FC236}">
              <a16:creationId xmlns:a16="http://schemas.microsoft.com/office/drawing/2014/main" id="{00000000-0008-0000-0700-000017010000}"/>
            </a:ext>
          </a:extLst>
        </xdr:cNvPr>
        <xdr:cNvSpPr>
          <a:spLocks noChangeAspect="1" noChangeArrowheads="1"/>
        </xdr:cNvSpPr>
      </xdr:nvSpPr>
      <xdr:spPr bwMode="auto">
        <a:xfrm>
          <a:off x="3657600" y="339471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442</xdr:row>
      <xdr:rowOff>0</xdr:rowOff>
    </xdr:from>
    <xdr:ext cx="190500" cy="133350"/>
    <xdr:sp macro="" textlink="">
      <xdr:nvSpPr>
        <xdr:cNvPr id="280" name="AutoShape 172" descr="Bandeira Logradouro (PB).jpg">
          <a:hlinkClick xmlns:r="http://schemas.openxmlformats.org/officeDocument/2006/relationships" r:id="rId219"/>
          <a:extLst>
            <a:ext uri="{FF2B5EF4-FFF2-40B4-BE49-F238E27FC236}">
              <a16:creationId xmlns:a16="http://schemas.microsoft.com/office/drawing/2014/main" id="{00000000-0008-0000-0700-000018010000}"/>
            </a:ext>
          </a:extLst>
        </xdr:cNvPr>
        <xdr:cNvSpPr>
          <a:spLocks noChangeAspect="1" noChangeArrowheads="1"/>
        </xdr:cNvSpPr>
      </xdr:nvSpPr>
      <xdr:spPr bwMode="auto">
        <a:xfrm>
          <a:off x="3657600" y="33966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426</xdr:row>
      <xdr:rowOff>0</xdr:rowOff>
    </xdr:from>
    <xdr:ext cx="190500" cy="114300"/>
    <xdr:sp macro="" textlink="">
      <xdr:nvSpPr>
        <xdr:cNvPr id="281" name="AutoShape 173" descr="Bandeira Poço de José de Moura.jpg">
          <a:hlinkClick xmlns:r="http://schemas.openxmlformats.org/officeDocument/2006/relationships" r:id="rId220"/>
          <a:extLst>
            <a:ext uri="{FF2B5EF4-FFF2-40B4-BE49-F238E27FC236}">
              <a16:creationId xmlns:a16="http://schemas.microsoft.com/office/drawing/2014/main" id="{00000000-0008-0000-0700-000019010000}"/>
            </a:ext>
          </a:extLst>
        </xdr:cNvPr>
        <xdr:cNvSpPr>
          <a:spLocks noChangeAspect="1" noChangeArrowheads="1"/>
        </xdr:cNvSpPr>
      </xdr:nvSpPr>
      <xdr:spPr bwMode="auto">
        <a:xfrm>
          <a:off x="3657600" y="339852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363</xdr:row>
      <xdr:rowOff>0</xdr:rowOff>
    </xdr:from>
    <xdr:ext cx="190500" cy="133350"/>
    <xdr:sp macro="" textlink="">
      <xdr:nvSpPr>
        <xdr:cNvPr id="282" name="AutoShape 174" descr="Bandeira do Município de Prata, Paraíba.svg">
          <a:hlinkClick xmlns:r="http://schemas.openxmlformats.org/officeDocument/2006/relationships" r:id="rId221"/>
          <a:extLst>
            <a:ext uri="{FF2B5EF4-FFF2-40B4-BE49-F238E27FC236}">
              <a16:creationId xmlns:a16="http://schemas.microsoft.com/office/drawing/2014/main" id="{00000000-0008-0000-0700-00001A010000}"/>
            </a:ext>
          </a:extLst>
        </xdr:cNvPr>
        <xdr:cNvSpPr>
          <a:spLocks noChangeAspect="1" noChangeArrowheads="1"/>
        </xdr:cNvSpPr>
      </xdr:nvSpPr>
      <xdr:spPr bwMode="auto">
        <a:xfrm>
          <a:off x="3657600" y="34004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360</xdr:row>
      <xdr:rowOff>0</xdr:rowOff>
    </xdr:from>
    <xdr:ext cx="190500" cy="142875"/>
    <xdr:sp macro="" textlink="">
      <xdr:nvSpPr>
        <xdr:cNvPr id="283" name="AutoShape 175" descr="Bandeira Caraúbas (PB).jpg">
          <a:hlinkClick xmlns:r="http://schemas.openxmlformats.org/officeDocument/2006/relationships" r:id="rId222"/>
          <a:extLst>
            <a:ext uri="{FF2B5EF4-FFF2-40B4-BE49-F238E27FC236}">
              <a16:creationId xmlns:a16="http://schemas.microsoft.com/office/drawing/2014/main" id="{00000000-0008-0000-0700-00001B010000}"/>
            </a:ext>
          </a:extLst>
        </xdr:cNvPr>
        <xdr:cNvSpPr>
          <a:spLocks noChangeAspect="1" noChangeArrowheads="1"/>
        </xdr:cNvSpPr>
      </xdr:nvSpPr>
      <xdr:spPr bwMode="auto">
        <a:xfrm>
          <a:off x="3657600" y="340233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337</xdr:row>
      <xdr:rowOff>0</xdr:rowOff>
    </xdr:from>
    <xdr:ext cx="190500" cy="123825"/>
    <xdr:sp macro="" textlink="">
      <xdr:nvSpPr>
        <xdr:cNvPr id="284" name="AutoShape 176" descr="Bandeira sao joao do cariri.jpg">
          <a:hlinkClick xmlns:r="http://schemas.openxmlformats.org/officeDocument/2006/relationships" r:id="rId223"/>
          <a:extLst>
            <a:ext uri="{FF2B5EF4-FFF2-40B4-BE49-F238E27FC236}">
              <a16:creationId xmlns:a16="http://schemas.microsoft.com/office/drawing/2014/main" id="{00000000-0008-0000-0700-00001C010000}"/>
            </a:ext>
          </a:extLst>
        </xdr:cNvPr>
        <xdr:cNvSpPr>
          <a:spLocks noChangeAspect="1" noChangeArrowheads="1"/>
        </xdr:cNvSpPr>
      </xdr:nvSpPr>
      <xdr:spPr bwMode="auto">
        <a:xfrm>
          <a:off x="3657600" y="34042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496</xdr:row>
      <xdr:rowOff>0</xdr:rowOff>
    </xdr:from>
    <xdr:ext cx="190500" cy="133350"/>
    <xdr:sp macro="" textlink="">
      <xdr:nvSpPr>
        <xdr:cNvPr id="285" name="AutoShape 177" descr="Bandeira sao jose do sabugi.PNG">
          <a:hlinkClick xmlns:r="http://schemas.openxmlformats.org/officeDocument/2006/relationships" r:id="rId224"/>
          <a:extLst>
            <a:ext uri="{FF2B5EF4-FFF2-40B4-BE49-F238E27FC236}">
              <a16:creationId xmlns:a16="http://schemas.microsoft.com/office/drawing/2014/main" id="{00000000-0008-0000-0700-00001D010000}"/>
            </a:ext>
          </a:extLst>
        </xdr:cNvPr>
        <xdr:cNvSpPr>
          <a:spLocks noChangeAspect="1" noChangeArrowheads="1"/>
        </xdr:cNvSpPr>
      </xdr:nvSpPr>
      <xdr:spPr bwMode="auto">
        <a:xfrm>
          <a:off x="3657600" y="34061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464</xdr:row>
      <xdr:rowOff>0</xdr:rowOff>
    </xdr:from>
    <xdr:ext cx="190500" cy="133350"/>
    <xdr:sp macro="" textlink="">
      <xdr:nvSpPr>
        <xdr:cNvPr id="286" name="AutoShape 178" descr="Bandeira assuncao.jpg">
          <a:hlinkClick xmlns:r="http://schemas.openxmlformats.org/officeDocument/2006/relationships" r:id="rId225"/>
          <a:extLst>
            <a:ext uri="{FF2B5EF4-FFF2-40B4-BE49-F238E27FC236}">
              <a16:creationId xmlns:a16="http://schemas.microsoft.com/office/drawing/2014/main" id="{00000000-0008-0000-0700-00001E010000}"/>
            </a:ext>
          </a:extLst>
        </xdr:cNvPr>
        <xdr:cNvSpPr>
          <a:spLocks noChangeAspect="1" noChangeArrowheads="1"/>
        </xdr:cNvSpPr>
      </xdr:nvSpPr>
      <xdr:spPr bwMode="auto">
        <a:xfrm>
          <a:off x="3657600" y="34080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393</xdr:row>
      <xdr:rowOff>0</xdr:rowOff>
    </xdr:from>
    <xdr:ext cx="190500" cy="123825"/>
    <xdr:sp macro="" textlink="">
      <xdr:nvSpPr>
        <xdr:cNvPr id="287" name="AutoShape 179" descr="Brandeira Mãe D'água-PB.jpg">
          <a:hlinkClick xmlns:r="http://schemas.openxmlformats.org/officeDocument/2006/relationships" r:id="rId226"/>
          <a:extLst>
            <a:ext uri="{FF2B5EF4-FFF2-40B4-BE49-F238E27FC236}">
              <a16:creationId xmlns:a16="http://schemas.microsoft.com/office/drawing/2014/main" id="{00000000-0008-0000-0700-00001F010000}"/>
            </a:ext>
          </a:extLst>
        </xdr:cNvPr>
        <xdr:cNvSpPr>
          <a:spLocks noChangeAspect="1" noChangeArrowheads="1"/>
        </xdr:cNvSpPr>
      </xdr:nvSpPr>
      <xdr:spPr bwMode="auto">
        <a:xfrm>
          <a:off x="3657600" y="34099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368</xdr:row>
      <xdr:rowOff>0</xdr:rowOff>
    </xdr:from>
    <xdr:ext cx="190500" cy="104775"/>
    <xdr:sp macro="" textlink="">
      <xdr:nvSpPr>
        <xdr:cNvPr id="288" name="AutoShape 180" descr="Bandeira Olivedos.png">
          <a:hlinkClick xmlns:r="http://schemas.openxmlformats.org/officeDocument/2006/relationships" r:id="rId227"/>
          <a:extLst>
            <a:ext uri="{FF2B5EF4-FFF2-40B4-BE49-F238E27FC236}">
              <a16:creationId xmlns:a16="http://schemas.microsoft.com/office/drawing/2014/main" id="{00000000-0008-0000-0700-000020010000}"/>
            </a:ext>
          </a:extLst>
        </xdr:cNvPr>
        <xdr:cNvSpPr>
          <a:spLocks noChangeAspect="1" noChangeArrowheads="1"/>
        </xdr:cNvSpPr>
      </xdr:nvSpPr>
      <xdr:spPr bwMode="auto">
        <a:xfrm>
          <a:off x="3657600" y="341185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353</xdr:row>
      <xdr:rowOff>0</xdr:rowOff>
    </xdr:from>
    <xdr:ext cx="190500" cy="123825"/>
    <xdr:sp macro="" textlink="">
      <xdr:nvSpPr>
        <xdr:cNvPr id="289" name="AutoShape 181" descr="Bandeira de São José de Princesa.jpg">
          <a:hlinkClick xmlns:r="http://schemas.openxmlformats.org/officeDocument/2006/relationships" r:id="rId228"/>
          <a:extLst>
            <a:ext uri="{FF2B5EF4-FFF2-40B4-BE49-F238E27FC236}">
              <a16:creationId xmlns:a16="http://schemas.microsoft.com/office/drawing/2014/main" id="{00000000-0008-0000-0700-000021010000}"/>
            </a:ext>
          </a:extLst>
        </xdr:cNvPr>
        <xdr:cNvSpPr>
          <a:spLocks noChangeAspect="1" noChangeArrowheads="1"/>
        </xdr:cNvSpPr>
      </xdr:nvSpPr>
      <xdr:spPr bwMode="auto">
        <a:xfrm>
          <a:off x="3657600" y="34137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465</xdr:row>
      <xdr:rowOff>0</xdr:rowOff>
    </xdr:from>
    <xdr:ext cx="190500" cy="114300"/>
    <xdr:sp macro="" textlink="">
      <xdr:nvSpPr>
        <xdr:cNvPr id="290" name="AutoShape 182" descr="Bandeira de Salgadinho PB.png">
          <a:hlinkClick xmlns:r="http://schemas.openxmlformats.org/officeDocument/2006/relationships" r:id="rId229"/>
          <a:extLst>
            <a:ext uri="{FF2B5EF4-FFF2-40B4-BE49-F238E27FC236}">
              <a16:creationId xmlns:a16="http://schemas.microsoft.com/office/drawing/2014/main" id="{00000000-0008-0000-0700-000022010000}"/>
            </a:ext>
          </a:extLst>
        </xdr:cNvPr>
        <xdr:cNvSpPr>
          <a:spLocks noChangeAspect="1" noChangeArrowheads="1"/>
        </xdr:cNvSpPr>
      </xdr:nvSpPr>
      <xdr:spPr bwMode="auto">
        <a:xfrm>
          <a:off x="3657600" y="34156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307</xdr:row>
      <xdr:rowOff>0</xdr:rowOff>
    </xdr:from>
    <xdr:ext cx="190500" cy="133350"/>
    <xdr:sp macro="" textlink="">
      <xdr:nvSpPr>
        <xdr:cNvPr id="291" name="AutoShape 183" descr="Bandeira Poço Dantas.jpg">
          <a:hlinkClick xmlns:r="http://schemas.openxmlformats.org/officeDocument/2006/relationships" r:id="rId230"/>
          <a:extLst>
            <a:ext uri="{FF2B5EF4-FFF2-40B4-BE49-F238E27FC236}">
              <a16:creationId xmlns:a16="http://schemas.microsoft.com/office/drawing/2014/main" id="{00000000-0008-0000-0700-000023010000}"/>
            </a:ext>
          </a:extLst>
        </xdr:cNvPr>
        <xdr:cNvSpPr>
          <a:spLocks noChangeAspect="1" noChangeArrowheads="1"/>
        </xdr:cNvSpPr>
      </xdr:nvSpPr>
      <xdr:spPr bwMode="auto">
        <a:xfrm>
          <a:off x="3657600" y="34175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403</xdr:row>
      <xdr:rowOff>0</xdr:rowOff>
    </xdr:from>
    <xdr:ext cx="190500" cy="133350"/>
    <xdr:sp macro="" textlink="">
      <xdr:nvSpPr>
        <xdr:cNvPr id="292" name="AutoShape 184" descr="Bandeira de Vista Serrana.jpg">
          <a:hlinkClick xmlns:r="http://schemas.openxmlformats.org/officeDocument/2006/relationships" r:id="rId231"/>
          <a:extLst>
            <a:ext uri="{FF2B5EF4-FFF2-40B4-BE49-F238E27FC236}">
              <a16:creationId xmlns:a16="http://schemas.microsoft.com/office/drawing/2014/main" id="{00000000-0008-0000-0700-000024010000}"/>
            </a:ext>
          </a:extLst>
        </xdr:cNvPr>
        <xdr:cNvSpPr>
          <a:spLocks noChangeAspect="1" noChangeArrowheads="1"/>
        </xdr:cNvSpPr>
      </xdr:nvSpPr>
      <xdr:spPr bwMode="auto">
        <a:xfrm>
          <a:off x="3657600" y="34194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505</xdr:row>
      <xdr:rowOff>0</xdr:rowOff>
    </xdr:from>
    <xdr:ext cx="190500" cy="200025"/>
    <xdr:sp macro="" textlink="">
      <xdr:nvSpPr>
        <xdr:cNvPr id="293" name="AutoShape 185" descr="Pm pedrabranca.png">
          <a:hlinkClick xmlns:r="http://schemas.openxmlformats.org/officeDocument/2006/relationships" r:id="rId232"/>
          <a:extLst>
            <a:ext uri="{FF2B5EF4-FFF2-40B4-BE49-F238E27FC236}">
              <a16:creationId xmlns:a16="http://schemas.microsoft.com/office/drawing/2014/main" id="{00000000-0008-0000-0700-000025010000}"/>
            </a:ext>
          </a:extLst>
        </xdr:cNvPr>
        <xdr:cNvSpPr>
          <a:spLocks noChangeAspect="1" noChangeArrowheads="1"/>
        </xdr:cNvSpPr>
      </xdr:nvSpPr>
      <xdr:spPr bwMode="auto">
        <a:xfrm>
          <a:off x="3657600" y="342138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94" name="AutoShape 186" descr="Bandeira de Cacimba de Areia.jpg">
          <a:hlinkClick xmlns:r="http://schemas.openxmlformats.org/officeDocument/2006/relationships" r:id="rId233"/>
          <a:extLst>
            <a:ext uri="{FF2B5EF4-FFF2-40B4-BE49-F238E27FC236}">
              <a16:creationId xmlns:a16="http://schemas.microsoft.com/office/drawing/2014/main" id="{00000000-0008-0000-0700-000026010000}"/>
            </a:ext>
          </a:extLst>
        </xdr:cNvPr>
        <xdr:cNvSpPr>
          <a:spLocks noChangeAspect="1" noChangeArrowheads="1"/>
        </xdr:cNvSpPr>
      </xdr:nvSpPr>
      <xdr:spPr bwMode="auto">
        <a:xfrm>
          <a:off x="3657600" y="3423380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321</xdr:row>
      <xdr:rowOff>0</xdr:rowOff>
    </xdr:from>
    <xdr:ext cx="190500" cy="123825"/>
    <xdr:sp macro="" textlink="">
      <xdr:nvSpPr>
        <xdr:cNvPr id="295" name="AutoShape 187" descr="Bandeira de Riachão PB.jpg">
          <a:hlinkClick xmlns:r="http://schemas.openxmlformats.org/officeDocument/2006/relationships" r:id="rId234"/>
          <a:extLst>
            <a:ext uri="{FF2B5EF4-FFF2-40B4-BE49-F238E27FC236}">
              <a16:creationId xmlns:a16="http://schemas.microsoft.com/office/drawing/2014/main" id="{00000000-0008-0000-0700-000027010000}"/>
            </a:ext>
          </a:extLst>
        </xdr:cNvPr>
        <xdr:cNvSpPr>
          <a:spLocks noChangeAspect="1" noChangeArrowheads="1"/>
        </xdr:cNvSpPr>
      </xdr:nvSpPr>
      <xdr:spPr bwMode="auto">
        <a:xfrm>
          <a:off x="3657600" y="34251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362</xdr:row>
      <xdr:rowOff>0</xdr:rowOff>
    </xdr:from>
    <xdr:ext cx="190500" cy="114300"/>
    <xdr:sp macro="" textlink="">
      <xdr:nvSpPr>
        <xdr:cNvPr id="296" name="AutoShape 188" descr="Bandeira São José dos Cordeiros.png">
          <a:hlinkClick xmlns:r="http://schemas.openxmlformats.org/officeDocument/2006/relationships" r:id="rId235"/>
          <a:extLst>
            <a:ext uri="{FF2B5EF4-FFF2-40B4-BE49-F238E27FC236}">
              <a16:creationId xmlns:a16="http://schemas.microsoft.com/office/drawing/2014/main" id="{00000000-0008-0000-0700-000028010000}"/>
            </a:ext>
          </a:extLst>
        </xdr:cNvPr>
        <xdr:cNvSpPr>
          <a:spLocks noChangeAspect="1" noChangeArrowheads="1"/>
        </xdr:cNvSpPr>
      </xdr:nvSpPr>
      <xdr:spPr bwMode="auto">
        <a:xfrm>
          <a:off x="3657600" y="342709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329</xdr:row>
      <xdr:rowOff>0</xdr:rowOff>
    </xdr:from>
    <xdr:ext cx="190500" cy="133350"/>
    <xdr:sp macro="" textlink="">
      <xdr:nvSpPr>
        <xdr:cNvPr id="297" name="AutoShape 189" descr="Bandeira Sossêgo.jpg">
          <a:hlinkClick xmlns:r="http://schemas.openxmlformats.org/officeDocument/2006/relationships" r:id="rId236"/>
          <a:extLst>
            <a:ext uri="{FF2B5EF4-FFF2-40B4-BE49-F238E27FC236}">
              <a16:creationId xmlns:a16="http://schemas.microsoft.com/office/drawing/2014/main" id="{00000000-0008-0000-0700-000029010000}"/>
            </a:ext>
          </a:extLst>
        </xdr:cNvPr>
        <xdr:cNvSpPr>
          <a:spLocks noChangeAspect="1" noChangeArrowheads="1"/>
        </xdr:cNvSpPr>
      </xdr:nvSpPr>
      <xdr:spPr bwMode="auto">
        <a:xfrm>
          <a:off x="3657600" y="34290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409</xdr:row>
      <xdr:rowOff>0</xdr:rowOff>
    </xdr:from>
    <xdr:ext cx="190500" cy="133350"/>
    <xdr:sp macro="" textlink="">
      <xdr:nvSpPr>
        <xdr:cNvPr id="298" name="AutoShape 190" descr="Bandeira de Santa Inês PB.jpg">
          <a:hlinkClick xmlns:r="http://schemas.openxmlformats.org/officeDocument/2006/relationships" r:id="rId237"/>
          <a:extLst>
            <a:ext uri="{FF2B5EF4-FFF2-40B4-BE49-F238E27FC236}">
              <a16:creationId xmlns:a16="http://schemas.microsoft.com/office/drawing/2014/main" id="{00000000-0008-0000-0700-00002A010000}"/>
            </a:ext>
          </a:extLst>
        </xdr:cNvPr>
        <xdr:cNvSpPr>
          <a:spLocks noChangeAspect="1" noChangeArrowheads="1"/>
        </xdr:cNvSpPr>
      </xdr:nvSpPr>
      <xdr:spPr bwMode="auto">
        <a:xfrm>
          <a:off x="3657600" y="343090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380</xdr:row>
      <xdr:rowOff>0</xdr:rowOff>
    </xdr:from>
    <xdr:ext cx="190500" cy="114300"/>
    <xdr:sp macro="" textlink="">
      <xdr:nvSpPr>
        <xdr:cNvPr id="299" name="AutoShape 191" descr="Bandeira São José do Bonfim.png">
          <a:hlinkClick xmlns:r="http://schemas.openxmlformats.org/officeDocument/2006/relationships" r:id="rId238"/>
          <a:extLst>
            <a:ext uri="{FF2B5EF4-FFF2-40B4-BE49-F238E27FC236}">
              <a16:creationId xmlns:a16="http://schemas.microsoft.com/office/drawing/2014/main" id="{00000000-0008-0000-0700-00002B010000}"/>
            </a:ext>
          </a:extLst>
        </xdr:cNvPr>
        <xdr:cNvSpPr>
          <a:spLocks noChangeAspect="1" noChangeArrowheads="1"/>
        </xdr:cNvSpPr>
      </xdr:nvSpPr>
      <xdr:spPr bwMode="auto">
        <a:xfrm>
          <a:off x="3657600" y="34328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424</xdr:row>
      <xdr:rowOff>0</xdr:rowOff>
    </xdr:from>
    <xdr:ext cx="190500" cy="123825"/>
    <xdr:sp macro="" textlink="">
      <xdr:nvSpPr>
        <xdr:cNvPr id="300" name="AutoShape 192" descr="Bandeira de Duas Estradas.svg">
          <a:hlinkClick xmlns:r="http://schemas.openxmlformats.org/officeDocument/2006/relationships" r:id="rId239"/>
          <a:extLst>
            <a:ext uri="{FF2B5EF4-FFF2-40B4-BE49-F238E27FC236}">
              <a16:creationId xmlns:a16="http://schemas.microsoft.com/office/drawing/2014/main" id="{00000000-0008-0000-0700-00002C010000}"/>
            </a:ext>
          </a:extLst>
        </xdr:cNvPr>
        <xdr:cNvSpPr>
          <a:spLocks noChangeAspect="1" noChangeArrowheads="1"/>
        </xdr:cNvSpPr>
      </xdr:nvSpPr>
      <xdr:spPr bwMode="auto">
        <a:xfrm>
          <a:off x="3657600" y="34347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379</xdr:row>
      <xdr:rowOff>0</xdr:rowOff>
    </xdr:from>
    <xdr:ext cx="190500" cy="133350"/>
    <xdr:sp macro="" textlink="">
      <xdr:nvSpPr>
        <xdr:cNvPr id="301" name="AutoShape 193" descr="Bandeira Emas (PB).jpg">
          <a:hlinkClick xmlns:r="http://schemas.openxmlformats.org/officeDocument/2006/relationships" r:id="rId240"/>
          <a:extLst>
            <a:ext uri="{FF2B5EF4-FFF2-40B4-BE49-F238E27FC236}">
              <a16:creationId xmlns:a16="http://schemas.microsoft.com/office/drawing/2014/main" id="{00000000-0008-0000-0700-00002D010000}"/>
            </a:ext>
          </a:extLst>
        </xdr:cNvPr>
        <xdr:cNvSpPr>
          <a:spLocks noChangeAspect="1" noChangeArrowheads="1"/>
        </xdr:cNvSpPr>
      </xdr:nvSpPr>
      <xdr:spPr bwMode="auto">
        <a:xfrm>
          <a:off x="3657600" y="34366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486</xdr:row>
      <xdr:rowOff>0</xdr:rowOff>
    </xdr:from>
    <xdr:ext cx="190500" cy="123825"/>
    <xdr:sp macro="" textlink="">
      <xdr:nvSpPr>
        <xdr:cNvPr id="302" name="AutoShape 194" descr="Bandeira Bernardino Batista (PB).jpg">
          <a:hlinkClick xmlns:r="http://schemas.openxmlformats.org/officeDocument/2006/relationships" r:id="rId241"/>
          <a:extLst>
            <a:ext uri="{FF2B5EF4-FFF2-40B4-BE49-F238E27FC236}">
              <a16:creationId xmlns:a16="http://schemas.microsoft.com/office/drawing/2014/main" id="{00000000-0008-0000-0700-00002E010000}"/>
            </a:ext>
          </a:extLst>
        </xdr:cNvPr>
        <xdr:cNvSpPr>
          <a:spLocks noChangeAspect="1" noChangeArrowheads="1"/>
        </xdr:cNvSpPr>
      </xdr:nvSpPr>
      <xdr:spPr bwMode="auto">
        <a:xfrm>
          <a:off x="3657600" y="34385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303" name="AutoShape 195" descr="Bandeira São Sebastião do Umbuzeiro.jpg">
          <a:hlinkClick xmlns:r="http://schemas.openxmlformats.org/officeDocument/2006/relationships" r:id="rId242"/>
          <a:extLst>
            <a:ext uri="{FF2B5EF4-FFF2-40B4-BE49-F238E27FC236}">
              <a16:creationId xmlns:a16="http://schemas.microsoft.com/office/drawing/2014/main" id="{00000000-0008-0000-0700-00002F010000}"/>
            </a:ext>
          </a:extLst>
        </xdr:cNvPr>
        <xdr:cNvSpPr>
          <a:spLocks noChangeAspect="1" noChangeArrowheads="1"/>
        </xdr:cNvSpPr>
      </xdr:nvSpPr>
      <xdr:spPr bwMode="auto">
        <a:xfrm>
          <a:off x="3657600" y="34404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414</xdr:row>
      <xdr:rowOff>0</xdr:rowOff>
    </xdr:from>
    <xdr:ext cx="190500" cy="123825"/>
    <xdr:sp macro="" textlink="">
      <xdr:nvSpPr>
        <xdr:cNvPr id="304" name="AutoShape 196" descr="Flag of None.svg">
          <a:hlinkClick xmlns:r="http://schemas.openxmlformats.org/officeDocument/2006/relationships" r:id="rId27"/>
          <a:extLst>
            <a:ext uri="{FF2B5EF4-FFF2-40B4-BE49-F238E27FC236}">
              <a16:creationId xmlns:a16="http://schemas.microsoft.com/office/drawing/2014/main" id="{00000000-0008-0000-0700-000030010000}"/>
            </a:ext>
          </a:extLst>
        </xdr:cNvPr>
        <xdr:cNvSpPr>
          <a:spLocks noChangeAspect="1" noChangeArrowheads="1"/>
        </xdr:cNvSpPr>
      </xdr:nvSpPr>
      <xdr:spPr bwMode="auto">
        <a:xfrm>
          <a:off x="3657600" y="34423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438</xdr:row>
      <xdr:rowOff>0</xdr:rowOff>
    </xdr:from>
    <xdr:ext cx="190500" cy="123825"/>
    <xdr:sp macro="" textlink="">
      <xdr:nvSpPr>
        <xdr:cNvPr id="305" name="AutoShape 197" descr="Flag of None.svg">
          <a:hlinkClick xmlns:r="http://schemas.openxmlformats.org/officeDocument/2006/relationships" r:id="rId27"/>
          <a:extLst>
            <a:ext uri="{FF2B5EF4-FFF2-40B4-BE49-F238E27FC236}">
              <a16:creationId xmlns:a16="http://schemas.microsoft.com/office/drawing/2014/main" id="{00000000-0008-0000-0700-000031010000}"/>
            </a:ext>
          </a:extLst>
        </xdr:cNvPr>
        <xdr:cNvSpPr>
          <a:spLocks noChangeAspect="1" noChangeArrowheads="1"/>
        </xdr:cNvSpPr>
      </xdr:nvSpPr>
      <xdr:spPr bwMode="auto">
        <a:xfrm>
          <a:off x="3657600" y="34442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320</xdr:row>
      <xdr:rowOff>0</xdr:rowOff>
    </xdr:from>
    <xdr:ext cx="190500" cy="114300"/>
    <xdr:sp macro="" textlink="">
      <xdr:nvSpPr>
        <xdr:cNvPr id="306" name="AutoShape 198" descr="Bandeira Cajazeirinhas.jpg">
          <a:hlinkClick xmlns:r="http://schemas.openxmlformats.org/officeDocument/2006/relationships" r:id="rId243"/>
          <a:extLst>
            <a:ext uri="{FF2B5EF4-FFF2-40B4-BE49-F238E27FC236}">
              <a16:creationId xmlns:a16="http://schemas.microsoft.com/office/drawing/2014/main" id="{00000000-0008-0000-0700-000032010000}"/>
            </a:ext>
          </a:extLst>
        </xdr:cNvPr>
        <xdr:cNvSpPr>
          <a:spLocks noChangeAspect="1" noChangeArrowheads="1"/>
        </xdr:cNvSpPr>
      </xdr:nvSpPr>
      <xdr:spPr bwMode="auto">
        <a:xfrm>
          <a:off x="3657600" y="344614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342</xdr:row>
      <xdr:rowOff>0</xdr:rowOff>
    </xdr:from>
    <xdr:ext cx="190500" cy="123825"/>
    <xdr:sp macro="" textlink="">
      <xdr:nvSpPr>
        <xdr:cNvPr id="307" name="AutoShape 199" descr="Bandeira de Serra da Raíz.jpg">
          <a:hlinkClick xmlns:r="http://schemas.openxmlformats.org/officeDocument/2006/relationships" r:id="rId244"/>
          <a:extLst>
            <a:ext uri="{FF2B5EF4-FFF2-40B4-BE49-F238E27FC236}">
              <a16:creationId xmlns:a16="http://schemas.microsoft.com/office/drawing/2014/main" id="{00000000-0008-0000-0700-000033010000}"/>
            </a:ext>
          </a:extLst>
        </xdr:cNvPr>
        <xdr:cNvSpPr>
          <a:spLocks noChangeAspect="1" noChangeArrowheads="1"/>
        </xdr:cNvSpPr>
      </xdr:nvSpPr>
      <xdr:spPr bwMode="auto">
        <a:xfrm>
          <a:off x="3657600" y="34480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14300"/>
    <xdr:sp macro="" textlink="">
      <xdr:nvSpPr>
        <xdr:cNvPr id="308" name="AutoShape 200" descr="Bandeira São Domingos.png">
          <a:hlinkClick xmlns:r="http://schemas.openxmlformats.org/officeDocument/2006/relationships" r:id="rId245"/>
          <a:extLst>
            <a:ext uri="{FF2B5EF4-FFF2-40B4-BE49-F238E27FC236}">
              <a16:creationId xmlns:a16="http://schemas.microsoft.com/office/drawing/2014/main" id="{00000000-0008-0000-0700-000034010000}"/>
            </a:ext>
          </a:extLst>
        </xdr:cNvPr>
        <xdr:cNvSpPr>
          <a:spLocks noChangeAspect="1" noChangeArrowheads="1"/>
        </xdr:cNvSpPr>
      </xdr:nvSpPr>
      <xdr:spPr bwMode="auto">
        <a:xfrm>
          <a:off x="3657600" y="344995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341</xdr:row>
      <xdr:rowOff>0</xdr:rowOff>
    </xdr:from>
    <xdr:ext cx="190500" cy="123825"/>
    <xdr:sp macro="" textlink="">
      <xdr:nvSpPr>
        <xdr:cNvPr id="309" name="AutoShape 201" descr="Bandeira de Tenório.jpg">
          <a:hlinkClick xmlns:r="http://schemas.openxmlformats.org/officeDocument/2006/relationships" r:id="rId246"/>
          <a:extLst>
            <a:ext uri="{FF2B5EF4-FFF2-40B4-BE49-F238E27FC236}">
              <a16:creationId xmlns:a16="http://schemas.microsoft.com/office/drawing/2014/main" id="{00000000-0008-0000-0700-000035010000}"/>
            </a:ext>
          </a:extLst>
        </xdr:cNvPr>
        <xdr:cNvSpPr>
          <a:spLocks noChangeAspect="1" noChangeArrowheads="1"/>
        </xdr:cNvSpPr>
      </xdr:nvSpPr>
      <xdr:spPr bwMode="auto">
        <a:xfrm>
          <a:off x="3657600" y="34518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351</xdr:row>
      <xdr:rowOff>0</xdr:rowOff>
    </xdr:from>
    <xdr:ext cx="190500" cy="123825"/>
    <xdr:sp macro="" textlink="">
      <xdr:nvSpPr>
        <xdr:cNvPr id="310" name="AutoShape 202" descr="Flag of None.svg">
          <a:hlinkClick xmlns:r="http://schemas.openxmlformats.org/officeDocument/2006/relationships" r:id="rId27"/>
          <a:extLst>
            <a:ext uri="{FF2B5EF4-FFF2-40B4-BE49-F238E27FC236}">
              <a16:creationId xmlns:a16="http://schemas.microsoft.com/office/drawing/2014/main" id="{00000000-0008-0000-0700-000036010000}"/>
            </a:ext>
          </a:extLst>
        </xdr:cNvPr>
        <xdr:cNvSpPr>
          <a:spLocks noChangeAspect="1" noChangeArrowheads="1"/>
        </xdr:cNvSpPr>
      </xdr:nvSpPr>
      <xdr:spPr bwMode="auto">
        <a:xfrm>
          <a:off x="3657600" y="34537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23825"/>
    <xdr:sp macro="" textlink="">
      <xdr:nvSpPr>
        <xdr:cNvPr id="311" name="AutoShape 203" descr="Bandeira frei martinho.jpg">
          <a:hlinkClick xmlns:r="http://schemas.openxmlformats.org/officeDocument/2006/relationships" r:id="rId247"/>
          <a:extLst>
            <a:ext uri="{FF2B5EF4-FFF2-40B4-BE49-F238E27FC236}">
              <a16:creationId xmlns:a16="http://schemas.microsoft.com/office/drawing/2014/main" id="{00000000-0008-0000-0700-000037010000}"/>
            </a:ext>
          </a:extLst>
        </xdr:cNvPr>
        <xdr:cNvSpPr>
          <a:spLocks noChangeAspect="1" noChangeArrowheads="1"/>
        </xdr:cNvSpPr>
      </xdr:nvSpPr>
      <xdr:spPr bwMode="auto">
        <a:xfrm>
          <a:off x="3657600" y="3455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315</xdr:row>
      <xdr:rowOff>0</xdr:rowOff>
    </xdr:from>
    <xdr:ext cx="190500" cy="104775"/>
    <xdr:sp macro="" textlink="">
      <xdr:nvSpPr>
        <xdr:cNvPr id="312" name="AutoShape 204" descr="Bandeira Mato Grosso - Paraíba.png">
          <a:hlinkClick xmlns:r="http://schemas.openxmlformats.org/officeDocument/2006/relationships" r:id="rId248"/>
          <a:extLst>
            <a:ext uri="{FF2B5EF4-FFF2-40B4-BE49-F238E27FC236}">
              <a16:creationId xmlns:a16="http://schemas.microsoft.com/office/drawing/2014/main" id="{00000000-0008-0000-0700-000038010000}"/>
            </a:ext>
          </a:extLst>
        </xdr:cNvPr>
        <xdr:cNvSpPr>
          <a:spLocks noChangeAspect="1" noChangeArrowheads="1"/>
        </xdr:cNvSpPr>
      </xdr:nvSpPr>
      <xdr:spPr bwMode="auto">
        <a:xfrm>
          <a:off x="3657600" y="345757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71450"/>
    <xdr:sp macro="" textlink="">
      <xdr:nvSpPr>
        <xdr:cNvPr id="313" name="AutoShape 205" descr="Brasão Serra Grande.png">
          <a:hlinkClick xmlns:r="http://schemas.openxmlformats.org/officeDocument/2006/relationships" r:id="rId249"/>
          <a:extLst>
            <a:ext uri="{FF2B5EF4-FFF2-40B4-BE49-F238E27FC236}">
              <a16:creationId xmlns:a16="http://schemas.microsoft.com/office/drawing/2014/main" id="{00000000-0008-0000-0700-000039010000}"/>
            </a:ext>
          </a:extLst>
        </xdr:cNvPr>
        <xdr:cNvSpPr>
          <a:spLocks noChangeAspect="1" noChangeArrowheads="1"/>
        </xdr:cNvSpPr>
      </xdr:nvSpPr>
      <xdr:spPr bwMode="auto">
        <a:xfrm>
          <a:off x="3657600" y="345948000"/>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292</xdr:row>
      <xdr:rowOff>0</xdr:rowOff>
    </xdr:from>
    <xdr:ext cx="190500" cy="104775"/>
    <xdr:sp macro="" textlink="">
      <xdr:nvSpPr>
        <xdr:cNvPr id="314" name="AutoShape 206" descr="Bandeira de Varzea PB.jpg">
          <a:hlinkClick xmlns:r="http://schemas.openxmlformats.org/officeDocument/2006/relationships" r:id="rId250"/>
          <a:extLst>
            <a:ext uri="{FF2B5EF4-FFF2-40B4-BE49-F238E27FC236}">
              <a16:creationId xmlns:a16="http://schemas.microsoft.com/office/drawing/2014/main" id="{00000000-0008-0000-0700-00003A010000}"/>
            </a:ext>
          </a:extLst>
        </xdr:cNvPr>
        <xdr:cNvSpPr>
          <a:spLocks noChangeAspect="1" noChangeArrowheads="1"/>
        </xdr:cNvSpPr>
      </xdr:nvSpPr>
      <xdr:spPr bwMode="auto">
        <a:xfrm>
          <a:off x="3657600" y="346138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494</xdr:row>
      <xdr:rowOff>0</xdr:rowOff>
    </xdr:from>
    <xdr:ext cx="190500" cy="123825"/>
    <xdr:sp macro="" textlink="">
      <xdr:nvSpPr>
        <xdr:cNvPr id="315" name="AutoShape 207" descr="Bandeira Lastro (PB).jpg">
          <a:hlinkClick xmlns:r="http://schemas.openxmlformats.org/officeDocument/2006/relationships" r:id="rId251"/>
          <a:extLst>
            <a:ext uri="{FF2B5EF4-FFF2-40B4-BE49-F238E27FC236}">
              <a16:creationId xmlns:a16="http://schemas.microsoft.com/office/drawing/2014/main" id="{00000000-0008-0000-0700-00003B010000}"/>
            </a:ext>
          </a:extLst>
        </xdr:cNvPr>
        <xdr:cNvSpPr>
          <a:spLocks noChangeAspect="1" noChangeArrowheads="1"/>
        </xdr:cNvSpPr>
      </xdr:nvSpPr>
      <xdr:spPr bwMode="auto">
        <a:xfrm>
          <a:off x="3657600" y="34632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466</xdr:row>
      <xdr:rowOff>0</xdr:rowOff>
    </xdr:from>
    <xdr:ext cx="190500" cy="123825"/>
    <xdr:sp macro="" textlink="">
      <xdr:nvSpPr>
        <xdr:cNvPr id="316" name="AutoShape 208" descr="Bandeira carrapateira.svg">
          <a:hlinkClick xmlns:r="http://schemas.openxmlformats.org/officeDocument/2006/relationships" r:id="rId252"/>
          <a:extLst>
            <a:ext uri="{FF2B5EF4-FFF2-40B4-BE49-F238E27FC236}">
              <a16:creationId xmlns:a16="http://schemas.microsoft.com/office/drawing/2014/main" id="{00000000-0008-0000-0700-00003C010000}"/>
            </a:ext>
          </a:extLst>
        </xdr:cNvPr>
        <xdr:cNvSpPr>
          <a:spLocks noChangeAspect="1" noChangeArrowheads="1"/>
        </xdr:cNvSpPr>
      </xdr:nvSpPr>
      <xdr:spPr bwMode="auto">
        <a:xfrm>
          <a:off x="3657600" y="34651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470</xdr:row>
      <xdr:rowOff>0</xdr:rowOff>
    </xdr:from>
    <xdr:ext cx="190500" cy="123825"/>
    <xdr:sp macro="" textlink="">
      <xdr:nvSpPr>
        <xdr:cNvPr id="317" name="AutoShape 209" descr="Bandeira Joca Claudino.jpg">
          <a:hlinkClick xmlns:r="http://schemas.openxmlformats.org/officeDocument/2006/relationships" r:id="rId253"/>
          <a:extLst>
            <a:ext uri="{FF2B5EF4-FFF2-40B4-BE49-F238E27FC236}">
              <a16:creationId xmlns:a16="http://schemas.microsoft.com/office/drawing/2014/main" id="{00000000-0008-0000-0700-00003D010000}"/>
            </a:ext>
          </a:extLst>
        </xdr:cNvPr>
        <xdr:cNvSpPr>
          <a:spLocks noChangeAspect="1" noChangeArrowheads="1"/>
        </xdr:cNvSpPr>
      </xdr:nvSpPr>
      <xdr:spPr bwMode="auto">
        <a:xfrm>
          <a:off x="3657600" y="34671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374</xdr:row>
      <xdr:rowOff>0</xdr:rowOff>
    </xdr:from>
    <xdr:ext cx="190500" cy="123825"/>
    <xdr:sp macro="" textlink="">
      <xdr:nvSpPr>
        <xdr:cNvPr id="318" name="AutoShape 210" descr="Flag of None.svg">
          <a:hlinkClick xmlns:r="http://schemas.openxmlformats.org/officeDocument/2006/relationships" r:id="rId27"/>
          <a:extLst>
            <a:ext uri="{FF2B5EF4-FFF2-40B4-BE49-F238E27FC236}">
              <a16:creationId xmlns:a16="http://schemas.microsoft.com/office/drawing/2014/main" id="{00000000-0008-0000-0700-00003E010000}"/>
            </a:ext>
          </a:extLst>
        </xdr:cNvPr>
        <xdr:cNvSpPr>
          <a:spLocks noChangeAspect="1" noChangeArrowheads="1"/>
        </xdr:cNvSpPr>
      </xdr:nvSpPr>
      <xdr:spPr bwMode="auto">
        <a:xfrm>
          <a:off x="3657600" y="34690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296</xdr:row>
      <xdr:rowOff>0</xdr:rowOff>
    </xdr:from>
    <xdr:ext cx="190500" cy="114300"/>
    <xdr:sp macro="" textlink="">
      <xdr:nvSpPr>
        <xdr:cNvPr id="319" name="AutoShape 211" descr="Bandeira algodao de jandaira.jpg">
          <a:hlinkClick xmlns:r="http://schemas.openxmlformats.org/officeDocument/2006/relationships" r:id="rId254"/>
          <a:extLst>
            <a:ext uri="{FF2B5EF4-FFF2-40B4-BE49-F238E27FC236}">
              <a16:creationId xmlns:a16="http://schemas.microsoft.com/office/drawing/2014/main" id="{00000000-0008-0000-0700-00003F010000}"/>
            </a:ext>
          </a:extLst>
        </xdr:cNvPr>
        <xdr:cNvSpPr>
          <a:spLocks noChangeAspect="1" noChangeArrowheads="1"/>
        </xdr:cNvSpPr>
      </xdr:nvSpPr>
      <xdr:spPr bwMode="auto">
        <a:xfrm>
          <a:off x="3657600" y="34709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364</xdr:row>
      <xdr:rowOff>0</xdr:rowOff>
    </xdr:from>
    <xdr:ext cx="190500" cy="133350"/>
    <xdr:sp macro="" textlink="">
      <xdr:nvSpPr>
        <xdr:cNvPr id="320" name="AutoShape 212" descr="Bandeira bom jesus.png">
          <a:hlinkClick xmlns:r="http://schemas.openxmlformats.org/officeDocument/2006/relationships" r:id="rId255"/>
          <a:extLst>
            <a:ext uri="{FF2B5EF4-FFF2-40B4-BE49-F238E27FC236}">
              <a16:creationId xmlns:a16="http://schemas.microsoft.com/office/drawing/2014/main" id="{00000000-0008-0000-0700-000040010000}"/>
            </a:ext>
          </a:extLst>
        </xdr:cNvPr>
        <xdr:cNvSpPr>
          <a:spLocks noChangeAspect="1" noChangeArrowheads="1"/>
        </xdr:cNvSpPr>
      </xdr:nvSpPr>
      <xdr:spPr bwMode="auto">
        <a:xfrm>
          <a:off x="3657600" y="34728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443</xdr:row>
      <xdr:rowOff>0</xdr:rowOff>
    </xdr:from>
    <xdr:ext cx="190500" cy="200025"/>
    <xdr:sp macro="" textlink="">
      <xdr:nvSpPr>
        <xdr:cNvPr id="321" name="AutoShape 213" descr="Curral Velho.png">
          <a:hlinkClick xmlns:r="http://schemas.openxmlformats.org/officeDocument/2006/relationships" r:id="rId256"/>
          <a:extLst>
            <a:ext uri="{FF2B5EF4-FFF2-40B4-BE49-F238E27FC236}">
              <a16:creationId xmlns:a16="http://schemas.microsoft.com/office/drawing/2014/main" id="{00000000-0008-0000-0700-000041010000}"/>
            </a:ext>
          </a:extLst>
        </xdr:cNvPr>
        <xdr:cNvSpPr>
          <a:spLocks noChangeAspect="1" noChangeArrowheads="1"/>
        </xdr:cNvSpPr>
      </xdr:nvSpPr>
      <xdr:spPr bwMode="auto">
        <a:xfrm>
          <a:off x="3657600" y="347472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327</xdr:row>
      <xdr:rowOff>9525</xdr:rowOff>
    </xdr:from>
    <xdr:ext cx="190500" cy="123825"/>
    <xdr:sp macro="" textlink="">
      <xdr:nvSpPr>
        <xdr:cNvPr id="322" name="AutoShape 214" descr="Bandeira Santo André (PB).jpg">
          <a:hlinkClick xmlns:r="http://schemas.openxmlformats.org/officeDocument/2006/relationships" r:id="rId257"/>
          <a:extLst>
            <a:ext uri="{FF2B5EF4-FFF2-40B4-BE49-F238E27FC236}">
              <a16:creationId xmlns:a16="http://schemas.microsoft.com/office/drawing/2014/main" id="{00000000-0008-0000-0700-000042010000}"/>
            </a:ext>
          </a:extLst>
        </xdr:cNvPr>
        <xdr:cNvSpPr>
          <a:spLocks noChangeAspect="1" noChangeArrowheads="1"/>
        </xdr:cNvSpPr>
      </xdr:nvSpPr>
      <xdr:spPr bwMode="auto">
        <a:xfrm>
          <a:off x="3657600" y="3476720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523</xdr:row>
      <xdr:rowOff>0</xdr:rowOff>
    </xdr:from>
    <xdr:ext cx="190500" cy="133350"/>
    <xdr:sp macro="" textlink="">
      <xdr:nvSpPr>
        <xdr:cNvPr id="323" name="AutoShape 215" descr="Bandeira Passagem (PB).jpg">
          <a:hlinkClick xmlns:r="http://schemas.openxmlformats.org/officeDocument/2006/relationships" r:id="rId258"/>
          <a:extLst>
            <a:ext uri="{FF2B5EF4-FFF2-40B4-BE49-F238E27FC236}">
              <a16:creationId xmlns:a16="http://schemas.microsoft.com/office/drawing/2014/main" id="{00000000-0008-0000-0700-000043010000}"/>
            </a:ext>
          </a:extLst>
        </xdr:cNvPr>
        <xdr:cNvSpPr>
          <a:spLocks noChangeAspect="1" noChangeArrowheads="1"/>
        </xdr:cNvSpPr>
      </xdr:nvSpPr>
      <xdr:spPr bwMode="auto">
        <a:xfrm>
          <a:off x="3657600" y="347853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323</xdr:row>
      <xdr:rowOff>0</xdr:rowOff>
    </xdr:from>
    <xdr:ext cx="190500" cy="133350"/>
    <xdr:sp macro="" textlink="">
      <xdr:nvSpPr>
        <xdr:cNvPr id="324" name="AutoShape 216" descr="Bandeira Zabelê (PB).jpg">
          <a:hlinkClick xmlns:r="http://schemas.openxmlformats.org/officeDocument/2006/relationships" r:id="rId259"/>
          <a:extLst>
            <a:ext uri="{FF2B5EF4-FFF2-40B4-BE49-F238E27FC236}">
              <a16:creationId xmlns:a16="http://schemas.microsoft.com/office/drawing/2014/main" id="{00000000-0008-0000-0700-000044010000}"/>
            </a:ext>
          </a:extLst>
        </xdr:cNvPr>
        <xdr:cNvSpPr>
          <a:spLocks noChangeAspect="1" noChangeArrowheads="1"/>
        </xdr:cNvSpPr>
      </xdr:nvSpPr>
      <xdr:spPr bwMode="auto">
        <a:xfrm>
          <a:off x="3657600" y="34804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332</xdr:row>
      <xdr:rowOff>0</xdr:rowOff>
    </xdr:from>
    <xdr:ext cx="190500" cy="123825"/>
    <xdr:sp macro="" textlink="">
      <xdr:nvSpPr>
        <xdr:cNvPr id="325" name="AutoShape 217" descr="Bandeira Amparo (PB).jpg">
          <a:hlinkClick xmlns:r="http://schemas.openxmlformats.org/officeDocument/2006/relationships" r:id="rId260"/>
          <a:extLst>
            <a:ext uri="{FF2B5EF4-FFF2-40B4-BE49-F238E27FC236}">
              <a16:creationId xmlns:a16="http://schemas.microsoft.com/office/drawing/2014/main" id="{00000000-0008-0000-0700-000045010000}"/>
            </a:ext>
          </a:extLst>
        </xdr:cNvPr>
        <xdr:cNvSpPr>
          <a:spLocks noChangeAspect="1" noChangeArrowheads="1"/>
        </xdr:cNvSpPr>
      </xdr:nvSpPr>
      <xdr:spPr bwMode="auto">
        <a:xfrm>
          <a:off x="3657600" y="34823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23825"/>
    <xdr:sp macro="" textlink="">
      <xdr:nvSpPr>
        <xdr:cNvPr id="326" name="AutoShape 218" descr="Bandeira Areia de Baraúnas (PB).jpg">
          <a:hlinkClick xmlns:r="http://schemas.openxmlformats.org/officeDocument/2006/relationships" r:id="rId261"/>
          <a:extLst>
            <a:ext uri="{FF2B5EF4-FFF2-40B4-BE49-F238E27FC236}">
              <a16:creationId xmlns:a16="http://schemas.microsoft.com/office/drawing/2014/main" id="{00000000-0008-0000-0700-000046010000}"/>
            </a:ext>
          </a:extLst>
        </xdr:cNvPr>
        <xdr:cNvSpPr>
          <a:spLocks noChangeAspect="1" noChangeArrowheads="1"/>
        </xdr:cNvSpPr>
      </xdr:nvSpPr>
      <xdr:spPr bwMode="auto">
        <a:xfrm>
          <a:off x="3657600" y="34842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327" name="AutoShape 219" descr="Bandeira municip quixaba.png">
          <a:hlinkClick xmlns:r="http://schemas.openxmlformats.org/officeDocument/2006/relationships" r:id="rId262"/>
          <a:extLst>
            <a:ext uri="{FF2B5EF4-FFF2-40B4-BE49-F238E27FC236}">
              <a16:creationId xmlns:a16="http://schemas.microsoft.com/office/drawing/2014/main" id="{00000000-0008-0000-0700-000047010000}"/>
            </a:ext>
          </a:extLst>
        </xdr:cNvPr>
        <xdr:cNvSpPr>
          <a:spLocks noChangeAspect="1" noChangeArrowheads="1"/>
        </xdr:cNvSpPr>
      </xdr:nvSpPr>
      <xdr:spPr bwMode="auto">
        <a:xfrm>
          <a:off x="3657600" y="34861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366</xdr:row>
      <xdr:rowOff>0</xdr:rowOff>
    </xdr:from>
    <xdr:ext cx="190500" cy="133350"/>
    <xdr:sp macro="" textlink="">
      <xdr:nvSpPr>
        <xdr:cNvPr id="328" name="AutoShape 220" descr="Bandeira de Riacho de santo Antônio.png">
          <a:hlinkClick xmlns:r="http://schemas.openxmlformats.org/officeDocument/2006/relationships" r:id="rId263"/>
          <a:extLst>
            <a:ext uri="{FF2B5EF4-FFF2-40B4-BE49-F238E27FC236}">
              <a16:creationId xmlns:a16="http://schemas.microsoft.com/office/drawing/2014/main" id="{00000000-0008-0000-0700-000048010000}"/>
            </a:ext>
          </a:extLst>
        </xdr:cNvPr>
        <xdr:cNvSpPr>
          <a:spLocks noChangeAspect="1" noChangeArrowheads="1"/>
        </xdr:cNvSpPr>
      </xdr:nvSpPr>
      <xdr:spPr bwMode="auto">
        <a:xfrm>
          <a:off x="3657600" y="34880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348</xdr:row>
      <xdr:rowOff>0</xdr:rowOff>
    </xdr:from>
    <xdr:ext cx="190500" cy="123825"/>
    <xdr:sp macro="" textlink="">
      <xdr:nvSpPr>
        <xdr:cNvPr id="329" name="AutoShape 221" descr="Flag of None.svg">
          <a:hlinkClick xmlns:r="http://schemas.openxmlformats.org/officeDocument/2006/relationships" r:id="rId27"/>
          <a:extLst>
            <a:ext uri="{FF2B5EF4-FFF2-40B4-BE49-F238E27FC236}">
              <a16:creationId xmlns:a16="http://schemas.microsoft.com/office/drawing/2014/main" id="{00000000-0008-0000-0700-000049010000}"/>
            </a:ext>
          </a:extLst>
        </xdr:cNvPr>
        <xdr:cNvSpPr>
          <a:spLocks noChangeAspect="1" noChangeArrowheads="1"/>
        </xdr:cNvSpPr>
      </xdr:nvSpPr>
      <xdr:spPr bwMode="auto">
        <a:xfrm>
          <a:off x="3657600" y="34899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487</xdr:row>
      <xdr:rowOff>0</xdr:rowOff>
    </xdr:from>
    <xdr:ext cx="190500" cy="142875"/>
    <xdr:sp macro="" textlink="">
      <xdr:nvSpPr>
        <xdr:cNvPr id="330" name="AutoShape 222" descr="Bandeira-São-José-BC.png">
          <a:hlinkClick xmlns:r="http://schemas.openxmlformats.org/officeDocument/2006/relationships" r:id="rId264"/>
          <a:extLst>
            <a:ext uri="{FF2B5EF4-FFF2-40B4-BE49-F238E27FC236}">
              <a16:creationId xmlns:a16="http://schemas.microsoft.com/office/drawing/2014/main" id="{00000000-0008-0000-0700-00004A010000}"/>
            </a:ext>
          </a:extLst>
        </xdr:cNvPr>
        <xdr:cNvSpPr>
          <a:spLocks noChangeAspect="1" noChangeArrowheads="1"/>
        </xdr:cNvSpPr>
      </xdr:nvSpPr>
      <xdr:spPr bwMode="auto">
        <a:xfrm>
          <a:off x="3657600" y="34918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355</xdr:row>
      <xdr:rowOff>0</xdr:rowOff>
    </xdr:from>
    <xdr:ext cx="190500" cy="133350"/>
    <xdr:sp macro="" textlink="">
      <xdr:nvSpPr>
        <xdr:cNvPr id="331" name="AutoShape 223" descr="Bandeira Parari-PB.jpg">
          <a:hlinkClick xmlns:r="http://schemas.openxmlformats.org/officeDocument/2006/relationships" r:id="rId265"/>
          <a:extLst>
            <a:ext uri="{FF2B5EF4-FFF2-40B4-BE49-F238E27FC236}">
              <a16:creationId xmlns:a16="http://schemas.microsoft.com/office/drawing/2014/main" id="{00000000-0008-0000-0700-00004B010000}"/>
            </a:ext>
          </a:extLst>
        </xdr:cNvPr>
        <xdr:cNvSpPr>
          <a:spLocks noChangeAspect="1" noChangeArrowheads="1"/>
        </xdr:cNvSpPr>
      </xdr:nvSpPr>
      <xdr:spPr bwMode="auto">
        <a:xfrm>
          <a:off x="3657600" y="34937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290</xdr:row>
      <xdr:rowOff>0</xdr:rowOff>
    </xdr:from>
    <xdr:ext cx="190500" cy="133350"/>
    <xdr:sp macro="" textlink="">
      <xdr:nvSpPr>
        <xdr:cNvPr id="332" name="AutoShape 1" descr="Bandeira de Cuiabá.svg">
          <a:hlinkClick xmlns:r="http://schemas.openxmlformats.org/officeDocument/2006/relationships" r:id="rId1"/>
          <a:extLst>
            <a:ext uri="{FF2B5EF4-FFF2-40B4-BE49-F238E27FC236}">
              <a16:creationId xmlns:a16="http://schemas.microsoft.com/office/drawing/2014/main" id="{9E3B6883-D8D7-4BB9-823A-398658AF37A0}"/>
            </a:ext>
          </a:extLst>
        </xdr:cNvPr>
        <xdr:cNvSpPr>
          <a:spLocks noChangeAspect="1" noChangeArrowheads="1"/>
        </xdr:cNvSpPr>
      </xdr:nvSpPr>
      <xdr:spPr bwMode="auto">
        <a:xfrm>
          <a:off x="2707821" y="55870929"/>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427</xdr:row>
      <xdr:rowOff>0</xdr:rowOff>
    </xdr:from>
    <xdr:ext cx="190500" cy="123825"/>
    <xdr:sp macro="" textlink="">
      <xdr:nvSpPr>
        <xdr:cNvPr id="333" name="AutoShape 2" descr="Várzea Grande Flag.jpg">
          <a:hlinkClick xmlns:r="http://schemas.openxmlformats.org/officeDocument/2006/relationships" r:id="rId2"/>
          <a:extLst>
            <a:ext uri="{FF2B5EF4-FFF2-40B4-BE49-F238E27FC236}">
              <a16:creationId xmlns:a16="http://schemas.microsoft.com/office/drawing/2014/main" id="{CC8417C0-EF1E-41AD-AB68-F812F73F6418}"/>
            </a:ext>
          </a:extLst>
        </xdr:cNvPr>
        <xdr:cNvSpPr>
          <a:spLocks noChangeAspect="1" noChangeArrowheads="1"/>
        </xdr:cNvSpPr>
      </xdr:nvSpPr>
      <xdr:spPr bwMode="auto">
        <a:xfrm>
          <a:off x="2707821" y="8289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399</xdr:row>
      <xdr:rowOff>0</xdr:rowOff>
    </xdr:from>
    <xdr:ext cx="190500" cy="123825"/>
    <xdr:sp macro="" textlink="">
      <xdr:nvSpPr>
        <xdr:cNvPr id="334" name="AutoShape 3" descr="Bandeira de Rondonopolis.png">
          <a:hlinkClick xmlns:r="http://schemas.openxmlformats.org/officeDocument/2006/relationships" r:id="rId3"/>
          <a:extLst>
            <a:ext uri="{FF2B5EF4-FFF2-40B4-BE49-F238E27FC236}">
              <a16:creationId xmlns:a16="http://schemas.microsoft.com/office/drawing/2014/main" id="{B66D3A11-EA64-46CC-B53B-348B925B883B}"/>
            </a:ext>
          </a:extLst>
        </xdr:cNvPr>
        <xdr:cNvSpPr>
          <a:spLocks noChangeAspect="1" noChangeArrowheads="1"/>
        </xdr:cNvSpPr>
      </xdr:nvSpPr>
      <xdr:spPr bwMode="auto">
        <a:xfrm>
          <a:off x="2707821" y="77560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417</xdr:row>
      <xdr:rowOff>0</xdr:rowOff>
    </xdr:from>
    <xdr:ext cx="190500" cy="133350"/>
    <xdr:sp macro="" textlink="">
      <xdr:nvSpPr>
        <xdr:cNvPr id="335" name="AutoShape 4" descr="Bandeira sinop mt.png">
          <a:hlinkClick xmlns:r="http://schemas.openxmlformats.org/officeDocument/2006/relationships" r:id="rId4"/>
          <a:extLst>
            <a:ext uri="{FF2B5EF4-FFF2-40B4-BE49-F238E27FC236}">
              <a16:creationId xmlns:a16="http://schemas.microsoft.com/office/drawing/2014/main" id="{39A2F9A3-2006-44EB-A4C3-30378E6551D7}"/>
            </a:ext>
          </a:extLst>
        </xdr:cNvPr>
        <xdr:cNvSpPr>
          <a:spLocks noChangeAspect="1" noChangeArrowheads="1"/>
        </xdr:cNvSpPr>
      </xdr:nvSpPr>
      <xdr:spPr bwMode="auto">
        <a:xfrm>
          <a:off x="2707821" y="80989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310</xdr:row>
      <xdr:rowOff>0</xdr:rowOff>
    </xdr:from>
    <xdr:ext cx="190500" cy="123825"/>
    <xdr:sp macro="" textlink="">
      <xdr:nvSpPr>
        <xdr:cNvPr id="336" name="AutoShape 5" descr="Bandeira de Tangará da Serra.svg">
          <a:hlinkClick xmlns:r="http://schemas.openxmlformats.org/officeDocument/2006/relationships" r:id="rId5"/>
          <a:extLst>
            <a:ext uri="{FF2B5EF4-FFF2-40B4-BE49-F238E27FC236}">
              <a16:creationId xmlns:a16="http://schemas.microsoft.com/office/drawing/2014/main" id="{52EB8C0A-C970-44E1-A8F2-06DB61B37383}"/>
            </a:ext>
          </a:extLst>
        </xdr:cNvPr>
        <xdr:cNvSpPr>
          <a:spLocks noChangeAspect="1" noChangeArrowheads="1"/>
        </xdr:cNvSpPr>
      </xdr:nvSpPr>
      <xdr:spPr bwMode="auto">
        <a:xfrm>
          <a:off x="2707821" y="599530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420</xdr:row>
      <xdr:rowOff>0</xdr:rowOff>
    </xdr:from>
    <xdr:ext cx="190500" cy="123825"/>
    <xdr:sp macro="" textlink="">
      <xdr:nvSpPr>
        <xdr:cNvPr id="337" name="AutoShape 6" descr="Bandeira-caceres.jpg">
          <a:hlinkClick xmlns:r="http://schemas.openxmlformats.org/officeDocument/2006/relationships" r:id="rId6"/>
          <a:extLst>
            <a:ext uri="{FF2B5EF4-FFF2-40B4-BE49-F238E27FC236}">
              <a16:creationId xmlns:a16="http://schemas.microsoft.com/office/drawing/2014/main" id="{65193CD0-1B2E-41E9-86B7-7F622B391B18}"/>
            </a:ext>
          </a:extLst>
        </xdr:cNvPr>
        <xdr:cNvSpPr>
          <a:spLocks noChangeAspect="1" noChangeArrowheads="1"/>
        </xdr:cNvSpPr>
      </xdr:nvSpPr>
      <xdr:spPr bwMode="auto">
        <a:xfrm>
          <a:off x="2707821" y="8156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418</xdr:row>
      <xdr:rowOff>0</xdr:rowOff>
    </xdr:from>
    <xdr:ext cx="190500" cy="123825"/>
    <xdr:sp macro="" textlink="">
      <xdr:nvSpPr>
        <xdr:cNvPr id="338" name="AutoShape 7" descr="Bandeira de Sorriso (Mato Grosso).jpg">
          <a:hlinkClick xmlns:r="http://schemas.openxmlformats.org/officeDocument/2006/relationships" r:id="rId7"/>
          <a:extLst>
            <a:ext uri="{FF2B5EF4-FFF2-40B4-BE49-F238E27FC236}">
              <a16:creationId xmlns:a16="http://schemas.microsoft.com/office/drawing/2014/main" id="{D3A64139-F34A-4BAC-8D33-4AEA3AEEE108}"/>
            </a:ext>
          </a:extLst>
        </xdr:cNvPr>
        <xdr:cNvSpPr>
          <a:spLocks noChangeAspect="1" noChangeArrowheads="1"/>
        </xdr:cNvSpPr>
      </xdr:nvSpPr>
      <xdr:spPr bwMode="auto">
        <a:xfrm>
          <a:off x="2707821" y="8118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307</xdr:row>
      <xdr:rowOff>0</xdr:rowOff>
    </xdr:from>
    <xdr:ext cx="190500" cy="123825"/>
    <xdr:sp macro="" textlink="">
      <xdr:nvSpPr>
        <xdr:cNvPr id="339" name="AutoShape 8" descr="Bandeira de Lucas do Rio Verde.jpg">
          <a:hlinkClick xmlns:r="http://schemas.openxmlformats.org/officeDocument/2006/relationships" r:id="rId8"/>
          <a:extLst>
            <a:ext uri="{FF2B5EF4-FFF2-40B4-BE49-F238E27FC236}">
              <a16:creationId xmlns:a16="http://schemas.microsoft.com/office/drawing/2014/main" id="{9C8C5A1D-5194-4F3C-83B0-40C317393E9C}"/>
            </a:ext>
          </a:extLst>
        </xdr:cNvPr>
        <xdr:cNvSpPr>
          <a:spLocks noChangeAspect="1" noChangeArrowheads="1"/>
        </xdr:cNvSpPr>
      </xdr:nvSpPr>
      <xdr:spPr bwMode="auto">
        <a:xfrm>
          <a:off x="2707821" y="59340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392</xdr:row>
      <xdr:rowOff>0</xdr:rowOff>
    </xdr:from>
    <xdr:ext cx="190500" cy="123825"/>
    <xdr:sp macro="" textlink="">
      <xdr:nvSpPr>
        <xdr:cNvPr id="340" name="AutoShape 9" descr="Bandeira de Primavera do Leste.jpg">
          <a:hlinkClick xmlns:r="http://schemas.openxmlformats.org/officeDocument/2006/relationships" r:id="rId9"/>
          <a:extLst>
            <a:ext uri="{FF2B5EF4-FFF2-40B4-BE49-F238E27FC236}">
              <a16:creationId xmlns:a16="http://schemas.microsoft.com/office/drawing/2014/main" id="{E2A96244-EB12-4DD5-8A8F-1C4772BD01A6}"/>
            </a:ext>
          </a:extLst>
        </xdr:cNvPr>
        <xdr:cNvSpPr>
          <a:spLocks noChangeAspect="1" noChangeArrowheads="1"/>
        </xdr:cNvSpPr>
      </xdr:nvSpPr>
      <xdr:spPr bwMode="auto">
        <a:xfrm>
          <a:off x="2707821" y="7622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352</xdr:row>
      <xdr:rowOff>0</xdr:rowOff>
    </xdr:from>
    <xdr:ext cx="190500" cy="133350"/>
    <xdr:sp macro="" textlink="">
      <xdr:nvSpPr>
        <xdr:cNvPr id="341" name="AutoShape 11" descr="Bandeira de Alta Floresta.jpg">
          <a:hlinkClick xmlns:r="http://schemas.openxmlformats.org/officeDocument/2006/relationships" r:id="rId10"/>
          <a:extLst>
            <a:ext uri="{FF2B5EF4-FFF2-40B4-BE49-F238E27FC236}">
              <a16:creationId xmlns:a16="http://schemas.microsoft.com/office/drawing/2014/main" id="{9F483607-47A5-407B-BBCE-E0C75B730732}"/>
            </a:ext>
          </a:extLst>
        </xdr:cNvPr>
        <xdr:cNvSpPr>
          <a:spLocks noChangeAspect="1" noChangeArrowheads="1"/>
        </xdr:cNvSpPr>
      </xdr:nvSpPr>
      <xdr:spPr bwMode="auto">
        <a:xfrm>
          <a:off x="2707821" y="68457536"/>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386</xdr:row>
      <xdr:rowOff>0</xdr:rowOff>
    </xdr:from>
    <xdr:ext cx="190500" cy="123825"/>
    <xdr:sp macro="" textlink="">
      <xdr:nvSpPr>
        <xdr:cNvPr id="342" name="AutoShape 12" descr="Bandeira de Nova Mutum.jpg">
          <a:hlinkClick xmlns:r="http://schemas.openxmlformats.org/officeDocument/2006/relationships" r:id="rId11"/>
          <a:extLst>
            <a:ext uri="{FF2B5EF4-FFF2-40B4-BE49-F238E27FC236}">
              <a16:creationId xmlns:a16="http://schemas.microsoft.com/office/drawing/2014/main" id="{23C59845-A9D5-4466-866F-425ABA3A2E4A}"/>
            </a:ext>
          </a:extLst>
        </xdr:cNvPr>
        <xdr:cNvSpPr>
          <a:spLocks noChangeAspect="1" noChangeArrowheads="1"/>
        </xdr:cNvSpPr>
      </xdr:nvSpPr>
      <xdr:spPr bwMode="auto">
        <a:xfrm>
          <a:off x="2707821" y="7508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348</xdr:row>
      <xdr:rowOff>0</xdr:rowOff>
    </xdr:from>
    <xdr:ext cx="190500" cy="133350"/>
    <xdr:sp macro="" textlink="">
      <xdr:nvSpPr>
        <xdr:cNvPr id="343" name="AutoShape 13" descr="Flag of Pontes e Lacerda.jpg">
          <a:hlinkClick xmlns:r="http://schemas.openxmlformats.org/officeDocument/2006/relationships" r:id="rId12"/>
          <a:extLst>
            <a:ext uri="{FF2B5EF4-FFF2-40B4-BE49-F238E27FC236}">
              <a16:creationId xmlns:a16="http://schemas.microsoft.com/office/drawing/2014/main" id="{912CA2F4-BA36-4BB1-BE84-6562EF11F35D}"/>
            </a:ext>
          </a:extLst>
        </xdr:cNvPr>
        <xdr:cNvSpPr>
          <a:spLocks noChangeAspect="1" noChangeArrowheads="1"/>
        </xdr:cNvSpPr>
      </xdr:nvSpPr>
      <xdr:spPr bwMode="auto">
        <a:xfrm>
          <a:off x="2707821" y="67654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347</xdr:row>
      <xdr:rowOff>0</xdr:rowOff>
    </xdr:from>
    <xdr:ext cx="190500" cy="133350"/>
    <xdr:sp macro="" textlink="">
      <xdr:nvSpPr>
        <xdr:cNvPr id="344" name="AutoShape 14" descr="Bandeira de Campo Verde.jpg">
          <a:hlinkClick xmlns:r="http://schemas.openxmlformats.org/officeDocument/2006/relationships" r:id="rId13"/>
          <a:extLst>
            <a:ext uri="{FF2B5EF4-FFF2-40B4-BE49-F238E27FC236}">
              <a16:creationId xmlns:a16="http://schemas.microsoft.com/office/drawing/2014/main" id="{365907FC-F9FB-4D49-B7C5-512FF5DEA423}"/>
            </a:ext>
          </a:extLst>
        </xdr:cNvPr>
        <xdr:cNvSpPr>
          <a:spLocks noChangeAspect="1" noChangeArrowheads="1"/>
        </xdr:cNvSpPr>
      </xdr:nvSpPr>
      <xdr:spPr bwMode="auto">
        <a:xfrm>
          <a:off x="2707821" y="674506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337</xdr:row>
      <xdr:rowOff>0</xdr:rowOff>
    </xdr:from>
    <xdr:ext cx="190500" cy="123825"/>
    <xdr:sp macro="" textlink="">
      <xdr:nvSpPr>
        <xdr:cNvPr id="345" name="AutoShape 15" descr="Bandeira de Juína (Mato Grosso).png">
          <a:hlinkClick xmlns:r="http://schemas.openxmlformats.org/officeDocument/2006/relationships" r:id="rId14"/>
          <a:extLst>
            <a:ext uri="{FF2B5EF4-FFF2-40B4-BE49-F238E27FC236}">
              <a16:creationId xmlns:a16="http://schemas.microsoft.com/office/drawing/2014/main" id="{C1CE1B15-31CC-4148-82BD-52D175EB1C7B}"/>
            </a:ext>
          </a:extLst>
        </xdr:cNvPr>
        <xdr:cNvSpPr>
          <a:spLocks noChangeAspect="1" noChangeArrowheads="1"/>
        </xdr:cNvSpPr>
      </xdr:nvSpPr>
      <xdr:spPr bwMode="auto">
        <a:xfrm>
          <a:off x="2707821" y="65436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306</xdr:row>
      <xdr:rowOff>0</xdr:rowOff>
    </xdr:from>
    <xdr:ext cx="190500" cy="209550"/>
    <xdr:sp macro="" textlink="">
      <xdr:nvSpPr>
        <xdr:cNvPr id="346" name="AutoShape 16" descr="Brasão do município de Colniza MT.png">
          <a:hlinkClick xmlns:r="http://schemas.openxmlformats.org/officeDocument/2006/relationships" r:id="rId15"/>
          <a:extLst>
            <a:ext uri="{FF2B5EF4-FFF2-40B4-BE49-F238E27FC236}">
              <a16:creationId xmlns:a16="http://schemas.microsoft.com/office/drawing/2014/main" id="{D87E84D5-CF66-42FA-991B-3F3DCF3E7D9E}"/>
            </a:ext>
          </a:extLst>
        </xdr:cNvPr>
        <xdr:cNvSpPr>
          <a:spLocks noChangeAspect="1" noChangeArrowheads="1"/>
        </xdr:cNvSpPr>
      </xdr:nvSpPr>
      <xdr:spPr bwMode="auto">
        <a:xfrm>
          <a:off x="2707821" y="59136643"/>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383</xdr:row>
      <xdr:rowOff>28575</xdr:rowOff>
    </xdr:from>
    <xdr:ext cx="190500" cy="123825"/>
    <xdr:sp macro="" textlink="">
      <xdr:nvSpPr>
        <xdr:cNvPr id="347" name="AutoShape 17" descr="Bandeira de Campo Novo do Parecis.jpeg">
          <a:hlinkClick xmlns:r="http://schemas.openxmlformats.org/officeDocument/2006/relationships" r:id="rId16"/>
          <a:extLst>
            <a:ext uri="{FF2B5EF4-FFF2-40B4-BE49-F238E27FC236}">
              <a16:creationId xmlns:a16="http://schemas.microsoft.com/office/drawing/2014/main" id="{9F58F924-E21F-49D7-AF75-7704788FAD66}"/>
            </a:ext>
          </a:extLst>
        </xdr:cNvPr>
        <xdr:cNvSpPr>
          <a:spLocks noChangeAspect="1" noChangeArrowheads="1"/>
        </xdr:cNvSpPr>
      </xdr:nvSpPr>
      <xdr:spPr bwMode="auto">
        <a:xfrm>
          <a:off x="2707821" y="7454128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368</xdr:row>
      <xdr:rowOff>0</xdr:rowOff>
    </xdr:from>
    <xdr:ext cx="190500" cy="133350"/>
    <xdr:sp macro="" textlink="">
      <xdr:nvSpPr>
        <xdr:cNvPr id="348" name="AutoShape 18" descr="Bandeira de guarantã do norte.png">
          <a:hlinkClick xmlns:r="http://schemas.openxmlformats.org/officeDocument/2006/relationships" r:id="rId17"/>
          <a:extLst>
            <a:ext uri="{FF2B5EF4-FFF2-40B4-BE49-F238E27FC236}">
              <a16:creationId xmlns:a16="http://schemas.microsoft.com/office/drawing/2014/main" id="{564E1703-30D4-4F6D-BFF4-8AF8D98D713C}"/>
            </a:ext>
          </a:extLst>
        </xdr:cNvPr>
        <xdr:cNvSpPr>
          <a:spLocks noChangeAspect="1" noChangeArrowheads="1"/>
        </xdr:cNvSpPr>
      </xdr:nvSpPr>
      <xdr:spPr bwMode="auto">
        <a:xfrm>
          <a:off x="2707821" y="71655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313</xdr:row>
      <xdr:rowOff>0</xdr:rowOff>
    </xdr:from>
    <xdr:ext cx="190500" cy="123825"/>
    <xdr:sp macro="" textlink="">
      <xdr:nvSpPr>
        <xdr:cNvPr id="349" name="AutoShape 19" descr="Bandeira de peixoto de azevedo.jpg">
          <a:hlinkClick xmlns:r="http://schemas.openxmlformats.org/officeDocument/2006/relationships" r:id="rId18"/>
          <a:extLst>
            <a:ext uri="{FF2B5EF4-FFF2-40B4-BE49-F238E27FC236}">
              <a16:creationId xmlns:a16="http://schemas.microsoft.com/office/drawing/2014/main" id="{864ABA2A-79E4-4060-A3A8-A934EAFEB542}"/>
            </a:ext>
          </a:extLst>
        </xdr:cNvPr>
        <xdr:cNvSpPr>
          <a:spLocks noChangeAspect="1" noChangeArrowheads="1"/>
        </xdr:cNvSpPr>
      </xdr:nvSpPr>
      <xdr:spPr bwMode="auto">
        <a:xfrm>
          <a:off x="2707821" y="60551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381</xdr:row>
      <xdr:rowOff>0</xdr:rowOff>
    </xdr:from>
    <xdr:ext cx="190500" cy="123825"/>
    <xdr:sp macro="" textlink="">
      <xdr:nvSpPr>
        <xdr:cNvPr id="350" name="AutoShape 20" descr="Bandeira de Barra do Bugres (Mato Grosso).svg">
          <a:hlinkClick xmlns:r="http://schemas.openxmlformats.org/officeDocument/2006/relationships" r:id="rId19"/>
          <a:extLst>
            <a:ext uri="{FF2B5EF4-FFF2-40B4-BE49-F238E27FC236}">
              <a16:creationId xmlns:a16="http://schemas.microsoft.com/office/drawing/2014/main" id="{D8E75139-E7F8-442B-BF5E-CADE5E52B695}"/>
            </a:ext>
          </a:extLst>
        </xdr:cNvPr>
        <xdr:cNvSpPr>
          <a:spLocks noChangeAspect="1" noChangeArrowheads="1"/>
        </xdr:cNvSpPr>
      </xdr:nvSpPr>
      <xdr:spPr bwMode="auto">
        <a:xfrm>
          <a:off x="2707821" y="7413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322</xdr:row>
      <xdr:rowOff>0</xdr:rowOff>
    </xdr:from>
    <xdr:ext cx="190500" cy="123825"/>
    <xdr:sp macro="" textlink="">
      <xdr:nvSpPr>
        <xdr:cNvPr id="351" name="AutoShape 21" descr="Bandeira de Juara (Mato Grosso).png">
          <a:hlinkClick xmlns:r="http://schemas.openxmlformats.org/officeDocument/2006/relationships" r:id="rId20"/>
          <a:extLst>
            <a:ext uri="{FF2B5EF4-FFF2-40B4-BE49-F238E27FC236}">
              <a16:creationId xmlns:a16="http://schemas.microsoft.com/office/drawing/2014/main" id="{1C6FB3A8-6F17-4D0B-B338-8D1FF2F2FB47}"/>
            </a:ext>
          </a:extLst>
        </xdr:cNvPr>
        <xdr:cNvSpPr>
          <a:spLocks noChangeAspect="1" noChangeArrowheads="1"/>
        </xdr:cNvSpPr>
      </xdr:nvSpPr>
      <xdr:spPr bwMode="auto">
        <a:xfrm>
          <a:off x="2707821" y="62388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312</xdr:row>
      <xdr:rowOff>0</xdr:rowOff>
    </xdr:from>
    <xdr:ext cx="190500" cy="123825"/>
    <xdr:sp macro="" textlink="">
      <xdr:nvSpPr>
        <xdr:cNvPr id="352" name="AutoShape 22" descr="Bandeira de Colíder (Mato Grosso).png">
          <a:hlinkClick xmlns:r="http://schemas.openxmlformats.org/officeDocument/2006/relationships" r:id="rId21"/>
          <a:extLst>
            <a:ext uri="{FF2B5EF4-FFF2-40B4-BE49-F238E27FC236}">
              <a16:creationId xmlns:a16="http://schemas.microsoft.com/office/drawing/2014/main" id="{6FC5EF74-8006-443D-9B8D-48A013EF335A}"/>
            </a:ext>
          </a:extLst>
        </xdr:cNvPr>
        <xdr:cNvSpPr>
          <a:spLocks noChangeAspect="1" noChangeArrowheads="1"/>
        </xdr:cNvSpPr>
      </xdr:nvSpPr>
      <xdr:spPr bwMode="auto">
        <a:xfrm>
          <a:off x="2707821" y="603612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323</xdr:row>
      <xdr:rowOff>0</xdr:rowOff>
    </xdr:from>
    <xdr:ext cx="190500" cy="123825"/>
    <xdr:sp macro="" textlink="">
      <xdr:nvSpPr>
        <xdr:cNvPr id="353" name="AutoShape 23" descr="Bandeira de Poconé.png">
          <a:hlinkClick xmlns:r="http://schemas.openxmlformats.org/officeDocument/2006/relationships" r:id="rId22"/>
          <a:extLst>
            <a:ext uri="{FF2B5EF4-FFF2-40B4-BE49-F238E27FC236}">
              <a16:creationId xmlns:a16="http://schemas.microsoft.com/office/drawing/2014/main" id="{1FC51BC0-37CD-4EE3-A708-44B7E1E0058E}"/>
            </a:ext>
          </a:extLst>
        </xdr:cNvPr>
        <xdr:cNvSpPr>
          <a:spLocks noChangeAspect="1" noChangeArrowheads="1"/>
        </xdr:cNvSpPr>
      </xdr:nvSpPr>
      <xdr:spPr bwMode="auto">
        <a:xfrm>
          <a:off x="2707821" y="62592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356</xdr:row>
      <xdr:rowOff>0</xdr:rowOff>
    </xdr:from>
    <xdr:ext cx="190500" cy="200025"/>
    <xdr:sp macro="" textlink="">
      <xdr:nvSpPr>
        <xdr:cNvPr id="354" name="AutoShape 25" descr="Brasao-mirassol-d'este-mt.png">
          <a:hlinkClick xmlns:r="http://schemas.openxmlformats.org/officeDocument/2006/relationships" r:id="rId23"/>
          <a:extLst>
            <a:ext uri="{FF2B5EF4-FFF2-40B4-BE49-F238E27FC236}">
              <a16:creationId xmlns:a16="http://schemas.microsoft.com/office/drawing/2014/main" id="{8D80C178-5F82-4D49-B124-3BD83996D06A}"/>
            </a:ext>
          </a:extLst>
        </xdr:cNvPr>
        <xdr:cNvSpPr>
          <a:spLocks noChangeAspect="1" noChangeArrowheads="1"/>
        </xdr:cNvSpPr>
      </xdr:nvSpPr>
      <xdr:spPr bwMode="auto">
        <a:xfrm>
          <a:off x="2707821" y="6927396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325</xdr:row>
      <xdr:rowOff>19050</xdr:rowOff>
    </xdr:from>
    <xdr:ext cx="190500" cy="123825"/>
    <xdr:sp macro="" textlink="">
      <xdr:nvSpPr>
        <xdr:cNvPr id="355" name="AutoShape 26" descr="Bandeira de Jaciara.png">
          <a:hlinkClick xmlns:r="http://schemas.openxmlformats.org/officeDocument/2006/relationships" r:id="rId24"/>
          <a:extLst>
            <a:ext uri="{FF2B5EF4-FFF2-40B4-BE49-F238E27FC236}">
              <a16:creationId xmlns:a16="http://schemas.microsoft.com/office/drawing/2014/main" id="{DE307EAB-0B75-462D-A01F-3597E1FE5F60}"/>
            </a:ext>
          </a:extLst>
        </xdr:cNvPr>
        <xdr:cNvSpPr>
          <a:spLocks noChangeAspect="1" noChangeArrowheads="1"/>
        </xdr:cNvSpPr>
      </xdr:nvSpPr>
      <xdr:spPr bwMode="auto">
        <a:xfrm>
          <a:off x="2707821" y="630201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430</xdr:row>
      <xdr:rowOff>0</xdr:rowOff>
    </xdr:from>
    <xdr:ext cx="190500" cy="133350"/>
    <xdr:sp macro="" textlink="">
      <xdr:nvSpPr>
        <xdr:cNvPr id="356" name="AutoShape 27" descr="Bandeira Sapezal MT.jpg">
          <a:hlinkClick xmlns:r="http://schemas.openxmlformats.org/officeDocument/2006/relationships" r:id="rId25"/>
          <a:extLst>
            <a:ext uri="{FF2B5EF4-FFF2-40B4-BE49-F238E27FC236}">
              <a16:creationId xmlns:a16="http://schemas.microsoft.com/office/drawing/2014/main" id="{E6197DB9-F95B-4A03-83AE-F97A5C4FE7D6}"/>
            </a:ext>
          </a:extLst>
        </xdr:cNvPr>
        <xdr:cNvSpPr>
          <a:spLocks noChangeAspect="1" noChangeArrowheads="1"/>
        </xdr:cNvSpPr>
      </xdr:nvSpPr>
      <xdr:spPr bwMode="auto">
        <a:xfrm>
          <a:off x="2707821" y="83466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330</xdr:row>
      <xdr:rowOff>0</xdr:rowOff>
    </xdr:from>
    <xdr:ext cx="190500" cy="123825"/>
    <xdr:sp macro="" textlink="">
      <xdr:nvSpPr>
        <xdr:cNvPr id="357" name="AutoShape 29" descr="Bandeira Água Boa MT.png">
          <a:hlinkClick xmlns:r="http://schemas.openxmlformats.org/officeDocument/2006/relationships" r:id="rId26"/>
          <a:extLst>
            <a:ext uri="{FF2B5EF4-FFF2-40B4-BE49-F238E27FC236}">
              <a16:creationId xmlns:a16="http://schemas.microsoft.com/office/drawing/2014/main" id="{E63B76DF-25A6-4E85-B19F-B260436467BC}"/>
            </a:ext>
          </a:extLst>
        </xdr:cNvPr>
        <xdr:cNvSpPr>
          <a:spLocks noChangeAspect="1" noChangeArrowheads="1"/>
        </xdr:cNvSpPr>
      </xdr:nvSpPr>
      <xdr:spPr bwMode="auto">
        <a:xfrm>
          <a:off x="2707821" y="6400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373</xdr:row>
      <xdr:rowOff>0</xdr:rowOff>
    </xdr:from>
    <xdr:ext cx="190500" cy="123825"/>
    <xdr:sp macro="" textlink="">
      <xdr:nvSpPr>
        <xdr:cNvPr id="358" name="AutoShape 30" descr="Flag of none.svg">
          <a:hlinkClick xmlns:r="http://schemas.openxmlformats.org/officeDocument/2006/relationships" r:id="rId27"/>
          <a:extLst>
            <a:ext uri="{FF2B5EF4-FFF2-40B4-BE49-F238E27FC236}">
              <a16:creationId xmlns:a16="http://schemas.microsoft.com/office/drawing/2014/main" id="{300E05EB-979D-42B6-A0A6-37DE905622E6}"/>
            </a:ext>
          </a:extLst>
        </xdr:cNvPr>
        <xdr:cNvSpPr>
          <a:spLocks noChangeAspect="1" noChangeArrowheads="1"/>
        </xdr:cNvSpPr>
      </xdr:nvSpPr>
      <xdr:spPr bwMode="auto">
        <a:xfrm>
          <a:off x="2707821" y="72607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379</xdr:row>
      <xdr:rowOff>0</xdr:rowOff>
    </xdr:from>
    <xdr:ext cx="190500" cy="133350"/>
    <xdr:sp macro="" textlink="">
      <xdr:nvSpPr>
        <xdr:cNvPr id="359" name="AutoShape 31" descr="Aripuanã - Bandeira.PNG">
          <a:hlinkClick xmlns:r="http://schemas.openxmlformats.org/officeDocument/2006/relationships" r:id="rId28"/>
          <a:extLst>
            <a:ext uri="{FF2B5EF4-FFF2-40B4-BE49-F238E27FC236}">
              <a16:creationId xmlns:a16="http://schemas.microsoft.com/office/drawing/2014/main" id="{6E10D61A-C764-46A6-AF6E-A5A99558E7A7}"/>
            </a:ext>
          </a:extLst>
        </xdr:cNvPr>
        <xdr:cNvSpPr>
          <a:spLocks noChangeAspect="1" noChangeArrowheads="1"/>
        </xdr:cNvSpPr>
      </xdr:nvSpPr>
      <xdr:spPr bwMode="auto">
        <a:xfrm>
          <a:off x="2707821" y="7375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413</xdr:row>
      <xdr:rowOff>0</xdr:rowOff>
    </xdr:from>
    <xdr:ext cx="190500" cy="114300"/>
    <xdr:sp macro="" textlink="">
      <xdr:nvSpPr>
        <xdr:cNvPr id="360" name="AutoShape 32" descr="Bandeira de Diamantino.svg">
          <a:hlinkClick xmlns:r="http://schemas.openxmlformats.org/officeDocument/2006/relationships" r:id="rId29"/>
          <a:extLst>
            <a:ext uri="{FF2B5EF4-FFF2-40B4-BE49-F238E27FC236}">
              <a16:creationId xmlns:a16="http://schemas.microsoft.com/office/drawing/2014/main" id="{6AD79590-C46D-474A-B700-AAA488BD4D9B}"/>
            </a:ext>
          </a:extLst>
        </xdr:cNvPr>
        <xdr:cNvSpPr>
          <a:spLocks noChangeAspect="1" noChangeArrowheads="1"/>
        </xdr:cNvSpPr>
      </xdr:nvSpPr>
      <xdr:spPr bwMode="auto">
        <a:xfrm>
          <a:off x="2707821" y="80227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316</xdr:row>
      <xdr:rowOff>0</xdr:rowOff>
    </xdr:from>
    <xdr:ext cx="190500" cy="123825"/>
    <xdr:sp macro="" textlink="">
      <xdr:nvSpPr>
        <xdr:cNvPr id="361" name="AutoShape 33" descr="Bandeira Canarana MT.png">
          <a:hlinkClick xmlns:r="http://schemas.openxmlformats.org/officeDocument/2006/relationships" r:id="rId30"/>
          <a:extLst>
            <a:ext uri="{FF2B5EF4-FFF2-40B4-BE49-F238E27FC236}">
              <a16:creationId xmlns:a16="http://schemas.microsoft.com/office/drawing/2014/main" id="{6CF3D283-E6DA-4A3E-9387-78643417E1D8}"/>
            </a:ext>
          </a:extLst>
        </xdr:cNvPr>
        <xdr:cNvSpPr>
          <a:spLocks noChangeAspect="1" noChangeArrowheads="1"/>
        </xdr:cNvSpPr>
      </xdr:nvSpPr>
      <xdr:spPr bwMode="auto">
        <a:xfrm>
          <a:off x="2707821" y="61164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304</xdr:row>
      <xdr:rowOff>0</xdr:rowOff>
    </xdr:from>
    <xdr:ext cx="190500" cy="123825"/>
    <xdr:sp macro="" textlink="">
      <xdr:nvSpPr>
        <xdr:cNvPr id="362" name="AutoShape 34" descr="Bandeira de São José do Rio Claro.png">
          <a:hlinkClick xmlns:r="http://schemas.openxmlformats.org/officeDocument/2006/relationships" r:id="rId31"/>
          <a:extLst>
            <a:ext uri="{FF2B5EF4-FFF2-40B4-BE49-F238E27FC236}">
              <a16:creationId xmlns:a16="http://schemas.microsoft.com/office/drawing/2014/main" id="{2AEE8E21-D81A-4890-9B5F-752CB6DA9617}"/>
            </a:ext>
          </a:extLst>
        </xdr:cNvPr>
        <xdr:cNvSpPr>
          <a:spLocks noChangeAspect="1" noChangeArrowheads="1"/>
        </xdr:cNvSpPr>
      </xdr:nvSpPr>
      <xdr:spPr bwMode="auto">
        <a:xfrm>
          <a:off x="2707821" y="58728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408</xdr:row>
      <xdr:rowOff>0</xdr:rowOff>
    </xdr:from>
    <xdr:ext cx="190500" cy="123825"/>
    <xdr:sp macro="" textlink="">
      <xdr:nvSpPr>
        <xdr:cNvPr id="363" name="AutoShape 35" descr="Bandeiracomodoromt.png">
          <a:hlinkClick xmlns:r="http://schemas.openxmlformats.org/officeDocument/2006/relationships" r:id="rId32"/>
          <a:extLst>
            <a:ext uri="{FF2B5EF4-FFF2-40B4-BE49-F238E27FC236}">
              <a16:creationId xmlns:a16="http://schemas.microsoft.com/office/drawing/2014/main" id="{696A3FF7-8305-452F-B66E-1CC37F284786}"/>
            </a:ext>
          </a:extLst>
        </xdr:cNvPr>
        <xdr:cNvSpPr>
          <a:spLocks noChangeAspect="1" noChangeArrowheads="1"/>
        </xdr:cNvSpPr>
      </xdr:nvSpPr>
      <xdr:spPr bwMode="auto">
        <a:xfrm>
          <a:off x="2707821" y="79275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324</xdr:row>
      <xdr:rowOff>0</xdr:rowOff>
    </xdr:from>
    <xdr:ext cx="190500" cy="133350"/>
    <xdr:sp macro="" textlink="">
      <xdr:nvSpPr>
        <xdr:cNvPr id="364" name="AutoShape 36" descr="Bandeira novaxavantina mt.png">
          <a:hlinkClick xmlns:r="http://schemas.openxmlformats.org/officeDocument/2006/relationships" r:id="rId33"/>
          <a:extLst>
            <a:ext uri="{FF2B5EF4-FFF2-40B4-BE49-F238E27FC236}">
              <a16:creationId xmlns:a16="http://schemas.microsoft.com/office/drawing/2014/main" id="{35459497-6F5E-4CD8-926D-A6CB25A1B0D4}"/>
            </a:ext>
          </a:extLst>
        </xdr:cNvPr>
        <xdr:cNvSpPr>
          <a:spLocks noChangeAspect="1" noChangeArrowheads="1"/>
        </xdr:cNvSpPr>
      </xdr:nvSpPr>
      <xdr:spPr bwMode="auto">
        <a:xfrm>
          <a:off x="2707821" y="6279696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415</xdr:row>
      <xdr:rowOff>0</xdr:rowOff>
    </xdr:from>
    <xdr:ext cx="190500" cy="123825"/>
    <xdr:sp macro="" textlink="">
      <xdr:nvSpPr>
        <xdr:cNvPr id="365" name="AutoShape 37" descr="Bandeira Nova Olímpia.png">
          <a:hlinkClick xmlns:r="http://schemas.openxmlformats.org/officeDocument/2006/relationships" r:id="rId34"/>
          <a:extLst>
            <a:ext uri="{FF2B5EF4-FFF2-40B4-BE49-F238E27FC236}">
              <a16:creationId xmlns:a16="http://schemas.microsoft.com/office/drawing/2014/main" id="{5839D4BD-B862-4836-8E31-F6F8093F3690}"/>
            </a:ext>
          </a:extLst>
        </xdr:cNvPr>
        <xdr:cNvSpPr>
          <a:spLocks noChangeAspect="1" noChangeArrowheads="1"/>
        </xdr:cNvSpPr>
      </xdr:nvSpPr>
      <xdr:spPr bwMode="auto">
        <a:xfrm>
          <a:off x="2707821" y="8060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319</xdr:row>
      <xdr:rowOff>0</xdr:rowOff>
    </xdr:from>
    <xdr:ext cx="190500" cy="142875"/>
    <xdr:sp macro="" textlink="">
      <xdr:nvSpPr>
        <xdr:cNvPr id="366" name="AutoShape 38" descr="Bandeira Cotriguaçu MT.jpg">
          <a:hlinkClick xmlns:r="http://schemas.openxmlformats.org/officeDocument/2006/relationships" r:id="rId35"/>
          <a:extLst>
            <a:ext uri="{FF2B5EF4-FFF2-40B4-BE49-F238E27FC236}">
              <a16:creationId xmlns:a16="http://schemas.microsoft.com/office/drawing/2014/main" id="{5A416BC4-6A05-48E0-9479-AE0C34822B93}"/>
            </a:ext>
          </a:extLst>
        </xdr:cNvPr>
        <xdr:cNvSpPr>
          <a:spLocks noChangeAspect="1" noChangeArrowheads="1"/>
        </xdr:cNvSpPr>
      </xdr:nvSpPr>
      <xdr:spPr bwMode="auto">
        <a:xfrm>
          <a:off x="2707821" y="6177642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400</xdr:row>
      <xdr:rowOff>0</xdr:rowOff>
    </xdr:from>
    <xdr:ext cx="190500" cy="142875"/>
    <xdr:sp macro="" textlink="">
      <xdr:nvSpPr>
        <xdr:cNvPr id="367" name="AutoShape 39" descr="Bandeira Brasnorte.png">
          <a:hlinkClick xmlns:r="http://schemas.openxmlformats.org/officeDocument/2006/relationships" r:id="rId36"/>
          <a:extLst>
            <a:ext uri="{FF2B5EF4-FFF2-40B4-BE49-F238E27FC236}">
              <a16:creationId xmlns:a16="http://schemas.microsoft.com/office/drawing/2014/main" id="{B52522CB-972F-4189-B414-65872CACBF01}"/>
            </a:ext>
          </a:extLst>
        </xdr:cNvPr>
        <xdr:cNvSpPr>
          <a:spLocks noChangeAspect="1" noChangeArrowheads="1"/>
        </xdr:cNvSpPr>
      </xdr:nvSpPr>
      <xdr:spPr bwMode="auto">
        <a:xfrm>
          <a:off x="2707821" y="77751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391</xdr:row>
      <xdr:rowOff>0</xdr:rowOff>
    </xdr:from>
    <xdr:ext cx="190500" cy="123825"/>
    <xdr:sp macro="" textlink="">
      <xdr:nvSpPr>
        <xdr:cNvPr id="368" name="AutoShape 40" descr="Bandeira de chapada dos guimaraes.jpg">
          <a:hlinkClick xmlns:r="http://schemas.openxmlformats.org/officeDocument/2006/relationships" r:id="rId37"/>
          <a:extLst>
            <a:ext uri="{FF2B5EF4-FFF2-40B4-BE49-F238E27FC236}">
              <a16:creationId xmlns:a16="http://schemas.microsoft.com/office/drawing/2014/main" id="{8ED43AF5-4135-4207-B46B-261BD5CEAE7B}"/>
            </a:ext>
          </a:extLst>
        </xdr:cNvPr>
        <xdr:cNvSpPr>
          <a:spLocks noChangeAspect="1" noChangeArrowheads="1"/>
        </xdr:cNvSpPr>
      </xdr:nvSpPr>
      <xdr:spPr bwMode="auto">
        <a:xfrm>
          <a:off x="2707821" y="7603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370</xdr:row>
      <xdr:rowOff>0</xdr:rowOff>
    </xdr:from>
    <xdr:ext cx="190500" cy="133350"/>
    <xdr:sp macro="" textlink="">
      <xdr:nvSpPr>
        <xdr:cNvPr id="369" name="AutoShape 41" descr="Bandeira de Alto Araguaia (Mato Grosso).png">
          <a:hlinkClick xmlns:r="http://schemas.openxmlformats.org/officeDocument/2006/relationships" r:id="rId38"/>
          <a:extLst>
            <a:ext uri="{FF2B5EF4-FFF2-40B4-BE49-F238E27FC236}">
              <a16:creationId xmlns:a16="http://schemas.microsoft.com/office/drawing/2014/main" id="{72DABC0A-4FA5-4988-955F-3B944F263561}"/>
            </a:ext>
          </a:extLst>
        </xdr:cNvPr>
        <xdr:cNvSpPr>
          <a:spLocks noChangeAspect="1" noChangeArrowheads="1"/>
        </xdr:cNvSpPr>
      </xdr:nvSpPr>
      <xdr:spPr bwMode="auto">
        <a:xfrm>
          <a:off x="2707821" y="72036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411</xdr:row>
      <xdr:rowOff>0</xdr:rowOff>
    </xdr:from>
    <xdr:ext cx="190500" cy="142875"/>
    <xdr:sp macro="" textlink="">
      <xdr:nvSpPr>
        <xdr:cNvPr id="370" name="AutoShape 42" descr="Bandeira de SJQMarcos.jpg">
          <a:hlinkClick xmlns:r="http://schemas.openxmlformats.org/officeDocument/2006/relationships" r:id="rId39"/>
          <a:extLst>
            <a:ext uri="{FF2B5EF4-FFF2-40B4-BE49-F238E27FC236}">
              <a16:creationId xmlns:a16="http://schemas.microsoft.com/office/drawing/2014/main" id="{3C25E11A-6A9A-45E8-B6C1-9BC59C64E144}"/>
            </a:ext>
          </a:extLst>
        </xdr:cNvPr>
        <xdr:cNvSpPr>
          <a:spLocks noChangeAspect="1" noChangeArrowheads="1"/>
        </xdr:cNvSpPr>
      </xdr:nvSpPr>
      <xdr:spPr bwMode="auto">
        <a:xfrm>
          <a:off x="2707821" y="79846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380</xdr:row>
      <xdr:rowOff>0</xdr:rowOff>
    </xdr:from>
    <xdr:ext cx="190500" cy="133350"/>
    <xdr:sp macro="" textlink="">
      <xdr:nvSpPr>
        <xdr:cNvPr id="371" name="AutoShape 43" descr="Querencia bandeira.jpg">
          <a:hlinkClick xmlns:r="http://schemas.openxmlformats.org/officeDocument/2006/relationships" r:id="rId40"/>
          <a:extLst>
            <a:ext uri="{FF2B5EF4-FFF2-40B4-BE49-F238E27FC236}">
              <a16:creationId xmlns:a16="http://schemas.microsoft.com/office/drawing/2014/main" id="{F076B4D5-D8F6-4EE7-841D-F88D31990EA4}"/>
            </a:ext>
          </a:extLst>
        </xdr:cNvPr>
        <xdr:cNvSpPr>
          <a:spLocks noChangeAspect="1" noChangeArrowheads="1"/>
        </xdr:cNvSpPr>
      </xdr:nvSpPr>
      <xdr:spPr bwMode="auto">
        <a:xfrm>
          <a:off x="2707821" y="73941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294</xdr:row>
      <xdr:rowOff>0</xdr:rowOff>
    </xdr:from>
    <xdr:ext cx="190500" cy="123825"/>
    <xdr:sp macro="" textlink="">
      <xdr:nvSpPr>
        <xdr:cNvPr id="372" name="AutoShape 44" descr="Bandeira de Pedra Preta - MT.svg">
          <a:hlinkClick xmlns:r="http://schemas.openxmlformats.org/officeDocument/2006/relationships" r:id="rId41"/>
          <a:extLst>
            <a:ext uri="{FF2B5EF4-FFF2-40B4-BE49-F238E27FC236}">
              <a16:creationId xmlns:a16="http://schemas.microsoft.com/office/drawing/2014/main" id="{EF5F1453-9C3A-4F76-BC91-EDC91C1A1D0C}"/>
            </a:ext>
          </a:extLst>
        </xdr:cNvPr>
        <xdr:cNvSpPr>
          <a:spLocks noChangeAspect="1" noChangeArrowheads="1"/>
        </xdr:cNvSpPr>
      </xdr:nvSpPr>
      <xdr:spPr bwMode="auto">
        <a:xfrm>
          <a:off x="2707821" y="566873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309</xdr:row>
      <xdr:rowOff>0</xdr:rowOff>
    </xdr:from>
    <xdr:ext cx="190500" cy="123825"/>
    <xdr:sp macro="" textlink="">
      <xdr:nvSpPr>
        <xdr:cNvPr id="373" name="AutoShape 45" descr="Rosario oeste bandeira.jpg">
          <a:hlinkClick xmlns:r="http://schemas.openxmlformats.org/officeDocument/2006/relationships" r:id="rId42"/>
          <a:extLst>
            <a:ext uri="{FF2B5EF4-FFF2-40B4-BE49-F238E27FC236}">
              <a16:creationId xmlns:a16="http://schemas.microsoft.com/office/drawing/2014/main" id="{C225CD1C-E109-44D7-8A1A-4040FE2B85D7}"/>
            </a:ext>
          </a:extLst>
        </xdr:cNvPr>
        <xdr:cNvSpPr>
          <a:spLocks noChangeAspect="1" noChangeArrowheads="1"/>
        </xdr:cNvSpPr>
      </xdr:nvSpPr>
      <xdr:spPr bwMode="auto">
        <a:xfrm>
          <a:off x="2707821" y="597489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302</xdr:row>
      <xdr:rowOff>0</xdr:rowOff>
    </xdr:from>
    <xdr:ext cx="190500" cy="123825"/>
    <xdr:sp macro="" textlink="">
      <xdr:nvSpPr>
        <xdr:cNvPr id="374" name="AutoShape 46" descr="Flag of None.svg">
          <a:hlinkClick xmlns:r="http://schemas.openxmlformats.org/officeDocument/2006/relationships" r:id="rId27"/>
          <a:extLst>
            <a:ext uri="{FF2B5EF4-FFF2-40B4-BE49-F238E27FC236}">
              <a16:creationId xmlns:a16="http://schemas.microsoft.com/office/drawing/2014/main" id="{B649F96C-B5E2-4EA4-8098-EA2EF0FFDFAC}"/>
            </a:ext>
          </a:extLst>
        </xdr:cNvPr>
        <xdr:cNvSpPr>
          <a:spLocks noChangeAspect="1" noChangeArrowheads="1"/>
        </xdr:cNvSpPr>
      </xdr:nvSpPr>
      <xdr:spPr bwMode="auto">
        <a:xfrm>
          <a:off x="2707821" y="5832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357</xdr:row>
      <xdr:rowOff>0</xdr:rowOff>
    </xdr:from>
    <xdr:ext cx="190500" cy="123825"/>
    <xdr:sp macro="" textlink="">
      <xdr:nvSpPr>
        <xdr:cNvPr id="375" name="AutoShape 47" descr="Santo Antônio de Leverger Flag.jpg">
          <a:hlinkClick xmlns:r="http://schemas.openxmlformats.org/officeDocument/2006/relationships" r:id="rId43"/>
          <a:extLst>
            <a:ext uri="{FF2B5EF4-FFF2-40B4-BE49-F238E27FC236}">
              <a16:creationId xmlns:a16="http://schemas.microsoft.com/office/drawing/2014/main" id="{ED9BE997-B228-4ADA-876B-9D06549B38A6}"/>
            </a:ext>
          </a:extLst>
        </xdr:cNvPr>
        <xdr:cNvSpPr>
          <a:spLocks noChangeAspect="1" noChangeArrowheads="1"/>
        </xdr:cNvSpPr>
      </xdr:nvSpPr>
      <xdr:spPr bwMode="auto">
        <a:xfrm>
          <a:off x="2707821" y="694780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327</xdr:row>
      <xdr:rowOff>0</xdr:rowOff>
    </xdr:from>
    <xdr:ext cx="190500" cy="142875"/>
    <xdr:sp macro="" textlink="">
      <xdr:nvSpPr>
        <xdr:cNvPr id="376" name="AutoShape 48" descr="Bandeira de Poxoréu (Mato Grosso).jpg">
          <a:hlinkClick xmlns:r="http://schemas.openxmlformats.org/officeDocument/2006/relationships" r:id="rId44"/>
          <a:extLst>
            <a:ext uri="{FF2B5EF4-FFF2-40B4-BE49-F238E27FC236}">
              <a16:creationId xmlns:a16="http://schemas.microsoft.com/office/drawing/2014/main" id="{6A394E33-D38D-4A09-911A-52727415E175}"/>
            </a:ext>
          </a:extLst>
        </xdr:cNvPr>
        <xdr:cNvSpPr>
          <a:spLocks noChangeAspect="1" noChangeArrowheads="1"/>
        </xdr:cNvSpPr>
      </xdr:nvSpPr>
      <xdr:spPr bwMode="auto">
        <a:xfrm>
          <a:off x="2707821" y="6339567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429</xdr:row>
      <xdr:rowOff>0</xdr:rowOff>
    </xdr:from>
    <xdr:ext cx="190500" cy="123825"/>
    <xdr:sp macro="" textlink="">
      <xdr:nvSpPr>
        <xdr:cNvPr id="377" name="AutoShape 49" descr="Flag of None.svg">
          <a:hlinkClick xmlns:r="http://schemas.openxmlformats.org/officeDocument/2006/relationships" r:id="rId27"/>
          <a:extLst>
            <a:ext uri="{FF2B5EF4-FFF2-40B4-BE49-F238E27FC236}">
              <a16:creationId xmlns:a16="http://schemas.microsoft.com/office/drawing/2014/main" id="{F6B32C6A-4A5B-435D-AFDF-A373D63236AF}"/>
            </a:ext>
          </a:extLst>
        </xdr:cNvPr>
        <xdr:cNvSpPr>
          <a:spLocks noChangeAspect="1" noChangeArrowheads="1"/>
        </xdr:cNvSpPr>
      </xdr:nvSpPr>
      <xdr:spPr bwMode="auto">
        <a:xfrm>
          <a:off x="2707821" y="8327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311</xdr:row>
      <xdr:rowOff>0</xdr:rowOff>
    </xdr:from>
    <xdr:ext cx="190500" cy="114300"/>
    <xdr:sp macro="" textlink="">
      <xdr:nvSpPr>
        <xdr:cNvPr id="378" name="AutoShape 50" descr="Vila-Belabandeira.jpg">
          <a:hlinkClick xmlns:r="http://schemas.openxmlformats.org/officeDocument/2006/relationships" r:id="rId45"/>
          <a:extLst>
            <a:ext uri="{FF2B5EF4-FFF2-40B4-BE49-F238E27FC236}">
              <a16:creationId xmlns:a16="http://schemas.microsoft.com/office/drawing/2014/main" id="{9AE82906-0428-4AC9-B6C2-4B017EA7D118}"/>
            </a:ext>
          </a:extLst>
        </xdr:cNvPr>
        <xdr:cNvSpPr>
          <a:spLocks noChangeAspect="1" noChangeArrowheads="1"/>
        </xdr:cNvSpPr>
      </xdr:nvSpPr>
      <xdr:spPr bwMode="auto">
        <a:xfrm>
          <a:off x="2707821" y="601571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355</xdr:row>
      <xdr:rowOff>0</xdr:rowOff>
    </xdr:from>
    <xdr:ext cx="190500" cy="123825"/>
    <xdr:sp macro="" textlink="">
      <xdr:nvSpPr>
        <xdr:cNvPr id="379" name="AutoShape 51" descr="Flag of None.svg">
          <a:hlinkClick xmlns:r="http://schemas.openxmlformats.org/officeDocument/2006/relationships" r:id="rId27"/>
          <a:extLst>
            <a:ext uri="{FF2B5EF4-FFF2-40B4-BE49-F238E27FC236}">
              <a16:creationId xmlns:a16="http://schemas.microsoft.com/office/drawing/2014/main" id="{0E89A22B-55CE-468A-923D-E1C3A2936F8A}"/>
            </a:ext>
          </a:extLst>
        </xdr:cNvPr>
        <xdr:cNvSpPr>
          <a:spLocks noChangeAspect="1" noChangeArrowheads="1"/>
        </xdr:cNvSpPr>
      </xdr:nvSpPr>
      <xdr:spPr bwMode="auto">
        <a:xfrm>
          <a:off x="2707821" y="69069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338</xdr:row>
      <xdr:rowOff>0</xdr:rowOff>
    </xdr:from>
    <xdr:ext cx="190500" cy="123825"/>
    <xdr:sp macro="" textlink="">
      <xdr:nvSpPr>
        <xdr:cNvPr id="380" name="AutoShape 52" descr="Flag of None.svg">
          <a:hlinkClick xmlns:r="http://schemas.openxmlformats.org/officeDocument/2006/relationships" r:id="rId27"/>
          <a:extLst>
            <a:ext uri="{FF2B5EF4-FFF2-40B4-BE49-F238E27FC236}">
              <a16:creationId xmlns:a16="http://schemas.microsoft.com/office/drawing/2014/main" id="{18BA24BA-A1F7-4FA5-811F-1E8BC0668184}"/>
            </a:ext>
          </a:extLst>
        </xdr:cNvPr>
        <xdr:cNvSpPr>
          <a:spLocks noChangeAspect="1" noChangeArrowheads="1"/>
        </xdr:cNvSpPr>
      </xdr:nvSpPr>
      <xdr:spPr bwMode="auto">
        <a:xfrm>
          <a:off x="2707821" y="65640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393</xdr:row>
      <xdr:rowOff>0</xdr:rowOff>
    </xdr:from>
    <xdr:ext cx="190500" cy="104775"/>
    <xdr:sp macro="" textlink="">
      <xdr:nvSpPr>
        <xdr:cNvPr id="381" name="AutoShape 53" descr="Bandeira de Nobres.png">
          <a:hlinkClick xmlns:r="http://schemas.openxmlformats.org/officeDocument/2006/relationships" r:id="rId46"/>
          <a:extLst>
            <a:ext uri="{FF2B5EF4-FFF2-40B4-BE49-F238E27FC236}">
              <a16:creationId xmlns:a16="http://schemas.microsoft.com/office/drawing/2014/main" id="{9DFE656A-636F-4E2F-AACF-84104BA64513}"/>
            </a:ext>
          </a:extLst>
        </xdr:cNvPr>
        <xdr:cNvSpPr>
          <a:spLocks noChangeAspect="1" noChangeArrowheads="1"/>
        </xdr:cNvSpPr>
      </xdr:nvSpPr>
      <xdr:spPr bwMode="auto">
        <a:xfrm>
          <a:off x="2707821" y="76417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362</xdr:row>
      <xdr:rowOff>0</xdr:rowOff>
    </xdr:from>
    <xdr:ext cx="190500" cy="123825"/>
    <xdr:sp macro="" textlink="">
      <xdr:nvSpPr>
        <xdr:cNvPr id="382" name="AutoShape 54" descr="Flag of None.svg">
          <a:hlinkClick xmlns:r="http://schemas.openxmlformats.org/officeDocument/2006/relationships" r:id="rId27"/>
          <a:extLst>
            <a:ext uri="{FF2B5EF4-FFF2-40B4-BE49-F238E27FC236}">
              <a16:creationId xmlns:a16="http://schemas.microsoft.com/office/drawing/2014/main" id="{329D8F98-4913-4D97-B4D0-530664A56859}"/>
            </a:ext>
          </a:extLst>
        </xdr:cNvPr>
        <xdr:cNvSpPr>
          <a:spLocks noChangeAspect="1" noChangeArrowheads="1"/>
        </xdr:cNvSpPr>
      </xdr:nvSpPr>
      <xdr:spPr bwMode="auto">
        <a:xfrm>
          <a:off x="2707821" y="7048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360</xdr:row>
      <xdr:rowOff>0</xdr:rowOff>
    </xdr:from>
    <xdr:ext cx="190500" cy="123825"/>
    <xdr:sp macro="" textlink="">
      <xdr:nvSpPr>
        <xdr:cNvPr id="383" name="AutoShape 56" descr="Bandeira de Feliz Natal, Mato Grosso.svg">
          <a:hlinkClick xmlns:r="http://schemas.openxmlformats.org/officeDocument/2006/relationships" r:id="rId47"/>
          <a:extLst>
            <a:ext uri="{FF2B5EF4-FFF2-40B4-BE49-F238E27FC236}">
              <a16:creationId xmlns:a16="http://schemas.microsoft.com/office/drawing/2014/main" id="{49449673-06CA-4E9C-AC03-E477970EF794}"/>
            </a:ext>
          </a:extLst>
        </xdr:cNvPr>
        <xdr:cNvSpPr>
          <a:spLocks noChangeAspect="1" noChangeArrowheads="1"/>
        </xdr:cNvSpPr>
      </xdr:nvSpPr>
      <xdr:spPr bwMode="auto">
        <a:xfrm>
          <a:off x="2707821" y="70076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359</xdr:row>
      <xdr:rowOff>0</xdr:rowOff>
    </xdr:from>
    <xdr:ext cx="190500" cy="133350"/>
    <xdr:sp macro="" textlink="">
      <xdr:nvSpPr>
        <xdr:cNvPr id="384" name="AutoShape 57" descr="Bandeira de tapurah.jpg">
          <a:hlinkClick xmlns:r="http://schemas.openxmlformats.org/officeDocument/2006/relationships" r:id="rId48"/>
          <a:extLst>
            <a:ext uri="{FF2B5EF4-FFF2-40B4-BE49-F238E27FC236}">
              <a16:creationId xmlns:a16="http://schemas.microsoft.com/office/drawing/2014/main" id="{6C8C1CE0-7F0C-4A22-8700-4B7409109E1D}"/>
            </a:ext>
          </a:extLst>
        </xdr:cNvPr>
        <xdr:cNvSpPr>
          <a:spLocks noChangeAspect="1" noChangeArrowheads="1"/>
        </xdr:cNvSpPr>
      </xdr:nvSpPr>
      <xdr:spPr bwMode="auto">
        <a:xfrm>
          <a:off x="2707821" y="69872679"/>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422</xdr:row>
      <xdr:rowOff>0</xdr:rowOff>
    </xdr:from>
    <xdr:ext cx="190500" cy="123825"/>
    <xdr:sp macro="" textlink="">
      <xdr:nvSpPr>
        <xdr:cNvPr id="385" name="AutoShape 60" descr="Flag of None.svg">
          <a:hlinkClick xmlns:r="http://schemas.openxmlformats.org/officeDocument/2006/relationships" r:id="rId27"/>
          <a:extLst>
            <a:ext uri="{FF2B5EF4-FFF2-40B4-BE49-F238E27FC236}">
              <a16:creationId xmlns:a16="http://schemas.microsoft.com/office/drawing/2014/main" id="{68467FA7-D0BD-43A9-B90C-05AAC76B47D8}"/>
            </a:ext>
          </a:extLst>
        </xdr:cNvPr>
        <xdr:cNvSpPr>
          <a:spLocks noChangeAspect="1" noChangeArrowheads="1"/>
        </xdr:cNvSpPr>
      </xdr:nvSpPr>
      <xdr:spPr bwMode="auto">
        <a:xfrm>
          <a:off x="2707821" y="81942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349</xdr:row>
      <xdr:rowOff>0</xdr:rowOff>
    </xdr:from>
    <xdr:ext cx="190500" cy="123825"/>
    <xdr:sp macro="" textlink="">
      <xdr:nvSpPr>
        <xdr:cNvPr id="386" name="AutoShape 61" descr="Flag of None.svg">
          <a:hlinkClick xmlns:r="http://schemas.openxmlformats.org/officeDocument/2006/relationships" r:id="rId27"/>
          <a:extLst>
            <a:ext uri="{FF2B5EF4-FFF2-40B4-BE49-F238E27FC236}">
              <a16:creationId xmlns:a16="http://schemas.microsoft.com/office/drawing/2014/main" id="{5414A335-8D2B-47C8-8CCE-029EF80BA1A2}"/>
            </a:ext>
          </a:extLst>
        </xdr:cNvPr>
        <xdr:cNvSpPr>
          <a:spLocks noChangeAspect="1" noChangeArrowheads="1"/>
        </xdr:cNvSpPr>
      </xdr:nvSpPr>
      <xdr:spPr bwMode="auto">
        <a:xfrm>
          <a:off x="2707821" y="678588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389</xdr:row>
      <xdr:rowOff>0</xdr:rowOff>
    </xdr:from>
    <xdr:ext cx="190500" cy="123825"/>
    <xdr:sp macro="" textlink="">
      <xdr:nvSpPr>
        <xdr:cNvPr id="387" name="AutoShape 62" descr="Flag of None.svg">
          <a:hlinkClick xmlns:r="http://schemas.openxmlformats.org/officeDocument/2006/relationships" r:id="rId27"/>
          <a:extLst>
            <a:ext uri="{FF2B5EF4-FFF2-40B4-BE49-F238E27FC236}">
              <a16:creationId xmlns:a16="http://schemas.microsoft.com/office/drawing/2014/main" id="{79F5C450-F00C-4E11-B46D-7EB865339B7B}"/>
            </a:ext>
          </a:extLst>
        </xdr:cNvPr>
        <xdr:cNvSpPr>
          <a:spLocks noChangeAspect="1" noChangeArrowheads="1"/>
        </xdr:cNvSpPr>
      </xdr:nvSpPr>
      <xdr:spPr bwMode="auto">
        <a:xfrm>
          <a:off x="2707821" y="7565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320</xdr:row>
      <xdr:rowOff>0</xdr:rowOff>
    </xdr:from>
    <xdr:ext cx="190500" cy="123825"/>
    <xdr:sp macro="" textlink="">
      <xdr:nvSpPr>
        <xdr:cNvPr id="388" name="AutoShape 63" descr="Flag of None.svg">
          <a:hlinkClick xmlns:r="http://schemas.openxmlformats.org/officeDocument/2006/relationships" r:id="rId27"/>
          <a:extLst>
            <a:ext uri="{FF2B5EF4-FFF2-40B4-BE49-F238E27FC236}">
              <a16:creationId xmlns:a16="http://schemas.microsoft.com/office/drawing/2014/main" id="{CB550F63-4D2A-47D9-985F-04C007A921D5}"/>
            </a:ext>
          </a:extLst>
        </xdr:cNvPr>
        <xdr:cNvSpPr>
          <a:spLocks noChangeAspect="1" noChangeArrowheads="1"/>
        </xdr:cNvSpPr>
      </xdr:nvSpPr>
      <xdr:spPr bwMode="auto">
        <a:xfrm>
          <a:off x="2707821" y="61980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317</xdr:row>
      <xdr:rowOff>0</xdr:rowOff>
    </xdr:from>
    <xdr:ext cx="190500" cy="123825"/>
    <xdr:sp macro="" textlink="">
      <xdr:nvSpPr>
        <xdr:cNvPr id="389" name="AutoShape 64" descr="Flag of None.svg">
          <a:hlinkClick xmlns:r="http://schemas.openxmlformats.org/officeDocument/2006/relationships" r:id="rId27"/>
          <a:extLst>
            <a:ext uri="{FF2B5EF4-FFF2-40B4-BE49-F238E27FC236}">
              <a16:creationId xmlns:a16="http://schemas.microsoft.com/office/drawing/2014/main" id="{539CD753-F7CA-44F3-9DC7-AE4D1CED3739}"/>
            </a:ext>
          </a:extLst>
        </xdr:cNvPr>
        <xdr:cNvSpPr>
          <a:spLocks noChangeAspect="1" noChangeArrowheads="1"/>
        </xdr:cNvSpPr>
      </xdr:nvSpPr>
      <xdr:spPr bwMode="auto">
        <a:xfrm>
          <a:off x="2707821" y="6136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332</xdr:row>
      <xdr:rowOff>0</xdr:rowOff>
    </xdr:from>
    <xdr:ext cx="190500" cy="123825"/>
    <xdr:sp macro="" textlink="">
      <xdr:nvSpPr>
        <xdr:cNvPr id="390" name="AutoShape 65" descr="Bandeira de Nova Ubiratã.png">
          <a:hlinkClick xmlns:r="http://schemas.openxmlformats.org/officeDocument/2006/relationships" r:id="rId49"/>
          <a:extLst>
            <a:ext uri="{FF2B5EF4-FFF2-40B4-BE49-F238E27FC236}">
              <a16:creationId xmlns:a16="http://schemas.microsoft.com/office/drawing/2014/main" id="{B78C8B9D-C6A5-44EF-B61B-DBA97851A6D7}"/>
            </a:ext>
          </a:extLst>
        </xdr:cNvPr>
        <xdr:cNvSpPr>
          <a:spLocks noChangeAspect="1" noChangeArrowheads="1"/>
        </xdr:cNvSpPr>
      </xdr:nvSpPr>
      <xdr:spPr bwMode="auto">
        <a:xfrm>
          <a:off x="2707821" y="6441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387</xdr:row>
      <xdr:rowOff>0</xdr:rowOff>
    </xdr:from>
    <xdr:ext cx="190500" cy="123825"/>
    <xdr:sp macro="" textlink="">
      <xdr:nvSpPr>
        <xdr:cNvPr id="391" name="AutoShape 66" descr="Bandeira de Nova Ubiratã.png">
          <a:hlinkClick xmlns:r="http://schemas.openxmlformats.org/officeDocument/2006/relationships" r:id="rId49"/>
          <a:extLst>
            <a:ext uri="{FF2B5EF4-FFF2-40B4-BE49-F238E27FC236}">
              <a16:creationId xmlns:a16="http://schemas.microsoft.com/office/drawing/2014/main" id="{B7AB390B-A664-44AE-8320-C28B034D6819}"/>
            </a:ext>
          </a:extLst>
        </xdr:cNvPr>
        <xdr:cNvSpPr>
          <a:spLocks noChangeAspect="1" noChangeArrowheads="1"/>
        </xdr:cNvSpPr>
      </xdr:nvSpPr>
      <xdr:spPr bwMode="auto">
        <a:xfrm>
          <a:off x="2707821" y="7527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378</xdr:row>
      <xdr:rowOff>0</xdr:rowOff>
    </xdr:from>
    <xdr:ext cx="190500" cy="123825"/>
    <xdr:sp macro="" textlink="">
      <xdr:nvSpPr>
        <xdr:cNvPr id="392" name="AutoShape 67" descr="Flag of None.svg">
          <a:hlinkClick xmlns:r="http://schemas.openxmlformats.org/officeDocument/2006/relationships" r:id="rId27"/>
          <a:extLst>
            <a:ext uri="{FF2B5EF4-FFF2-40B4-BE49-F238E27FC236}">
              <a16:creationId xmlns:a16="http://schemas.microsoft.com/office/drawing/2014/main" id="{231F7E64-3121-49C4-B71F-85A6E92DAA43}"/>
            </a:ext>
          </a:extLst>
        </xdr:cNvPr>
        <xdr:cNvSpPr>
          <a:spLocks noChangeAspect="1" noChangeArrowheads="1"/>
        </xdr:cNvSpPr>
      </xdr:nvSpPr>
      <xdr:spPr bwMode="auto">
        <a:xfrm>
          <a:off x="2707821" y="7356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409</xdr:row>
      <xdr:rowOff>0</xdr:rowOff>
    </xdr:from>
    <xdr:ext cx="190500" cy="123825"/>
    <xdr:sp macro="" textlink="">
      <xdr:nvSpPr>
        <xdr:cNvPr id="393" name="AutoShape 68" descr="Alto Paraguai.jpg">
          <a:hlinkClick xmlns:r="http://schemas.openxmlformats.org/officeDocument/2006/relationships" r:id="rId50"/>
          <a:extLst>
            <a:ext uri="{FF2B5EF4-FFF2-40B4-BE49-F238E27FC236}">
              <a16:creationId xmlns:a16="http://schemas.microsoft.com/office/drawing/2014/main" id="{0D148314-171C-47FC-91E2-AE984FBA6F18}"/>
            </a:ext>
          </a:extLst>
        </xdr:cNvPr>
        <xdr:cNvSpPr>
          <a:spLocks noChangeAspect="1" noChangeArrowheads="1"/>
        </xdr:cNvSpPr>
      </xdr:nvSpPr>
      <xdr:spPr bwMode="auto">
        <a:xfrm>
          <a:off x="2707821" y="7946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346</xdr:row>
      <xdr:rowOff>0</xdr:rowOff>
    </xdr:from>
    <xdr:ext cx="190500" cy="123825"/>
    <xdr:sp macro="" textlink="">
      <xdr:nvSpPr>
        <xdr:cNvPr id="394" name="AutoShape 69" descr="Flag of None.svg">
          <a:hlinkClick xmlns:r="http://schemas.openxmlformats.org/officeDocument/2006/relationships" r:id="rId27"/>
          <a:extLst>
            <a:ext uri="{FF2B5EF4-FFF2-40B4-BE49-F238E27FC236}">
              <a16:creationId xmlns:a16="http://schemas.microsoft.com/office/drawing/2014/main" id="{763783E9-557C-4C24-A7DA-8A004A09A6E2}"/>
            </a:ext>
          </a:extLst>
        </xdr:cNvPr>
        <xdr:cNvSpPr>
          <a:spLocks noChangeAspect="1" noChangeArrowheads="1"/>
        </xdr:cNvSpPr>
      </xdr:nvSpPr>
      <xdr:spPr bwMode="auto">
        <a:xfrm>
          <a:off x="2707821" y="6724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421</xdr:row>
      <xdr:rowOff>0</xdr:rowOff>
    </xdr:from>
    <xdr:ext cx="190500" cy="123825"/>
    <xdr:sp macro="" textlink="">
      <xdr:nvSpPr>
        <xdr:cNvPr id="395" name="AutoShape 70" descr="Flag of Paranaíta MT.png">
          <a:hlinkClick xmlns:r="http://schemas.openxmlformats.org/officeDocument/2006/relationships" r:id="rId51"/>
          <a:extLst>
            <a:ext uri="{FF2B5EF4-FFF2-40B4-BE49-F238E27FC236}">
              <a16:creationId xmlns:a16="http://schemas.microsoft.com/office/drawing/2014/main" id="{BDB559BB-8E74-48B0-9B9D-AFCEF2E9F94C}"/>
            </a:ext>
          </a:extLst>
        </xdr:cNvPr>
        <xdr:cNvSpPr>
          <a:spLocks noChangeAspect="1" noChangeArrowheads="1"/>
        </xdr:cNvSpPr>
      </xdr:nvSpPr>
      <xdr:spPr bwMode="auto">
        <a:xfrm>
          <a:off x="2707821" y="8175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296</xdr:row>
      <xdr:rowOff>0</xdr:rowOff>
    </xdr:from>
    <xdr:ext cx="190500" cy="114300"/>
    <xdr:sp macro="" textlink="">
      <xdr:nvSpPr>
        <xdr:cNvPr id="396" name="AutoShape 71" descr="Bandeira Ribeirão Cascalheira MT.jpg">
          <a:hlinkClick xmlns:r="http://schemas.openxmlformats.org/officeDocument/2006/relationships" r:id="rId52"/>
          <a:extLst>
            <a:ext uri="{FF2B5EF4-FFF2-40B4-BE49-F238E27FC236}">
              <a16:creationId xmlns:a16="http://schemas.microsoft.com/office/drawing/2014/main" id="{46BE693B-7EBD-4BDF-A87B-C3D54AE538D5}"/>
            </a:ext>
          </a:extLst>
        </xdr:cNvPr>
        <xdr:cNvSpPr>
          <a:spLocks noChangeAspect="1" noChangeArrowheads="1"/>
        </xdr:cNvSpPr>
      </xdr:nvSpPr>
      <xdr:spPr bwMode="auto">
        <a:xfrm>
          <a:off x="2707821" y="57095571"/>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303</xdr:row>
      <xdr:rowOff>0</xdr:rowOff>
    </xdr:from>
    <xdr:ext cx="190500" cy="123825"/>
    <xdr:sp macro="" textlink="">
      <xdr:nvSpPr>
        <xdr:cNvPr id="397" name="AutoShape 72" descr="Flag of None.svg">
          <a:hlinkClick xmlns:r="http://schemas.openxmlformats.org/officeDocument/2006/relationships" r:id="rId27"/>
          <a:extLst>
            <a:ext uri="{FF2B5EF4-FFF2-40B4-BE49-F238E27FC236}">
              <a16:creationId xmlns:a16="http://schemas.microsoft.com/office/drawing/2014/main" id="{E4D250EA-5407-47DA-B447-FFBDA503D43A}"/>
            </a:ext>
          </a:extLst>
        </xdr:cNvPr>
        <xdr:cNvSpPr>
          <a:spLocks noChangeAspect="1" noChangeArrowheads="1"/>
        </xdr:cNvSpPr>
      </xdr:nvSpPr>
      <xdr:spPr bwMode="auto">
        <a:xfrm>
          <a:off x="2707821" y="58524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428</xdr:row>
      <xdr:rowOff>0</xdr:rowOff>
    </xdr:from>
    <xdr:ext cx="190500" cy="123825"/>
    <xdr:sp macro="" textlink="">
      <xdr:nvSpPr>
        <xdr:cNvPr id="398" name="AutoShape 73" descr="Flag of None.svg">
          <a:hlinkClick xmlns:r="http://schemas.openxmlformats.org/officeDocument/2006/relationships" r:id="rId27"/>
          <a:extLst>
            <a:ext uri="{FF2B5EF4-FFF2-40B4-BE49-F238E27FC236}">
              <a16:creationId xmlns:a16="http://schemas.microsoft.com/office/drawing/2014/main" id="{C4BA8D64-5ED0-4E08-91D2-0C7775A4DB1A}"/>
            </a:ext>
          </a:extLst>
        </xdr:cNvPr>
        <xdr:cNvSpPr>
          <a:spLocks noChangeAspect="1" noChangeArrowheads="1"/>
        </xdr:cNvSpPr>
      </xdr:nvSpPr>
      <xdr:spPr bwMode="auto">
        <a:xfrm>
          <a:off x="2707821" y="83085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297</xdr:row>
      <xdr:rowOff>0</xdr:rowOff>
    </xdr:from>
    <xdr:ext cx="190500" cy="123825"/>
    <xdr:sp macro="" textlink="">
      <xdr:nvSpPr>
        <xdr:cNvPr id="399" name="AutoShape 74" descr="Flag of None.svg">
          <a:hlinkClick xmlns:r="http://schemas.openxmlformats.org/officeDocument/2006/relationships" r:id="rId27"/>
          <a:extLst>
            <a:ext uri="{FF2B5EF4-FFF2-40B4-BE49-F238E27FC236}">
              <a16:creationId xmlns:a16="http://schemas.microsoft.com/office/drawing/2014/main" id="{28A36985-4D59-4568-94FE-28A52DD542D2}"/>
            </a:ext>
          </a:extLst>
        </xdr:cNvPr>
        <xdr:cNvSpPr>
          <a:spLocks noChangeAspect="1" noChangeArrowheads="1"/>
        </xdr:cNvSpPr>
      </xdr:nvSpPr>
      <xdr:spPr bwMode="auto">
        <a:xfrm>
          <a:off x="2707821" y="572996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419</xdr:row>
      <xdr:rowOff>0</xdr:rowOff>
    </xdr:from>
    <xdr:ext cx="190500" cy="123825"/>
    <xdr:sp macro="" textlink="">
      <xdr:nvSpPr>
        <xdr:cNvPr id="400" name="AutoShape 75" descr="Flag of None.svg">
          <a:hlinkClick xmlns:r="http://schemas.openxmlformats.org/officeDocument/2006/relationships" r:id="rId27"/>
          <a:extLst>
            <a:ext uri="{FF2B5EF4-FFF2-40B4-BE49-F238E27FC236}">
              <a16:creationId xmlns:a16="http://schemas.microsoft.com/office/drawing/2014/main" id="{47D78B60-6559-4C76-8D7B-04C1E006AA0A}"/>
            </a:ext>
          </a:extLst>
        </xdr:cNvPr>
        <xdr:cNvSpPr>
          <a:spLocks noChangeAspect="1" noChangeArrowheads="1"/>
        </xdr:cNvSpPr>
      </xdr:nvSpPr>
      <xdr:spPr bwMode="auto">
        <a:xfrm>
          <a:off x="2707821" y="81370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372</xdr:row>
      <xdr:rowOff>0</xdr:rowOff>
    </xdr:from>
    <xdr:ext cx="190500" cy="123825"/>
    <xdr:sp macro="" textlink="">
      <xdr:nvSpPr>
        <xdr:cNvPr id="401" name="AutoShape 76" descr="Flag of None.svg">
          <a:hlinkClick xmlns:r="http://schemas.openxmlformats.org/officeDocument/2006/relationships" r:id="rId27"/>
          <a:extLst>
            <a:ext uri="{FF2B5EF4-FFF2-40B4-BE49-F238E27FC236}">
              <a16:creationId xmlns:a16="http://schemas.microsoft.com/office/drawing/2014/main" id="{E94983D6-95E5-4AEB-9584-F1F3092A0B53}"/>
            </a:ext>
          </a:extLst>
        </xdr:cNvPr>
        <xdr:cNvSpPr>
          <a:spLocks noChangeAspect="1" noChangeArrowheads="1"/>
        </xdr:cNvSpPr>
      </xdr:nvSpPr>
      <xdr:spPr bwMode="auto">
        <a:xfrm>
          <a:off x="2707821" y="7241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395</xdr:row>
      <xdr:rowOff>0</xdr:rowOff>
    </xdr:from>
    <xdr:ext cx="190500" cy="123825"/>
    <xdr:sp macro="" textlink="">
      <xdr:nvSpPr>
        <xdr:cNvPr id="402" name="AutoShape 77" descr="Flag of None.svg">
          <a:hlinkClick xmlns:r="http://schemas.openxmlformats.org/officeDocument/2006/relationships" r:id="rId27"/>
          <a:extLst>
            <a:ext uri="{FF2B5EF4-FFF2-40B4-BE49-F238E27FC236}">
              <a16:creationId xmlns:a16="http://schemas.microsoft.com/office/drawing/2014/main" id="{FE990D9B-4A08-438F-82B2-64213E71FA78}"/>
            </a:ext>
          </a:extLst>
        </xdr:cNvPr>
        <xdr:cNvSpPr>
          <a:spLocks noChangeAspect="1" noChangeArrowheads="1"/>
        </xdr:cNvSpPr>
      </xdr:nvSpPr>
      <xdr:spPr bwMode="auto">
        <a:xfrm>
          <a:off x="2707821" y="7679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299</xdr:row>
      <xdr:rowOff>0</xdr:rowOff>
    </xdr:from>
    <xdr:ext cx="190500" cy="123825"/>
    <xdr:sp macro="" textlink="">
      <xdr:nvSpPr>
        <xdr:cNvPr id="403" name="AutoShape 78" descr="Flag of None.svg">
          <a:hlinkClick xmlns:r="http://schemas.openxmlformats.org/officeDocument/2006/relationships" r:id="rId27"/>
          <a:extLst>
            <a:ext uri="{FF2B5EF4-FFF2-40B4-BE49-F238E27FC236}">
              <a16:creationId xmlns:a16="http://schemas.microsoft.com/office/drawing/2014/main" id="{37DAA897-DE1E-4CE0-BB21-A501B65F1885}"/>
            </a:ext>
          </a:extLst>
        </xdr:cNvPr>
        <xdr:cNvSpPr>
          <a:spLocks noChangeAspect="1" noChangeArrowheads="1"/>
        </xdr:cNvSpPr>
      </xdr:nvSpPr>
      <xdr:spPr bwMode="auto">
        <a:xfrm>
          <a:off x="2707821" y="57707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329</xdr:row>
      <xdr:rowOff>0</xdr:rowOff>
    </xdr:from>
    <xdr:ext cx="190500" cy="133350"/>
    <xdr:sp macro="" textlink="">
      <xdr:nvSpPr>
        <xdr:cNvPr id="404" name="AutoShape 79" descr="BandeiraDenise-MT.jpg">
          <a:hlinkClick xmlns:r="http://schemas.openxmlformats.org/officeDocument/2006/relationships" r:id="rId53"/>
          <a:extLst>
            <a:ext uri="{FF2B5EF4-FFF2-40B4-BE49-F238E27FC236}">
              <a16:creationId xmlns:a16="http://schemas.microsoft.com/office/drawing/2014/main" id="{9355C51B-14AE-44F3-9EDF-588982CD3946}"/>
            </a:ext>
          </a:extLst>
        </xdr:cNvPr>
        <xdr:cNvSpPr>
          <a:spLocks noChangeAspect="1" noChangeArrowheads="1"/>
        </xdr:cNvSpPr>
      </xdr:nvSpPr>
      <xdr:spPr bwMode="auto">
        <a:xfrm>
          <a:off x="2707821" y="63803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318</xdr:row>
      <xdr:rowOff>0</xdr:rowOff>
    </xdr:from>
    <xdr:ext cx="190500" cy="133350"/>
    <xdr:sp macro="" textlink="">
      <xdr:nvSpPr>
        <xdr:cNvPr id="405" name="AutoShape 80" descr="Bandeira NMV.jpg">
          <a:hlinkClick xmlns:r="http://schemas.openxmlformats.org/officeDocument/2006/relationships" r:id="rId54"/>
          <a:extLst>
            <a:ext uri="{FF2B5EF4-FFF2-40B4-BE49-F238E27FC236}">
              <a16:creationId xmlns:a16="http://schemas.microsoft.com/office/drawing/2014/main" id="{8261EA72-AD4A-4813-B95B-F4573472A6E0}"/>
            </a:ext>
          </a:extLst>
        </xdr:cNvPr>
        <xdr:cNvSpPr>
          <a:spLocks noChangeAspect="1" noChangeArrowheads="1"/>
        </xdr:cNvSpPr>
      </xdr:nvSpPr>
      <xdr:spPr bwMode="auto">
        <a:xfrm>
          <a:off x="2707821" y="61572321"/>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331</xdr:row>
      <xdr:rowOff>0</xdr:rowOff>
    </xdr:from>
    <xdr:ext cx="190500" cy="114300"/>
    <xdr:sp macro="" textlink="">
      <xdr:nvSpPr>
        <xdr:cNvPr id="406" name="AutoShape 81" descr="Flag of Jauru.jpg">
          <a:hlinkClick xmlns:r="http://schemas.openxmlformats.org/officeDocument/2006/relationships" r:id="rId55"/>
          <a:extLst>
            <a:ext uri="{FF2B5EF4-FFF2-40B4-BE49-F238E27FC236}">
              <a16:creationId xmlns:a16="http://schemas.microsoft.com/office/drawing/2014/main" id="{B4914421-A34F-4C2F-8B17-83E5C0F68813}"/>
            </a:ext>
          </a:extLst>
        </xdr:cNvPr>
        <xdr:cNvSpPr>
          <a:spLocks noChangeAspect="1" noChangeArrowheads="1"/>
        </xdr:cNvSpPr>
      </xdr:nvSpPr>
      <xdr:spPr bwMode="auto">
        <a:xfrm>
          <a:off x="2707821" y="6421210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367</xdr:row>
      <xdr:rowOff>0</xdr:rowOff>
    </xdr:from>
    <xdr:ext cx="190500" cy="123825"/>
    <xdr:sp macro="" textlink="">
      <xdr:nvSpPr>
        <xdr:cNvPr id="407" name="AutoShape 82" descr="Bandeira Novo Mundo MT.png">
          <a:hlinkClick xmlns:r="http://schemas.openxmlformats.org/officeDocument/2006/relationships" r:id="rId56"/>
          <a:extLst>
            <a:ext uri="{FF2B5EF4-FFF2-40B4-BE49-F238E27FC236}">
              <a16:creationId xmlns:a16="http://schemas.microsoft.com/office/drawing/2014/main" id="{FE361A08-C9FC-468F-95AD-F02A5388BB6D}"/>
            </a:ext>
          </a:extLst>
        </xdr:cNvPr>
        <xdr:cNvSpPr>
          <a:spLocks noChangeAspect="1" noChangeArrowheads="1"/>
        </xdr:cNvSpPr>
      </xdr:nvSpPr>
      <xdr:spPr bwMode="auto">
        <a:xfrm>
          <a:off x="2707821" y="7146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298</xdr:row>
      <xdr:rowOff>0</xdr:rowOff>
    </xdr:from>
    <xdr:ext cx="190500" cy="123825"/>
    <xdr:sp macro="" textlink="">
      <xdr:nvSpPr>
        <xdr:cNvPr id="408" name="AutoShape 83" descr="Flag of None.svg">
          <a:hlinkClick xmlns:r="http://schemas.openxmlformats.org/officeDocument/2006/relationships" r:id="rId27"/>
          <a:extLst>
            <a:ext uri="{FF2B5EF4-FFF2-40B4-BE49-F238E27FC236}">
              <a16:creationId xmlns:a16="http://schemas.microsoft.com/office/drawing/2014/main" id="{E76350F6-272C-4B61-80BF-030B0D115C27}"/>
            </a:ext>
          </a:extLst>
        </xdr:cNvPr>
        <xdr:cNvSpPr>
          <a:spLocks noChangeAspect="1" noChangeArrowheads="1"/>
        </xdr:cNvSpPr>
      </xdr:nvSpPr>
      <xdr:spPr bwMode="auto">
        <a:xfrm>
          <a:off x="2707821" y="57503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305</xdr:row>
      <xdr:rowOff>0</xdr:rowOff>
    </xdr:from>
    <xdr:ext cx="190500" cy="123825"/>
    <xdr:sp macro="" textlink="">
      <xdr:nvSpPr>
        <xdr:cNvPr id="409" name="AutoShape 85" descr="Flag of None.svg">
          <a:hlinkClick xmlns:r="http://schemas.openxmlformats.org/officeDocument/2006/relationships" r:id="rId27"/>
          <a:extLst>
            <a:ext uri="{FF2B5EF4-FFF2-40B4-BE49-F238E27FC236}">
              <a16:creationId xmlns:a16="http://schemas.microsoft.com/office/drawing/2014/main" id="{256C8CBA-5EFF-411E-83E9-15D159C9D82E}"/>
            </a:ext>
          </a:extLst>
        </xdr:cNvPr>
        <xdr:cNvSpPr>
          <a:spLocks noChangeAspect="1" noChangeArrowheads="1"/>
        </xdr:cNvSpPr>
      </xdr:nvSpPr>
      <xdr:spPr bwMode="auto">
        <a:xfrm>
          <a:off x="2707821" y="58932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405</xdr:row>
      <xdr:rowOff>0</xdr:rowOff>
    </xdr:from>
    <xdr:ext cx="190500" cy="123825"/>
    <xdr:sp macro="" textlink="">
      <xdr:nvSpPr>
        <xdr:cNvPr id="410" name="AutoShape 86" descr="Flag of None.svg">
          <a:hlinkClick xmlns:r="http://schemas.openxmlformats.org/officeDocument/2006/relationships" r:id="rId27"/>
          <a:extLst>
            <a:ext uri="{FF2B5EF4-FFF2-40B4-BE49-F238E27FC236}">
              <a16:creationId xmlns:a16="http://schemas.microsoft.com/office/drawing/2014/main" id="{71CB5EAE-E6EC-432C-8119-B54361DBD9FC}"/>
            </a:ext>
          </a:extLst>
        </xdr:cNvPr>
        <xdr:cNvSpPr>
          <a:spLocks noChangeAspect="1" noChangeArrowheads="1"/>
        </xdr:cNvSpPr>
      </xdr:nvSpPr>
      <xdr:spPr bwMode="auto">
        <a:xfrm>
          <a:off x="2707821" y="78703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375</xdr:row>
      <xdr:rowOff>0</xdr:rowOff>
    </xdr:from>
    <xdr:ext cx="190500" cy="123825"/>
    <xdr:sp macro="" textlink="">
      <xdr:nvSpPr>
        <xdr:cNvPr id="411" name="AutoShape 87" descr="Flag of None.svg">
          <a:hlinkClick xmlns:r="http://schemas.openxmlformats.org/officeDocument/2006/relationships" r:id="rId27"/>
          <a:extLst>
            <a:ext uri="{FF2B5EF4-FFF2-40B4-BE49-F238E27FC236}">
              <a16:creationId xmlns:a16="http://schemas.microsoft.com/office/drawing/2014/main" id="{FCB9AE08-6A81-419B-96CD-F2ECD1D8037D}"/>
            </a:ext>
          </a:extLst>
        </xdr:cNvPr>
        <xdr:cNvSpPr>
          <a:spLocks noChangeAspect="1" noChangeArrowheads="1"/>
        </xdr:cNvSpPr>
      </xdr:nvSpPr>
      <xdr:spPr bwMode="auto">
        <a:xfrm>
          <a:off x="2707821"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366</xdr:row>
      <xdr:rowOff>0</xdr:rowOff>
    </xdr:from>
    <xdr:ext cx="190500" cy="133350"/>
    <xdr:sp macro="" textlink="">
      <xdr:nvSpPr>
        <xdr:cNvPr id="412" name="AutoShape 88" descr="Bandeira Dom Aquino.jpg">
          <a:hlinkClick xmlns:r="http://schemas.openxmlformats.org/officeDocument/2006/relationships" r:id="rId57"/>
          <a:extLst>
            <a:ext uri="{FF2B5EF4-FFF2-40B4-BE49-F238E27FC236}">
              <a16:creationId xmlns:a16="http://schemas.microsoft.com/office/drawing/2014/main" id="{45B9F46F-DAE8-493F-AE16-7A6272160E90}"/>
            </a:ext>
          </a:extLst>
        </xdr:cNvPr>
        <xdr:cNvSpPr>
          <a:spLocks noChangeAspect="1" noChangeArrowheads="1"/>
        </xdr:cNvSpPr>
      </xdr:nvSpPr>
      <xdr:spPr bwMode="auto">
        <a:xfrm>
          <a:off x="2707821" y="7127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358</xdr:row>
      <xdr:rowOff>0</xdr:rowOff>
    </xdr:from>
    <xdr:ext cx="190500" cy="123825"/>
    <xdr:sp macro="" textlink="">
      <xdr:nvSpPr>
        <xdr:cNvPr id="413" name="AutoShape 89" descr="Flag of None.svg">
          <a:hlinkClick xmlns:r="http://schemas.openxmlformats.org/officeDocument/2006/relationships" r:id="rId27"/>
          <a:extLst>
            <a:ext uri="{FF2B5EF4-FFF2-40B4-BE49-F238E27FC236}">
              <a16:creationId xmlns:a16="http://schemas.microsoft.com/office/drawing/2014/main" id="{53DD0A93-F140-42B9-A17F-C70D827F84D2}"/>
            </a:ext>
          </a:extLst>
        </xdr:cNvPr>
        <xdr:cNvSpPr>
          <a:spLocks noChangeAspect="1" noChangeArrowheads="1"/>
        </xdr:cNvSpPr>
      </xdr:nvSpPr>
      <xdr:spPr bwMode="auto">
        <a:xfrm>
          <a:off x="2707821" y="696821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334</xdr:row>
      <xdr:rowOff>0</xdr:rowOff>
    </xdr:from>
    <xdr:ext cx="190500" cy="123825"/>
    <xdr:sp macro="" textlink="">
      <xdr:nvSpPr>
        <xdr:cNvPr id="414" name="AutoShape 90" descr="Flag of None.svg">
          <a:hlinkClick xmlns:r="http://schemas.openxmlformats.org/officeDocument/2006/relationships" r:id="rId27"/>
          <a:extLst>
            <a:ext uri="{FF2B5EF4-FFF2-40B4-BE49-F238E27FC236}">
              <a16:creationId xmlns:a16="http://schemas.microsoft.com/office/drawing/2014/main" id="{557479D8-2606-4968-A7BF-79D611FB5CF5}"/>
            </a:ext>
          </a:extLst>
        </xdr:cNvPr>
        <xdr:cNvSpPr>
          <a:spLocks noChangeAspect="1" noChangeArrowheads="1"/>
        </xdr:cNvSpPr>
      </xdr:nvSpPr>
      <xdr:spPr bwMode="auto">
        <a:xfrm>
          <a:off x="2707821" y="64824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377</xdr:row>
      <xdr:rowOff>0</xdr:rowOff>
    </xdr:from>
    <xdr:ext cx="190500" cy="114300"/>
    <xdr:sp macro="" textlink="">
      <xdr:nvSpPr>
        <xdr:cNvPr id="415" name="AutoShape 91" descr="Bandeira de Campos de Júlio.jpg">
          <a:hlinkClick xmlns:r="http://schemas.openxmlformats.org/officeDocument/2006/relationships" r:id="rId58"/>
          <a:extLst>
            <a:ext uri="{FF2B5EF4-FFF2-40B4-BE49-F238E27FC236}">
              <a16:creationId xmlns:a16="http://schemas.microsoft.com/office/drawing/2014/main" id="{0FBDD083-488A-47EB-A6AF-D3DCD65955C2}"/>
            </a:ext>
          </a:extLst>
        </xdr:cNvPr>
        <xdr:cNvSpPr>
          <a:spLocks noChangeAspect="1" noChangeArrowheads="1"/>
        </xdr:cNvSpPr>
      </xdr:nvSpPr>
      <xdr:spPr bwMode="auto">
        <a:xfrm>
          <a:off x="2707821" y="73369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321</xdr:row>
      <xdr:rowOff>0</xdr:rowOff>
    </xdr:from>
    <xdr:ext cx="190500" cy="123825"/>
    <xdr:sp macro="" textlink="">
      <xdr:nvSpPr>
        <xdr:cNvPr id="416" name="AutoShape 93" descr="Flag of None.svg">
          <a:hlinkClick xmlns:r="http://schemas.openxmlformats.org/officeDocument/2006/relationships" r:id="rId27"/>
          <a:extLst>
            <a:ext uri="{FF2B5EF4-FFF2-40B4-BE49-F238E27FC236}">
              <a16:creationId xmlns:a16="http://schemas.microsoft.com/office/drawing/2014/main" id="{C625F6A7-C53B-47F5-B1F1-EFCDCD15146A}"/>
            </a:ext>
          </a:extLst>
        </xdr:cNvPr>
        <xdr:cNvSpPr>
          <a:spLocks noChangeAspect="1" noChangeArrowheads="1"/>
        </xdr:cNvSpPr>
      </xdr:nvSpPr>
      <xdr:spPr bwMode="auto">
        <a:xfrm>
          <a:off x="2707821" y="62184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388</xdr:row>
      <xdr:rowOff>0</xdr:rowOff>
    </xdr:from>
    <xdr:ext cx="190500" cy="142875"/>
    <xdr:sp macro="" textlink="">
      <xdr:nvSpPr>
        <xdr:cNvPr id="417" name="AutoShape 94" descr="Bandeira PontalDoAraguaia MatoGrosso Brasil.jpg">
          <a:hlinkClick xmlns:r="http://schemas.openxmlformats.org/officeDocument/2006/relationships" r:id="rId59"/>
          <a:extLst>
            <a:ext uri="{FF2B5EF4-FFF2-40B4-BE49-F238E27FC236}">
              <a16:creationId xmlns:a16="http://schemas.microsoft.com/office/drawing/2014/main" id="{7F7CED35-617F-4774-BEA8-A74AF7E244B3}"/>
            </a:ext>
          </a:extLst>
        </xdr:cNvPr>
        <xdr:cNvSpPr>
          <a:spLocks noChangeAspect="1" noChangeArrowheads="1"/>
        </xdr:cNvSpPr>
      </xdr:nvSpPr>
      <xdr:spPr bwMode="auto">
        <a:xfrm>
          <a:off x="2707821" y="75465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364</xdr:row>
      <xdr:rowOff>0</xdr:rowOff>
    </xdr:from>
    <xdr:ext cx="190500" cy="123825"/>
    <xdr:sp macro="" textlink="">
      <xdr:nvSpPr>
        <xdr:cNvPr id="418" name="AutoShape 95" descr="Flag of None.svg">
          <a:hlinkClick xmlns:r="http://schemas.openxmlformats.org/officeDocument/2006/relationships" r:id="rId27"/>
          <a:extLst>
            <a:ext uri="{FF2B5EF4-FFF2-40B4-BE49-F238E27FC236}">
              <a16:creationId xmlns:a16="http://schemas.microsoft.com/office/drawing/2014/main" id="{9CE59DEF-0CA0-4897-A0FA-1FF07EB29E5F}"/>
            </a:ext>
          </a:extLst>
        </xdr:cNvPr>
        <xdr:cNvSpPr>
          <a:spLocks noChangeAspect="1" noChangeArrowheads="1"/>
        </xdr:cNvSpPr>
      </xdr:nvSpPr>
      <xdr:spPr bwMode="auto">
        <a:xfrm>
          <a:off x="2707821" y="7089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384</xdr:row>
      <xdr:rowOff>0</xdr:rowOff>
    </xdr:from>
    <xdr:ext cx="190500" cy="123825"/>
    <xdr:sp macro="" textlink="">
      <xdr:nvSpPr>
        <xdr:cNvPr id="419" name="AutoShape 97" descr="Flag of None.svg">
          <a:hlinkClick xmlns:r="http://schemas.openxmlformats.org/officeDocument/2006/relationships" r:id="rId27"/>
          <a:extLst>
            <a:ext uri="{FF2B5EF4-FFF2-40B4-BE49-F238E27FC236}">
              <a16:creationId xmlns:a16="http://schemas.microsoft.com/office/drawing/2014/main" id="{B92381FE-71D1-4E4B-9ACD-B94333682631}"/>
            </a:ext>
          </a:extLst>
        </xdr:cNvPr>
        <xdr:cNvSpPr>
          <a:spLocks noChangeAspect="1" noChangeArrowheads="1"/>
        </xdr:cNvSpPr>
      </xdr:nvSpPr>
      <xdr:spPr bwMode="auto">
        <a:xfrm>
          <a:off x="2707821" y="7470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308</xdr:row>
      <xdr:rowOff>0</xdr:rowOff>
    </xdr:from>
    <xdr:ext cx="190500" cy="114300"/>
    <xdr:sp macro="" textlink="">
      <xdr:nvSpPr>
        <xdr:cNvPr id="420" name="AutoShape 98" descr="Bandeira nortelandia.jpg">
          <a:hlinkClick xmlns:r="http://schemas.openxmlformats.org/officeDocument/2006/relationships" r:id="rId60"/>
          <a:extLst>
            <a:ext uri="{FF2B5EF4-FFF2-40B4-BE49-F238E27FC236}">
              <a16:creationId xmlns:a16="http://schemas.microsoft.com/office/drawing/2014/main" id="{FF40744A-D8FB-4C2B-9E9F-0940C8FF5931}"/>
            </a:ext>
          </a:extLst>
        </xdr:cNvPr>
        <xdr:cNvSpPr>
          <a:spLocks noChangeAspect="1" noChangeArrowheads="1"/>
        </xdr:cNvSpPr>
      </xdr:nvSpPr>
      <xdr:spPr bwMode="auto">
        <a:xfrm>
          <a:off x="2707821" y="5954485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341</xdr:row>
      <xdr:rowOff>0</xdr:rowOff>
    </xdr:from>
    <xdr:ext cx="190500" cy="123825"/>
    <xdr:sp macro="" textlink="">
      <xdr:nvSpPr>
        <xdr:cNvPr id="421" name="AutoShape 99" descr="Flag of None.svg">
          <a:hlinkClick xmlns:r="http://schemas.openxmlformats.org/officeDocument/2006/relationships" r:id="rId27"/>
          <a:extLst>
            <a:ext uri="{FF2B5EF4-FFF2-40B4-BE49-F238E27FC236}">
              <a16:creationId xmlns:a16="http://schemas.microsoft.com/office/drawing/2014/main" id="{DAD8A17F-672D-4622-8637-D7E69E2303B6}"/>
            </a:ext>
          </a:extLst>
        </xdr:cNvPr>
        <xdr:cNvSpPr>
          <a:spLocks noChangeAspect="1" noChangeArrowheads="1"/>
        </xdr:cNvSpPr>
      </xdr:nvSpPr>
      <xdr:spPr bwMode="auto">
        <a:xfrm>
          <a:off x="2707821" y="662395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295</xdr:row>
      <xdr:rowOff>0</xdr:rowOff>
    </xdr:from>
    <xdr:ext cx="190500" cy="123825"/>
    <xdr:sp macro="" textlink="">
      <xdr:nvSpPr>
        <xdr:cNvPr id="422" name="AutoShape 100" descr="Flag of None.svg">
          <a:hlinkClick xmlns:r="http://schemas.openxmlformats.org/officeDocument/2006/relationships" r:id="rId27"/>
          <a:extLst>
            <a:ext uri="{FF2B5EF4-FFF2-40B4-BE49-F238E27FC236}">
              <a16:creationId xmlns:a16="http://schemas.microsoft.com/office/drawing/2014/main" id="{63237AEB-2FE2-4B4A-8205-888EE145CC6F}"/>
            </a:ext>
          </a:extLst>
        </xdr:cNvPr>
        <xdr:cNvSpPr>
          <a:spLocks noChangeAspect="1" noChangeArrowheads="1"/>
        </xdr:cNvSpPr>
      </xdr:nvSpPr>
      <xdr:spPr bwMode="auto">
        <a:xfrm>
          <a:off x="2707821" y="568914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33350"/>
    <xdr:sp macro="" textlink="">
      <xdr:nvSpPr>
        <xdr:cNvPr id="423" name="AutoShape 2" descr="Flag campina grande.svg">
          <a:hlinkClick xmlns:r="http://schemas.openxmlformats.org/officeDocument/2006/relationships" r:id="rId61"/>
          <a:extLst>
            <a:ext uri="{FF2B5EF4-FFF2-40B4-BE49-F238E27FC236}">
              <a16:creationId xmlns:a16="http://schemas.microsoft.com/office/drawing/2014/main" id="{4B8D0AD3-9650-4A7C-92DB-86C2AF03BFD2}"/>
            </a:ext>
          </a:extLst>
        </xdr:cNvPr>
        <xdr:cNvSpPr>
          <a:spLocks noChangeAspect="1" noChangeArrowheads="1"/>
        </xdr:cNvSpPr>
      </xdr:nvSpPr>
      <xdr:spPr bwMode="auto">
        <a:xfrm>
          <a:off x="0" y="58524321"/>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343</xdr:row>
      <xdr:rowOff>0</xdr:rowOff>
    </xdr:from>
    <xdr:ext cx="190500" cy="123825"/>
    <xdr:sp macro="" textlink="">
      <xdr:nvSpPr>
        <xdr:cNvPr id="424" name="AutoShape 3" descr="Bandeira Santa Rita PB.jpg">
          <a:hlinkClick xmlns:r="http://schemas.openxmlformats.org/officeDocument/2006/relationships" r:id="rId62"/>
          <a:extLst>
            <a:ext uri="{FF2B5EF4-FFF2-40B4-BE49-F238E27FC236}">
              <a16:creationId xmlns:a16="http://schemas.microsoft.com/office/drawing/2014/main" id="{B37510CB-C424-4A04-BCBF-79BB55B7A9E0}"/>
            </a:ext>
          </a:extLst>
        </xdr:cNvPr>
        <xdr:cNvSpPr>
          <a:spLocks noChangeAspect="1" noChangeArrowheads="1"/>
        </xdr:cNvSpPr>
      </xdr:nvSpPr>
      <xdr:spPr bwMode="auto">
        <a:xfrm>
          <a:off x="0" y="66647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425" name="AutoShape 4" descr="Bandeira de Patos - PB.svg">
          <a:hlinkClick xmlns:r="http://schemas.openxmlformats.org/officeDocument/2006/relationships" r:id="rId63"/>
          <a:extLst>
            <a:ext uri="{FF2B5EF4-FFF2-40B4-BE49-F238E27FC236}">
              <a16:creationId xmlns:a16="http://schemas.microsoft.com/office/drawing/2014/main" id="{07EEEB4D-1B28-4732-9F52-2595F0D864A1}"/>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133350"/>
    <xdr:sp macro="" textlink="">
      <xdr:nvSpPr>
        <xdr:cNvPr id="426" name="AutoShape 5" descr="Bandeira bayeux.jpg">
          <a:hlinkClick xmlns:r="http://schemas.openxmlformats.org/officeDocument/2006/relationships" r:id="rId64"/>
          <a:extLst>
            <a:ext uri="{FF2B5EF4-FFF2-40B4-BE49-F238E27FC236}">
              <a16:creationId xmlns:a16="http://schemas.microsoft.com/office/drawing/2014/main" id="{D9FE483B-1DBE-42B1-BB16-1A709122C620}"/>
            </a:ext>
          </a:extLst>
        </xdr:cNvPr>
        <xdr:cNvSpPr>
          <a:spLocks noChangeAspect="1" noChangeArrowheads="1"/>
        </xdr:cNvSpPr>
      </xdr:nvSpPr>
      <xdr:spPr bwMode="auto">
        <a:xfrm>
          <a:off x="0" y="9089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432</xdr:row>
      <xdr:rowOff>0</xdr:rowOff>
    </xdr:from>
    <xdr:ext cx="190500" cy="123825"/>
    <xdr:sp macro="" textlink="">
      <xdr:nvSpPr>
        <xdr:cNvPr id="427" name="AutoShape 6" descr="Bandeira Sousa.png">
          <a:hlinkClick xmlns:r="http://schemas.openxmlformats.org/officeDocument/2006/relationships" r:id="rId65"/>
          <a:extLst>
            <a:ext uri="{FF2B5EF4-FFF2-40B4-BE49-F238E27FC236}">
              <a16:creationId xmlns:a16="http://schemas.microsoft.com/office/drawing/2014/main" id="{9B7EE4AE-200A-419A-B84B-A7E37092BAF0}"/>
            </a:ext>
          </a:extLst>
        </xdr:cNvPr>
        <xdr:cNvSpPr>
          <a:spLocks noChangeAspect="1" noChangeArrowheads="1"/>
        </xdr:cNvSpPr>
      </xdr:nvSpPr>
      <xdr:spPr bwMode="auto">
        <a:xfrm>
          <a:off x="0" y="8384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33350"/>
    <xdr:sp macro="" textlink="">
      <xdr:nvSpPr>
        <xdr:cNvPr id="428" name="AutoShape 7" descr="Bandeira Cabedelo.jpg">
          <a:hlinkClick xmlns:r="http://schemas.openxmlformats.org/officeDocument/2006/relationships" r:id="rId66"/>
          <a:extLst>
            <a:ext uri="{FF2B5EF4-FFF2-40B4-BE49-F238E27FC236}">
              <a16:creationId xmlns:a16="http://schemas.microsoft.com/office/drawing/2014/main" id="{6737F4D8-4962-433A-B0FD-E6466432D85D}"/>
            </a:ext>
          </a:extLst>
        </xdr:cNvPr>
        <xdr:cNvSpPr>
          <a:spLocks noChangeAspect="1" noChangeArrowheads="1"/>
        </xdr:cNvSpPr>
      </xdr:nvSpPr>
      <xdr:spPr bwMode="auto">
        <a:xfrm>
          <a:off x="0" y="611641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396</xdr:row>
      <xdr:rowOff>0</xdr:rowOff>
    </xdr:from>
    <xdr:ext cx="190500" cy="152400"/>
    <xdr:sp macro="" textlink="">
      <xdr:nvSpPr>
        <xdr:cNvPr id="429" name="AutoShape 8" descr="Bandeira de cajazeiras.JPG">
          <a:hlinkClick xmlns:r="http://schemas.openxmlformats.org/officeDocument/2006/relationships" r:id="rId67"/>
          <a:extLst>
            <a:ext uri="{FF2B5EF4-FFF2-40B4-BE49-F238E27FC236}">
              <a16:creationId xmlns:a16="http://schemas.microsoft.com/office/drawing/2014/main" id="{4A57471D-6E79-4A52-AC42-CEFBA8815564}"/>
            </a:ext>
          </a:extLst>
        </xdr:cNvPr>
        <xdr:cNvSpPr>
          <a:spLocks noChangeAspect="1" noChangeArrowheads="1"/>
        </xdr:cNvSpPr>
      </xdr:nvSpPr>
      <xdr:spPr bwMode="auto">
        <a:xfrm>
          <a:off x="0" y="76989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384</xdr:row>
      <xdr:rowOff>0</xdr:rowOff>
    </xdr:from>
    <xdr:ext cx="190500" cy="104775"/>
    <xdr:sp macro="" textlink="">
      <xdr:nvSpPr>
        <xdr:cNvPr id="430" name="AutoShape 9" descr="Bandeiraguarabira.svg">
          <a:hlinkClick xmlns:r="http://schemas.openxmlformats.org/officeDocument/2006/relationships" r:id="rId68"/>
          <a:extLst>
            <a:ext uri="{FF2B5EF4-FFF2-40B4-BE49-F238E27FC236}">
              <a16:creationId xmlns:a16="http://schemas.microsoft.com/office/drawing/2014/main" id="{28231C51-E81B-40C2-A935-BBAB17CCB1E6}"/>
            </a:ext>
          </a:extLst>
        </xdr:cNvPr>
        <xdr:cNvSpPr>
          <a:spLocks noChangeAspect="1" noChangeArrowheads="1"/>
        </xdr:cNvSpPr>
      </xdr:nvSpPr>
      <xdr:spPr bwMode="auto">
        <a:xfrm>
          <a:off x="0" y="74703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476</xdr:row>
      <xdr:rowOff>0</xdr:rowOff>
    </xdr:from>
    <xdr:ext cx="190500" cy="123825"/>
    <xdr:sp macro="" textlink="">
      <xdr:nvSpPr>
        <xdr:cNvPr id="431" name="AutoShape 10" descr="Bandeira sapé.jpg">
          <a:hlinkClick xmlns:r="http://schemas.openxmlformats.org/officeDocument/2006/relationships" r:id="rId69"/>
          <a:extLst>
            <a:ext uri="{FF2B5EF4-FFF2-40B4-BE49-F238E27FC236}">
              <a16:creationId xmlns:a16="http://schemas.microsoft.com/office/drawing/2014/main" id="{04340FF4-D397-4EDC-8CDD-3E0EFA1EF0E5}"/>
            </a:ext>
          </a:extLst>
        </xdr:cNvPr>
        <xdr:cNvSpPr>
          <a:spLocks noChangeAspect="1" noChangeArrowheads="1"/>
        </xdr:cNvSpPr>
      </xdr:nvSpPr>
      <xdr:spPr bwMode="auto">
        <a:xfrm>
          <a:off x="0" y="9222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511</xdr:row>
      <xdr:rowOff>0</xdr:rowOff>
    </xdr:from>
    <xdr:ext cx="190500" cy="104775"/>
    <xdr:sp macro="" textlink="">
      <xdr:nvSpPr>
        <xdr:cNvPr id="432" name="AutoShape 11" descr="Bandeiramamanguape.png">
          <a:hlinkClick xmlns:r="http://schemas.openxmlformats.org/officeDocument/2006/relationships" r:id="rId70"/>
          <a:extLst>
            <a:ext uri="{FF2B5EF4-FFF2-40B4-BE49-F238E27FC236}">
              <a16:creationId xmlns:a16="http://schemas.microsoft.com/office/drawing/2014/main" id="{69FC8775-D019-4904-9D3C-08E169C4FD4E}"/>
            </a:ext>
          </a:extLst>
        </xdr:cNvPr>
        <xdr:cNvSpPr>
          <a:spLocks noChangeAspect="1" noChangeArrowheads="1"/>
        </xdr:cNvSpPr>
      </xdr:nvSpPr>
      <xdr:spPr bwMode="auto">
        <a:xfrm>
          <a:off x="0" y="98896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433" name="AutoShape 12" descr="Bandeiraqueimadas.jpg">
          <a:hlinkClick xmlns:r="http://schemas.openxmlformats.org/officeDocument/2006/relationships" r:id="rId71"/>
          <a:extLst>
            <a:ext uri="{FF2B5EF4-FFF2-40B4-BE49-F238E27FC236}">
              <a16:creationId xmlns:a16="http://schemas.microsoft.com/office/drawing/2014/main" id="{9C5BD738-B54E-4E9A-8ACB-2F38C909DCB8}"/>
            </a:ext>
          </a:extLst>
        </xdr:cNvPr>
        <xdr:cNvSpPr>
          <a:spLocks noChangeAspect="1" noChangeArrowheads="1"/>
        </xdr:cNvSpPr>
      </xdr:nvSpPr>
      <xdr:spPr bwMode="auto">
        <a:xfrm>
          <a:off x="0" y="7260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339</xdr:row>
      <xdr:rowOff>0</xdr:rowOff>
    </xdr:from>
    <xdr:ext cx="190500" cy="123825"/>
    <xdr:sp macro="" textlink="">
      <xdr:nvSpPr>
        <xdr:cNvPr id="434" name="AutoShape 13" descr="Bandeira de São Bento, Paraíba, Brasil.PNG">
          <a:hlinkClick xmlns:r="http://schemas.openxmlformats.org/officeDocument/2006/relationships" r:id="rId72"/>
          <a:extLst>
            <a:ext uri="{FF2B5EF4-FFF2-40B4-BE49-F238E27FC236}">
              <a16:creationId xmlns:a16="http://schemas.microsoft.com/office/drawing/2014/main" id="{38C0760A-35B4-4558-A90D-6BDE3F4CABFB}"/>
            </a:ext>
          </a:extLst>
        </xdr:cNvPr>
        <xdr:cNvSpPr>
          <a:spLocks noChangeAspect="1" noChangeArrowheads="1"/>
        </xdr:cNvSpPr>
      </xdr:nvSpPr>
      <xdr:spPr bwMode="auto">
        <a:xfrm>
          <a:off x="0" y="658313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333</xdr:row>
      <xdr:rowOff>0</xdr:rowOff>
    </xdr:from>
    <xdr:ext cx="190500" cy="123825"/>
    <xdr:sp macro="" textlink="">
      <xdr:nvSpPr>
        <xdr:cNvPr id="435" name="AutoShape 14" descr="Bandeira monteiro.jpg">
          <a:hlinkClick xmlns:r="http://schemas.openxmlformats.org/officeDocument/2006/relationships" r:id="rId73"/>
          <a:extLst>
            <a:ext uri="{FF2B5EF4-FFF2-40B4-BE49-F238E27FC236}">
              <a16:creationId xmlns:a16="http://schemas.microsoft.com/office/drawing/2014/main" id="{8B9F743E-7CBB-4A08-BCBC-C203C20D11F2}"/>
            </a:ext>
          </a:extLst>
        </xdr:cNvPr>
        <xdr:cNvSpPr>
          <a:spLocks noChangeAspect="1" noChangeArrowheads="1"/>
        </xdr:cNvSpPr>
      </xdr:nvSpPr>
      <xdr:spPr bwMode="auto">
        <a:xfrm>
          <a:off x="0" y="64620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23825"/>
    <xdr:sp macro="" textlink="">
      <xdr:nvSpPr>
        <xdr:cNvPr id="436" name="AutoShape 15" descr="Bandeira esperanca.png">
          <a:hlinkClick xmlns:r="http://schemas.openxmlformats.org/officeDocument/2006/relationships" r:id="rId74"/>
          <a:extLst>
            <a:ext uri="{FF2B5EF4-FFF2-40B4-BE49-F238E27FC236}">
              <a16:creationId xmlns:a16="http://schemas.microsoft.com/office/drawing/2014/main" id="{9EE93D34-7EC7-4124-BBD8-8D90A4AEE1A3}"/>
            </a:ext>
          </a:extLst>
        </xdr:cNvPr>
        <xdr:cNvSpPr>
          <a:spLocks noChangeAspect="1" noChangeArrowheads="1"/>
        </xdr:cNvSpPr>
      </xdr:nvSpPr>
      <xdr:spPr bwMode="auto">
        <a:xfrm>
          <a:off x="0" y="7317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499</xdr:row>
      <xdr:rowOff>0</xdr:rowOff>
    </xdr:from>
    <xdr:ext cx="190500" cy="133350"/>
    <xdr:sp macro="" textlink="">
      <xdr:nvSpPr>
        <xdr:cNvPr id="437" name="AutoShape 16" descr="Bandeira pombal.PNG">
          <a:hlinkClick xmlns:r="http://schemas.openxmlformats.org/officeDocument/2006/relationships" r:id="rId75"/>
          <a:extLst>
            <a:ext uri="{FF2B5EF4-FFF2-40B4-BE49-F238E27FC236}">
              <a16:creationId xmlns:a16="http://schemas.microsoft.com/office/drawing/2014/main" id="{DDB8661A-9607-4A6C-98BD-B8EF44146913}"/>
            </a:ext>
          </a:extLst>
        </xdr:cNvPr>
        <xdr:cNvSpPr>
          <a:spLocks noChangeAspect="1" noChangeArrowheads="1"/>
        </xdr:cNvSpPr>
      </xdr:nvSpPr>
      <xdr:spPr bwMode="auto">
        <a:xfrm>
          <a:off x="0" y="9661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42875"/>
    <xdr:sp macro="" textlink="">
      <xdr:nvSpPr>
        <xdr:cNvPr id="438" name="AutoShape 17" descr="Bandeira de Catolé do Rocha, Paraíba, Brasil.PNG">
          <a:hlinkClick xmlns:r="http://schemas.openxmlformats.org/officeDocument/2006/relationships" r:id="rId76"/>
          <a:extLst>
            <a:ext uri="{FF2B5EF4-FFF2-40B4-BE49-F238E27FC236}">
              <a16:creationId xmlns:a16="http://schemas.microsoft.com/office/drawing/2014/main" id="{A1506CE4-4B2D-4F6F-813E-D89AABF88495}"/>
            </a:ext>
          </a:extLst>
        </xdr:cNvPr>
        <xdr:cNvSpPr>
          <a:spLocks noChangeAspect="1" noChangeArrowheads="1"/>
        </xdr:cNvSpPr>
      </xdr:nvSpPr>
      <xdr:spPr bwMode="auto">
        <a:xfrm>
          <a:off x="0" y="100230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405</xdr:row>
      <xdr:rowOff>0</xdr:rowOff>
    </xdr:from>
    <xdr:ext cx="190500" cy="123825"/>
    <xdr:sp macro="" textlink="">
      <xdr:nvSpPr>
        <xdr:cNvPr id="439" name="AutoShape 18" descr="Bandeira pedras de fogo.png">
          <a:hlinkClick xmlns:r="http://schemas.openxmlformats.org/officeDocument/2006/relationships" r:id="rId77"/>
          <a:extLst>
            <a:ext uri="{FF2B5EF4-FFF2-40B4-BE49-F238E27FC236}">
              <a16:creationId xmlns:a16="http://schemas.microsoft.com/office/drawing/2014/main" id="{43187CF9-9877-4117-BFE0-CFE41DF02626}"/>
            </a:ext>
          </a:extLst>
        </xdr:cNvPr>
        <xdr:cNvSpPr>
          <a:spLocks noChangeAspect="1" noChangeArrowheads="1"/>
        </xdr:cNvSpPr>
      </xdr:nvSpPr>
      <xdr:spPr bwMode="auto">
        <a:xfrm>
          <a:off x="0" y="78703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453</xdr:row>
      <xdr:rowOff>0</xdr:rowOff>
    </xdr:from>
    <xdr:ext cx="190500" cy="104775"/>
    <xdr:sp macro="" textlink="">
      <xdr:nvSpPr>
        <xdr:cNvPr id="440" name="AutoShape 19" descr="Bandeiraalagoagrande.png">
          <a:hlinkClick xmlns:r="http://schemas.openxmlformats.org/officeDocument/2006/relationships" r:id="rId78"/>
          <a:extLst>
            <a:ext uri="{FF2B5EF4-FFF2-40B4-BE49-F238E27FC236}">
              <a16:creationId xmlns:a16="http://schemas.microsoft.com/office/drawing/2014/main" id="{C61AB676-2975-4382-A8EC-A39D45171AB2}"/>
            </a:ext>
          </a:extLst>
        </xdr:cNvPr>
        <xdr:cNvSpPr>
          <a:spLocks noChangeAspect="1" noChangeArrowheads="1"/>
        </xdr:cNvSpPr>
      </xdr:nvSpPr>
      <xdr:spPr bwMode="auto">
        <a:xfrm>
          <a:off x="0" y="87847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441" name="AutoShape 20" descr="Bandeira lagoa seca.svg">
          <a:hlinkClick xmlns:r="http://schemas.openxmlformats.org/officeDocument/2006/relationships" r:id="rId79"/>
          <a:extLst>
            <a:ext uri="{FF2B5EF4-FFF2-40B4-BE49-F238E27FC236}">
              <a16:creationId xmlns:a16="http://schemas.microsoft.com/office/drawing/2014/main" id="{7EACA008-B809-4C4C-A843-CD21F9D534F0}"/>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04775"/>
    <xdr:sp macro="" textlink="">
      <xdr:nvSpPr>
        <xdr:cNvPr id="442" name="AutoShape 21" descr="Bandeirasolanea.png">
          <a:hlinkClick xmlns:r="http://schemas.openxmlformats.org/officeDocument/2006/relationships" r:id="rId80"/>
          <a:extLst>
            <a:ext uri="{FF2B5EF4-FFF2-40B4-BE49-F238E27FC236}">
              <a16:creationId xmlns:a16="http://schemas.microsoft.com/office/drawing/2014/main" id="{9E437F1D-9B1A-489E-AE35-5C6BE5C4ADC7}"/>
            </a:ext>
          </a:extLst>
        </xdr:cNvPr>
        <xdr:cNvSpPr>
          <a:spLocks noChangeAspect="1" noChangeArrowheads="1"/>
        </xdr:cNvSpPr>
      </xdr:nvSpPr>
      <xdr:spPr bwMode="auto">
        <a:xfrm>
          <a:off x="0" y="98134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04775"/>
    <xdr:sp macro="" textlink="">
      <xdr:nvSpPr>
        <xdr:cNvPr id="443" name="AutoShape 22" descr="Bandeira conde.PNG">
          <a:hlinkClick xmlns:r="http://schemas.openxmlformats.org/officeDocument/2006/relationships" r:id="rId81"/>
          <a:extLst>
            <a:ext uri="{FF2B5EF4-FFF2-40B4-BE49-F238E27FC236}">
              <a16:creationId xmlns:a16="http://schemas.microsoft.com/office/drawing/2014/main" id="{B300D8C6-819E-484E-B398-0A0AA0BA4897}"/>
            </a:ext>
          </a:extLst>
        </xdr:cNvPr>
        <xdr:cNvSpPr>
          <a:spLocks noChangeAspect="1" noChangeArrowheads="1"/>
        </xdr:cNvSpPr>
      </xdr:nvSpPr>
      <xdr:spPr bwMode="auto">
        <a:xfrm>
          <a:off x="0" y="82132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33350"/>
    <xdr:sp macro="" textlink="">
      <xdr:nvSpPr>
        <xdr:cNvPr id="444" name="AutoShape 23" descr="Bandeira de Itaporanga (Paraíba).svg">
          <a:hlinkClick xmlns:r="http://schemas.openxmlformats.org/officeDocument/2006/relationships" r:id="rId82"/>
          <a:extLst>
            <a:ext uri="{FF2B5EF4-FFF2-40B4-BE49-F238E27FC236}">
              <a16:creationId xmlns:a16="http://schemas.microsoft.com/office/drawing/2014/main" id="{90EBE7D1-7989-46C7-989F-A8A2D341C128}"/>
            </a:ext>
          </a:extLst>
        </xdr:cNvPr>
        <xdr:cNvSpPr>
          <a:spLocks noChangeAspect="1" noChangeArrowheads="1"/>
        </xdr:cNvSpPr>
      </xdr:nvSpPr>
      <xdr:spPr bwMode="auto">
        <a:xfrm>
          <a:off x="0" y="8708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372</xdr:row>
      <xdr:rowOff>0</xdr:rowOff>
    </xdr:from>
    <xdr:ext cx="190500" cy="123825"/>
    <xdr:sp macro="" textlink="">
      <xdr:nvSpPr>
        <xdr:cNvPr id="445" name="AutoShape 24" descr="Bandeira itabaiana.jpg">
          <a:hlinkClick xmlns:r="http://schemas.openxmlformats.org/officeDocument/2006/relationships" r:id="rId83"/>
          <a:extLst>
            <a:ext uri="{FF2B5EF4-FFF2-40B4-BE49-F238E27FC236}">
              <a16:creationId xmlns:a16="http://schemas.microsoft.com/office/drawing/2014/main" id="{B172EFF9-9B57-46D1-89A5-89E56E776F8F}"/>
            </a:ext>
          </a:extLst>
        </xdr:cNvPr>
        <xdr:cNvSpPr>
          <a:spLocks noChangeAspect="1" noChangeArrowheads="1"/>
        </xdr:cNvSpPr>
      </xdr:nvSpPr>
      <xdr:spPr bwMode="auto">
        <a:xfrm>
          <a:off x="0" y="7241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446" name="AutoShape 25" descr="Bandeira rio tinto.PNG">
          <a:hlinkClick xmlns:r="http://schemas.openxmlformats.org/officeDocument/2006/relationships" r:id="rId84"/>
          <a:extLst>
            <a:ext uri="{FF2B5EF4-FFF2-40B4-BE49-F238E27FC236}">
              <a16:creationId xmlns:a16="http://schemas.microsoft.com/office/drawing/2014/main" id="{D68F1BF7-0EA4-4798-81BD-644DE37E67BD}"/>
            </a:ext>
          </a:extLst>
        </xdr:cNvPr>
        <xdr:cNvSpPr>
          <a:spLocks noChangeAspect="1" noChangeArrowheads="1"/>
        </xdr:cNvSpPr>
      </xdr:nvSpPr>
      <xdr:spPr bwMode="auto">
        <a:xfrm>
          <a:off x="0" y="8708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475</xdr:row>
      <xdr:rowOff>0</xdr:rowOff>
    </xdr:from>
    <xdr:ext cx="190500" cy="133350"/>
    <xdr:sp macro="" textlink="">
      <xdr:nvSpPr>
        <xdr:cNvPr id="447" name="AutoShape 26" descr="Bandeira princesa isabel.PNG">
          <a:hlinkClick xmlns:r="http://schemas.openxmlformats.org/officeDocument/2006/relationships" r:id="rId85"/>
          <a:extLst>
            <a:ext uri="{FF2B5EF4-FFF2-40B4-BE49-F238E27FC236}">
              <a16:creationId xmlns:a16="http://schemas.microsoft.com/office/drawing/2014/main" id="{782C2F60-733D-4A01-96DA-7099385B4F95}"/>
            </a:ext>
          </a:extLst>
        </xdr:cNvPr>
        <xdr:cNvSpPr>
          <a:spLocks noChangeAspect="1" noChangeArrowheads="1"/>
        </xdr:cNvSpPr>
      </xdr:nvSpPr>
      <xdr:spPr bwMode="auto">
        <a:xfrm>
          <a:off x="0" y="92038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419</xdr:row>
      <xdr:rowOff>0</xdr:rowOff>
    </xdr:from>
    <xdr:ext cx="190500" cy="104775"/>
    <xdr:sp macro="" textlink="">
      <xdr:nvSpPr>
        <xdr:cNvPr id="448" name="AutoShape 27" descr="Flag of Areia.svg">
          <a:hlinkClick xmlns:r="http://schemas.openxmlformats.org/officeDocument/2006/relationships" r:id="rId86"/>
          <a:extLst>
            <a:ext uri="{FF2B5EF4-FFF2-40B4-BE49-F238E27FC236}">
              <a16:creationId xmlns:a16="http://schemas.microsoft.com/office/drawing/2014/main" id="{875CAB14-B506-4F0F-BC92-2BDD5378E702}"/>
            </a:ext>
          </a:extLst>
        </xdr:cNvPr>
        <xdr:cNvSpPr>
          <a:spLocks noChangeAspect="1" noChangeArrowheads="1"/>
        </xdr:cNvSpPr>
      </xdr:nvSpPr>
      <xdr:spPr bwMode="auto">
        <a:xfrm>
          <a:off x="0" y="81370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23825"/>
    <xdr:sp macro="" textlink="">
      <xdr:nvSpPr>
        <xdr:cNvPr id="449" name="AutoShape 28" descr="Bandeira de Caaporã.jpg">
          <a:hlinkClick xmlns:r="http://schemas.openxmlformats.org/officeDocument/2006/relationships" r:id="rId87"/>
          <a:extLst>
            <a:ext uri="{FF2B5EF4-FFF2-40B4-BE49-F238E27FC236}">
              <a16:creationId xmlns:a16="http://schemas.microsoft.com/office/drawing/2014/main" id="{48E0DD01-2262-4689-81EE-44EAA305C6AD}"/>
            </a:ext>
          </a:extLst>
        </xdr:cNvPr>
        <xdr:cNvSpPr>
          <a:spLocks noChangeAspect="1" noChangeArrowheads="1"/>
        </xdr:cNvSpPr>
      </xdr:nvSpPr>
      <xdr:spPr bwMode="auto">
        <a:xfrm>
          <a:off x="0" y="66851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42875"/>
    <xdr:sp macro="" textlink="">
      <xdr:nvSpPr>
        <xdr:cNvPr id="450" name="AutoShape 29" descr="Bandeira-de-Mari.jpg">
          <a:hlinkClick xmlns:r="http://schemas.openxmlformats.org/officeDocument/2006/relationships" r:id="rId88"/>
          <a:extLst>
            <a:ext uri="{FF2B5EF4-FFF2-40B4-BE49-F238E27FC236}">
              <a16:creationId xmlns:a16="http://schemas.microsoft.com/office/drawing/2014/main" id="{1C08D1AE-E785-43CD-9160-30CD0DCF0666}"/>
            </a:ext>
          </a:extLst>
        </xdr:cNvPr>
        <xdr:cNvSpPr>
          <a:spLocks noChangeAspect="1" noChangeArrowheads="1"/>
        </xdr:cNvSpPr>
      </xdr:nvSpPr>
      <xdr:spPr bwMode="auto">
        <a:xfrm>
          <a:off x="0" y="75084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349</xdr:row>
      <xdr:rowOff>0</xdr:rowOff>
    </xdr:from>
    <xdr:ext cx="190500" cy="104775"/>
    <xdr:sp macro="" textlink="">
      <xdr:nvSpPr>
        <xdr:cNvPr id="451" name="AutoShape 30" descr="Bandeirabananeiras.png">
          <a:hlinkClick xmlns:r="http://schemas.openxmlformats.org/officeDocument/2006/relationships" r:id="rId89"/>
          <a:extLst>
            <a:ext uri="{FF2B5EF4-FFF2-40B4-BE49-F238E27FC236}">
              <a16:creationId xmlns:a16="http://schemas.microsoft.com/office/drawing/2014/main" id="{410F5079-8695-4185-9C4A-10AE5EC553E9}"/>
            </a:ext>
          </a:extLst>
        </xdr:cNvPr>
        <xdr:cNvSpPr>
          <a:spLocks noChangeAspect="1" noChangeArrowheads="1"/>
        </xdr:cNvSpPr>
      </xdr:nvSpPr>
      <xdr:spPr bwMode="auto">
        <a:xfrm>
          <a:off x="0" y="67858821"/>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33350"/>
    <xdr:sp macro="" textlink="">
      <xdr:nvSpPr>
        <xdr:cNvPr id="452" name="AutoShape 32" descr="Bandeira araruna pb atualizada.png">
          <a:hlinkClick xmlns:r="http://schemas.openxmlformats.org/officeDocument/2006/relationships" r:id="rId90"/>
          <a:extLst>
            <a:ext uri="{FF2B5EF4-FFF2-40B4-BE49-F238E27FC236}">
              <a16:creationId xmlns:a16="http://schemas.microsoft.com/office/drawing/2014/main" id="{8C52B803-B2DC-4147-9A98-FFF3FB9D77D3}"/>
            </a:ext>
          </a:extLst>
        </xdr:cNvPr>
        <xdr:cNvSpPr>
          <a:spLocks noChangeAspect="1" noChangeArrowheads="1"/>
        </xdr:cNvSpPr>
      </xdr:nvSpPr>
      <xdr:spPr bwMode="auto">
        <a:xfrm>
          <a:off x="0" y="87657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450</xdr:row>
      <xdr:rowOff>0</xdr:rowOff>
    </xdr:from>
    <xdr:ext cx="190500" cy="142875"/>
    <xdr:sp macro="" textlink="">
      <xdr:nvSpPr>
        <xdr:cNvPr id="453" name="AutoShape 33" descr="Bandeira cuite.PNG">
          <a:hlinkClick xmlns:r="http://schemas.openxmlformats.org/officeDocument/2006/relationships" r:id="rId91"/>
          <a:extLst>
            <a:ext uri="{FF2B5EF4-FFF2-40B4-BE49-F238E27FC236}">
              <a16:creationId xmlns:a16="http://schemas.microsoft.com/office/drawing/2014/main" id="{7D9AE687-C240-4EBE-8110-CC5807EF9CF7}"/>
            </a:ext>
          </a:extLst>
        </xdr:cNvPr>
        <xdr:cNvSpPr>
          <a:spLocks noChangeAspect="1" noChangeArrowheads="1"/>
        </xdr:cNvSpPr>
      </xdr:nvSpPr>
      <xdr:spPr bwMode="auto">
        <a:xfrm>
          <a:off x="0" y="87276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436</xdr:row>
      <xdr:rowOff>0</xdr:rowOff>
    </xdr:from>
    <xdr:ext cx="190500" cy="200025"/>
    <xdr:sp macro="" textlink="">
      <xdr:nvSpPr>
        <xdr:cNvPr id="454" name="AutoShape 34" descr="Brasao sao jose de piranhas.PNG">
          <a:hlinkClick xmlns:r="http://schemas.openxmlformats.org/officeDocument/2006/relationships" r:id="rId92"/>
          <a:extLst>
            <a:ext uri="{FF2B5EF4-FFF2-40B4-BE49-F238E27FC236}">
              <a16:creationId xmlns:a16="http://schemas.microsoft.com/office/drawing/2014/main" id="{213D4CC1-C959-48DA-9B8E-CAB6BED195EE}"/>
            </a:ext>
          </a:extLst>
        </xdr:cNvPr>
        <xdr:cNvSpPr>
          <a:spLocks noChangeAspect="1" noChangeArrowheads="1"/>
        </xdr:cNvSpPr>
      </xdr:nvSpPr>
      <xdr:spPr bwMode="auto">
        <a:xfrm>
          <a:off x="0" y="84609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399</xdr:row>
      <xdr:rowOff>0</xdr:rowOff>
    </xdr:from>
    <xdr:ext cx="190500" cy="104775"/>
    <xdr:sp macro="" textlink="">
      <xdr:nvSpPr>
        <xdr:cNvPr id="455" name="AutoShape 35" descr="Bandeiraremigio.png">
          <a:hlinkClick xmlns:r="http://schemas.openxmlformats.org/officeDocument/2006/relationships" r:id="rId93"/>
          <a:extLst>
            <a:ext uri="{FF2B5EF4-FFF2-40B4-BE49-F238E27FC236}">
              <a16:creationId xmlns:a16="http://schemas.microsoft.com/office/drawing/2014/main" id="{09C26E36-E9CB-4D8F-BE36-1068DEBDD993}"/>
            </a:ext>
          </a:extLst>
        </xdr:cNvPr>
        <xdr:cNvSpPr>
          <a:spLocks noChangeAspect="1" noChangeArrowheads="1"/>
        </xdr:cNvSpPr>
      </xdr:nvSpPr>
      <xdr:spPr bwMode="auto">
        <a:xfrm>
          <a:off x="0" y="77560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508</xdr:row>
      <xdr:rowOff>0</xdr:rowOff>
    </xdr:from>
    <xdr:ext cx="190500" cy="114300"/>
    <xdr:sp macro="" textlink="">
      <xdr:nvSpPr>
        <xdr:cNvPr id="456" name="AutoShape 36" descr="Bandeira alhandra.svg">
          <a:hlinkClick xmlns:r="http://schemas.openxmlformats.org/officeDocument/2006/relationships" r:id="rId94"/>
          <a:extLst>
            <a:ext uri="{FF2B5EF4-FFF2-40B4-BE49-F238E27FC236}">
              <a16:creationId xmlns:a16="http://schemas.microsoft.com/office/drawing/2014/main" id="{BDDF28EB-3DD1-45AD-A9DA-A27809ADF363}"/>
            </a:ext>
          </a:extLst>
        </xdr:cNvPr>
        <xdr:cNvSpPr>
          <a:spLocks noChangeAspect="1" noChangeArrowheads="1"/>
        </xdr:cNvSpPr>
      </xdr:nvSpPr>
      <xdr:spPr bwMode="auto">
        <a:xfrm>
          <a:off x="0" y="9832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398</xdr:row>
      <xdr:rowOff>0</xdr:rowOff>
    </xdr:from>
    <xdr:ext cx="190500" cy="133350"/>
    <xdr:sp macro="" textlink="">
      <xdr:nvSpPr>
        <xdr:cNvPr id="457" name="AutoShape 37" descr="Bandeira Pitimbu.jpg">
          <a:hlinkClick xmlns:r="http://schemas.openxmlformats.org/officeDocument/2006/relationships" r:id="rId95"/>
          <a:extLst>
            <a:ext uri="{FF2B5EF4-FFF2-40B4-BE49-F238E27FC236}">
              <a16:creationId xmlns:a16="http://schemas.microsoft.com/office/drawing/2014/main" id="{18EEB3DB-59CB-44CD-8208-413A51422BE3}"/>
            </a:ext>
          </a:extLst>
        </xdr:cNvPr>
        <xdr:cNvSpPr>
          <a:spLocks noChangeAspect="1" noChangeArrowheads="1"/>
        </xdr:cNvSpPr>
      </xdr:nvSpPr>
      <xdr:spPr bwMode="auto">
        <a:xfrm>
          <a:off x="0" y="7737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326</xdr:row>
      <xdr:rowOff>0</xdr:rowOff>
    </xdr:from>
    <xdr:ext cx="190500" cy="123825"/>
    <xdr:sp macro="" textlink="">
      <xdr:nvSpPr>
        <xdr:cNvPr id="458" name="AutoShape 38" descr="Bandeira Aroeiras-PB.jpg">
          <a:hlinkClick xmlns:r="http://schemas.openxmlformats.org/officeDocument/2006/relationships" r:id="rId96"/>
          <a:extLst>
            <a:ext uri="{FF2B5EF4-FFF2-40B4-BE49-F238E27FC236}">
              <a16:creationId xmlns:a16="http://schemas.microsoft.com/office/drawing/2014/main" id="{C2FC043B-E09B-4132-BA05-755E3438C2D0}"/>
            </a:ext>
          </a:extLst>
        </xdr:cNvPr>
        <xdr:cNvSpPr>
          <a:spLocks noChangeAspect="1" noChangeArrowheads="1"/>
        </xdr:cNvSpPr>
      </xdr:nvSpPr>
      <xdr:spPr bwMode="auto">
        <a:xfrm>
          <a:off x="0" y="632051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14300"/>
    <xdr:sp macro="" textlink="">
      <xdr:nvSpPr>
        <xdr:cNvPr id="459" name="AutoShape 39" descr="Bandeira Conceição (PB).jpg">
          <a:hlinkClick xmlns:r="http://schemas.openxmlformats.org/officeDocument/2006/relationships" r:id="rId97"/>
          <a:extLst>
            <a:ext uri="{FF2B5EF4-FFF2-40B4-BE49-F238E27FC236}">
              <a16:creationId xmlns:a16="http://schemas.microsoft.com/office/drawing/2014/main" id="{3A890BEC-C987-4055-90EC-7AD306FAA3AC}"/>
            </a:ext>
          </a:extLst>
        </xdr:cNvPr>
        <xdr:cNvSpPr>
          <a:spLocks noChangeAspect="1" noChangeArrowheads="1"/>
        </xdr:cNvSpPr>
      </xdr:nvSpPr>
      <xdr:spPr bwMode="auto">
        <a:xfrm>
          <a:off x="0" y="6116410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200025"/>
    <xdr:sp macro="" textlink="">
      <xdr:nvSpPr>
        <xdr:cNvPr id="460" name="AutoShape 40" descr="BrasãoItapororoca.jpeg">
          <a:hlinkClick xmlns:r="http://schemas.openxmlformats.org/officeDocument/2006/relationships" r:id="rId98"/>
          <a:extLst>
            <a:ext uri="{FF2B5EF4-FFF2-40B4-BE49-F238E27FC236}">
              <a16:creationId xmlns:a16="http://schemas.microsoft.com/office/drawing/2014/main" id="{71196E98-BCC5-465B-8C79-648729751BBF}"/>
            </a:ext>
          </a:extLst>
        </xdr:cNvPr>
        <xdr:cNvSpPr>
          <a:spLocks noChangeAspect="1" noChangeArrowheads="1"/>
        </xdr:cNvSpPr>
      </xdr:nvSpPr>
      <xdr:spPr bwMode="auto">
        <a:xfrm>
          <a:off x="0" y="66851893"/>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461" name="AutoShape 41" descr="Bandeira Municipio Picui.jpg">
          <a:hlinkClick xmlns:r="http://schemas.openxmlformats.org/officeDocument/2006/relationships" r:id="rId99"/>
          <a:extLst>
            <a:ext uri="{FF2B5EF4-FFF2-40B4-BE49-F238E27FC236}">
              <a16:creationId xmlns:a16="http://schemas.microsoft.com/office/drawing/2014/main" id="{6183B246-8854-484F-B4D4-0968DAE5BD6C}"/>
            </a:ext>
          </a:extLst>
        </xdr:cNvPr>
        <xdr:cNvSpPr>
          <a:spLocks noChangeAspect="1" noChangeArrowheads="1"/>
        </xdr:cNvSpPr>
      </xdr:nvSpPr>
      <xdr:spPr bwMode="auto">
        <a:xfrm>
          <a:off x="0" y="8213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14300"/>
    <xdr:sp macro="" textlink="">
      <xdr:nvSpPr>
        <xdr:cNvPr id="462" name="AutoShape 42" descr="Bandeira de pocinhos.jpg">
          <a:hlinkClick xmlns:r="http://schemas.openxmlformats.org/officeDocument/2006/relationships" r:id="rId100"/>
          <a:extLst>
            <a:ext uri="{FF2B5EF4-FFF2-40B4-BE49-F238E27FC236}">
              <a16:creationId xmlns:a16="http://schemas.microsoft.com/office/drawing/2014/main" id="{58DC8B1A-F7F8-49AE-9CEF-3ED930C470B6}"/>
            </a:ext>
          </a:extLst>
        </xdr:cNvPr>
        <xdr:cNvSpPr>
          <a:spLocks noChangeAspect="1" noChangeArrowheads="1"/>
        </xdr:cNvSpPr>
      </xdr:nvSpPr>
      <xdr:spPr bwMode="auto">
        <a:xfrm>
          <a:off x="0" y="74893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42875"/>
    <xdr:sp macro="" textlink="">
      <xdr:nvSpPr>
        <xdr:cNvPr id="463" name="AutoShape 43" descr="Bandeira de Juazeirinho.jpg">
          <a:hlinkClick xmlns:r="http://schemas.openxmlformats.org/officeDocument/2006/relationships" r:id="rId101"/>
          <a:extLst>
            <a:ext uri="{FF2B5EF4-FFF2-40B4-BE49-F238E27FC236}">
              <a16:creationId xmlns:a16="http://schemas.microsoft.com/office/drawing/2014/main" id="{68599BD1-4AD4-44F1-A092-ED5C12D165A6}"/>
            </a:ext>
          </a:extLst>
        </xdr:cNvPr>
        <xdr:cNvSpPr>
          <a:spLocks noChangeAspect="1" noChangeArrowheads="1"/>
        </xdr:cNvSpPr>
      </xdr:nvSpPr>
      <xdr:spPr bwMode="auto">
        <a:xfrm>
          <a:off x="0" y="58932536"/>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464" name="AutoShape 44" descr="BANDEIRA DE INGÁ PARAÍBA.jpg">
          <a:hlinkClick xmlns:r="http://schemas.openxmlformats.org/officeDocument/2006/relationships" r:id="rId102"/>
          <a:extLst>
            <a:ext uri="{FF2B5EF4-FFF2-40B4-BE49-F238E27FC236}">
              <a16:creationId xmlns:a16="http://schemas.microsoft.com/office/drawing/2014/main" id="{ACE0C666-1D90-4E88-A3BB-142FAE8B4167}"/>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465" name="AutoShape 45" descr="Bandeira sao joao do rio do peixe.PNG">
          <a:hlinkClick xmlns:r="http://schemas.openxmlformats.org/officeDocument/2006/relationships" r:id="rId103"/>
          <a:extLst>
            <a:ext uri="{FF2B5EF4-FFF2-40B4-BE49-F238E27FC236}">
              <a16:creationId xmlns:a16="http://schemas.microsoft.com/office/drawing/2014/main" id="{225A4E33-39D6-49F8-A723-F9F133D79AAD}"/>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520</xdr:row>
      <xdr:rowOff>0</xdr:rowOff>
    </xdr:from>
    <xdr:ext cx="190500" cy="133350"/>
    <xdr:sp macro="" textlink="">
      <xdr:nvSpPr>
        <xdr:cNvPr id="466" name="AutoShape 46" descr="Bandeira de boqueirao.jpg">
          <a:hlinkClick xmlns:r="http://schemas.openxmlformats.org/officeDocument/2006/relationships" r:id="rId104"/>
          <a:extLst>
            <a:ext uri="{FF2B5EF4-FFF2-40B4-BE49-F238E27FC236}">
              <a16:creationId xmlns:a16="http://schemas.microsoft.com/office/drawing/2014/main" id="{248D2906-EAFA-4D9F-8DDA-B2053F6DB913}"/>
            </a:ext>
          </a:extLst>
        </xdr:cNvPr>
        <xdr:cNvSpPr>
          <a:spLocks noChangeAspect="1" noChangeArrowheads="1"/>
        </xdr:cNvSpPr>
      </xdr:nvSpPr>
      <xdr:spPr bwMode="auto">
        <a:xfrm>
          <a:off x="0" y="100611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467" name="AutoShape 47" descr="Bandeira belem paraiba.png">
          <a:hlinkClick xmlns:r="http://schemas.openxmlformats.org/officeDocument/2006/relationships" r:id="rId105"/>
          <a:extLst>
            <a:ext uri="{FF2B5EF4-FFF2-40B4-BE49-F238E27FC236}">
              <a16:creationId xmlns:a16="http://schemas.microsoft.com/office/drawing/2014/main" id="{4BB9A93E-B472-450D-9248-481B97D11278}"/>
            </a:ext>
          </a:extLst>
        </xdr:cNvPr>
        <xdr:cNvSpPr>
          <a:spLocks noChangeAspect="1" noChangeArrowheads="1"/>
        </xdr:cNvSpPr>
      </xdr:nvSpPr>
      <xdr:spPr bwMode="auto">
        <a:xfrm>
          <a:off x="0" y="8708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311</xdr:row>
      <xdr:rowOff>0</xdr:rowOff>
    </xdr:from>
    <xdr:ext cx="190500" cy="114300"/>
    <xdr:sp macro="" textlink="">
      <xdr:nvSpPr>
        <xdr:cNvPr id="468" name="AutoShape 48" descr="Bandeira Cruz do Espírito Santo.svg">
          <a:hlinkClick xmlns:r="http://schemas.openxmlformats.org/officeDocument/2006/relationships" r:id="rId106"/>
          <a:extLst>
            <a:ext uri="{FF2B5EF4-FFF2-40B4-BE49-F238E27FC236}">
              <a16:creationId xmlns:a16="http://schemas.microsoft.com/office/drawing/2014/main" id="{4EA3F97F-4C64-46A9-B0F8-5E0D797BB2A9}"/>
            </a:ext>
          </a:extLst>
        </xdr:cNvPr>
        <xdr:cNvSpPr>
          <a:spLocks noChangeAspect="1" noChangeArrowheads="1"/>
        </xdr:cNvSpPr>
      </xdr:nvSpPr>
      <xdr:spPr bwMode="auto">
        <a:xfrm>
          <a:off x="0" y="601571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354</xdr:row>
      <xdr:rowOff>0</xdr:rowOff>
    </xdr:from>
    <xdr:ext cx="190500" cy="133350"/>
    <xdr:sp macro="" textlink="">
      <xdr:nvSpPr>
        <xdr:cNvPr id="469" name="AutoShape 49" descr="Bandeira de Cacimba de Dentro.png">
          <a:hlinkClick xmlns:r="http://schemas.openxmlformats.org/officeDocument/2006/relationships" r:id="rId107"/>
          <a:extLst>
            <a:ext uri="{FF2B5EF4-FFF2-40B4-BE49-F238E27FC236}">
              <a16:creationId xmlns:a16="http://schemas.microsoft.com/office/drawing/2014/main" id="{94C512DF-CD70-4A31-A651-AB77659892D6}"/>
            </a:ext>
          </a:extLst>
        </xdr:cNvPr>
        <xdr:cNvSpPr>
          <a:spLocks noChangeAspect="1" noChangeArrowheads="1"/>
        </xdr:cNvSpPr>
      </xdr:nvSpPr>
      <xdr:spPr bwMode="auto">
        <a:xfrm>
          <a:off x="0" y="6886575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451</xdr:row>
      <xdr:rowOff>0</xdr:rowOff>
    </xdr:from>
    <xdr:ext cx="190500" cy="123825"/>
    <xdr:sp macro="" textlink="">
      <xdr:nvSpPr>
        <xdr:cNvPr id="470" name="AutoShape 50" descr="Sumé, PB - Bandeira.svg">
          <a:hlinkClick xmlns:r="http://schemas.openxmlformats.org/officeDocument/2006/relationships" r:id="rId108"/>
          <a:extLst>
            <a:ext uri="{FF2B5EF4-FFF2-40B4-BE49-F238E27FC236}">
              <a16:creationId xmlns:a16="http://schemas.microsoft.com/office/drawing/2014/main" id="{CC57D9BE-AF2E-4F67-B101-FCEEEE8CDA36}"/>
            </a:ext>
          </a:extLst>
        </xdr:cNvPr>
        <xdr:cNvSpPr>
          <a:spLocks noChangeAspect="1" noChangeArrowheads="1"/>
        </xdr:cNvSpPr>
      </xdr:nvSpPr>
      <xdr:spPr bwMode="auto">
        <a:xfrm>
          <a:off x="0" y="8746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408</xdr:row>
      <xdr:rowOff>0</xdr:rowOff>
    </xdr:from>
    <xdr:ext cx="190500" cy="104775"/>
    <xdr:sp macro="" textlink="">
      <xdr:nvSpPr>
        <xdr:cNvPr id="471" name="AutoShape 51" descr="Bandeiraaracagi.png">
          <a:hlinkClick xmlns:r="http://schemas.openxmlformats.org/officeDocument/2006/relationships" r:id="rId109"/>
          <a:extLst>
            <a:ext uri="{FF2B5EF4-FFF2-40B4-BE49-F238E27FC236}">
              <a16:creationId xmlns:a16="http://schemas.microsoft.com/office/drawing/2014/main" id="{7F9EC405-BB69-4EA7-A07C-3792ADDA04F7}"/>
            </a:ext>
          </a:extLst>
        </xdr:cNvPr>
        <xdr:cNvSpPr>
          <a:spLocks noChangeAspect="1" noChangeArrowheads="1"/>
        </xdr:cNvSpPr>
      </xdr:nvSpPr>
      <xdr:spPr bwMode="auto">
        <a:xfrm>
          <a:off x="0" y="79275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331</xdr:row>
      <xdr:rowOff>0</xdr:rowOff>
    </xdr:from>
    <xdr:ext cx="190500" cy="123825"/>
    <xdr:sp macro="" textlink="">
      <xdr:nvSpPr>
        <xdr:cNvPr id="472" name="AutoShape 52" descr="Bandeira pianco.PNG">
          <a:hlinkClick xmlns:r="http://schemas.openxmlformats.org/officeDocument/2006/relationships" r:id="rId110"/>
          <a:extLst>
            <a:ext uri="{FF2B5EF4-FFF2-40B4-BE49-F238E27FC236}">
              <a16:creationId xmlns:a16="http://schemas.microsoft.com/office/drawing/2014/main" id="{C918BE31-B6B7-4D4A-A852-5204E8AD0807}"/>
            </a:ext>
          </a:extLst>
        </xdr:cNvPr>
        <xdr:cNvSpPr>
          <a:spLocks noChangeAspect="1" noChangeArrowheads="1"/>
        </xdr:cNvSpPr>
      </xdr:nvSpPr>
      <xdr:spPr bwMode="auto">
        <a:xfrm>
          <a:off x="0" y="64212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14300"/>
    <xdr:sp macro="" textlink="">
      <xdr:nvSpPr>
        <xdr:cNvPr id="473" name="AutoShape 53" descr="Bandeira de Barra de Santa Rosa.jpg">
          <a:hlinkClick xmlns:r="http://schemas.openxmlformats.org/officeDocument/2006/relationships" r:id="rId111"/>
          <a:extLst>
            <a:ext uri="{FF2B5EF4-FFF2-40B4-BE49-F238E27FC236}">
              <a16:creationId xmlns:a16="http://schemas.microsoft.com/office/drawing/2014/main" id="{90199931-D1A4-4210-9DA0-F06DB800AB7B}"/>
            </a:ext>
          </a:extLst>
        </xdr:cNvPr>
        <xdr:cNvSpPr>
          <a:spLocks noChangeAspect="1" noChangeArrowheads="1"/>
        </xdr:cNvSpPr>
      </xdr:nvSpPr>
      <xdr:spPr bwMode="auto">
        <a:xfrm>
          <a:off x="0" y="58320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474" name="AutoShape 54" descr="Bandeira de Coremas.jpg">
          <a:hlinkClick xmlns:r="http://schemas.openxmlformats.org/officeDocument/2006/relationships" r:id="rId112"/>
          <a:extLst>
            <a:ext uri="{FF2B5EF4-FFF2-40B4-BE49-F238E27FC236}">
              <a16:creationId xmlns:a16="http://schemas.microsoft.com/office/drawing/2014/main" id="{FEA4580A-ECD3-4A97-BC5D-23CD916E8561}"/>
            </a:ext>
          </a:extLst>
        </xdr:cNvPr>
        <xdr:cNvSpPr>
          <a:spLocks noChangeAspect="1" noChangeArrowheads="1"/>
        </xdr:cNvSpPr>
      </xdr:nvSpPr>
      <xdr:spPr bwMode="auto">
        <a:xfrm>
          <a:off x="0" y="6724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361</xdr:row>
      <xdr:rowOff>0</xdr:rowOff>
    </xdr:from>
    <xdr:ext cx="190500" cy="123825"/>
    <xdr:sp macro="" textlink="">
      <xdr:nvSpPr>
        <xdr:cNvPr id="475" name="AutoShape 55" descr="Taperoá, PB - Bandeira.svg">
          <a:hlinkClick xmlns:r="http://schemas.openxmlformats.org/officeDocument/2006/relationships" r:id="rId113"/>
          <a:extLst>
            <a:ext uri="{FF2B5EF4-FFF2-40B4-BE49-F238E27FC236}">
              <a16:creationId xmlns:a16="http://schemas.microsoft.com/office/drawing/2014/main" id="{41837AF6-99C7-4E35-9374-CB4CF4F02EEA}"/>
            </a:ext>
          </a:extLst>
        </xdr:cNvPr>
        <xdr:cNvSpPr>
          <a:spLocks noChangeAspect="1" noChangeArrowheads="1"/>
        </xdr:cNvSpPr>
      </xdr:nvSpPr>
      <xdr:spPr bwMode="auto">
        <a:xfrm>
          <a:off x="0" y="70280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458</xdr:row>
      <xdr:rowOff>0</xdr:rowOff>
    </xdr:from>
    <xdr:ext cx="190500" cy="133350"/>
    <xdr:sp macro="" textlink="">
      <xdr:nvSpPr>
        <xdr:cNvPr id="476" name="AutoShape 57" descr="Bandeira UIRAUNA.jpg">
          <a:hlinkClick xmlns:r="http://schemas.openxmlformats.org/officeDocument/2006/relationships" r:id="rId114"/>
          <a:extLst>
            <a:ext uri="{FF2B5EF4-FFF2-40B4-BE49-F238E27FC236}">
              <a16:creationId xmlns:a16="http://schemas.microsoft.com/office/drawing/2014/main" id="{EB5725A0-62F0-4CCB-A85C-093990BCB1EB}"/>
            </a:ext>
          </a:extLst>
        </xdr:cNvPr>
        <xdr:cNvSpPr>
          <a:spLocks noChangeAspect="1" noChangeArrowheads="1"/>
        </xdr:cNvSpPr>
      </xdr:nvSpPr>
      <xdr:spPr bwMode="auto">
        <a:xfrm>
          <a:off x="0" y="8880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33350"/>
    <xdr:sp macro="" textlink="">
      <xdr:nvSpPr>
        <xdr:cNvPr id="477" name="AutoShape 58" descr="Bandeira teixeira pb.png">
          <a:hlinkClick xmlns:r="http://schemas.openxmlformats.org/officeDocument/2006/relationships" r:id="rId115"/>
          <a:extLst>
            <a:ext uri="{FF2B5EF4-FFF2-40B4-BE49-F238E27FC236}">
              <a16:creationId xmlns:a16="http://schemas.microsoft.com/office/drawing/2014/main" id="{A09FB2DF-A9F9-4EE3-8050-AB93843F0F98}"/>
            </a:ext>
          </a:extLst>
        </xdr:cNvPr>
        <xdr:cNvSpPr>
          <a:spLocks noChangeAspect="1" noChangeArrowheads="1"/>
        </xdr:cNvSpPr>
      </xdr:nvSpPr>
      <xdr:spPr bwMode="auto">
        <a:xfrm>
          <a:off x="0" y="8975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488</xdr:row>
      <xdr:rowOff>0</xdr:rowOff>
    </xdr:from>
    <xdr:ext cx="190500" cy="114300"/>
    <xdr:sp macro="" textlink="">
      <xdr:nvSpPr>
        <xdr:cNvPr id="478" name="AutoShape 59" descr="BandeiraSoledadePB.jpg">
          <a:hlinkClick xmlns:r="http://schemas.openxmlformats.org/officeDocument/2006/relationships" r:id="rId116"/>
          <a:extLst>
            <a:ext uri="{FF2B5EF4-FFF2-40B4-BE49-F238E27FC236}">
              <a16:creationId xmlns:a16="http://schemas.microsoft.com/office/drawing/2014/main" id="{1D958B69-197F-4DFE-B951-58F770FE0287}"/>
            </a:ext>
          </a:extLst>
        </xdr:cNvPr>
        <xdr:cNvSpPr>
          <a:spLocks noChangeAspect="1" noChangeArrowheads="1"/>
        </xdr:cNvSpPr>
      </xdr:nvSpPr>
      <xdr:spPr bwMode="auto">
        <a:xfrm>
          <a:off x="0" y="9451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308</xdr:row>
      <xdr:rowOff>0</xdr:rowOff>
    </xdr:from>
    <xdr:ext cx="190500" cy="123825"/>
    <xdr:sp macro="" textlink="">
      <xdr:nvSpPr>
        <xdr:cNvPr id="479" name="AutoShape 60" descr="Bandeira tavares.svg">
          <a:hlinkClick xmlns:r="http://schemas.openxmlformats.org/officeDocument/2006/relationships" r:id="rId117"/>
          <a:extLst>
            <a:ext uri="{FF2B5EF4-FFF2-40B4-BE49-F238E27FC236}">
              <a16:creationId xmlns:a16="http://schemas.microsoft.com/office/drawing/2014/main" id="{F9356163-0784-4826-BC8C-BE65A4B61067}"/>
            </a:ext>
          </a:extLst>
        </xdr:cNvPr>
        <xdr:cNvSpPr>
          <a:spLocks noChangeAspect="1" noChangeArrowheads="1"/>
        </xdr:cNvSpPr>
      </xdr:nvSpPr>
      <xdr:spPr bwMode="auto">
        <a:xfrm>
          <a:off x="0" y="59544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304</xdr:row>
      <xdr:rowOff>0</xdr:rowOff>
    </xdr:from>
    <xdr:ext cx="190500" cy="123825"/>
    <xdr:sp macro="" textlink="">
      <xdr:nvSpPr>
        <xdr:cNvPr id="480" name="AutoShape 61" descr="Bandeira Alagoinha (PB).jpg">
          <a:hlinkClick xmlns:r="http://schemas.openxmlformats.org/officeDocument/2006/relationships" r:id="rId118"/>
          <a:extLst>
            <a:ext uri="{FF2B5EF4-FFF2-40B4-BE49-F238E27FC236}">
              <a16:creationId xmlns:a16="http://schemas.microsoft.com/office/drawing/2014/main" id="{90B6C879-AB01-430D-8C61-E74AC4E331C9}"/>
            </a:ext>
          </a:extLst>
        </xdr:cNvPr>
        <xdr:cNvSpPr>
          <a:spLocks noChangeAspect="1" noChangeArrowheads="1"/>
        </xdr:cNvSpPr>
      </xdr:nvSpPr>
      <xdr:spPr bwMode="auto">
        <a:xfrm>
          <a:off x="0" y="58728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481" name="AutoShape 62" descr="Bandeira jacarau.PNG">
          <a:hlinkClick xmlns:r="http://schemas.openxmlformats.org/officeDocument/2006/relationships" r:id="rId119"/>
          <a:extLst>
            <a:ext uri="{FF2B5EF4-FFF2-40B4-BE49-F238E27FC236}">
              <a16:creationId xmlns:a16="http://schemas.microsoft.com/office/drawing/2014/main" id="{F45A1AA9-9C69-4A5B-B882-2428B414B2F5}"/>
            </a:ext>
          </a:extLst>
        </xdr:cNvPr>
        <xdr:cNvSpPr>
          <a:spLocks noChangeAspect="1" noChangeArrowheads="1"/>
        </xdr:cNvSpPr>
      </xdr:nvSpPr>
      <xdr:spPr bwMode="auto">
        <a:xfrm>
          <a:off x="0" y="8213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352</xdr:row>
      <xdr:rowOff>0</xdr:rowOff>
    </xdr:from>
    <xdr:ext cx="190500" cy="123825"/>
    <xdr:sp macro="" textlink="">
      <xdr:nvSpPr>
        <xdr:cNvPr id="482" name="AutoShape 63" descr="BANDEIRA DE BREJO DO CRUZ.svg">
          <a:hlinkClick xmlns:r="http://schemas.openxmlformats.org/officeDocument/2006/relationships" r:id="rId120"/>
          <a:extLst>
            <a:ext uri="{FF2B5EF4-FFF2-40B4-BE49-F238E27FC236}">
              <a16:creationId xmlns:a16="http://schemas.microsoft.com/office/drawing/2014/main" id="{FC8C6C50-0600-4D62-849B-A9B7575D7FBA}"/>
            </a:ext>
          </a:extLst>
        </xdr:cNvPr>
        <xdr:cNvSpPr>
          <a:spLocks noChangeAspect="1" noChangeArrowheads="1"/>
        </xdr:cNvSpPr>
      </xdr:nvSpPr>
      <xdr:spPr bwMode="auto">
        <a:xfrm>
          <a:off x="0" y="68457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440</xdr:row>
      <xdr:rowOff>0</xdr:rowOff>
    </xdr:from>
    <xdr:ext cx="190500" cy="152400"/>
    <xdr:sp macro="" textlink="">
      <xdr:nvSpPr>
        <xdr:cNvPr id="483" name="AutoShape 64" descr="Bandeiragurinhem.jpg">
          <a:hlinkClick xmlns:r="http://schemas.openxmlformats.org/officeDocument/2006/relationships" r:id="rId121"/>
          <a:extLst>
            <a:ext uri="{FF2B5EF4-FFF2-40B4-BE49-F238E27FC236}">
              <a16:creationId xmlns:a16="http://schemas.microsoft.com/office/drawing/2014/main" id="{042C1CE3-E97E-46CF-9E41-A960D3677D7A}"/>
            </a:ext>
          </a:extLst>
        </xdr:cNvPr>
        <xdr:cNvSpPr>
          <a:spLocks noChangeAspect="1" noChangeArrowheads="1"/>
        </xdr:cNvSpPr>
      </xdr:nvSpPr>
      <xdr:spPr bwMode="auto">
        <a:xfrm>
          <a:off x="0" y="85371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483</xdr:row>
      <xdr:rowOff>0</xdr:rowOff>
    </xdr:from>
    <xdr:ext cx="190500" cy="114300"/>
    <xdr:sp macro="" textlink="">
      <xdr:nvSpPr>
        <xdr:cNvPr id="484" name="AutoShape 65" descr="Bandeira de Massaranduba-PB.jpg">
          <a:hlinkClick xmlns:r="http://schemas.openxmlformats.org/officeDocument/2006/relationships" r:id="rId122"/>
          <a:extLst>
            <a:ext uri="{FF2B5EF4-FFF2-40B4-BE49-F238E27FC236}">
              <a16:creationId xmlns:a16="http://schemas.microsoft.com/office/drawing/2014/main" id="{18BD9AF7-E8AF-428E-8472-4F1CF1DC6501}"/>
            </a:ext>
          </a:extLst>
        </xdr:cNvPr>
        <xdr:cNvSpPr>
          <a:spLocks noChangeAspect="1" noChangeArrowheads="1"/>
        </xdr:cNvSpPr>
      </xdr:nvSpPr>
      <xdr:spPr bwMode="auto">
        <a:xfrm>
          <a:off x="0" y="9356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14300"/>
    <xdr:sp macro="" textlink="">
      <xdr:nvSpPr>
        <xdr:cNvPr id="485" name="AutoShape 66" descr="Bandeira do município de Serra Branca.jpg">
          <a:hlinkClick xmlns:r="http://schemas.openxmlformats.org/officeDocument/2006/relationships" r:id="rId123"/>
          <a:extLst>
            <a:ext uri="{FF2B5EF4-FFF2-40B4-BE49-F238E27FC236}">
              <a16:creationId xmlns:a16="http://schemas.microsoft.com/office/drawing/2014/main" id="{700096E0-D1ED-4AD0-ADDF-A1AE47E14DFD}"/>
            </a:ext>
          </a:extLst>
        </xdr:cNvPr>
        <xdr:cNvSpPr>
          <a:spLocks noChangeAspect="1" noChangeArrowheads="1"/>
        </xdr:cNvSpPr>
      </xdr:nvSpPr>
      <xdr:spPr bwMode="auto">
        <a:xfrm>
          <a:off x="0" y="7451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298</xdr:row>
      <xdr:rowOff>0</xdr:rowOff>
    </xdr:from>
    <xdr:ext cx="190500" cy="114300"/>
    <xdr:sp macro="" textlink="">
      <xdr:nvSpPr>
        <xdr:cNvPr id="486" name="AutoShape 67" descr="Bandeira Puxinanã.jpg">
          <a:hlinkClick xmlns:r="http://schemas.openxmlformats.org/officeDocument/2006/relationships" r:id="rId124"/>
          <a:extLst>
            <a:ext uri="{FF2B5EF4-FFF2-40B4-BE49-F238E27FC236}">
              <a16:creationId xmlns:a16="http://schemas.microsoft.com/office/drawing/2014/main" id="{2819BBD4-C8D2-452C-9EBF-AE2B3044D7BC}"/>
            </a:ext>
          </a:extLst>
        </xdr:cNvPr>
        <xdr:cNvSpPr>
          <a:spLocks noChangeAspect="1" noChangeArrowheads="1"/>
        </xdr:cNvSpPr>
      </xdr:nvSpPr>
      <xdr:spPr bwMode="auto">
        <a:xfrm>
          <a:off x="0" y="57503786"/>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455</xdr:row>
      <xdr:rowOff>0</xdr:rowOff>
    </xdr:from>
    <xdr:ext cx="190500" cy="123825"/>
    <xdr:sp macro="" textlink="">
      <xdr:nvSpPr>
        <xdr:cNvPr id="487" name="AutoShape 68" descr="Flag of Arara.svg">
          <a:hlinkClick xmlns:r="http://schemas.openxmlformats.org/officeDocument/2006/relationships" r:id="rId125"/>
          <a:extLst>
            <a:ext uri="{FF2B5EF4-FFF2-40B4-BE49-F238E27FC236}">
              <a16:creationId xmlns:a16="http://schemas.microsoft.com/office/drawing/2014/main" id="{96EA54B4-57EC-4F31-9396-FF0DA3DD71FC}"/>
            </a:ext>
          </a:extLst>
        </xdr:cNvPr>
        <xdr:cNvSpPr>
          <a:spLocks noChangeAspect="1" noChangeArrowheads="1"/>
        </xdr:cNvSpPr>
      </xdr:nvSpPr>
      <xdr:spPr bwMode="auto">
        <a:xfrm>
          <a:off x="0" y="8822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04775"/>
    <xdr:sp macro="" textlink="">
      <xdr:nvSpPr>
        <xdr:cNvPr id="488" name="AutoShape 69" descr="Bandeira de Mogeiro.jpg">
          <a:hlinkClick xmlns:r="http://schemas.openxmlformats.org/officeDocument/2006/relationships" r:id="rId126"/>
          <a:extLst>
            <a:ext uri="{FF2B5EF4-FFF2-40B4-BE49-F238E27FC236}">
              <a16:creationId xmlns:a16="http://schemas.microsoft.com/office/drawing/2014/main" id="{E32FFBF7-D820-4F2B-8E5B-2E1DF8EE86F0}"/>
            </a:ext>
          </a:extLst>
        </xdr:cNvPr>
        <xdr:cNvSpPr>
          <a:spLocks noChangeAspect="1" noChangeArrowheads="1"/>
        </xdr:cNvSpPr>
      </xdr:nvSpPr>
      <xdr:spPr bwMode="auto">
        <a:xfrm>
          <a:off x="0" y="58320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489" name="AutoShape 70" descr="Flag of Lucena.svg">
          <a:hlinkClick xmlns:r="http://schemas.openxmlformats.org/officeDocument/2006/relationships" r:id="rId127"/>
          <a:extLst>
            <a:ext uri="{FF2B5EF4-FFF2-40B4-BE49-F238E27FC236}">
              <a16:creationId xmlns:a16="http://schemas.microsoft.com/office/drawing/2014/main" id="{AFBFF407-9BFA-4F37-8C1D-B43E32384D3A}"/>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317</xdr:row>
      <xdr:rowOff>0</xdr:rowOff>
    </xdr:from>
    <xdr:ext cx="190500" cy="104775"/>
    <xdr:sp macro="" textlink="">
      <xdr:nvSpPr>
        <xdr:cNvPr id="490" name="AutoShape 71" descr="Bandeira Paulista (PB).jpg">
          <a:hlinkClick xmlns:r="http://schemas.openxmlformats.org/officeDocument/2006/relationships" r:id="rId128"/>
          <a:extLst>
            <a:ext uri="{FF2B5EF4-FFF2-40B4-BE49-F238E27FC236}">
              <a16:creationId xmlns:a16="http://schemas.microsoft.com/office/drawing/2014/main" id="{5558FA7F-AA44-44B9-9C43-6188F242E969}"/>
            </a:ext>
          </a:extLst>
        </xdr:cNvPr>
        <xdr:cNvSpPr>
          <a:spLocks noChangeAspect="1" noChangeArrowheads="1"/>
        </xdr:cNvSpPr>
      </xdr:nvSpPr>
      <xdr:spPr bwMode="auto">
        <a:xfrm>
          <a:off x="0" y="61368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446</xdr:row>
      <xdr:rowOff>0</xdr:rowOff>
    </xdr:from>
    <xdr:ext cx="190500" cy="142875"/>
    <xdr:sp macro="" textlink="">
      <xdr:nvSpPr>
        <xdr:cNvPr id="491" name="AutoShape 72" descr="Bandeira de Salgado de São Félix.gif">
          <a:hlinkClick xmlns:r="http://schemas.openxmlformats.org/officeDocument/2006/relationships" r:id="rId129"/>
          <a:extLst>
            <a:ext uri="{FF2B5EF4-FFF2-40B4-BE49-F238E27FC236}">
              <a16:creationId xmlns:a16="http://schemas.microsoft.com/office/drawing/2014/main" id="{B3023384-2356-487C-96F0-CEDF7D309B8A}"/>
            </a:ext>
          </a:extLst>
        </xdr:cNvPr>
        <xdr:cNvSpPr>
          <a:spLocks noChangeAspect="1" noChangeArrowheads="1"/>
        </xdr:cNvSpPr>
      </xdr:nvSpPr>
      <xdr:spPr bwMode="auto">
        <a:xfrm>
          <a:off x="0" y="86514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445</xdr:row>
      <xdr:rowOff>0</xdr:rowOff>
    </xdr:from>
    <xdr:ext cx="190500" cy="133350"/>
    <xdr:sp macro="" textlink="">
      <xdr:nvSpPr>
        <xdr:cNvPr id="492" name="AutoShape 73" descr="Bandeira Bonito de Santa Fe.JPG">
          <a:hlinkClick xmlns:r="http://schemas.openxmlformats.org/officeDocument/2006/relationships" r:id="rId130"/>
          <a:extLst>
            <a:ext uri="{FF2B5EF4-FFF2-40B4-BE49-F238E27FC236}">
              <a16:creationId xmlns:a16="http://schemas.microsoft.com/office/drawing/2014/main" id="{3CA34C32-7F41-466A-9592-E918EBE283C5}"/>
            </a:ext>
          </a:extLst>
        </xdr:cNvPr>
        <xdr:cNvSpPr>
          <a:spLocks noChangeAspect="1" noChangeArrowheads="1"/>
        </xdr:cNvSpPr>
      </xdr:nvSpPr>
      <xdr:spPr bwMode="auto">
        <a:xfrm>
          <a:off x="0" y="8632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33350"/>
    <xdr:sp macro="" textlink="">
      <xdr:nvSpPr>
        <xdr:cNvPr id="493" name="AutoShape 74" descr="Bandeira pilar.PNG">
          <a:hlinkClick xmlns:r="http://schemas.openxmlformats.org/officeDocument/2006/relationships" r:id="rId131"/>
          <a:extLst>
            <a:ext uri="{FF2B5EF4-FFF2-40B4-BE49-F238E27FC236}">
              <a16:creationId xmlns:a16="http://schemas.microsoft.com/office/drawing/2014/main" id="{05C011C8-9700-4017-9E4B-75D8F29863B0}"/>
            </a:ext>
          </a:extLst>
        </xdr:cNvPr>
        <xdr:cNvSpPr>
          <a:spLocks noChangeAspect="1" noChangeArrowheads="1"/>
        </xdr:cNvSpPr>
      </xdr:nvSpPr>
      <xdr:spPr bwMode="auto">
        <a:xfrm>
          <a:off x="0" y="7508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325</xdr:row>
      <xdr:rowOff>0</xdr:rowOff>
    </xdr:from>
    <xdr:ext cx="190500" cy="219075"/>
    <xdr:sp macro="" textlink="">
      <xdr:nvSpPr>
        <xdr:cNvPr id="494" name="AutoShape 75" descr="Brasão Imaculada.jpg">
          <a:hlinkClick xmlns:r="http://schemas.openxmlformats.org/officeDocument/2006/relationships" r:id="rId132"/>
          <a:extLst>
            <a:ext uri="{FF2B5EF4-FFF2-40B4-BE49-F238E27FC236}">
              <a16:creationId xmlns:a16="http://schemas.microsoft.com/office/drawing/2014/main" id="{F6479EBD-E6F4-4239-91EF-8E787E859D93}"/>
            </a:ext>
          </a:extLst>
        </xdr:cNvPr>
        <xdr:cNvSpPr>
          <a:spLocks noChangeAspect="1" noChangeArrowheads="1"/>
        </xdr:cNvSpPr>
      </xdr:nvSpPr>
      <xdr:spPr bwMode="auto">
        <a:xfrm>
          <a:off x="0" y="63001071"/>
          <a:ext cx="190500" cy="2190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23825"/>
    <xdr:sp macro="" textlink="">
      <xdr:nvSpPr>
        <xdr:cNvPr id="495" name="AutoShape 76" descr="Bandeiralagoaderoca.png">
          <a:hlinkClick xmlns:r="http://schemas.openxmlformats.org/officeDocument/2006/relationships" r:id="rId133"/>
          <a:extLst>
            <a:ext uri="{FF2B5EF4-FFF2-40B4-BE49-F238E27FC236}">
              <a16:creationId xmlns:a16="http://schemas.microsoft.com/office/drawing/2014/main" id="{1FB5E86D-6321-4677-BAE1-B6BBD8E83D67}"/>
            </a:ext>
          </a:extLst>
        </xdr:cNvPr>
        <xdr:cNvSpPr>
          <a:spLocks noChangeAspect="1" noChangeArrowheads="1"/>
        </xdr:cNvSpPr>
      </xdr:nvSpPr>
      <xdr:spPr bwMode="auto">
        <a:xfrm>
          <a:off x="0" y="7565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306</xdr:row>
      <xdr:rowOff>0</xdr:rowOff>
    </xdr:from>
    <xdr:ext cx="190500" cy="142875"/>
    <xdr:sp macro="" textlink="">
      <xdr:nvSpPr>
        <xdr:cNvPr id="496" name="AutoShape 77" descr="Bandeira fagundes.PNG">
          <a:hlinkClick xmlns:r="http://schemas.openxmlformats.org/officeDocument/2006/relationships" r:id="rId134"/>
          <a:extLst>
            <a:ext uri="{FF2B5EF4-FFF2-40B4-BE49-F238E27FC236}">
              <a16:creationId xmlns:a16="http://schemas.microsoft.com/office/drawing/2014/main" id="{B57D92CC-0CA2-4D3C-8C11-9A0F851C11DE}"/>
            </a:ext>
          </a:extLst>
        </xdr:cNvPr>
        <xdr:cNvSpPr>
          <a:spLocks noChangeAspect="1" noChangeArrowheads="1"/>
        </xdr:cNvSpPr>
      </xdr:nvSpPr>
      <xdr:spPr bwMode="auto">
        <a:xfrm>
          <a:off x="0" y="59136643"/>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392</xdr:row>
      <xdr:rowOff>0</xdr:rowOff>
    </xdr:from>
    <xdr:ext cx="190500" cy="200025"/>
    <xdr:sp macro="" textlink="">
      <xdr:nvSpPr>
        <xdr:cNvPr id="497" name="AutoShape 78" descr="Brasão Itatuba-PB.jpg">
          <a:hlinkClick xmlns:r="http://schemas.openxmlformats.org/officeDocument/2006/relationships" r:id="rId135"/>
          <a:extLst>
            <a:ext uri="{FF2B5EF4-FFF2-40B4-BE49-F238E27FC236}">
              <a16:creationId xmlns:a16="http://schemas.microsoft.com/office/drawing/2014/main" id="{29B2D0B3-80D7-4A32-9E0C-3E7ACB52C31F}"/>
            </a:ext>
          </a:extLst>
        </xdr:cNvPr>
        <xdr:cNvSpPr>
          <a:spLocks noChangeAspect="1" noChangeArrowheads="1"/>
        </xdr:cNvSpPr>
      </xdr:nvSpPr>
      <xdr:spPr bwMode="auto">
        <a:xfrm>
          <a:off x="0" y="76227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33350"/>
    <xdr:sp macro="" textlink="">
      <xdr:nvSpPr>
        <xdr:cNvPr id="498" name="AutoShape 79" descr="Bandeira proj.jpg">
          <a:hlinkClick xmlns:r="http://schemas.openxmlformats.org/officeDocument/2006/relationships" r:id="rId136"/>
          <a:extLst>
            <a:ext uri="{FF2B5EF4-FFF2-40B4-BE49-F238E27FC236}">
              <a16:creationId xmlns:a16="http://schemas.microsoft.com/office/drawing/2014/main" id="{53D8A65B-3E50-4E61-A0FE-4B78B63C05F4}"/>
            </a:ext>
          </a:extLst>
        </xdr:cNvPr>
        <xdr:cNvSpPr>
          <a:spLocks noChangeAspect="1" noChangeArrowheads="1"/>
        </xdr:cNvSpPr>
      </xdr:nvSpPr>
      <xdr:spPr bwMode="auto">
        <a:xfrm>
          <a:off x="0" y="66851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336</xdr:row>
      <xdr:rowOff>0</xdr:rowOff>
    </xdr:from>
    <xdr:ext cx="190500" cy="123825"/>
    <xdr:sp macro="" textlink="">
      <xdr:nvSpPr>
        <xdr:cNvPr id="499" name="AutoShape 80" descr="Bandeira de Tacima PB.jpg">
          <a:hlinkClick xmlns:r="http://schemas.openxmlformats.org/officeDocument/2006/relationships" r:id="rId137"/>
          <a:extLst>
            <a:ext uri="{FF2B5EF4-FFF2-40B4-BE49-F238E27FC236}">
              <a16:creationId xmlns:a16="http://schemas.microsoft.com/office/drawing/2014/main" id="{294F4CA8-70D1-49E8-B1C4-EB0B45DE3B93}"/>
            </a:ext>
          </a:extLst>
        </xdr:cNvPr>
        <xdr:cNvSpPr>
          <a:spLocks noChangeAspect="1" noChangeArrowheads="1"/>
        </xdr:cNvSpPr>
      </xdr:nvSpPr>
      <xdr:spPr bwMode="auto">
        <a:xfrm>
          <a:off x="0" y="65232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358</xdr:row>
      <xdr:rowOff>0</xdr:rowOff>
    </xdr:from>
    <xdr:ext cx="190500" cy="95250"/>
    <xdr:sp macro="" textlink="">
      <xdr:nvSpPr>
        <xdr:cNvPr id="500" name="AutoShape 81" descr="Bandeira de São Vicente do Seridó.JPG">
          <a:hlinkClick xmlns:r="http://schemas.openxmlformats.org/officeDocument/2006/relationships" r:id="rId138"/>
          <a:extLst>
            <a:ext uri="{FF2B5EF4-FFF2-40B4-BE49-F238E27FC236}">
              <a16:creationId xmlns:a16="http://schemas.microsoft.com/office/drawing/2014/main" id="{A61801D4-6728-467D-8924-62457467F6EC}"/>
            </a:ext>
          </a:extLst>
        </xdr:cNvPr>
        <xdr:cNvSpPr>
          <a:spLocks noChangeAspect="1" noChangeArrowheads="1"/>
        </xdr:cNvSpPr>
      </xdr:nvSpPr>
      <xdr:spPr bwMode="auto">
        <a:xfrm>
          <a:off x="0" y="69682179"/>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42875"/>
    <xdr:sp macro="" textlink="">
      <xdr:nvSpPr>
        <xdr:cNvPr id="501" name="AutoShape 82" descr="Bandeira de Juripiranga.jpg">
          <a:hlinkClick xmlns:r="http://schemas.openxmlformats.org/officeDocument/2006/relationships" r:id="rId139"/>
          <a:extLst>
            <a:ext uri="{FF2B5EF4-FFF2-40B4-BE49-F238E27FC236}">
              <a16:creationId xmlns:a16="http://schemas.microsoft.com/office/drawing/2014/main" id="{EA0A99F8-1719-40E7-8AF5-2AFDEF9FCB2D}"/>
            </a:ext>
          </a:extLst>
        </xdr:cNvPr>
        <xdr:cNvSpPr>
          <a:spLocks noChangeAspect="1" noChangeArrowheads="1"/>
        </xdr:cNvSpPr>
      </xdr:nvSpPr>
      <xdr:spPr bwMode="auto">
        <a:xfrm>
          <a:off x="0" y="79656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359</xdr:row>
      <xdr:rowOff>0</xdr:rowOff>
    </xdr:from>
    <xdr:ext cx="190500" cy="114300"/>
    <xdr:sp macro="" textlink="">
      <xdr:nvSpPr>
        <xdr:cNvPr id="502" name="AutoShape 83" descr="Bandeira NovaFloresta.jpg">
          <a:hlinkClick xmlns:r="http://schemas.openxmlformats.org/officeDocument/2006/relationships" r:id="rId140"/>
          <a:extLst>
            <a:ext uri="{FF2B5EF4-FFF2-40B4-BE49-F238E27FC236}">
              <a16:creationId xmlns:a16="http://schemas.microsoft.com/office/drawing/2014/main" id="{5E32E15F-B8F8-4582-823E-BD7A34C05ACC}"/>
            </a:ext>
          </a:extLst>
        </xdr:cNvPr>
        <xdr:cNvSpPr>
          <a:spLocks noChangeAspect="1" noChangeArrowheads="1"/>
        </xdr:cNvSpPr>
      </xdr:nvSpPr>
      <xdr:spPr bwMode="auto">
        <a:xfrm>
          <a:off x="0" y="698726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512</xdr:row>
      <xdr:rowOff>0</xdr:rowOff>
    </xdr:from>
    <xdr:ext cx="190500" cy="123825"/>
    <xdr:sp macro="" textlink="">
      <xdr:nvSpPr>
        <xdr:cNvPr id="503" name="AutoShape 84" descr="Bandeira Pirpirituba.jpg">
          <a:hlinkClick xmlns:r="http://schemas.openxmlformats.org/officeDocument/2006/relationships" r:id="rId141"/>
          <a:extLst>
            <a:ext uri="{FF2B5EF4-FFF2-40B4-BE49-F238E27FC236}">
              <a16:creationId xmlns:a16="http://schemas.microsoft.com/office/drawing/2014/main" id="{7381F4B2-DEE3-4524-9AB5-E5C940127AD9}"/>
            </a:ext>
          </a:extLst>
        </xdr:cNvPr>
        <xdr:cNvSpPr>
          <a:spLocks noChangeAspect="1" noChangeArrowheads="1"/>
        </xdr:cNvSpPr>
      </xdr:nvSpPr>
      <xdr:spPr bwMode="auto">
        <a:xfrm>
          <a:off x="0" y="9908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42875"/>
    <xdr:sp macro="" textlink="">
      <xdr:nvSpPr>
        <xdr:cNvPr id="504" name="AutoShape 85" descr="Bandeira Oficial - Natuba-PB.png">
          <a:hlinkClick xmlns:r="http://schemas.openxmlformats.org/officeDocument/2006/relationships" r:id="rId142"/>
          <a:extLst>
            <a:ext uri="{FF2B5EF4-FFF2-40B4-BE49-F238E27FC236}">
              <a16:creationId xmlns:a16="http://schemas.microsoft.com/office/drawing/2014/main" id="{4B3B01F4-F713-4AF9-A6B7-F6694758DE45}"/>
            </a:ext>
          </a:extLst>
        </xdr:cNvPr>
        <xdr:cNvSpPr>
          <a:spLocks noChangeAspect="1" noChangeArrowheads="1"/>
        </xdr:cNvSpPr>
      </xdr:nvSpPr>
      <xdr:spPr bwMode="auto">
        <a:xfrm>
          <a:off x="0" y="74512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439</xdr:row>
      <xdr:rowOff>0</xdr:rowOff>
    </xdr:from>
    <xdr:ext cx="190500" cy="142875"/>
    <xdr:sp macro="" textlink="">
      <xdr:nvSpPr>
        <xdr:cNvPr id="505" name="AutoShape 86" descr="Bandeira Dona Inês (PB).jpg">
          <a:hlinkClick xmlns:r="http://schemas.openxmlformats.org/officeDocument/2006/relationships" r:id="rId143"/>
          <a:extLst>
            <a:ext uri="{FF2B5EF4-FFF2-40B4-BE49-F238E27FC236}">
              <a16:creationId xmlns:a16="http://schemas.microsoft.com/office/drawing/2014/main" id="{AA259911-A1B4-4954-9CAB-3711E65204BB}"/>
            </a:ext>
          </a:extLst>
        </xdr:cNvPr>
        <xdr:cNvSpPr>
          <a:spLocks noChangeAspect="1" noChangeArrowheads="1"/>
        </xdr:cNvSpPr>
      </xdr:nvSpPr>
      <xdr:spPr bwMode="auto">
        <a:xfrm>
          <a:off x="0" y="85180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356</xdr:row>
      <xdr:rowOff>0</xdr:rowOff>
    </xdr:from>
    <xdr:ext cx="190500" cy="133350"/>
    <xdr:sp macro="" textlink="">
      <xdr:nvSpPr>
        <xdr:cNvPr id="506" name="AutoShape 87" descr="Água Branca Flag.PNG">
          <a:hlinkClick xmlns:r="http://schemas.openxmlformats.org/officeDocument/2006/relationships" r:id="rId144"/>
          <a:extLst>
            <a:ext uri="{FF2B5EF4-FFF2-40B4-BE49-F238E27FC236}">
              <a16:creationId xmlns:a16="http://schemas.microsoft.com/office/drawing/2014/main" id="{10561625-D611-454A-8161-41143348700D}"/>
            </a:ext>
          </a:extLst>
        </xdr:cNvPr>
        <xdr:cNvSpPr>
          <a:spLocks noChangeAspect="1" noChangeArrowheads="1"/>
        </xdr:cNvSpPr>
      </xdr:nvSpPr>
      <xdr:spPr bwMode="auto">
        <a:xfrm>
          <a:off x="0" y="6927396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513</xdr:row>
      <xdr:rowOff>0</xdr:rowOff>
    </xdr:from>
    <xdr:ext cx="190500" cy="133350"/>
    <xdr:sp macro="" textlink="">
      <xdr:nvSpPr>
        <xdr:cNvPr id="507" name="AutoShape 88" descr="Bandeira de Cachoeira dos Índios.jpg">
          <a:hlinkClick xmlns:r="http://schemas.openxmlformats.org/officeDocument/2006/relationships" r:id="rId145"/>
          <a:extLst>
            <a:ext uri="{FF2B5EF4-FFF2-40B4-BE49-F238E27FC236}">
              <a16:creationId xmlns:a16="http://schemas.microsoft.com/office/drawing/2014/main" id="{AABD4A03-8C6D-4BCA-97A6-CC02F333358D}"/>
            </a:ext>
          </a:extLst>
        </xdr:cNvPr>
        <xdr:cNvSpPr>
          <a:spLocks noChangeAspect="1" noChangeArrowheads="1"/>
        </xdr:cNvSpPr>
      </xdr:nvSpPr>
      <xdr:spPr bwMode="auto">
        <a:xfrm>
          <a:off x="0" y="9927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468</xdr:row>
      <xdr:rowOff>0</xdr:rowOff>
    </xdr:from>
    <xdr:ext cx="190500" cy="133350"/>
    <xdr:sp macro="" textlink="">
      <xdr:nvSpPr>
        <xdr:cNvPr id="508" name="AutoShape 89" descr="Bandeira Mulungu PB.jpg">
          <a:hlinkClick xmlns:r="http://schemas.openxmlformats.org/officeDocument/2006/relationships" r:id="rId146"/>
          <a:extLst>
            <a:ext uri="{FF2B5EF4-FFF2-40B4-BE49-F238E27FC236}">
              <a16:creationId xmlns:a16="http://schemas.microsoft.com/office/drawing/2014/main" id="{AC84B281-227D-4BFF-AB8B-CF42B52776B5}"/>
            </a:ext>
          </a:extLst>
        </xdr:cNvPr>
        <xdr:cNvSpPr>
          <a:spLocks noChangeAspect="1" noChangeArrowheads="1"/>
        </xdr:cNvSpPr>
      </xdr:nvSpPr>
      <xdr:spPr bwMode="auto">
        <a:xfrm>
          <a:off x="0" y="90705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519</xdr:row>
      <xdr:rowOff>0</xdr:rowOff>
    </xdr:from>
    <xdr:ext cx="190500" cy="114300"/>
    <xdr:sp macro="" textlink="">
      <xdr:nvSpPr>
        <xdr:cNvPr id="509" name="AutoShape 90" descr="Bandeira umbuzeiro.JPG">
          <a:hlinkClick xmlns:r="http://schemas.openxmlformats.org/officeDocument/2006/relationships" r:id="rId147"/>
          <a:extLst>
            <a:ext uri="{FF2B5EF4-FFF2-40B4-BE49-F238E27FC236}">
              <a16:creationId xmlns:a16="http://schemas.microsoft.com/office/drawing/2014/main" id="{FB6CC85D-3656-44C7-A307-05F5A4308F02}"/>
            </a:ext>
          </a:extLst>
        </xdr:cNvPr>
        <xdr:cNvSpPr>
          <a:spLocks noChangeAspect="1" noChangeArrowheads="1"/>
        </xdr:cNvSpPr>
      </xdr:nvSpPr>
      <xdr:spPr bwMode="auto">
        <a:xfrm>
          <a:off x="0" y="100420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313</xdr:row>
      <xdr:rowOff>0</xdr:rowOff>
    </xdr:from>
    <xdr:ext cx="190500" cy="133350"/>
    <xdr:sp macro="" textlink="">
      <xdr:nvSpPr>
        <xdr:cNvPr id="510" name="AutoShape 91" descr="Bandeira Juru-PB.jpg">
          <a:hlinkClick xmlns:r="http://schemas.openxmlformats.org/officeDocument/2006/relationships" r:id="rId148"/>
          <a:extLst>
            <a:ext uri="{FF2B5EF4-FFF2-40B4-BE49-F238E27FC236}">
              <a16:creationId xmlns:a16="http://schemas.microsoft.com/office/drawing/2014/main" id="{039C049A-12B8-409F-9DCA-8FFE2DABEFEB}"/>
            </a:ext>
          </a:extLst>
        </xdr:cNvPr>
        <xdr:cNvSpPr>
          <a:spLocks noChangeAspect="1" noChangeArrowheads="1"/>
        </xdr:cNvSpPr>
      </xdr:nvSpPr>
      <xdr:spPr bwMode="auto">
        <a:xfrm>
          <a:off x="0" y="60551786"/>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515</xdr:row>
      <xdr:rowOff>0</xdr:rowOff>
    </xdr:from>
    <xdr:ext cx="190500" cy="123825"/>
    <xdr:sp macro="" textlink="">
      <xdr:nvSpPr>
        <xdr:cNvPr id="511" name="AutoShape 92" descr="Bandeira Triunfo-PB.jpg">
          <a:hlinkClick xmlns:r="http://schemas.openxmlformats.org/officeDocument/2006/relationships" r:id="rId149"/>
          <a:extLst>
            <a:ext uri="{FF2B5EF4-FFF2-40B4-BE49-F238E27FC236}">
              <a16:creationId xmlns:a16="http://schemas.microsoft.com/office/drawing/2014/main" id="{7EA513B1-CDF9-4976-BF5E-2EFD85449BFC}"/>
            </a:ext>
          </a:extLst>
        </xdr:cNvPr>
        <xdr:cNvSpPr>
          <a:spLocks noChangeAspect="1" noChangeArrowheads="1"/>
        </xdr:cNvSpPr>
      </xdr:nvSpPr>
      <xdr:spPr bwMode="auto">
        <a:xfrm>
          <a:off x="0" y="9965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514</xdr:row>
      <xdr:rowOff>0</xdr:rowOff>
    </xdr:from>
    <xdr:ext cx="190500" cy="104775"/>
    <xdr:sp macro="" textlink="">
      <xdr:nvSpPr>
        <xdr:cNvPr id="512" name="AutoShape 93" descr="Bandeirabaiadatraicao.png">
          <a:hlinkClick xmlns:r="http://schemas.openxmlformats.org/officeDocument/2006/relationships" r:id="rId150"/>
          <a:extLst>
            <a:ext uri="{FF2B5EF4-FFF2-40B4-BE49-F238E27FC236}">
              <a16:creationId xmlns:a16="http://schemas.microsoft.com/office/drawing/2014/main" id="{36E114F7-CEF7-46FA-9F27-F7B4903D5123}"/>
            </a:ext>
          </a:extLst>
        </xdr:cNvPr>
        <xdr:cNvSpPr>
          <a:spLocks noChangeAspect="1" noChangeArrowheads="1"/>
        </xdr:cNvSpPr>
      </xdr:nvSpPr>
      <xdr:spPr bwMode="auto">
        <a:xfrm>
          <a:off x="0" y="99468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388</xdr:row>
      <xdr:rowOff>0</xdr:rowOff>
    </xdr:from>
    <xdr:ext cx="190500" cy="114300"/>
    <xdr:sp macro="" textlink="">
      <xdr:nvSpPr>
        <xdr:cNvPr id="513" name="AutoShape 94" descr="Bandeira Marcação.jpg">
          <a:hlinkClick xmlns:r="http://schemas.openxmlformats.org/officeDocument/2006/relationships" r:id="rId151"/>
          <a:extLst>
            <a:ext uri="{FF2B5EF4-FFF2-40B4-BE49-F238E27FC236}">
              <a16:creationId xmlns:a16="http://schemas.microsoft.com/office/drawing/2014/main" id="{86358A58-4CF2-4C13-A24D-3B58C406D413}"/>
            </a:ext>
          </a:extLst>
        </xdr:cNvPr>
        <xdr:cNvSpPr>
          <a:spLocks noChangeAspect="1" noChangeArrowheads="1"/>
        </xdr:cNvSpPr>
      </xdr:nvSpPr>
      <xdr:spPr bwMode="auto">
        <a:xfrm>
          <a:off x="0" y="7546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514" name="AutoShape 95" descr="Bandeira do Riacho dos Cavalos.jpg">
          <a:hlinkClick xmlns:r="http://schemas.openxmlformats.org/officeDocument/2006/relationships" r:id="rId152"/>
          <a:extLst>
            <a:ext uri="{FF2B5EF4-FFF2-40B4-BE49-F238E27FC236}">
              <a16:creationId xmlns:a16="http://schemas.microsoft.com/office/drawing/2014/main" id="{51E346DD-0107-43D2-A904-B0DE7C6B9615}"/>
            </a:ext>
          </a:extLst>
        </xdr:cNvPr>
        <xdr:cNvSpPr>
          <a:spLocks noChangeAspect="1" noChangeArrowheads="1"/>
        </xdr:cNvSpPr>
      </xdr:nvSpPr>
      <xdr:spPr bwMode="auto">
        <a:xfrm>
          <a:off x="0"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377</xdr:row>
      <xdr:rowOff>0</xdr:rowOff>
    </xdr:from>
    <xdr:ext cx="190500" cy="104775"/>
    <xdr:sp macro="" textlink="">
      <xdr:nvSpPr>
        <xdr:cNvPr id="515" name="AutoShape 96" descr="Bandeirademataraca.PNG">
          <a:hlinkClick xmlns:r="http://schemas.openxmlformats.org/officeDocument/2006/relationships" r:id="rId153"/>
          <a:extLst>
            <a:ext uri="{FF2B5EF4-FFF2-40B4-BE49-F238E27FC236}">
              <a16:creationId xmlns:a16="http://schemas.microsoft.com/office/drawing/2014/main" id="{4869B578-B388-41AE-96BE-6082D2D033D7}"/>
            </a:ext>
          </a:extLst>
        </xdr:cNvPr>
        <xdr:cNvSpPr>
          <a:spLocks noChangeAspect="1" noChangeArrowheads="1"/>
        </xdr:cNvSpPr>
      </xdr:nvSpPr>
      <xdr:spPr bwMode="auto">
        <a:xfrm>
          <a:off x="0" y="73369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509</xdr:row>
      <xdr:rowOff>0</xdr:rowOff>
    </xdr:from>
    <xdr:ext cx="190500" cy="114300"/>
    <xdr:sp macro="" textlink="">
      <xdr:nvSpPr>
        <xdr:cNvPr id="516" name="AutoShape 97" descr="Bandeira de Aparecida PB.jpg">
          <a:hlinkClick xmlns:r="http://schemas.openxmlformats.org/officeDocument/2006/relationships" r:id="rId154"/>
          <a:extLst>
            <a:ext uri="{FF2B5EF4-FFF2-40B4-BE49-F238E27FC236}">
              <a16:creationId xmlns:a16="http://schemas.microsoft.com/office/drawing/2014/main" id="{409E11A6-36E3-4859-99E5-4E0E783165E9}"/>
            </a:ext>
          </a:extLst>
        </xdr:cNvPr>
        <xdr:cNvSpPr>
          <a:spLocks noChangeAspect="1" noChangeArrowheads="1"/>
        </xdr:cNvSpPr>
      </xdr:nvSpPr>
      <xdr:spPr bwMode="auto">
        <a:xfrm>
          <a:off x="0" y="98515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417</xdr:row>
      <xdr:rowOff>0</xdr:rowOff>
    </xdr:from>
    <xdr:ext cx="190500" cy="123825"/>
    <xdr:sp macro="" textlink="">
      <xdr:nvSpPr>
        <xdr:cNvPr id="517" name="AutoShape 98" descr="Bandeira Barra de Santana-PB.jpg">
          <a:hlinkClick xmlns:r="http://schemas.openxmlformats.org/officeDocument/2006/relationships" r:id="rId155"/>
          <a:extLst>
            <a:ext uri="{FF2B5EF4-FFF2-40B4-BE49-F238E27FC236}">
              <a16:creationId xmlns:a16="http://schemas.microsoft.com/office/drawing/2014/main" id="{6220F67F-13EF-4048-BF14-FEC3019CC68E}"/>
            </a:ext>
          </a:extLst>
        </xdr:cNvPr>
        <xdr:cNvSpPr>
          <a:spLocks noChangeAspect="1" noChangeArrowheads="1"/>
        </xdr:cNvSpPr>
      </xdr:nvSpPr>
      <xdr:spPr bwMode="auto">
        <a:xfrm>
          <a:off x="0" y="8098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518" name="AutoShape 100" descr="Bandeira Gado Bravo.jpg">
          <a:hlinkClick xmlns:r="http://schemas.openxmlformats.org/officeDocument/2006/relationships" r:id="rId156"/>
          <a:extLst>
            <a:ext uri="{FF2B5EF4-FFF2-40B4-BE49-F238E27FC236}">
              <a16:creationId xmlns:a16="http://schemas.microsoft.com/office/drawing/2014/main" id="{BDFD336E-8C76-48AF-84D0-4500F5CE3001}"/>
            </a:ext>
          </a:extLst>
        </xdr:cNvPr>
        <xdr:cNvSpPr>
          <a:spLocks noChangeAspect="1" noChangeArrowheads="1"/>
        </xdr:cNvSpPr>
      </xdr:nvSpPr>
      <xdr:spPr bwMode="auto">
        <a:xfrm>
          <a:off x="0" y="6724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430</xdr:row>
      <xdr:rowOff>0</xdr:rowOff>
    </xdr:from>
    <xdr:ext cx="190500" cy="123825"/>
    <xdr:sp macro="" textlink="">
      <xdr:nvSpPr>
        <xdr:cNvPr id="519" name="AutoShape 101" descr="BandeiraJuarezTávora.png">
          <a:hlinkClick xmlns:r="http://schemas.openxmlformats.org/officeDocument/2006/relationships" r:id="rId157"/>
          <a:extLst>
            <a:ext uri="{FF2B5EF4-FFF2-40B4-BE49-F238E27FC236}">
              <a16:creationId xmlns:a16="http://schemas.microsoft.com/office/drawing/2014/main" id="{DD65DB9D-E220-4670-964B-178EF79F3C60}"/>
            </a:ext>
          </a:extLst>
        </xdr:cNvPr>
        <xdr:cNvSpPr>
          <a:spLocks noChangeAspect="1" noChangeArrowheads="1"/>
        </xdr:cNvSpPr>
      </xdr:nvSpPr>
      <xdr:spPr bwMode="auto">
        <a:xfrm>
          <a:off x="0" y="8346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328</xdr:row>
      <xdr:rowOff>0</xdr:rowOff>
    </xdr:from>
    <xdr:ext cx="190500" cy="104775"/>
    <xdr:sp macro="" textlink="">
      <xdr:nvSpPr>
        <xdr:cNvPr id="520" name="AutoShape 102" descr="Bandeira pedra lavada.png">
          <a:hlinkClick xmlns:r="http://schemas.openxmlformats.org/officeDocument/2006/relationships" r:id="rId158"/>
          <a:extLst>
            <a:ext uri="{FF2B5EF4-FFF2-40B4-BE49-F238E27FC236}">
              <a16:creationId xmlns:a16="http://schemas.microsoft.com/office/drawing/2014/main" id="{AB468DE6-2CE5-4FB8-ABB7-E36DC39641C3}"/>
            </a:ext>
          </a:extLst>
        </xdr:cNvPr>
        <xdr:cNvSpPr>
          <a:spLocks noChangeAspect="1" noChangeArrowheads="1"/>
        </xdr:cNvSpPr>
      </xdr:nvSpPr>
      <xdr:spPr bwMode="auto">
        <a:xfrm>
          <a:off x="0" y="63599786"/>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501</xdr:row>
      <xdr:rowOff>0</xdr:rowOff>
    </xdr:from>
    <xdr:ext cx="190500" cy="133350"/>
    <xdr:sp macro="" textlink="">
      <xdr:nvSpPr>
        <xdr:cNvPr id="521" name="AutoShape 103" descr="Símbolo Municipal 1.jpg">
          <a:hlinkClick xmlns:r="http://schemas.openxmlformats.org/officeDocument/2006/relationships" r:id="rId159"/>
          <a:extLst>
            <a:ext uri="{FF2B5EF4-FFF2-40B4-BE49-F238E27FC236}">
              <a16:creationId xmlns:a16="http://schemas.microsoft.com/office/drawing/2014/main" id="{DD46B4D6-80AF-491B-9FE5-42215CF77B88}"/>
            </a:ext>
          </a:extLst>
        </xdr:cNvPr>
        <xdr:cNvSpPr>
          <a:spLocks noChangeAspect="1" noChangeArrowheads="1"/>
        </xdr:cNvSpPr>
      </xdr:nvSpPr>
      <xdr:spPr bwMode="auto">
        <a:xfrm>
          <a:off x="0" y="96991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209550"/>
    <xdr:sp macro="" textlink="">
      <xdr:nvSpPr>
        <xdr:cNvPr id="522" name="AutoShape 104" descr="Brasão Sobrado-PB.jpg">
          <a:hlinkClick xmlns:r="http://schemas.openxmlformats.org/officeDocument/2006/relationships" r:id="rId160"/>
          <a:extLst>
            <a:ext uri="{FF2B5EF4-FFF2-40B4-BE49-F238E27FC236}">
              <a16:creationId xmlns:a16="http://schemas.microsoft.com/office/drawing/2014/main" id="{8CF39871-81F0-40EB-AE3F-CB31FED32C76}"/>
            </a:ext>
          </a:extLst>
        </xdr:cNvPr>
        <xdr:cNvSpPr>
          <a:spLocks noChangeAspect="1" noChangeArrowheads="1"/>
        </xdr:cNvSpPr>
      </xdr:nvSpPr>
      <xdr:spPr bwMode="auto">
        <a:xfrm>
          <a:off x="0" y="90895714"/>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33350"/>
    <xdr:sp macro="" textlink="">
      <xdr:nvSpPr>
        <xdr:cNvPr id="523" name="AutoShape 105" descr="Bandeira do Município de Jericó.jpg">
          <a:hlinkClick xmlns:r="http://schemas.openxmlformats.org/officeDocument/2006/relationships" r:id="rId161"/>
          <a:extLst>
            <a:ext uri="{FF2B5EF4-FFF2-40B4-BE49-F238E27FC236}">
              <a16:creationId xmlns:a16="http://schemas.microsoft.com/office/drawing/2014/main" id="{D495D74E-70CA-48F2-AE4A-F3BE16614878}"/>
            </a:ext>
          </a:extLst>
        </xdr:cNvPr>
        <xdr:cNvSpPr>
          <a:spLocks noChangeAspect="1" noChangeArrowheads="1"/>
        </xdr:cNvSpPr>
      </xdr:nvSpPr>
      <xdr:spPr bwMode="auto">
        <a:xfrm>
          <a:off x="0" y="7565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42875"/>
    <xdr:sp macro="" textlink="">
      <xdr:nvSpPr>
        <xdr:cNvPr id="524" name="AutoShape 106" descr="Bandeira lagoa de dentro.jpg">
          <a:hlinkClick xmlns:r="http://schemas.openxmlformats.org/officeDocument/2006/relationships" r:id="rId162"/>
          <a:extLst>
            <a:ext uri="{FF2B5EF4-FFF2-40B4-BE49-F238E27FC236}">
              <a16:creationId xmlns:a16="http://schemas.microsoft.com/office/drawing/2014/main" id="{EDC705F6-792F-4DC6-8275-46827CFC3D91}"/>
            </a:ext>
          </a:extLst>
        </xdr:cNvPr>
        <xdr:cNvSpPr>
          <a:spLocks noChangeAspect="1" noChangeArrowheads="1"/>
        </xdr:cNvSpPr>
      </xdr:nvSpPr>
      <xdr:spPr bwMode="auto">
        <a:xfrm>
          <a:off x="0" y="87657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14300"/>
    <xdr:sp macro="" textlink="">
      <xdr:nvSpPr>
        <xdr:cNvPr id="525" name="AutoShape 107" descr="Bandeira São Mamede.jpg">
          <a:hlinkClick xmlns:r="http://schemas.openxmlformats.org/officeDocument/2006/relationships" r:id="rId163"/>
          <a:extLst>
            <a:ext uri="{FF2B5EF4-FFF2-40B4-BE49-F238E27FC236}">
              <a16:creationId xmlns:a16="http://schemas.microsoft.com/office/drawing/2014/main" id="{6BA01C2D-5182-44F9-8E3C-5F6F490ADB9B}"/>
            </a:ext>
          </a:extLst>
        </xdr:cNvPr>
        <xdr:cNvSpPr>
          <a:spLocks noChangeAspect="1" noChangeArrowheads="1"/>
        </xdr:cNvSpPr>
      </xdr:nvSpPr>
      <xdr:spPr bwMode="auto">
        <a:xfrm>
          <a:off x="0" y="79656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33350"/>
    <xdr:sp macro="" textlink="">
      <xdr:nvSpPr>
        <xdr:cNvPr id="526" name="AutoShape 108" descr="Bandeira de São José da Lagoa Tapada.jpg">
          <a:hlinkClick xmlns:r="http://schemas.openxmlformats.org/officeDocument/2006/relationships" r:id="rId164"/>
          <a:extLst>
            <a:ext uri="{FF2B5EF4-FFF2-40B4-BE49-F238E27FC236}">
              <a16:creationId xmlns:a16="http://schemas.microsoft.com/office/drawing/2014/main" id="{097304D4-9B62-4208-AA5F-E607FAB71A7E}"/>
            </a:ext>
          </a:extLst>
        </xdr:cNvPr>
        <xdr:cNvSpPr>
          <a:spLocks noChangeAspect="1" noChangeArrowheads="1"/>
        </xdr:cNvSpPr>
      </xdr:nvSpPr>
      <xdr:spPr bwMode="auto">
        <a:xfrm>
          <a:off x="0" y="10023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23825"/>
    <xdr:sp macro="" textlink="">
      <xdr:nvSpPr>
        <xdr:cNvPr id="527" name="AutoShape 109" descr="Bandeira casserengue.PNG">
          <a:hlinkClick xmlns:r="http://schemas.openxmlformats.org/officeDocument/2006/relationships" r:id="rId165"/>
          <a:extLst>
            <a:ext uri="{FF2B5EF4-FFF2-40B4-BE49-F238E27FC236}">
              <a16:creationId xmlns:a16="http://schemas.microsoft.com/office/drawing/2014/main" id="{AD2FFD37-11C2-45A9-8A6C-227D8AD2CBD0}"/>
            </a:ext>
          </a:extLst>
        </xdr:cNvPr>
        <xdr:cNvSpPr>
          <a:spLocks noChangeAspect="1" noChangeArrowheads="1"/>
        </xdr:cNvSpPr>
      </xdr:nvSpPr>
      <xdr:spPr bwMode="auto">
        <a:xfrm>
          <a:off x="0" y="58524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415</xdr:row>
      <xdr:rowOff>0</xdr:rowOff>
    </xdr:from>
    <xdr:ext cx="190500" cy="123825"/>
    <xdr:sp macro="" textlink="">
      <xdr:nvSpPr>
        <xdr:cNvPr id="528" name="AutoShape 110" descr="Bandeira São Miguel de Taipu-PB.jpg">
          <a:hlinkClick xmlns:r="http://schemas.openxmlformats.org/officeDocument/2006/relationships" r:id="rId166"/>
          <a:extLst>
            <a:ext uri="{FF2B5EF4-FFF2-40B4-BE49-F238E27FC236}">
              <a16:creationId xmlns:a16="http://schemas.microsoft.com/office/drawing/2014/main" id="{0341D2D4-0410-4866-9FA7-37ECB01A2900}"/>
            </a:ext>
          </a:extLst>
        </xdr:cNvPr>
        <xdr:cNvSpPr>
          <a:spLocks noChangeAspect="1" noChangeArrowheads="1"/>
        </xdr:cNvSpPr>
      </xdr:nvSpPr>
      <xdr:spPr bwMode="auto">
        <a:xfrm>
          <a:off x="0" y="8060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14300"/>
    <xdr:sp macro="" textlink="">
      <xdr:nvSpPr>
        <xdr:cNvPr id="529" name="AutoShape 111" descr="Bandeira de Belém do Brejo do Cruz, Paraíba, Brasil.png">
          <a:hlinkClick xmlns:r="http://schemas.openxmlformats.org/officeDocument/2006/relationships" r:id="rId167"/>
          <a:extLst>
            <a:ext uri="{FF2B5EF4-FFF2-40B4-BE49-F238E27FC236}">
              <a16:creationId xmlns:a16="http://schemas.microsoft.com/office/drawing/2014/main" id="{44150824-B12C-40D6-8219-FAE23429FE78}"/>
            </a:ext>
          </a:extLst>
        </xdr:cNvPr>
        <xdr:cNvSpPr>
          <a:spLocks noChangeAspect="1" noChangeArrowheads="1"/>
        </xdr:cNvSpPr>
      </xdr:nvSpPr>
      <xdr:spPr bwMode="auto">
        <a:xfrm>
          <a:off x="0" y="78513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52400"/>
    <xdr:sp macro="" textlink="">
      <xdr:nvSpPr>
        <xdr:cNvPr id="530" name="AutoShape 112" descr="Brasão Nazarezinho.jpg">
          <a:hlinkClick xmlns:r="http://schemas.openxmlformats.org/officeDocument/2006/relationships" r:id="rId168"/>
          <a:extLst>
            <a:ext uri="{FF2B5EF4-FFF2-40B4-BE49-F238E27FC236}">
              <a16:creationId xmlns:a16="http://schemas.microsoft.com/office/drawing/2014/main" id="{D601E91E-2A4E-4810-9886-3EAD72920165}"/>
            </a:ext>
          </a:extLst>
        </xdr:cNvPr>
        <xdr:cNvSpPr>
          <a:spLocks noChangeAspect="1" noChangeArrowheads="1"/>
        </xdr:cNvSpPr>
      </xdr:nvSpPr>
      <xdr:spPr bwMode="auto">
        <a:xfrm>
          <a:off x="0" y="897527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433</xdr:row>
      <xdr:rowOff>0</xdr:rowOff>
    </xdr:from>
    <xdr:ext cx="190500" cy="161925"/>
    <xdr:sp macro="" textlink="">
      <xdr:nvSpPr>
        <xdr:cNvPr id="531" name="AutoShape 113" descr="Bandeira Livramento-PB.jpg">
          <a:hlinkClick xmlns:r="http://schemas.openxmlformats.org/officeDocument/2006/relationships" r:id="rId169"/>
          <a:extLst>
            <a:ext uri="{FF2B5EF4-FFF2-40B4-BE49-F238E27FC236}">
              <a16:creationId xmlns:a16="http://schemas.microsoft.com/office/drawing/2014/main" id="{70C71C82-5350-482E-8CA6-BE759ED75010}"/>
            </a:ext>
          </a:extLst>
        </xdr:cNvPr>
        <xdr:cNvSpPr>
          <a:spLocks noChangeAspect="1" noChangeArrowheads="1"/>
        </xdr:cNvSpPr>
      </xdr:nvSpPr>
      <xdr:spPr bwMode="auto">
        <a:xfrm>
          <a:off x="0" y="84037714"/>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402</xdr:row>
      <xdr:rowOff>0</xdr:rowOff>
    </xdr:from>
    <xdr:ext cx="190500" cy="133350"/>
    <xdr:sp macro="" textlink="">
      <xdr:nvSpPr>
        <xdr:cNvPr id="532" name="AutoShape 114" descr="Bandeira cacimbas.png">
          <a:hlinkClick xmlns:r="http://schemas.openxmlformats.org/officeDocument/2006/relationships" r:id="rId170"/>
          <a:extLst>
            <a:ext uri="{FF2B5EF4-FFF2-40B4-BE49-F238E27FC236}">
              <a16:creationId xmlns:a16="http://schemas.microsoft.com/office/drawing/2014/main" id="{130752DC-1332-4630-B132-D251DC966F27}"/>
            </a:ext>
          </a:extLst>
        </xdr:cNvPr>
        <xdr:cNvSpPr>
          <a:spLocks noChangeAspect="1" noChangeArrowheads="1"/>
        </xdr:cNvSpPr>
      </xdr:nvSpPr>
      <xdr:spPr bwMode="auto">
        <a:xfrm>
          <a:off x="0" y="7813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473</xdr:row>
      <xdr:rowOff>0</xdr:rowOff>
    </xdr:from>
    <xdr:ext cx="190500" cy="200025"/>
    <xdr:sp macro="" textlink="">
      <xdr:nvSpPr>
        <xdr:cNvPr id="533" name="AutoShape 115" descr="Brasao junco do serido.png">
          <a:hlinkClick xmlns:r="http://schemas.openxmlformats.org/officeDocument/2006/relationships" r:id="rId171"/>
          <a:extLst>
            <a:ext uri="{FF2B5EF4-FFF2-40B4-BE49-F238E27FC236}">
              <a16:creationId xmlns:a16="http://schemas.microsoft.com/office/drawing/2014/main" id="{AC6B2A98-2A70-41C7-AD61-05958BA73CD5}"/>
            </a:ext>
          </a:extLst>
        </xdr:cNvPr>
        <xdr:cNvSpPr>
          <a:spLocks noChangeAspect="1" noChangeArrowheads="1"/>
        </xdr:cNvSpPr>
      </xdr:nvSpPr>
      <xdr:spPr bwMode="auto">
        <a:xfrm>
          <a:off x="0" y="91657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534" name="AutoShape 116" descr="Bandeira Caiçara-PB.jpg">
          <a:hlinkClick xmlns:r="http://schemas.openxmlformats.org/officeDocument/2006/relationships" r:id="rId172"/>
          <a:extLst>
            <a:ext uri="{FF2B5EF4-FFF2-40B4-BE49-F238E27FC236}">
              <a16:creationId xmlns:a16="http://schemas.microsoft.com/office/drawing/2014/main" id="{E1904E13-10C3-4052-9B18-F56AE598F535}"/>
            </a:ext>
          </a:extLst>
        </xdr:cNvPr>
        <xdr:cNvSpPr>
          <a:spLocks noChangeAspect="1" noChangeArrowheads="1"/>
        </xdr:cNvSpPr>
      </xdr:nvSpPr>
      <xdr:spPr bwMode="auto">
        <a:xfrm>
          <a:off x="0" y="7260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33350"/>
    <xdr:sp macro="" textlink="">
      <xdr:nvSpPr>
        <xdr:cNvPr id="535" name="AutoShape 117" descr="Bandeira boa vista.PNG">
          <a:hlinkClick xmlns:r="http://schemas.openxmlformats.org/officeDocument/2006/relationships" r:id="rId173"/>
          <a:extLst>
            <a:ext uri="{FF2B5EF4-FFF2-40B4-BE49-F238E27FC236}">
              <a16:creationId xmlns:a16="http://schemas.microsoft.com/office/drawing/2014/main" id="{BCE4FB40-1DE6-4B86-93BE-57AC115C7EDE}"/>
            </a:ext>
          </a:extLst>
        </xdr:cNvPr>
        <xdr:cNvSpPr>
          <a:spLocks noChangeAspect="1" noChangeArrowheads="1"/>
        </xdr:cNvSpPr>
      </xdr:nvSpPr>
      <xdr:spPr bwMode="auto">
        <a:xfrm>
          <a:off x="0" y="73179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382</xdr:row>
      <xdr:rowOff>0</xdr:rowOff>
    </xdr:from>
    <xdr:ext cx="190500" cy="133350"/>
    <xdr:sp macro="" textlink="">
      <xdr:nvSpPr>
        <xdr:cNvPr id="536" name="AutoShape 118" descr="Bandeira Areial.jpg">
          <a:hlinkClick xmlns:r="http://schemas.openxmlformats.org/officeDocument/2006/relationships" r:id="rId174"/>
          <a:extLst>
            <a:ext uri="{FF2B5EF4-FFF2-40B4-BE49-F238E27FC236}">
              <a16:creationId xmlns:a16="http://schemas.microsoft.com/office/drawing/2014/main" id="{288D6ED6-8BA9-46AB-BBF8-62156373B025}"/>
            </a:ext>
          </a:extLst>
        </xdr:cNvPr>
        <xdr:cNvSpPr>
          <a:spLocks noChangeAspect="1" noChangeArrowheads="1"/>
        </xdr:cNvSpPr>
      </xdr:nvSpPr>
      <xdr:spPr bwMode="auto">
        <a:xfrm>
          <a:off x="0" y="7432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441</xdr:row>
      <xdr:rowOff>0</xdr:rowOff>
    </xdr:from>
    <xdr:ext cx="190500" cy="104775"/>
    <xdr:sp macro="" textlink="">
      <xdr:nvSpPr>
        <xdr:cNvPr id="537" name="AutoShape 119" descr="Bandeira Serra Redonda-PB.jpg">
          <a:hlinkClick xmlns:r="http://schemas.openxmlformats.org/officeDocument/2006/relationships" r:id="rId175"/>
          <a:extLst>
            <a:ext uri="{FF2B5EF4-FFF2-40B4-BE49-F238E27FC236}">
              <a16:creationId xmlns:a16="http://schemas.microsoft.com/office/drawing/2014/main" id="{DEFE01FA-7CF6-4ABC-920F-0D445F72A1AD}"/>
            </a:ext>
          </a:extLst>
        </xdr:cNvPr>
        <xdr:cNvSpPr>
          <a:spLocks noChangeAspect="1" noChangeArrowheads="1"/>
        </xdr:cNvSpPr>
      </xdr:nvSpPr>
      <xdr:spPr bwMode="auto">
        <a:xfrm>
          <a:off x="0" y="85561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497</xdr:row>
      <xdr:rowOff>0</xdr:rowOff>
    </xdr:from>
    <xdr:ext cx="190500" cy="161925"/>
    <xdr:sp macro="" textlink="">
      <xdr:nvSpPr>
        <xdr:cNvPr id="538" name="AutoShape 120" descr="Bandeirasa.jpg">
          <a:hlinkClick xmlns:r="http://schemas.openxmlformats.org/officeDocument/2006/relationships" r:id="rId176"/>
          <a:extLst>
            <a:ext uri="{FF2B5EF4-FFF2-40B4-BE49-F238E27FC236}">
              <a16:creationId xmlns:a16="http://schemas.microsoft.com/office/drawing/2014/main" id="{FB4A75F1-C294-45A1-857B-7D04180EB37F}"/>
            </a:ext>
          </a:extLst>
        </xdr:cNvPr>
        <xdr:cNvSpPr>
          <a:spLocks noChangeAspect="1" noChangeArrowheads="1"/>
        </xdr:cNvSpPr>
      </xdr:nvSpPr>
      <xdr:spPr bwMode="auto">
        <a:xfrm>
          <a:off x="0" y="96229714"/>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14300"/>
    <xdr:sp macro="" textlink="">
      <xdr:nvSpPr>
        <xdr:cNvPr id="539" name="AutoShape 121" descr="Bandeira Cuitegi.jpg">
          <a:hlinkClick xmlns:r="http://schemas.openxmlformats.org/officeDocument/2006/relationships" r:id="rId177"/>
          <a:extLst>
            <a:ext uri="{FF2B5EF4-FFF2-40B4-BE49-F238E27FC236}">
              <a16:creationId xmlns:a16="http://schemas.microsoft.com/office/drawing/2014/main" id="{4076D762-5AA9-4110-B983-FCEE16FEF35E}"/>
            </a:ext>
          </a:extLst>
        </xdr:cNvPr>
        <xdr:cNvSpPr>
          <a:spLocks noChangeAspect="1" noChangeArrowheads="1"/>
        </xdr:cNvSpPr>
      </xdr:nvSpPr>
      <xdr:spPr bwMode="auto">
        <a:xfrm>
          <a:off x="0" y="80799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23825"/>
    <xdr:sp macro="" textlink="">
      <xdr:nvSpPr>
        <xdr:cNvPr id="540" name="AutoShape 122" descr="Flag of None.svg">
          <a:hlinkClick xmlns:r="http://schemas.openxmlformats.org/officeDocument/2006/relationships" r:id="rId27"/>
          <a:extLst>
            <a:ext uri="{FF2B5EF4-FFF2-40B4-BE49-F238E27FC236}">
              <a16:creationId xmlns:a16="http://schemas.microsoft.com/office/drawing/2014/main" id="{ACB173A9-4B62-4364-B62A-24CE581708CC}"/>
            </a:ext>
          </a:extLst>
        </xdr:cNvPr>
        <xdr:cNvSpPr>
          <a:spLocks noChangeAspect="1" noChangeArrowheads="1"/>
        </xdr:cNvSpPr>
      </xdr:nvSpPr>
      <xdr:spPr bwMode="auto">
        <a:xfrm>
          <a:off x="0" y="58932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324</xdr:row>
      <xdr:rowOff>0</xdr:rowOff>
    </xdr:from>
    <xdr:ext cx="190500" cy="123825"/>
    <xdr:sp macro="" textlink="">
      <xdr:nvSpPr>
        <xdr:cNvPr id="541" name="AutoShape 123" descr="Flag of Marizópolis.svg">
          <a:hlinkClick xmlns:r="http://schemas.openxmlformats.org/officeDocument/2006/relationships" r:id="rId178"/>
          <a:extLst>
            <a:ext uri="{FF2B5EF4-FFF2-40B4-BE49-F238E27FC236}">
              <a16:creationId xmlns:a16="http://schemas.microsoft.com/office/drawing/2014/main" id="{CAB90273-6102-4122-AD4C-7693317706CD}"/>
            </a:ext>
          </a:extLst>
        </xdr:cNvPr>
        <xdr:cNvSpPr>
          <a:spLocks noChangeAspect="1" noChangeArrowheads="1"/>
        </xdr:cNvSpPr>
      </xdr:nvSpPr>
      <xdr:spPr bwMode="auto">
        <a:xfrm>
          <a:off x="0" y="627969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406</xdr:row>
      <xdr:rowOff>0</xdr:rowOff>
    </xdr:from>
    <xdr:ext cx="190500" cy="114300"/>
    <xdr:sp macro="" textlink="">
      <xdr:nvSpPr>
        <xdr:cNvPr id="542" name="AutoShape 124" descr="Bandeira matureia.jpg">
          <a:hlinkClick xmlns:r="http://schemas.openxmlformats.org/officeDocument/2006/relationships" r:id="rId179"/>
          <a:extLst>
            <a:ext uri="{FF2B5EF4-FFF2-40B4-BE49-F238E27FC236}">
              <a16:creationId xmlns:a16="http://schemas.microsoft.com/office/drawing/2014/main" id="{8EA97AB0-EA35-47C9-8483-9C7CA2495DF3}"/>
            </a:ext>
          </a:extLst>
        </xdr:cNvPr>
        <xdr:cNvSpPr>
          <a:spLocks noChangeAspect="1" noChangeArrowheads="1"/>
        </xdr:cNvSpPr>
      </xdr:nvSpPr>
      <xdr:spPr bwMode="auto">
        <a:xfrm>
          <a:off x="0" y="78894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04775"/>
    <xdr:sp macro="" textlink="">
      <xdr:nvSpPr>
        <xdr:cNvPr id="543" name="AutoShape 125" descr="Bandeiradecapim.png">
          <a:hlinkClick xmlns:r="http://schemas.openxmlformats.org/officeDocument/2006/relationships" r:id="rId180"/>
          <a:extLst>
            <a:ext uri="{FF2B5EF4-FFF2-40B4-BE49-F238E27FC236}">
              <a16:creationId xmlns:a16="http://schemas.microsoft.com/office/drawing/2014/main" id="{D3DE8A65-0E0C-4B32-9935-2BEAF8B24114}"/>
            </a:ext>
          </a:extLst>
        </xdr:cNvPr>
        <xdr:cNvSpPr>
          <a:spLocks noChangeAspect="1" noChangeArrowheads="1"/>
        </xdr:cNvSpPr>
      </xdr:nvSpPr>
      <xdr:spPr bwMode="auto">
        <a:xfrm>
          <a:off x="0" y="81751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544" name="AutoShape 126" descr="Flag of None.svg">
          <a:hlinkClick xmlns:r="http://schemas.openxmlformats.org/officeDocument/2006/relationships" r:id="rId27"/>
          <a:extLst>
            <a:ext uri="{FF2B5EF4-FFF2-40B4-BE49-F238E27FC236}">
              <a16:creationId xmlns:a16="http://schemas.microsoft.com/office/drawing/2014/main" id="{87D215EA-5089-477E-B60C-52F1B5A8ACD4}"/>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369</xdr:row>
      <xdr:rowOff>0</xdr:rowOff>
    </xdr:from>
    <xdr:ext cx="190500" cy="123825"/>
    <xdr:sp macro="" textlink="">
      <xdr:nvSpPr>
        <xdr:cNvPr id="545" name="AutoShape 127" descr="Bandeira piloes.png">
          <a:hlinkClick xmlns:r="http://schemas.openxmlformats.org/officeDocument/2006/relationships" r:id="rId181"/>
          <a:extLst>
            <a:ext uri="{FF2B5EF4-FFF2-40B4-BE49-F238E27FC236}">
              <a16:creationId xmlns:a16="http://schemas.microsoft.com/office/drawing/2014/main" id="{983B02DB-FCDA-49BD-AE9E-C7D451EB4EDE}"/>
            </a:ext>
          </a:extLst>
        </xdr:cNvPr>
        <xdr:cNvSpPr>
          <a:spLocks noChangeAspect="1" noChangeArrowheads="1"/>
        </xdr:cNvSpPr>
      </xdr:nvSpPr>
      <xdr:spPr bwMode="auto">
        <a:xfrm>
          <a:off x="0" y="7184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546" name="AutoShape 128" descr="Bandeira santa cecilia.png">
          <a:hlinkClick xmlns:r="http://schemas.openxmlformats.org/officeDocument/2006/relationships" r:id="rId182"/>
          <a:extLst>
            <a:ext uri="{FF2B5EF4-FFF2-40B4-BE49-F238E27FC236}">
              <a16:creationId xmlns:a16="http://schemas.microsoft.com/office/drawing/2014/main" id="{03B92C7D-A4CA-43E6-97B5-3A2E15E48FCF}"/>
            </a:ext>
          </a:extLst>
        </xdr:cNvPr>
        <xdr:cNvSpPr>
          <a:spLocks noChangeAspect="1" noChangeArrowheads="1"/>
        </xdr:cNvSpPr>
      </xdr:nvSpPr>
      <xdr:spPr bwMode="auto">
        <a:xfrm>
          <a:off x="0" y="8613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477</xdr:row>
      <xdr:rowOff>0</xdr:rowOff>
    </xdr:from>
    <xdr:ext cx="190500" cy="123825"/>
    <xdr:sp macro="" textlink="">
      <xdr:nvSpPr>
        <xdr:cNvPr id="547" name="AutoShape 129" descr="Bandeira diamante.png">
          <a:hlinkClick xmlns:r="http://schemas.openxmlformats.org/officeDocument/2006/relationships" r:id="rId183"/>
          <a:extLst>
            <a:ext uri="{FF2B5EF4-FFF2-40B4-BE49-F238E27FC236}">
              <a16:creationId xmlns:a16="http://schemas.microsoft.com/office/drawing/2014/main" id="{CB5279A5-2D73-49BA-813D-D670376DC1F0}"/>
            </a:ext>
          </a:extLst>
        </xdr:cNvPr>
        <xdr:cNvSpPr>
          <a:spLocks noChangeAspect="1" noChangeArrowheads="1"/>
        </xdr:cNvSpPr>
      </xdr:nvSpPr>
      <xdr:spPr bwMode="auto">
        <a:xfrm>
          <a:off x="0" y="9241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66675"/>
    <xdr:sp macro="" textlink="">
      <xdr:nvSpPr>
        <xdr:cNvPr id="548" name="AutoShape 130" descr="Bandeira Brejo dos Santos (PB).jpg">
          <a:hlinkClick xmlns:r="http://schemas.openxmlformats.org/officeDocument/2006/relationships" r:id="rId184"/>
          <a:extLst>
            <a:ext uri="{FF2B5EF4-FFF2-40B4-BE49-F238E27FC236}">
              <a16:creationId xmlns:a16="http://schemas.microsoft.com/office/drawing/2014/main" id="{9353ADF6-2D8F-47D5-8D4C-3890FA77D549}"/>
            </a:ext>
          </a:extLst>
        </xdr:cNvPr>
        <xdr:cNvSpPr>
          <a:spLocks noChangeAspect="1" noChangeArrowheads="1"/>
        </xdr:cNvSpPr>
      </xdr:nvSpPr>
      <xdr:spPr bwMode="auto">
        <a:xfrm>
          <a:off x="0" y="66851893"/>
          <a:ext cx="190500" cy="666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394</xdr:row>
      <xdr:rowOff>0</xdr:rowOff>
    </xdr:from>
    <xdr:ext cx="190500" cy="152400"/>
    <xdr:sp macro="" textlink="">
      <xdr:nvSpPr>
        <xdr:cNvPr id="549" name="AutoShape 131" descr="Bandeira Olho d'Água (PB).jpg">
          <a:hlinkClick xmlns:r="http://schemas.openxmlformats.org/officeDocument/2006/relationships" r:id="rId185"/>
          <a:extLst>
            <a:ext uri="{FF2B5EF4-FFF2-40B4-BE49-F238E27FC236}">
              <a16:creationId xmlns:a16="http://schemas.microsoft.com/office/drawing/2014/main" id="{EAAA2EAF-644A-40E7-A473-222B685DB60C}"/>
            </a:ext>
          </a:extLst>
        </xdr:cNvPr>
        <xdr:cNvSpPr>
          <a:spLocks noChangeAspect="1" noChangeArrowheads="1"/>
        </xdr:cNvSpPr>
      </xdr:nvSpPr>
      <xdr:spPr bwMode="auto">
        <a:xfrm>
          <a:off x="0" y="76608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500</xdr:row>
      <xdr:rowOff>0</xdr:rowOff>
    </xdr:from>
    <xdr:ext cx="190500" cy="123825"/>
    <xdr:sp macro="" textlink="">
      <xdr:nvSpPr>
        <xdr:cNvPr id="550" name="AutoShape 132" descr="Flag of None.svg">
          <a:hlinkClick xmlns:r="http://schemas.openxmlformats.org/officeDocument/2006/relationships" r:id="rId27"/>
          <a:extLst>
            <a:ext uri="{FF2B5EF4-FFF2-40B4-BE49-F238E27FC236}">
              <a16:creationId xmlns:a16="http://schemas.microsoft.com/office/drawing/2014/main" id="{40D5BAE8-9E4A-46FF-97D2-4BDD382E3B76}"/>
            </a:ext>
          </a:extLst>
        </xdr:cNvPr>
        <xdr:cNvSpPr>
          <a:spLocks noChangeAspect="1" noChangeArrowheads="1"/>
        </xdr:cNvSpPr>
      </xdr:nvSpPr>
      <xdr:spPr bwMode="auto">
        <a:xfrm>
          <a:off x="0" y="9680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387</xdr:row>
      <xdr:rowOff>0</xdr:rowOff>
    </xdr:from>
    <xdr:ext cx="190500" cy="133350"/>
    <xdr:sp macro="" textlink="">
      <xdr:nvSpPr>
        <xdr:cNvPr id="551" name="AutoShape 133" descr="Bandeira Cuité de Mamanguape-PB.jpg">
          <a:hlinkClick xmlns:r="http://schemas.openxmlformats.org/officeDocument/2006/relationships" r:id="rId186"/>
          <a:extLst>
            <a:ext uri="{FF2B5EF4-FFF2-40B4-BE49-F238E27FC236}">
              <a16:creationId xmlns:a16="http://schemas.microsoft.com/office/drawing/2014/main" id="{90263436-1AEA-4B76-AF63-725EE5544211}"/>
            </a:ext>
          </a:extLst>
        </xdr:cNvPr>
        <xdr:cNvSpPr>
          <a:spLocks noChangeAspect="1" noChangeArrowheads="1"/>
        </xdr:cNvSpPr>
      </xdr:nvSpPr>
      <xdr:spPr bwMode="auto">
        <a:xfrm>
          <a:off x="0" y="75274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395</xdr:row>
      <xdr:rowOff>0</xdr:rowOff>
    </xdr:from>
    <xdr:ext cx="190500" cy="133350"/>
    <xdr:sp macro="" textlink="">
      <xdr:nvSpPr>
        <xdr:cNvPr id="552" name="AutoShape 134" descr="Bandeira Pedro Régis-PB.jpg">
          <a:hlinkClick xmlns:r="http://schemas.openxmlformats.org/officeDocument/2006/relationships" r:id="rId187"/>
          <a:extLst>
            <a:ext uri="{FF2B5EF4-FFF2-40B4-BE49-F238E27FC236}">
              <a16:creationId xmlns:a16="http://schemas.microsoft.com/office/drawing/2014/main" id="{751DD0D1-434F-41B9-B21E-31837B30DFBC}"/>
            </a:ext>
          </a:extLst>
        </xdr:cNvPr>
        <xdr:cNvSpPr>
          <a:spLocks noChangeAspect="1" noChangeArrowheads="1"/>
        </xdr:cNvSpPr>
      </xdr:nvSpPr>
      <xdr:spPr bwMode="auto">
        <a:xfrm>
          <a:off x="0" y="76798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334</xdr:row>
      <xdr:rowOff>0</xdr:rowOff>
    </xdr:from>
    <xdr:ext cx="190500" cy="123825"/>
    <xdr:sp macro="" textlink="">
      <xdr:nvSpPr>
        <xdr:cNvPr id="553" name="AutoShape 135" descr="Bandeira igaracy.jpg">
          <a:hlinkClick xmlns:r="http://schemas.openxmlformats.org/officeDocument/2006/relationships" r:id="rId188"/>
          <a:extLst>
            <a:ext uri="{FF2B5EF4-FFF2-40B4-BE49-F238E27FC236}">
              <a16:creationId xmlns:a16="http://schemas.microsoft.com/office/drawing/2014/main" id="{F4F269EE-B328-41B3-B985-444B7F9B5074}"/>
            </a:ext>
          </a:extLst>
        </xdr:cNvPr>
        <xdr:cNvSpPr>
          <a:spLocks noChangeAspect="1" noChangeArrowheads="1"/>
        </xdr:cNvSpPr>
      </xdr:nvSpPr>
      <xdr:spPr bwMode="auto">
        <a:xfrm>
          <a:off x="0" y="64824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420</xdr:row>
      <xdr:rowOff>0</xdr:rowOff>
    </xdr:from>
    <xdr:ext cx="190500" cy="123825"/>
    <xdr:sp macro="" textlink="">
      <xdr:nvSpPr>
        <xdr:cNvPr id="554" name="AutoShape 136" descr="Bandeira de Serraria PB.jpg">
          <a:hlinkClick xmlns:r="http://schemas.openxmlformats.org/officeDocument/2006/relationships" r:id="rId189"/>
          <a:extLst>
            <a:ext uri="{FF2B5EF4-FFF2-40B4-BE49-F238E27FC236}">
              <a16:creationId xmlns:a16="http://schemas.microsoft.com/office/drawing/2014/main" id="{224D512B-26C8-41B4-A303-DFAFBE71340C}"/>
            </a:ext>
          </a:extLst>
        </xdr:cNvPr>
        <xdr:cNvSpPr>
          <a:spLocks noChangeAspect="1" noChangeArrowheads="1"/>
        </xdr:cNvSpPr>
      </xdr:nvSpPr>
      <xdr:spPr bwMode="auto">
        <a:xfrm>
          <a:off x="0" y="8156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291</xdr:row>
      <xdr:rowOff>0</xdr:rowOff>
    </xdr:from>
    <xdr:ext cx="190500" cy="123825"/>
    <xdr:sp macro="" textlink="">
      <xdr:nvSpPr>
        <xdr:cNvPr id="555" name="AutoShape 137" descr="Flag of None.svg">
          <a:hlinkClick xmlns:r="http://schemas.openxmlformats.org/officeDocument/2006/relationships" r:id="rId27"/>
          <a:extLst>
            <a:ext uri="{FF2B5EF4-FFF2-40B4-BE49-F238E27FC236}">
              <a16:creationId xmlns:a16="http://schemas.microsoft.com/office/drawing/2014/main" id="{0CC73D27-A42C-4D9F-9904-0365F1C495A4}"/>
            </a:ext>
          </a:extLst>
        </xdr:cNvPr>
        <xdr:cNvSpPr>
          <a:spLocks noChangeAspect="1" noChangeArrowheads="1"/>
        </xdr:cNvSpPr>
      </xdr:nvSpPr>
      <xdr:spPr bwMode="auto">
        <a:xfrm>
          <a:off x="0" y="560750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556" name="AutoShape 138" descr="BANDEIRA CAJA.jpg">
          <a:hlinkClick xmlns:r="http://schemas.openxmlformats.org/officeDocument/2006/relationships" r:id="rId190"/>
          <a:extLst>
            <a:ext uri="{FF2B5EF4-FFF2-40B4-BE49-F238E27FC236}">
              <a16:creationId xmlns:a16="http://schemas.microsoft.com/office/drawing/2014/main" id="{87736794-A1B5-4412-A4DA-F89F543985E7}"/>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521</xdr:row>
      <xdr:rowOff>0</xdr:rowOff>
    </xdr:from>
    <xdr:ext cx="190500" cy="123825"/>
    <xdr:sp macro="" textlink="">
      <xdr:nvSpPr>
        <xdr:cNvPr id="557" name="AutoShape 139" descr="Bandeira de camalaú.jpg">
          <a:hlinkClick xmlns:r="http://schemas.openxmlformats.org/officeDocument/2006/relationships" r:id="rId191"/>
          <a:extLst>
            <a:ext uri="{FF2B5EF4-FFF2-40B4-BE49-F238E27FC236}">
              <a16:creationId xmlns:a16="http://schemas.microsoft.com/office/drawing/2014/main" id="{30E76F66-4ECF-4017-9D99-16BE87811CFD}"/>
            </a:ext>
          </a:extLst>
        </xdr:cNvPr>
        <xdr:cNvSpPr>
          <a:spLocks noChangeAspect="1" noChangeArrowheads="1"/>
        </xdr:cNvSpPr>
      </xdr:nvSpPr>
      <xdr:spPr bwMode="auto">
        <a:xfrm>
          <a:off x="0" y="10080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462</xdr:row>
      <xdr:rowOff>0</xdr:rowOff>
    </xdr:from>
    <xdr:ext cx="190500" cy="200025"/>
    <xdr:sp macro="" textlink="">
      <xdr:nvSpPr>
        <xdr:cNvPr id="558" name="AutoShape 140" descr="Brasao sao jose dos ramos.PNG">
          <a:hlinkClick xmlns:r="http://schemas.openxmlformats.org/officeDocument/2006/relationships" r:id="rId192"/>
          <a:extLst>
            <a:ext uri="{FF2B5EF4-FFF2-40B4-BE49-F238E27FC236}">
              <a16:creationId xmlns:a16="http://schemas.microsoft.com/office/drawing/2014/main" id="{07446EE0-F626-457D-B761-CF6265D4E778}"/>
            </a:ext>
          </a:extLst>
        </xdr:cNvPr>
        <xdr:cNvSpPr>
          <a:spLocks noChangeAspect="1" noChangeArrowheads="1"/>
        </xdr:cNvSpPr>
      </xdr:nvSpPr>
      <xdr:spPr bwMode="auto">
        <a:xfrm>
          <a:off x="0" y="89562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9525</xdr:rowOff>
    </xdr:from>
    <xdr:ext cx="190500" cy="142875"/>
    <xdr:sp macro="" textlink="">
      <xdr:nvSpPr>
        <xdr:cNvPr id="559" name="AutoShape 141" descr="Bandeira Nova Olinda.svg">
          <a:hlinkClick xmlns:r="http://schemas.openxmlformats.org/officeDocument/2006/relationships" r:id="rId193"/>
          <a:extLst>
            <a:ext uri="{FF2B5EF4-FFF2-40B4-BE49-F238E27FC236}">
              <a16:creationId xmlns:a16="http://schemas.microsoft.com/office/drawing/2014/main" id="{96D4D30C-473E-4A1B-BCAB-14793F36DF84}"/>
            </a:ext>
          </a:extLst>
        </xdr:cNvPr>
        <xdr:cNvSpPr>
          <a:spLocks noChangeAspect="1" noChangeArrowheads="1"/>
        </xdr:cNvSpPr>
      </xdr:nvSpPr>
      <xdr:spPr bwMode="auto">
        <a:xfrm>
          <a:off x="0" y="10023973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437</xdr:row>
      <xdr:rowOff>0</xdr:rowOff>
    </xdr:from>
    <xdr:ext cx="190500" cy="123825"/>
    <xdr:sp macro="" textlink="">
      <xdr:nvSpPr>
        <xdr:cNvPr id="560" name="AutoShape 142" descr="Flag of None.svg">
          <a:hlinkClick xmlns:r="http://schemas.openxmlformats.org/officeDocument/2006/relationships" r:id="rId27"/>
          <a:extLst>
            <a:ext uri="{FF2B5EF4-FFF2-40B4-BE49-F238E27FC236}">
              <a16:creationId xmlns:a16="http://schemas.microsoft.com/office/drawing/2014/main" id="{E6FDDA8F-091C-4887-B574-5E38C71C7725}"/>
            </a:ext>
          </a:extLst>
        </xdr:cNvPr>
        <xdr:cNvSpPr>
          <a:spLocks noChangeAspect="1" noChangeArrowheads="1"/>
        </xdr:cNvSpPr>
      </xdr:nvSpPr>
      <xdr:spPr bwMode="auto">
        <a:xfrm>
          <a:off x="0" y="8479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561" name="AutoShape 143" descr="Bandeira de Santa Helena PB.jpg">
          <a:hlinkClick xmlns:r="http://schemas.openxmlformats.org/officeDocument/2006/relationships" r:id="rId194"/>
          <a:extLst>
            <a:ext uri="{FF2B5EF4-FFF2-40B4-BE49-F238E27FC236}">
              <a16:creationId xmlns:a16="http://schemas.microsoft.com/office/drawing/2014/main" id="{9E3DBDA8-8C95-4678-A410-90C9F633BD2E}"/>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562" name="AutoShape 144" descr="Bandeira do município de Malta.svg">
          <a:hlinkClick xmlns:r="http://schemas.openxmlformats.org/officeDocument/2006/relationships" r:id="rId195"/>
          <a:extLst>
            <a:ext uri="{FF2B5EF4-FFF2-40B4-BE49-F238E27FC236}">
              <a16:creationId xmlns:a16="http://schemas.microsoft.com/office/drawing/2014/main" id="{71268124-8626-4FDE-AB69-C47D8BFCC5CA}"/>
            </a:ext>
          </a:extLst>
        </xdr:cNvPr>
        <xdr:cNvSpPr>
          <a:spLocks noChangeAspect="1" noChangeArrowheads="1"/>
        </xdr:cNvSpPr>
      </xdr:nvSpPr>
      <xdr:spPr bwMode="auto">
        <a:xfrm>
          <a:off x="0"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33350"/>
    <xdr:sp macro="" textlink="">
      <xdr:nvSpPr>
        <xdr:cNvPr id="563" name="AutoShape 145" descr="Bandeira de Montadas-PB.jpg">
          <a:hlinkClick xmlns:r="http://schemas.openxmlformats.org/officeDocument/2006/relationships" r:id="rId196"/>
          <a:extLst>
            <a:ext uri="{FF2B5EF4-FFF2-40B4-BE49-F238E27FC236}">
              <a16:creationId xmlns:a16="http://schemas.microsoft.com/office/drawing/2014/main" id="{C32FEFF8-9A18-46A8-B084-B4BA525C1DD7}"/>
            </a:ext>
          </a:extLst>
        </xdr:cNvPr>
        <xdr:cNvSpPr>
          <a:spLocks noChangeAspect="1" noChangeArrowheads="1"/>
        </xdr:cNvSpPr>
      </xdr:nvSpPr>
      <xdr:spPr bwMode="auto">
        <a:xfrm>
          <a:off x="0" y="8613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381</xdr:row>
      <xdr:rowOff>0</xdr:rowOff>
    </xdr:from>
    <xdr:ext cx="190500" cy="133350"/>
    <xdr:sp macro="" textlink="">
      <xdr:nvSpPr>
        <xdr:cNvPr id="564" name="AutoShape 146" descr="Bandeira cabaceiras.jpg">
          <a:hlinkClick xmlns:r="http://schemas.openxmlformats.org/officeDocument/2006/relationships" r:id="rId197"/>
          <a:extLst>
            <a:ext uri="{FF2B5EF4-FFF2-40B4-BE49-F238E27FC236}">
              <a16:creationId xmlns:a16="http://schemas.microsoft.com/office/drawing/2014/main" id="{877FEE79-311D-457B-BBCF-140EA74B4DA7}"/>
            </a:ext>
          </a:extLst>
        </xdr:cNvPr>
        <xdr:cNvSpPr>
          <a:spLocks noChangeAspect="1" noChangeArrowheads="1"/>
        </xdr:cNvSpPr>
      </xdr:nvSpPr>
      <xdr:spPr bwMode="auto">
        <a:xfrm>
          <a:off x="0" y="74131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460</xdr:row>
      <xdr:rowOff>0</xdr:rowOff>
    </xdr:from>
    <xdr:ext cx="190500" cy="123825"/>
    <xdr:sp macro="" textlink="">
      <xdr:nvSpPr>
        <xdr:cNvPr id="565" name="AutoShape 147" descr="Bandeira Aguiar.jpg">
          <a:hlinkClick xmlns:r="http://schemas.openxmlformats.org/officeDocument/2006/relationships" r:id="rId198"/>
          <a:extLst>
            <a:ext uri="{FF2B5EF4-FFF2-40B4-BE49-F238E27FC236}">
              <a16:creationId xmlns:a16="http://schemas.microsoft.com/office/drawing/2014/main" id="{75E2BBAA-720F-4506-9CB6-69ABF8B64697}"/>
            </a:ext>
          </a:extLst>
        </xdr:cNvPr>
        <xdr:cNvSpPr>
          <a:spLocks noChangeAspect="1" noChangeArrowheads="1"/>
        </xdr:cNvSpPr>
      </xdr:nvSpPr>
      <xdr:spPr bwMode="auto">
        <a:xfrm>
          <a:off x="0" y="8918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314</xdr:row>
      <xdr:rowOff>0</xdr:rowOff>
    </xdr:from>
    <xdr:ext cx="190500" cy="123825"/>
    <xdr:sp macro="" textlink="">
      <xdr:nvSpPr>
        <xdr:cNvPr id="566" name="AutoShape 148" descr="Flag of Alcantil.svg">
          <a:hlinkClick xmlns:r="http://schemas.openxmlformats.org/officeDocument/2006/relationships" r:id="rId199"/>
          <a:extLst>
            <a:ext uri="{FF2B5EF4-FFF2-40B4-BE49-F238E27FC236}">
              <a16:creationId xmlns:a16="http://schemas.microsoft.com/office/drawing/2014/main" id="{B652730C-442D-490D-A807-CEB831D36858}"/>
            </a:ext>
          </a:extLst>
        </xdr:cNvPr>
        <xdr:cNvSpPr>
          <a:spLocks noChangeAspect="1" noChangeArrowheads="1"/>
        </xdr:cNvSpPr>
      </xdr:nvSpPr>
      <xdr:spPr bwMode="auto">
        <a:xfrm>
          <a:off x="0" y="60755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95250"/>
    <xdr:sp macro="" textlink="">
      <xdr:nvSpPr>
        <xdr:cNvPr id="567" name="AutoShape 150" descr="Bandeira Damião.jpg">
          <a:hlinkClick xmlns:r="http://schemas.openxmlformats.org/officeDocument/2006/relationships" r:id="rId200"/>
          <a:extLst>
            <a:ext uri="{FF2B5EF4-FFF2-40B4-BE49-F238E27FC236}">
              <a16:creationId xmlns:a16="http://schemas.microsoft.com/office/drawing/2014/main" id="{F77F40DD-A0CC-4FF8-A314-24BBB8F90E52}"/>
            </a:ext>
          </a:extLst>
        </xdr:cNvPr>
        <xdr:cNvSpPr>
          <a:spLocks noChangeAspect="1" noChangeArrowheads="1"/>
        </xdr:cNvSpPr>
      </xdr:nvSpPr>
      <xdr:spPr bwMode="auto">
        <a:xfrm>
          <a:off x="0" y="981347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367</xdr:row>
      <xdr:rowOff>0</xdr:rowOff>
    </xdr:from>
    <xdr:ext cx="190500" cy="238125"/>
    <xdr:sp macro="" textlink="">
      <xdr:nvSpPr>
        <xdr:cNvPr id="568" name="AutoShape 151" descr="Brasao boa ventura.PNG">
          <a:hlinkClick xmlns:r="http://schemas.openxmlformats.org/officeDocument/2006/relationships" r:id="rId201"/>
          <a:extLst>
            <a:ext uri="{FF2B5EF4-FFF2-40B4-BE49-F238E27FC236}">
              <a16:creationId xmlns:a16="http://schemas.microsoft.com/office/drawing/2014/main" id="{47AFF15E-B945-4834-8932-8FF584DBD5D1}"/>
            </a:ext>
          </a:extLst>
        </xdr:cNvPr>
        <xdr:cNvSpPr>
          <a:spLocks noChangeAspect="1" noChangeArrowheads="1"/>
        </xdr:cNvSpPr>
      </xdr:nvSpPr>
      <xdr:spPr bwMode="auto">
        <a:xfrm>
          <a:off x="0" y="71464714"/>
          <a:ext cx="190500"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495</xdr:row>
      <xdr:rowOff>47625</xdr:rowOff>
    </xdr:from>
    <xdr:ext cx="190500" cy="123825"/>
    <xdr:sp macro="" textlink="">
      <xdr:nvSpPr>
        <xdr:cNvPr id="569" name="AutoShape 152" descr="Flag of None.svg">
          <a:hlinkClick xmlns:r="http://schemas.openxmlformats.org/officeDocument/2006/relationships" r:id="rId27"/>
          <a:extLst>
            <a:ext uri="{FF2B5EF4-FFF2-40B4-BE49-F238E27FC236}">
              <a16:creationId xmlns:a16="http://schemas.microsoft.com/office/drawing/2014/main" id="{6B8B16DE-45A1-4C8A-9F19-91C3388C1E6E}"/>
            </a:ext>
          </a:extLst>
        </xdr:cNvPr>
        <xdr:cNvSpPr>
          <a:spLocks noChangeAspect="1" noChangeArrowheads="1"/>
        </xdr:cNvSpPr>
      </xdr:nvSpPr>
      <xdr:spPr bwMode="auto">
        <a:xfrm>
          <a:off x="0" y="9589633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330</xdr:row>
      <xdr:rowOff>0</xdr:rowOff>
    </xdr:from>
    <xdr:ext cx="190500" cy="133350"/>
    <xdr:sp macro="" textlink="">
      <xdr:nvSpPr>
        <xdr:cNvPr id="570" name="AutoShape 153" descr="Bandeira de Curral de Cima.jpg">
          <a:hlinkClick xmlns:r="http://schemas.openxmlformats.org/officeDocument/2006/relationships" r:id="rId202"/>
          <a:extLst>
            <a:ext uri="{FF2B5EF4-FFF2-40B4-BE49-F238E27FC236}">
              <a16:creationId xmlns:a16="http://schemas.microsoft.com/office/drawing/2014/main" id="{AB2B9129-7733-470F-B7F5-5F695B9A89AB}"/>
            </a:ext>
          </a:extLst>
        </xdr:cNvPr>
        <xdr:cNvSpPr>
          <a:spLocks noChangeAspect="1" noChangeArrowheads="1"/>
        </xdr:cNvSpPr>
      </xdr:nvSpPr>
      <xdr:spPr bwMode="auto">
        <a:xfrm>
          <a:off x="0" y="6400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301</xdr:row>
      <xdr:rowOff>0</xdr:rowOff>
    </xdr:from>
    <xdr:ext cx="190500" cy="123825"/>
    <xdr:sp macro="" textlink="">
      <xdr:nvSpPr>
        <xdr:cNvPr id="571" name="AutoShape 154" descr="Flag of None.svg">
          <a:hlinkClick xmlns:r="http://schemas.openxmlformats.org/officeDocument/2006/relationships" r:id="rId27"/>
          <a:extLst>
            <a:ext uri="{FF2B5EF4-FFF2-40B4-BE49-F238E27FC236}">
              <a16:creationId xmlns:a16="http://schemas.microsoft.com/office/drawing/2014/main" id="{9E36FA46-EABD-48C4-B32E-216489A5E8F4}"/>
            </a:ext>
          </a:extLst>
        </xdr:cNvPr>
        <xdr:cNvSpPr>
          <a:spLocks noChangeAspect="1" noChangeArrowheads="1"/>
        </xdr:cNvSpPr>
      </xdr:nvSpPr>
      <xdr:spPr bwMode="auto">
        <a:xfrm>
          <a:off x="0" y="58116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407</xdr:row>
      <xdr:rowOff>0</xdr:rowOff>
    </xdr:from>
    <xdr:ext cx="190500" cy="114300"/>
    <xdr:sp macro="" textlink="">
      <xdr:nvSpPr>
        <xdr:cNvPr id="572" name="AutoShape 155" descr="Bandeira de Sertãozinho PB.jpg">
          <a:hlinkClick xmlns:r="http://schemas.openxmlformats.org/officeDocument/2006/relationships" r:id="rId203"/>
          <a:extLst>
            <a:ext uri="{FF2B5EF4-FFF2-40B4-BE49-F238E27FC236}">
              <a16:creationId xmlns:a16="http://schemas.microsoft.com/office/drawing/2014/main" id="{15415E04-01DD-4D9F-BE81-B3168A8F0847}"/>
            </a:ext>
          </a:extLst>
        </xdr:cNvPr>
        <xdr:cNvSpPr>
          <a:spLocks noChangeAspect="1" noChangeArrowheads="1"/>
        </xdr:cNvSpPr>
      </xdr:nvSpPr>
      <xdr:spPr bwMode="auto">
        <a:xfrm>
          <a:off x="0" y="79084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485</xdr:row>
      <xdr:rowOff>0</xdr:rowOff>
    </xdr:from>
    <xdr:ext cx="190500" cy="133350"/>
    <xdr:sp macro="" textlink="">
      <xdr:nvSpPr>
        <xdr:cNvPr id="573" name="AutoShape 156" descr="Bandeira barauna.jpg">
          <a:hlinkClick xmlns:r="http://schemas.openxmlformats.org/officeDocument/2006/relationships" r:id="rId204"/>
          <a:extLst>
            <a:ext uri="{FF2B5EF4-FFF2-40B4-BE49-F238E27FC236}">
              <a16:creationId xmlns:a16="http://schemas.microsoft.com/office/drawing/2014/main" id="{8A5F2FEC-9C96-4AC4-8F30-61CB067DEE20}"/>
            </a:ext>
          </a:extLst>
        </xdr:cNvPr>
        <xdr:cNvSpPr>
          <a:spLocks noChangeAspect="1" noChangeArrowheads="1"/>
        </xdr:cNvSpPr>
      </xdr:nvSpPr>
      <xdr:spPr bwMode="auto">
        <a:xfrm>
          <a:off x="0" y="9394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85725"/>
    <xdr:sp macro="" textlink="">
      <xdr:nvSpPr>
        <xdr:cNvPr id="574" name="AutoShape 157" descr="Bandeira Nova Palmeira.jpg">
          <a:hlinkClick xmlns:r="http://schemas.openxmlformats.org/officeDocument/2006/relationships" r:id="rId205"/>
          <a:extLst>
            <a:ext uri="{FF2B5EF4-FFF2-40B4-BE49-F238E27FC236}">
              <a16:creationId xmlns:a16="http://schemas.microsoft.com/office/drawing/2014/main" id="{1A3CE90C-3E5A-4234-9CC4-AA49288C9F3E}"/>
            </a:ext>
          </a:extLst>
        </xdr:cNvPr>
        <xdr:cNvSpPr>
          <a:spLocks noChangeAspect="1" noChangeArrowheads="1"/>
        </xdr:cNvSpPr>
      </xdr:nvSpPr>
      <xdr:spPr bwMode="auto">
        <a:xfrm>
          <a:off x="0" y="75655714"/>
          <a:ext cx="190500" cy="857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435</xdr:row>
      <xdr:rowOff>0</xdr:rowOff>
    </xdr:from>
    <xdr:ext cx="190500" cy="104775"/>
    <xdr:sp macro="" textlink="">
      <xdr:nvSpPr>
        <xdr:cNvPr id="575" name="AutoShape 158" descr="Bandeira Bom Sucesso PB.jpg">
          <a:hlinkClick xmlns:r="http://schemas.openxmlformats.org/officeDocument/2006/relationships" r:id="rId206"/>
          <a:extLst>
            <a:ext uri="{FF2B5EF4-FFF2-40B4-BE49-F238E27FC236}">
              <a16:creationId xmlns:a16="http://schemas.microsoft.com/office/drawing/2014/main" id="{FA8E492D-2A3B-45A4-8F5A-C030CBE2B9FF}"/>
            </a:ext>
          </a:extLst>
        </xdr:cNvPr>
        <xdr:cNvSpPr>
          <a:spLocks noChangeAspect="1" noChangeArrowheads="1"/>
        </xdr:cNvSpPr>
      </xdr:nvSpPr>
      <xdr:spPr bwMode="auto">
        <a:xfrm>
          <a:off x="0" y="84418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391</xdr:row>
      <xdr:rowOff>0</xdr:rowOff>
    </xdr:from>
    <xdr:ext cx="190500" cy="104775"/>
    <xdr:sp macro="" textlink="">
      <xdr:nvSpPr>
        <xdr:cNvPr id="576" name="AutoShape 159" descr="Bandeiradepiloezinhos.png">
          <a:hlinkClick xmlns:r="http://schemas.openxmlformats.org/officeDocument/2006/relationships" r:id="rId207"/>
          <a:extLst>
            <a:ext uri="{FF2B5EF4-FFF2-40B4-BE49-F238E27FC236}">
              <a16:creationId xmlns:a16="http://schemas.microsoft.com/office/drawing/2014/main" id="{1C5CF4BF-530B-49AC-BD8D-62CA8B2E3220}"/>
            </a:ext>
          </a:extLst>
        </xdr:cNvPr>
        <xdr:cNvSpPr>
          <a:spLocks noChangeAspect="1" noChangeArrowheads="1"/>
        </xdr:cNvSpPr>
      </xdr:nvSpPr>
      <xdr:spPr bwMode="auto">
        <a:xfrm>
          <a:off x="0" y="76036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411</xdr:row>
      <xdr:rowOff>0</xdr:rowOff>
    </xdr:from>
    <xdr:ext cx="190500" cy="95250"/>
    <xdr:sp macro="" textlink="">
      <xdr:nvSpPr>
        <xdr:cNvPr id="577" name="AutoShape 160" descr="Bandeira Catingueira.jpg">
          <a:hlinkClick xmlns:r="http://schemas.openxmlformats.org/officeDocument/2006/relationships" r:id="rId208"/>
          <a:extLst>
            <a:ext uri="{FF2B5EF4-FFF2-40B4-BE49-F238E27FC236}">
              <a16:creationId xmlns:a16="http://schemas.microsoft.com/office/drawing/2014/main" id="{12D36909-6511-42B1-90CA-021E07DC243F}"/>
            </a:ext>
          </a:extLst>
        </xdr:cNvPr>
        <xdr:cNvSpPr>
          <a:spLocks noChangeAspect="1" noChangeArrowheads="1"/>
        </xdr:cNvSpPr>
      </xdr:nvSpPr>
      <xdr:spPr bwMode="auto">
        <a:xfrm>
          <a:off x="0" y="798467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14300"/>
    <xdr:sp macro="" textlink="">
      <xdr:nvSpPr>
        <xdr:cNvPr id="578" name="AutoShape 161" descr="Bandeiracatuurite.jpg">
          <a:hlinkClick xmlns:r="http://schemas.openxmlformats.org/officeDocument/2006/relationships" r:id="rId209"/>
          <a:extLst>
            <a:ext uri="{FF2B5EF4-FFF2-40B4-BE49-F238E27FC236}">
              <a16:creationId xmlns:a16="http://schemas.microsoft.com/office/drawing/2014/main" id="{3C4DBF8B-7222-4D0A-B9BD-B2C9EF9CB16A}"/>
            </a:ext>
          </a:extLst>
        </xdr:cNvPr>
        <xdr:cNvSpPr>
          <a:spLocks noChangeAspect="1" noChangeArrowheads="1"/>
        </xdr:cNvSpPr>
      </xdr:nvSpPr>
      <xdr:spPr bwMode="auto">
        <a:xfrm>
          <a:off x="0" y="98134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397</xdr:row>
      <xdr:rowOff>0</xdr:rowOff>
    </xdr:from>
    <xdr:ext cx="190500" cy="171450"/>
    <xdr:sp macro="" textlink="">
      <xdr:nvSpPr>
        <xdr:cNvPr id="579" name="AutoShape 162" descr="Brasão Monte Horebe-PB.jpg">
          <a:hlinkClick xmlns:r="http://schemas.openxmlformats.org/officeDocument/2006/relationships" r:id="rId210"/>
          <a:extLst>
            <a:ext uri="{FF2B5EF4-FFF2-40B4-BE49-F238E27FC236}">
              <a16:creationId xmlns:a16="http://schemas.microsoft.com/office/drawing/2014/main" id="{B0E25E3C-507E-4317-80AF-E31203286393}"/>
            </a:ext>
          </a:extLst>
        </xdr:cNvPr>
        <xdr:cNvSpPr>
          <a:spLocks noChangeAspect="1" noChangeArrowheads="1"/>
        </xdr:cNvSpPr>
      </xdr:nvSpPr>
      <xdr:spPr bwMode="auto">
        <a:xfrm>
          <a:off x="0" y="77179714"/>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23825"/>
    <xdr:sp macro="" textlink="">
      <xdr:nvSpPr>
        <xdr:cNvPr id="580" name="AutoShape 163" descr="Bandeira de Congo PB.png">
          <a:hlinkClick xmlns:r="http://schemas.openxmlformats.org/officeDocument/2006/relationships" r:id="rId211"/>
          <a:extLst>
            <a:ext uri="{FF2B5EF4-FFF2-40B4-BE49-F238E27FC236}">
              <a16:creationId xmlns:a16="http://schemas.microsoft.com/office/drawing/2014/main" id="{F461D8F0-26CA-4464-BB9E-4FAF4962012B}"/>
            </a:ext>
          </a:extLst>
        </xdr:cNvPr>
        <xdr:cNvSpPr>
          <a:spLocks noChangeAspect="1" noChangeArrowheads="1"/>
        </xdr:cNvSpPr>
      </xdr:nvSpPr>
      <xdr:spPr bwMode="auto">
        <a:xfrm>
          <a:off x="0" y="8175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422</xdr:row>
      <xdr:rowOff>0</xdr:rowOff>
    </xdr:from>
    <xdr:ext cx="190500" cy="95250"/>
    <xdr:sp macro="" textlink="">
      <xdr:nvSpPr>
        <xdr:cNvPr id="581" name="AutoShape 164" descr="Bandeira São José de Espinharas.png">
          <a:hlinkClick xmlns:r="http://schemas.openxmlformats.org/officeDocument/2006/relationships" r:id="rId212"/>
          <a:extLst>
            <a:ext uri="{FF2B5EF4-FFF2-40B4-BE49-F238E27FC236}">
              <a16:creationId xmlns:a16="http://schemas.microsoft.com/office/drawing/2014/main" id="{C1D540E0-4C48-4430-8475-306691CDF42B}"/>
            </a:ext>
          </a:extLst>
        </xdr:cNvPr>
        <xdr:cNvSpPr>
          <a:spLocks noChangeAspect="1" noChangeArrowheads="1"/>
        </xdr:cNvSpPr>
      </xdr:nvSpPr>
      <xdr:spPr bwMode="auto">
        <a:xfrm>
          <a:off x="0" y="819422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472</xdr:row>
      <xdr:rowOff>0</xdr:rowOff>
    </xdr:from>
    <xdr:ext cx="190500" cy="123825"/>
    <xdr:sp macro="" textlink="">
      <xdr:nvSpPr>
        <xdr:cNvPr id="582" name="AutoShape 165" descr="Bandeira Municpio.jpg">
          <a:hlinkClick xmlns:r="http://schemas.openxmlformats.org/officeDocument/2006/relationships" r:id="rId213"/>
          <a:extLst>
            <a:ext uri="{FF2B5EF4-FFF2-40B4-BE49-F238E27FC236}">
              <a16:creationId xmlns:a16="http://schemas.microsoft.com/office/drawing/2014/main" id="{9B800EF3-8BDD-4D05-81BE-51A82DE336F4}"/>
            </a:ext>
          </a:extLst>
        </xdr:cNvPr>
        <xdr:cNvSpPr>
          <a:spLocks noChangeAspect="1" noChangeArrowheads="1"/>
        </xdr:cNvSpPr>
      </xdr:nvSpPr>
      <xdr:spPr bwMode="auto">
        <a:xfrm>
          <a:off x="0" y="9146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338</xdr:row>
      <xdr:rowOff>0</xdr:rowOff>
    </xdr:from>
    <xdr:ext cx="190500" cy="104775"/>
    <xdr:sp macro="" textlink="">
      <xdr:nvSpPr>
        <xdr:cNvPr id="583" name="AutoShape 166" descr="Bandeira São Bentinho.png">
          <a:hlinkClick xmlns:r="http://schemas.openxmlformats.org/officeDocument/2006/relationships" r:id="rId214"/>
          <a:extLst>
            <a:ext uri="{FF2B5EF4-FFF2-40B4-BE49-F238E27FC236}">
              <a16:creationId xmlns:a16="http://schemas.microsoft.com/office/drawing/2014/main" id="{AFD6FB82-6A9F-4AB0-824C-FB6C55E57969}"/>
            </a:ext>
          </a:extLst>
        </xdr:cNvPr>
        <xdr:cNvSpPr>
          <a:spLocks noChangeAspect="1" noChangeArrowheads="1"/>
        </xdr:cNvSpPr>
      </xdr:nvSpPr>
      <xdr:spPr bwMode="auto">
        <a:xfrm>
          <a:off x="0" y="65640857"/>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400</xdr:row>
      <xdr:rowOff>0</xdr:rowOff>
    </xdr:from>
    <xdr:ext cx="190500" cy="95250"/>
    <xdr:sp macro="" textlink="">
      <xdr:nvSpPr>
        <xdr:cNvPr id="584" name="AutoShape 167" descr="Bandeira Santa Terezinha.jpg">
          <a:hlinkClick xmlns:r="http://schemas.openxmlformats.org/officeDocument/2006/relationships" r:id="rId215"/>
          <a:extLst>
            <a:ext uri="{FF2B5EF4-FFF2-40B4-BE49-F238E27FC236}">
              <a16:creationId xmlns:a16="http://schemas.microsoft.com/office/drawing/2014/main" id="{6856A23C-ABC4-4438-9D4F-C23388E71919}"/>
            </a:ext>
          </a:extLst>
        </xdr:cNvPr>
        <xdr:cNvSpPr>
          <a:spLocks noChangeAspect="1" noChangeArrowheads="1"/>
        </xdr:cNvSpPr>
      </xdr:nvSpPr>
      <xdr:spPr bwMode="auto">
        <a:xfrm>
          <a:off x="0" y="777512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318</xdr:row>
      <xdr:rowOff>0</xdr:rowOff>
    </xdr:from>
    <xdr:ext cx="190500" cy="123825"/>
    <xdr:sp macro="" textlink="">
      <xdr:nvSpPr>
        <xdr:cNvPr id="585" name="AutoShape 168" descr="Flag of None.svg">
          <a:hlinkClick xmlns:r="http://schemas.openxmlformats.org/officeDocument/2006/relationships" r:id="rId27"/>
          <a:extLst>
            <a:ext uri="{FF2B5EF4-FFF2-40B4-BE49-F238E27FC236}">
              <a16:creationId xmlns:a16="http://schemas.microsoft.com/office/drawing/2014/main" id="{EE9B0AD7-0BDB-4FE9-93FF-1FC819D10B41}"/>
            </a:ext>
          </a:extLst>
        </xdr:cNvPr>
        <xdr:cNvSpPr>
          <a:spLocks noChangeAspect="1" noChangeArrowheads="1"/>
        </xdr:cNvSpPr>
      </xdr:nvSpPr>
      <xdr:spPr bwMode="auto">
        <a:xfrm>
          <a:off x="0" y="61572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347</xdr:row>
      <xdr:rowOff>0</xdr:rowOff>
    </xdr:from>
    <xdr:ext cx="190500" cy="123825"/>
    <xdr:sp macro="" textlink="">
      <xdr:nvSpPr>
        <xdr:cNvPr id="586" name="AutoShape 169" descr="Bandeira Riachão do Poço-PB.jpg">
          <a:hlinkClick xmlns:r="http://schemas.openxmlformats.org/officeDocument/2006/relationships" r:id="rId216"/>
          <a:extLst>
            <a:ext uri="{FF2B5EF4-FFF2-40B4-BE49-F238E27FC236}">
              <a16:creationId xmlns:a16="http://schemas.microsoft.com/office/drawing/2014/main" id="{6056120F-909C-4C3F-A978-F28615598704}"/>
            </a:ext>
          </a:extLst>
        </xdr:cNvPr>
        <xdr:cNvSpPr>
          <a:spLocks noChangeAspect="1" noChangeArrowheads="1"/>
        </xdr:cNvSpPr>
      </xdr:nvSpPr>
      <xdr:spPr bwMode="auto">
        <a:xfrm>
          <a:off x="0" y="674506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504</xdr:row>
      <xdr:rowOff>0</xdr:rowOff>
    </xdr:from>
    <xdr:ext cx="190500" cy="123825"/>
    <xdr:sp macro="" textlink="">
      <xdr:nvSpPr>
        <xdr:cNvPr id="587" name="AutoShape 170" descr="Bandeiramatinhas.jpg">
          <a:hlinkClick xmlns:r="http://schemas.openxmlformats.org/officeDocument/2006/relationships" r:id="rId217"/>
          <a:extLst>
            <a:ext uri="{FF2B5EF4-FFF2-40B4-BE49-F238E27FC236}">
              <a16:creationId xmlns:a16="http://schemas.microsoft.com/office/drawing/2014/main" id="{6C86E2FD-B90B-49D6-8045-1133876BFB71}"/>
            </a:ext>
          </a:extLst>
        </xdr:cNvPr>
        <xdr:cNvSpPr>
          <a:spLocks noChangeAspect="1" noChangeArrowheads="1"/>
        </xdr:cNvSpPr>
      </xdr:nvSpPr>
      <xdr:spPr bwMode="auto">
        <a:xfrm>
          <a:off x="0" y="9756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471</xdr:row>
      <xdr:rowOff>0</xdr:rowOff>
    </xdr:from>
    <xdr:ext cx="190500" cy="123825"/>
    <xdr:sp macro="" textlink="">
      <xdr:nvSpPr>
        <xdr:cNvPr id="588" name="AutoShape 171" descr="Bandeira São João do Tigre.jpg">
          <a:hlinkClick xmlns:r="http://schemas.openxmlformats.org/officeDocument/2006/relationships" r:id="rId218"/>
          <a:extLst>
            <a:ext uri="{FF2B5EF4-FFF2-40B4-BE49-F238E27FC236}">
              <a16:creationId xmlns:a16="http://schemas.microsoft.com/office/drawing/2014/main" id="{2C3EC7DA-7EB0-4D8A-B041-1D9E81C7B13B}"/>
            </a:ext>
          </a:extLst>
        </xdr:cNvPr>
        <xdr:cNvSpPr>
          <a:spLocks noChangeAspect="1" noChangeArrowheads="1"/>
        </xdr:cNvSpPr>
      </xdr:nvSpPr>
      <xdr:spPr bwMode="auto">
        <a:xfrm>
          <a:off x="0" y="9127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442</xdr:row>
      <xdr:rowOff>0</xdr:rowOff>
    </xdr:from>
    <xdr:ext cx="190500" cy="133350"/>
    <xdr:sp macro="" textlink="">
      <xdr:nvSpPr>
        <xdr:cNvPr id="589" name="AutoShape 172" descr="Bandeira Logradouro (PB).jpg">
          <a:hlinkClick xmlns:r="http://schemas.openxmlformats.org/officeDocument/2006/relationships" r:id="rId219"/>
          <a:extLst>
            <a:ext uri="{FF2B5EF4-FFF2-40B4-BE49-F238E27FC236}">
              <a16:creationId xmlns:a16="http://schemas.microsoft.com/office/drawing/2014/main" id="{A91E8791-A85F-4DAC-8ACF-76432E2A6B6A}"/>
            </a:ext>
          </a:extLst>
        </xdr:cNvPr>
        <xdr:cNvSpPr>
          <a:spLocks noChangeAspect="1" noChangeArrowheads="1"/>
        </xdr:cNvSpPr>
      </xdr:nvSpPr>
      <xdr:spPr bwMode="auto">
        <a:xfrm>
          <a:off x="0" y="8575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426</xdr:row>
      <xdr:rowOff>0</xdr:rowOff>
    </xdr:from>
    <xdr:ext cx="190500" cy="114300"/>
    <xdr:sp macro="" textlink="">
      <xdr:nvSpPr>
        <xdr:cNvPr id="590" name="AutoShape 173" descr="Bandeira Poço de José de Moura.jpg">
          <a:hlinkClick xmlns:r="http://schemas.openxmlformats.org/officeDocument/2006/relationships" r:id="rId220"/>
          <a:extLst>
            <a:ext uri="{FF2B5EF4-FFF2-40B4-BE49-F238E27FC236}">
              <a16:creationId xmlns:a16="http://schemas.microsoft.com/office/drawing/2014/main" id="{7BD4047D-1997-44B9-A7D1-A870CF814F2D}"/>
            </a:ext>
          </a:extLst>
        </xdr:cNvPr>
        <xdr:cNvSpPr>
          <a:spLocks noChangeAspect="1" noChangeArrowheads="1"/>
        </xdr:cNvSpPr>
      </xdr:nvSpPr>
      <xdr:spPr bwMode="auto">
        <a:xfrm>
          <a:off x="0" y="82704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363</xdr:row>
      <xdr:rowOff>0</xdr:rowOff>
    </xdr:from>
    <xdr:ext cx="190500" cy="133350"/>
    <xdr:sp macro="" textlink="">
      <xdr:nvSpPr>
        <xdr:cNvPr id="591" name="AutoShape 174" descr="Bandeira do Município de Prata, Paraíba.svg">
          <a:hlinkClick xmlns:r="http://schemas.openxmlformats.org/officeDocument/2006/relationships" r:id="rId221"/>
          <a:extLst>
            <a:ext uri="{FF2B5EF4-FFF2-40B4-BE49-F238E27FC236}">
              <a16:creationId xmlns:a16="http://schemas.microsoft.com/office/drawing/2014/main" id="{6BF1F24B-516A-4684-A505-BA33AB4FB762}"/>
            </a:ext>
          </a:extLst>
        </xdr:cNvPr>
        <xdr:cNvSpPr>
          <a:spLocks noChangeAspect="1" noChangeArrowheads="1"/>
        </xdr:cNvSpPr>
      </xdr:nvSpPr>
      <xdr:spPr bwMode="auto">
        <a:xfrm>
          <a:off x="0" y="706891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360</xdr:row>
      <xdr:rowOff>0</xdr:rowOff>
    </xdr:from>
    <xdr:ext cx="190500" cy="142875"/>
    <xdr:sp macro="" textlink="">
      <xdr:nvSpPr>
        <xdr:cNvPr id="592" name="AutoShape 175" descr="Bandeira Caraúbas (PB).jpg">
          <a:hlinkClick xmlns:r="http://schemas.openxmlformats.org/officeDocument/2006/relationships" r:id="rId222"/>
          <a:extLst>
            <a:ext uri="{FF2B5EF4-FFF2-40B4-BE49-F238E27FC236}">
              <a16:creationId xmlns:a16="http://schemas.microsoft.com/office/drawing/2014/main" id="{122837F4-A0B0-4AF8-BA2B-C7898AE8BA49}"/>
            </a:ext>
          </a:extLst>
        </xdr:cNvPr>
        <xdr:cNvSpPr>
          <a:spLocks noChangeAspect="1" noChangeArrowheads="1"/>
        </xdr:cNvSpPr>
      </xdr:nvSpPr>
      <xdr:spPr bwMode="auto">
        <a:xfrm>
          <a:off x="0" y="70076786"/>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337</xdr:row>
      <xdr:rowOff>0</xdr:rowOff>
    </xdr:from>
    <xdr:ext cx="190500" cy="123825"/>
    <xdr:sp macro="" textlink="">
      <xdr:nvSpPr>
        <xdr:cNvPr id="593" name="AutoShape 176" descr="Bandeira sao joao do cariri.jpg">
          <a:hlinkClick xmlns:r="http://schemas.openxmlformats.org/officeDocument/2006/relationships" r:id="rId223"/>
          <a:extLst>
            <a:ext uri="{FF2B5EF4-FFF2-40B4-BE49-F238E27FC236}">
              <a16:creationId xmlns:a16="http://schemas.microsoft.com/office/drawing/2014/main" id="{26A5C552-3482-4083-AA4E-FF74949FEA88}"/>
            </a:ext>
          </a:extLst>
        </xdr:cNvPr>
        <xdr:cNvSpPr>
          <a:spLocks noChangeAspect="1" noChangeArrowheads="1"/>
        </xdr:cNvSpPr>
      </xdr:nvSpPr>
      <xdr:spPr bwMode="auto">
        <a:xfrm>
          <a:off x="0" y="65436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496</xdr:row>
      <xdr:rowOff>0</xdr:rowOff>
    </xdr:from>
    <xdr:ext cx="190500" cy="133350"/>
    <xdr:sp macro="" textlink="">
      <xdr:nvSpPr>
        <xdr:cNvPr id="594" name="AutoShape 177" descr="Bandeira sao jose do sabugi.PNG">
          <a:hlinkClick xmlns:r="http://schemas.openxmlformats.org/officeDocument/2006/relationships" r:id="rId224"/>
          <a:extLst>
            <a:ext uri="{FF2B5EF4-FFF2-40B4-BE49-F238E27FC236}">
              <a16:creationId xmlns:a16="http://schemas.microsoft.com/office/drawing/2014/main" id="{1E4EECB4-C45E-4365-9271-F4904F55F7C0}"/>
            </a:ext>
          </a:extLst>
        </xdr:cNvPr>
        <xdr:cNvSpPr>
          <a:spLocks noChangeAspect="1" noChangeArrowheads="1"/>
        </xdr:cNvSpPr>
      </xdr:nvSpPr>
      <xdr:spPr bwMode="auto">
        <a:xfrm>
          <a:off x="0" y="96039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464</xdr:row>
      <xdr:rowOff>0</xdr:rowOff>
    </xdr:from>
    <xdr:ext cx="190500" cy="133350"/>
    <xdr:sp macro="" textlink="">
      <xdr:nvSpPr>
        <xdr:cNvPr id="595" name="AutoShape 178" descr="Bandeira assuncao.jpg">
          <a:hlinkClick xmlns:r="http://schemas.openxmlformats.org/officeDocument/2006/relationships" r:id="rId225"/>
          <a:extLst>
            <a:ext uri="{FF2B5EF4-FFF2-40B4-BE49-F238E27FC236}">
              <a16:creationId xmlns:a16="http://schemas.microsoft.com/office/drawing/2014/main" id="{876C178D-C27E-4424-9AE3-9FF2E466E381}"/>
            </a:ext>
          </a:extLst>
        </xdr:cNvPr>
        <xdr:cNvSpPr>
          <a:spLocks noChangeAspect="1" noChangeArrowheads="1"/>
        </xdr:cNvSpPr>
      </xdr:nvSpPr>
      <xdr:spPr bwMode="auto">
        <a:xfrm>
          <a:off x="0" y="8994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393</xdr:row>
      <xdr:rowOff>0</xdr:rowOff>
    </xdr:from>
    <xdr:ext cx="190500" cy="123825"/>
    <xdr:sp macro="" textlink="">
      <xdr:nvSpPr>
        <xdr:cNvPr id="596" name="AutoShape 179" descr="Brandeira Mãe D'água-PB.jpg">
          <a:hlinkClick xmlns:r="http://schemas.openxmlformats.org/officeDocument/2006/relationships" r:id="rId226"/>
          <a:extLst>
            <a:ext uri="{FF2B5EF4-FFF2-40B4-BE49-F238E27FC236}">
              <a16:creationId xmlns:a16="http://schemas.microsoft.com/office/drawing/2014/main" id="{B70F3FEE-F743-4DF2-8EB2-2AF6987430F2}"/>
            </a:ext>
          </a:extLst>
        </xdr:cNvPr>
        <xdr:cNvSpPr>
          <a:spLocks noChangeAspect="1" noChangeArrowheads="1"/>
        </xdr:cNvSpPr>
      </xdr:nvSpPr>
      <xdr:spPr bwMode="auto">
        <a:xfrm>
          <a:off x="0" y="76417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368</xdr:row>
      <xdr:rowOff>0</xdr:rowOff>
    </xdr:from>
    <xdr:ext cx="190500" cy="104775"/>
    <xdr:sp macro="" textlink="">
      <xdr:nvSpPr>
        <xdr:cNvPr id="597" name="AutoShape 180" descr="Bandeira Olivedos.png">
          <a:hlinkClick xmlns:r="http://schemas.openxmlformats.org/officeDocument/2006/relationships" r:id="rId227"/>
          <a:extLst>
            <a:ext uri="{FF2B5EF4-FFF2-40B4-BE49-F238E27FC236}">
              <a16:creationId xmlns:a16="http://schemas.microsoft.com/office/drawing/2014/main" id="{65C8C2E7-662E-4810-A411-B30CF50B6F78}"/>
            </a:ext>
          </a:extLst>
        </xdr:cNvPr>
        <xdr:cNvSpPr>
          <a:spLocks noChangeAspect="1" noChangeArrowheads="1"/>
        </xdr:cNvSpPr>
      </xdr:nvSpPr>
      <xdr:spPr bwMode="auto">
        <a:xfrm>
          <a:off x="0" y="71655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353</xdr:row>
      <xdr:rowOff>0</xdr:rowOff>
    </xdr:from>
    <xdr:ext cx="190500" cy="123825"/>
    <xdr:sp macro="" textlink="">
      <xdr:nvSpPr>
        <xdr:cNvPr id="598" name="AutoShape 181" descr="Bandeira de São José de Princesa.jpg">
          <a:hlinkClick xmlns:r="http://schemas.openxmlformats.org/officeDocument/2006/relationships" r:id="rId228"/>
          <a:extLst>
            <a:ext uri="{FF2B5EF4-FFF2-40B4-BE49-F238E27FC236}">
              <a16:creationId xmlns:a16="http://schemas.microsoft.com/office/drawing/2014/main" id="{C9725788-4DDF-48DE-A02A-27388C22DA5F}"/>
            </a:ext>
          </a:extLst>
        </xdr:cNvPr>
        <xdr:cNvSpPr>
          <a:spLocks noChangeAspect="1" noChangeArrowheads="1"/>
        </xdr:cNvSpPr>
      </xdr:nvSpPr>
      <xdr:spPr bwMode="auto">
        <a:xfrm>
          <a:off x="0" y="68661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465</xdr:row>
      <xdr:rowOff>0</xdr:rowOff>
    </xdr:from>
    <xdr:ext cx="190500" cy="114300"/>
    <xdr:sp macro="" textlink="">
      <xdr:nvSpPr>
        <xdr:cNvPr id="599" name="AutoShape 182" descr="Bandeira de Salgadinho PB.png">
          <a:hlinkClick xmlns:r="http://schemas.openxmlformats.org/officeDocument/2006/relationships" r:id="rId229"/>
          <a:extLst>
            <a:ext uri="{FF2B5EF4-FFF2-40B4-BE49-F238E27FC236}">
              <a16:creationId xmlns:a16="http://schemas.microsoft.com/office/drawing/2014/main" id="{34CAE27C-1CB2-4226-A9F9-50E53DA23E50}"/>
            </a:ext>
          </a:extLst>
        </xdr:cNvPr>
        <xdr:cNvSpPr>
          <a:spLocks noChangeAspect="1" noChangeArrowheads="1"/>
        </xdr:cNvSpPr>
      </xdr:nvSpPr>
      <xdr:spPr bwMode="auto">
        <a:xfrm>
          <a:off x="0" y="90133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307</xdr:row>
      <xdr:rowOff>0</xdr:rowOff>
    </xdr:from>
    <xdr:ext cx="190500" cy="133350"/>
    <xdr:sp macro="" textlink="">
      <xdr:nvSpPr>
        <xdr:cNvPr id="600" name="AutoShape 183" descr="Bandeira Poço Dantas.jpg">
          <a:hlinkClick xmlns:r="http://schemas.openxmlformats.org/officeDocument/2006/relationships" r:id="rId230"/>
          <a:extLst>
            <a:ext uri="{FF2B5EF4-FFF2-40B4-BE49-F238E27FC236}">
              <a16:creationId xmlns:a16="http://schemas.microsoft.com/office/drawing/2014/main" id="{29DE9BB2-CDCA-41C4-9A8F-307707ED4033}"/>
            </a:ext>
          </a:extLst>
        </xdr:cNvPr>
        <xdr:cNvSpPr>
          <a:spLocks noChangeAspect="1" noChangeArrowheads="1"/>
        </xdr:cNvSpPr>
      </xdr:nvSpPr>
      <xdr:spPr bwMode="auto">
        <a:xfrm>
          <a:off x="0" y="5934075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403</xdr:row>
      <xdr:rowOff>0</xdr:rowOff>
    </xdr:from>
    <xdr:ext cx="190500" cy="133350"/>
    <xdr:sp macro="" textlink="">
      <xdr:nvSpPr>
        <xdr:cNvPr id="601" name="AutoShape 184" descr="Bandeira de Vista Serrana.jpg">
          <a:hlinkClick xmlns:r="http://schemas.openxmlformats.org/officeDocument/2006/relationships" r:id="rId231"/>
          <a:extLst>
            <a:ext uri="{FF2B5EF4-FFF2-40B4-BE49-F238E27FC236}">
              <a16:creationId xmlns:a16="http://schemas.microsoft.com/office/drawing/2014/main" id="{5993ACCE-E214-493A-9C47-B4B797BC18CC}"/>
            </a:ext>
          </a:extLst>
        </xdr:cNvPr>
        <xdr:cNvSpPr>
          <a:spLocks noChangeAspect="1" noChangeArrowheads="1"/>
        </xdr:cNvSpPr>
      </xdr:nvSpPr>
      <xdr:spPr bwMode="auto">
        <a:xfrm>
          <a:off x="0" y="7832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505</xdr:row>
      <xdr:rowOff>0</xdr:rowOff>
    </xdr:from>
    <xdr:ext cx="190500" cy="200025"/>
    <xdr:sp macro="" textlink="">
      <xdr:nvSpPr>
        <xdr:cNvPr id="602" name="AutoShape 185" descr="Pm pedrabranca.png">
          <a:hlinkClick xmlns:r="http://schemas.openxmlformats.org/officeDocument/2006/relationships" r:id="rId232"/>
          <a:extLst>
            <a:ext uri="{FF2B5EF4-FFF2-40B4-BE49-F238E27FC236}">
              <a16:creationId xmlns:a16="http://schemas.microsoft.com/office/drawing/2014/main" id="{050B00D9-A418-4A92-A60A-C13741B34AE3}"/>
            </a:ext>
          </a:extLst>
        </xdr:cNvPr>
        <xdr:cNvSpPr>
          <a:spLocks noChangeAspect="1" noChangeArrowheads="1"/>
        </xdr:cNvSpPr>
      </xdr:nvSpPr>
      <xdr:spPr bwMode="auto">
        <a:xfrm>
          <a:off x="0" y="97753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603" name="AutoShape 186" descr="Bandeira de Cacimba de Areia.jpg">
          <a:hlinkClick xmlns:r="http://schemas.openxmlformats.org/officeDocument/2006/relationships" r:id="rId233"/>
          <a:extLst>
            <a:ext uri="{FF2B5EF4-FFF2-40B4-BE49-F238E27FC236}">
              <a16:creationId xmlns:a16="http://schemas.microsoft.com/office/drawing/2014/main" id="{8D18C2AE-9F08-47CD-A447-B72A8E015D2C}"/>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321</xdr:row>
      <xdr:rowOff>0</xdr:rowOff>
    </xdr:from>
    <xdr:ext cx="190500" cy="123825"/>
    <xdr:sp macro="" textlink="">
      <xdr:nvSpPr>
        <xdr:cNvPr id="604" name="AutoShape 187" descr="Bandeira de Riachão PB.jpg">
          <a:hlinkClick xmlns:r="http://schemas.openxmlformats.org/officeDocument/2006/relationships" r:id="rId234"/>
          <a:extLst>
            <a:ext uri="{FF2B5EF4-FFF2-40B4-BE49-F238E27FC236}">
              <a16:creationId xmlns:a16="http://schemas.microsoft.com/office/drawing/2014/main" id="{E56B4D7F-0BDB-4B31-8809-46A7140550CC}"/>
            </a:ext>
          </a:extLst>
        </xdr:cNvPr>
        <xdr:cNvSpPr>
          <a:spLocks noChangeAspect="1" noChangeArrowheads="1"/>
        </xdr:cNvSpPr>
      </xdr:nvSpPr>
      <xdr:spPr bwMode="auto">
        <a:xfrm>
          <a:off x="0" y="62184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362</xdr:row>
      <xdr:rowOff>0</xdr:rowOff>
    </xdr:from>
    <xdr:ext cx="190500" cy="114300"/>
    <xdr:sp macro="" textlink="">
      <xdr:nvSpPr>
        <xdr:cNvPr id="605" name="AutoShape 188" descr="Bandeira São José dos Cordeiros.png">
          <a:hlinkClick xmlns:r="http://schemas.openxmlformats.org/officeDocument/2006/relationships" r:id="rId235"/>
          <a:extLst>
            <a:ext uri="{FF2B5EF4-FFF2-40B4-BE49-F238E27FC236}">
              <a16:creationId xmlns:a16="http://schemas.microsoft.com/office/drawing/2014/main" id="{6AF82201-B9DD-4331-B90A-4C140F910C70}"/>
            </a:ext>
          </a:extLst>
        </xdr:cNvPr>
        <xdr:cNvSpPr>
          <a:spLocks noChangeAspect="1" noChangeArrowheads="1"/>
        </xdr:cNvSpPr>
      </xdr:nvSpPr>
      <xdr:spPr bwMode="auto">
        <a:xfrm>
          <a:off x="0" y="7048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329</xdr:row>
      <xdr:rowOff>0</xdr:rowOff>
    </xdr:from>
    <xdr:ext cx="190500" cy="133350"/>
    <xdr:sp macro="" textlink="">
      <xdr:nvSpPr>
        <xdr:cNvPr id="606" name="AutoShape 189" descr="Bandeira Sossêgo.jpg">
          <a:hlinkClick xmlns:r="http://schemas.openxmlformats.org/officeDocument/2006/relationships" r:id="rId236"/>
          <a:extLst>
            <a:ext uri="{FF2B5EF4-FFF2-40B4-BE49-F238E27FC236}">
              <a16:creationId xmlns:a16="http://schemas.microsoft.com/office/drawing/2014/main" id="{5A043661-5726-4D14-B465-9CD5EC26759D}"/>
            </a:ext>
          </a:extLst>
        </xdr:cNvPr>
        <xdr:cNvSpPr>
          <a:spLocks noChangeAspect="1" noChangeArrowheads="1"/>
        </xdr:cNvSpPr>
      </xdr:nvSpPr>
      <xdr:spPr bwMode="auto">
        <a:xfrm>
          <a:off x="0" y="63803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409</xdr:row>
      <xdr:rowOff>0</xdr:rowOff>
    </xdr:from>
    <xdr:ext cx="190500" cy="133350"/>
    <xdr:sp macro="" textlink="">
      <xdr:nvSpPr>
        <xdr:cNvPr id="607" name="AutoShape 190" descr="Bandeira de Santa Inês PB.jpg">
          <a:hlinkClick xmlns:r="http://schemas.openxmlformats.org/officeDocument/2006/relationships" r:id="rId237"/>
          <a:extLst>
            <a:ext uri="{FF2B5EF4-FFF2-40B4-BE49-F238E27FC236}">
              <a16:creationId xmlns:a16="http://schemas.microsoft.com/office/drawing/2014/main" id="{55E4AE59-A787-4ECF-BA86-B9027C88CF57}"/>
            </a:ext>
          </a:extLst>
        </xdr:cNvPr>
        <xdr:cNvSpPr>
          <a:spLocks noChangeAspect="1" noChangeArrowheads="1"/>
        </xdr:cNvSpPr>
      </xdr:nvSpPr>
      <xdr:spPr bwMode="auto">
        <a:xfrm>
          <a:off x="0" y="7946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380</xdr:row>
      <xdr:rowOff>0</xdr:rowOff>
    </xdr:from>
    <xdr:ext cx="190500" cy="114300"/>
    <xdr:sp macro="" textlink="">
      <xdr:nvSpPr>
        <xdr:cNvPr id="608" name="AutoShape 191" descr="Bandeira São José do Bonfim.png">
          <a:hlinkClick xmlns:r="http://schemas.openxmlformats.org/officeDocument/2006/relationships" r:id="rId238"/>
          <a:extLst>
            <a:ext uri="{FF2B5EF4-FFF2-40B4-BE49-F238E27FC236}">
              <a16:creationId xmlns:a16="http://schemas.microsoft.com/office/drawing/2014/main" id="{E15F9076-4C16-41C8-AD10-F459CD4CDB55}"/>
            </a:ext>
          </a:extLst>
        </xdr:cNvPr>
        <xdr:cNvSpPr>
          <a:spLocks noChangeAspect="1" noChangeArrowheads="1"/>
        </xdr:cNvSpPr>
      </xdr:nvSpPr>
      <xdr:spPr bwMode="auto">
        <a:xfrm>
          <a:off x="0" y="73941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424</xdr:row>
      <xdr:rowOff>0</xdr:rowOff>
    </xdr:from>
    <xdr:ext cx="190500" cy="123825"/>
    <xdr:sp macro="" textlink="">
      <xdr:nvSpPr>
        <xdr:cNvPr id="609" name="AutoShape 192" descr="Bandeira de Duas Estradas.svg">
          <a:hlinkClick xmlns:r="http://schemas.openxmlformats.org/officeDocument/2006/relationships" r:id="rId239"/>
          <a:extLst>
            <a:ext uri="{FF2B5EF4-FFF2-40B4-BE49-F238E27FC236}">
              <a16:creationId xmlns:a16="http://schemas.microsoft.com/office/drawing/2014/main" id="{13E73084-64FD-4CC7-B484-F367C07A240C}"/>
            </a:ext>
          </a:extLst>
        </xdr:cNvPr>
        <xdr:cNvSpPr>
          <a:spLocks noChangeAspect="1" noChangeArrowheads="1"/>
        </xdr:cNvSpPr>
      </xdr:nvSpPr>
      <xdr:spPr bwMode="auto">
        <a:xfrm>
          <a:off x="0" y="8232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379</xdr:row>
      <xdr:rowOff>0</xdr:rowOff>
    </xdr:from>
    <xdr:ext cx="190500" cy="133350"/>
    <xdr:sp macro="" textlink="">
      <xdr:nvSpPr>
        <xdr:cNvPr id="610" name="AutoShape 193" descr="Bandeira Emas (PB).jpg">
          <a:hlinkClick xmlns:r="http://schemas.openxmlformats.org/officeDocument/2006/relationships" r:id="rId240"/>
          <a:extLst>
            <a:ext uri="{FF2B5EF4-FFF2-40B4-BE49-F238E27FC236}">
              <a16:creationId xmlns:a16="http://schemas.microsoft.com/office/drawing/2014/main" id="{D5C97E0E-25F5-472B-8AA7-45CE96767F6D}"/>
            </a:ext>
          </a:extLst>
        </xdr:cNvPr>
        <xdr:cNvSpPr>
          <a:spLocks noChangeAspect="1" noChangeArrowheads="1"/>
        </xdr:cNvSpPr>
      </xdr:nvSpPr>
      <xdr:spPr bwMode="auto">
        <a:xfrm>
          <a:off x="0" y="7375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486</xdr:row>
      <xdr:rowOff>0</xdr:rowOff>
    </xdr:from>
    <xdr:ext cx="190500" cy="123825"/>
    <xdr:sp macro="" textlink="">
      <xdr:nvSpPr>
        <xdr:cNvPr id="611" name="AutoShape 194" descr="Bandeira Bernardino Batista (PB).jpg">
          <a:hlinkClick xmlns:r="http://schemas.openxmlformats.org/officeDocument/2006/relationships" r:id="rId241"/>
          <a:extLst>
            <a:ext uri="{FF2B5EF4-FFF2-40B4-BE49-F238E27FC236}">
              <a16:creationId xmlns:a16="http://schemas.microsoft.com/office/drawing/2014/main" id="{76F78A92-B3BB-4C8C-BA4D-7E118BD7D441}"/>
            </a:ext>
          </a:extLst>
        </xdr:cNvPr>
        <xdr:cNvSpPr>
          <a:spLocks noChangeAspect="1" noChangeArrowheads="1"/>
        </xdr:cNvSpPr>
      </xdr:nvSpPr>
      <xdr:spPr bwMode="auto">
        <a:xfrm>
          <a:off x="0" y="9413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612" name="AutoShape 195" descr="Bandeira São Sebastião do Umbuzeiro.jpg">
          <a:hlinkClick xmlns:r="http://schemas.openxmlformats.org/officeDocument/2006/relationships" r:id="rId242"/>
          <a:extLst>
            <a:ext uri="{FF2B5EF4-FFF2-40B4-BE49-F238E27FC236}">
              <a16:creationId xmlns:a16="http://schemas.microsoft.com/office/drawing/2014/main" id="{CB060CF3-D334-465E-9DB9-965D87041C78}"/>
            </a:ext>
          </a:extLst>
        </xdr:cNvPr>
        <xdr:cNvSpPr>
          <a:spLocks noChangeAspect="1" noChangeArrowheads="1"/>
        </xdr:cNvSpPr>
      </xdr:nvSpPr>
      <xdr:spPr bwMode="auto">
        <a:xfrm>
          <a:off x="0" y="8613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414</xdr:row>
      <xdr:rowOff>0</xdr:rowOff>
    </xdr:from>
    <xdr:ext cx="190500" cy="123825"/>
    <xdr:sp macro="" textlink="">
      <xdr:nvSpPr>
        <xdr:cNvPr id="613" name="AutoShape 196" descr="Flag of None.svg">
          <a:hlinkClick xmlns:r="http://schemas.openxmlformats.org/officeDocument/2006/relationships" r:id="rId27"/>
          <a:extLst>
            <a:ext uri="{FF2B5EF4-FFF2-40B4-BE49-F238E27FC236}">
              <a16:creationId xmlns:a16="http://schemas.microsoft.com/office/drawing/2014/main" id="{4C09447B-FA03-46FE-87E8-F069C7DDD1B8}"/>
            </a:ext>
          </a:extLst>
        </xdr:cNvPr>
        <xdr:cNvSpPr>
          <a:spLocks noChangeAspect="1" noChangeArrowheads="1"/>
        </xdr:cNvSpPr>
      </xdr:nvSpPr>
      <xdr:spPr bwMode="auto">
        <a:xfrm>
          <a:off x="0" y="8041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438</xdr:row>
      <xdr:rowOff>0</xdr:rowOff>
    </xdr:from>
    <xdr:ext cx="190500" cy="123825"/>
    <xdr:sp macro="" textlink="">
      <xdr:nvSpPr>
        <xdr:cNvPr id="614" name="AutoShape 197" descr="Flag of None.svg">
          <a:hlinkClick xmlns:r="http://schemas.openxmlformats.org/officeDocument/2006/relationships" r:id="rId27"/>
          <a:extLst>
            <a:ext uri="{FF2B5EF4-FFF2-40B4-BE49-F238E27FC236}">
              <a16:creationId xmlns:a16="http://schemas.microsoft.com/office/drawing/2014/main" id="{C0FA3D1A-DB03-47ED-87EF-62430F41E3DF}"/>
            </a:ext>
          </a:extLst>
        </xdr:cNvPr>
        <xdr:cNvSpPr>
          <a:spLocks noChangeAspect="1" noChangeArrowheads="1"/>
        </xdr:cNvSpPr>
      </xdr:nvSpPr>
      <xdr:spPr bwMode="auto">
        <a:xfrm>
          <a:off x="0" y="8499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320</xdr:row>
      <xdr:rowOff>0</xdr:rowOff>
    </xdr:from>
    <xdr:ext cx="190500" cy="114300"/>
    <xdr:sp macro="" textlink="">
      <xdr:nvSpPr>
        <xdr:cNvPr id="615" name="AutoShape 198" descr="Bandeira Cajazeirinhas.jpg">
          <a:hlinkClick xmlns:r="http://schemas.openxmlformats.org/officeDocument/2006/relationships" r:id="rId243"/>
          <a:extLst>
            <a:ext uri="{FF2B5EF4-FFF2-40B4-BE49-F238E27FC236}">
              <a16:creationId xmlns:a16="http://schemas.microsoft.com/office/drawing/2014/main" id="{800AE861-859F-4250-90C5-254BACD04F99}"/>
            </a:ext>
          </a:extLst>
        </xdr:cNvPr>
        <xdr:cNvSpPr>
          <a:spLocks noChangeAspect="1" noChangeArrowheads="1"/>
        </xdr:cNvSpPr>
      </xdr:nvSpPr>
      <xdr:spPr bwMode="auto">
        <a:xfrm>
          <a:off x="0" y="61980536"/>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342</xdr:row>
      <xdr:rowOff>0</xdr:rowOff>
    </xdr:from>
    <xdr:ext cx="190500" cy="123825"/>
    <xdr:sp macro="" textlink="">
      <xdr:nvSpPr>
        <xdr:cNvPr id="616" name="AutoShape 199" descr="Bandeira de Serra da Raíz.jpg">
          <a:hlinkClick xmlns:r="http://schemas.openxmlformats.org/officeDocument/2006/relationships" r:id="rId244"/>
          <a:extLst>
            <a:ext uri="{FF2B5EF4-FFF2-40B4-BE49-F238E27FC236}">
              <a16:creationId xmlns:a16="http://schemas.microsoft.com/office/drawing/2014/main" id="{0E341580-795B-4238-86C9-501D78A07F61}"/>
            </a:ext>
          </a:extLst>
        </xdr:cNvPr>
        <xdr:cNvSpPr>
          <a:spLocks noChangeAspect="1" noChangeArrowheads="1"/>
        </xdr:cNvSpPr>
      </xdr:nvSpPr>
      <xdr:spPr bwMode="auto">
        <a:xfrm>
          <a:off x="0" y="664436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14300"/>
    <xdr:sp macro="" textlink="">
      <xdr:nvSpPr>
        <xdr:cNvPr id="617" name="AutoShape 200" descr="Bandeira São Domingos.png">
          <a:hlinkClick xmlns:r="http://schemas.openxmlformats.org/officeDocument/2006/relationships" r:id="rId245"/>
          <a:extLst>
            <a:ext uri="{FF2B5EF4-FFF2-40B4-BE49-F238E27FC236}">
              <a16:creationId xmlns:a16="http://schemas.microsoft.com/office/drawing/2014/main" id="{2B548665-9141-4236-94FA-EA9784D3962E}"/>
            </a:ext>
          </a:extLst>
        </xdr:cNvPr>
        <xdr:cNvSpPr>
          <a:spLocks noChangeAspect="1" noChangeArrowheads="1"/>
        </xdr:cNvSpPr>
      </xdr:nvSpPr>
      <xdr:spPr bwMode="auto">
        <a:xfrm>
          <a:off x="0" y="73179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341</xdr:row>
      <xdr:rowOff>0</xdr:rowOff>
    </xdr:from>
    <xdr:ext cx="190500" cy="123825"/>
    <xdr:sp macro="" textlink="">
      <xdr:nvSpPr>
        <xdr:cNvPr id="618" name="AutoShape 201" descr="Bandeira de Tenório.jpg">
          <a:hlinkClick xmlns:r="http://schemas.openxmlformats.org/officeDocument/2006/relationships" r:id="rId246"/>
          <a:extLst>
            <a:ext uri="{FF2B5EF4-FFF2-40B4-BE49-F238E27FC236}">
              <a16:creationId xmlns:a16="http://schemas.microsoft.com/office/drawing/2014/main" id="{1CFBAFAA-C304-45AD-B212-59407E99F71B}"/>
            </a:ext>
          </a:extLst>
        </xdr:cNvPr>
        <xdr:cNvSpPr>
          <a:spLocks noChangeAspect="1" noChangeArrowheads="1"/>
        </xdr:cNvSpPr>
      </xdr:nvSpPr>
      <xdr:spPr bwMode="auto">
        <a:xfrm>
          <a:off x="0" y="662395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351</xdr:row>
      <xdr:rowOff>0</xdr:rowOff>
    </xdr:from>
    <xdr:ext cx="190500" cy="123825"/>
    <xdr:sp macro="" textlink="">
      <xdr:nvSpPr>
        <xdr:cNvPr id="619" name="AutoShape 202" descr="Flag of None.svg">
          <a:hlinkClick xmlns:r="http://schemas.openxmlformats.org/officeDocument/2006/relationships" r:id="rId27"/>
          <a:extLst>
            <a:ext uri="{FF2B5EF4-FFF2-40B4-BE49-F238E27FC236}">
              <a16:creationId xmlns:a16="http://schemas.microsoft.com/office/drawing/2014/main" id="{146BEC96-486D-45D7-AB76-F7D034C5B0FD}"/>
            </a:ext>
          </a:extLst>
        </xdr:cNvPr>
        <xdr:cNvSpPr>
          <a:spLocks noChangeAspect="1" noChangeArrowheads="1"/>
        </xdr:cNvSpPr>
      </xdr:nvSpPr>
      <xdr:spPr bwMode="auto">
        <a:xfrm>
          <a:off x="0" y="68253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23825"/>
    <xdr:sp macro="" textlink="">
      <xdr:nvSpPr>
        <xdr:cNvPr id="620" name="AutoShape 203" descr="Bandeira frei martinho.jpg">
          <a:hlinkClick xmlns:r="http://schemas.openxmlformats.org/officeDocument/2006/relationships" r:id="rId247"/>
          <a:extLst>
            <a:ext uri="{FF2B5EF4-FFF2-40B4-BE49-F238E27FC236}">
              <a16:creationId xmlns:a16="http://schemas.microsoft.com/office/drawing/2014/main" id="{205F1799-7425-4BCB-B5C4-76DD2514606E}"/>
            </a:ext>
          </a:extLst>
        </xdr:cNvPr>
        <xdr:cNvSpPr>
          <a:spLocks noChangeAspect="1" noChangeArrowheads="1"/>
        </xdr:cNvSpPr>
      </xdr:nvSpPr>
      <xdr:spPr bwMode="auto">
        <a:xfrm>
          <a:off x="0" y="7851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315</xdr:row>
      <xdr:rowOff>0</xdr:rowOff>
    </xdr:from>
    <xdr:ext cx="190500" cy="104775"/>
    <xdr:sp macro="" textlink="">
      <xdr:nvSpPr>
        <xdr:cNvPr id="621" name="AutoShape 204" descr="Bandeira Mato Grosso - Paraíba.png">
          <a:hlinkClick xmlns:r="http://schemas.openxmlformats.org/officeDocument/2006/relationships" r:id="rId248"/>
          <a:extLst>
            <a:ext uri="{FF2B5EF4-FFF2-40B4-BE49-F238E27FC236}">
              <a16:creationId xmlns:a16="http://schemas.microsoft.com/office/drawing/2014/main" id="{D1A5D4F9-9BF4-49CD-A16E-F6F880D52258}"/>
            </a:ext>
          </a:extLst>
        </xdr:cNvPr>
        <xdr:cNvSpPr>
          <a:spLocks noChangeAspect="1" noChangeArrowheads="1"/>
        </xdr:cNvSpPr>
      </xdr:nvSpPr>
      <xdr:spPr bwMode="auto">
        <a:xfrm>
          <a:off x="0" y="6096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71450"/>
    <xdr:sp macro="" textlink="">
      <xdr:nvSpPr>
        <xdr:cNvPr id="622" name="AutoShape 205" descr="Brasão Serra Grande.png">
          <a:hlinkClick xmlns:r="http://schemas.openxmlformats.org/officeDocument/2006/relationships" r:id="rId249"/>
          <a:extLst>
            <a:ext uri="{FF2B5EF4-FFF2-40B4-BE49-F238E27FC236}">
              <a16:creationId xmlns:a16="http://schemas.microsoft.com/office/drawing/2014/main" id="{F1ECEB90-6198-4CCF-8C7D-69A45499E707}"/>
            </a:ext>
          </a:extLst>
        </xdr:cNvPr>
        <xdr:cNvSpPr>
          <a:spLocks noChangeAspect="1" noChangeArrowheads="1"/>
        </xdr:cNvSpPr>
      </xdr:nvSpPr>
      <xdr:spPr bwMode="auto">
        <a:xfrm>
          <a:off x="0" y="66851893"/>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292</xdr:row>
      <xdr:rowOff>0</xdr:rowOff>
    </xdr:from>
    <xdr:ext cx="190500" cy="104775"/>
    <xdr:sp macro="" textlink="">
      <xdr:nvSpPr>
        <xdr:cNvPr id="623" name="AutoShape 206" descr="Bandeira de Varzea PB.jpg">
          <a:hlinkClick xmlns:r="http://schemas.openxmlformats.org/officeDocument/2006/relationships" r:id="rId250"/>
          <a:extLst>
            <a:ext uri="{FF2B5EF4-FFF2-40B4-BE49-F238E27FC236}">
              <a16:creationId xmlns:a16="http://schemas.microsoft.com/office/drawing/2014/main" id="{08EF7F3D-0D41-4F9C-A947-E1C8A1981A74}"/>
            </a:ext>
          </a:extLst>
        </xdr:cNvPr>
        <xdr:cNvSpPr>
          <a:spLocks noChangeAspect="1" noChangeArrowheads="1"/>
        </xdr:cNvSpPr>
      </xdr:nvSpPr>
      <xdr:spPr bwMode="auto">
        <a:xfrm>
          <a:off x="0" y="56279143"/>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494</xdr:row>
      <xdr:rowOff>0</xdr:rowOff>
    </xdr:from>
    <xdr:ext cx="190500" cy="123825"/>
    <xdr:sp macro="" textlink="">
      <xdr:nvSpPr>
        <xdr:cNvPr id="624" name="AutoShape 207" descr="Bandeira Lastro (PB).jpg">
          <a:hlinkClick xmlns:r="http://schemas.openxmlformats.org/officeDocument/2006/relationships" r:id="rId251"/>
          <a:extLst>
            <a:ext uri="{FF2B5EF4-FFF2-40B4-BE49-F238E27FC236}">
              <a16:creationId xmlns:a16="http://schemas.microsoft.com/office/drawing/2014/main" id="{9ECE494E-6ED8-49A8-A29D-8B1FED4DABF9}"/>
            </a:ext>
          </a:extLst>
        </xdr:cNvPr>
        <xdr:cNvSpPr>
          <a:spLocks noChangeAspect="1" noChangeArrowheads="1"/>
        </xdr:cNvSpPr>
      </xdr:nvSpPr>
      <xdr:spPr bwMode="auto">
        <a:xfrm>
          <a:off x="0" y="9565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466</xdr:row>
      <xdr:rowOff>0</xdr:rowOff>
    </xdr:from>
    <xdr:ext cx="190500" cy="123825"/>
    <xdr:sp macro="" textlink="">
      <xdr:nvSpPr>
        <xdr:cNvPr id="625" name="AutoShape 208" descr="Bandeira carrapateira.svg">
          <a:hlinkClick xmlns:r="http://schemas.openxmlformats.org/officeDocument/2006/relationships" r:id="rId252"/>
          <a:extLst>
            <a:ext uri="{FF2B5EF4-FFF2-40B4-BE49-F238E27FC236}">
              <a16:creationId xmlns:a16="http://schemas.microsoft.com/office/drawing/2014/main" id="{39743863-F2F8-49B8-8529-898BCFE9795E}"/>
            </a:ext>
          </a:extLst>
        </xdr:cNvPr>
        <xdr:cNvSpPr>
          <a:spLocks noChangeAspect="1" noChangeArrowheads="1"/>
        </xdr:cNvSpPr>
      </xdr:nvSpPr>
      <xdr:spPr bwMode="auto">
        <a:xfrm>
          <a:off x="0" y="9032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470</xdr:row>
      <xdr:rowOff>0</xdr:rowOff>
    </xdr:from>
    <xdr:ext cx="190500" cy="123825"/>
    <xdr:sp macro="" textlink="">
      <xdr:nvSpPr>
        <xdr:cNvPr id="626" name="AutoShape 209" descr="Bandeira Joca Claudino.jpg">
          <a:hlinkClick xmlns:r="http://schemas.openxmlformats.org/officeDocument/2006/relationships" r:id="rId253"/>
          <a:extLst>
            <a:ext uri="{FF2B5EF4-FFF2-40B4-BE49-F238E27FC236}">
              <a16:creationId xmlns:a16="http://schemas.microsoft.com/office/drawing/2014/main" id="{E4F6FBD3-A04A-4610-BF30-462CBDD1CAC1}"/>
            </a:ext>
          </a:extLst>
        </xdr:cNvPr>
        <xdr:cNvSpPr>
          <a:spLocks noChangeAspect="1" noChangeArrowheads="1"/>
        </xdr:cNvSpPr>
      </xdr:nvSpPr>
      <xdr:spPr bwMode="auto">
        <a:xfrm>
          <a:off x="0" y="9108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374</xdr:row>
      <xdr:rowOff>0</xdr:rowOff>
    </xdr:from>
    <xdr:ext cx="190500" cy="123825"/>
    <xdr:sp macro="" textlink="">
      <xdr:nvSpPr>
        <xdr:cNvPr id="627" name="AutoShape 210" descr="Flag of None.svg">
          <a:hlinkClick xmlns:r="http://schemas.openxmlformats.org/officeDocument/2006/relationships" r:id="rId27"/>
          <a:extLst>
            <a:ext uri="{FF2B5EF4-FFF2-40B4-BE49-F238E27FC236}">
              <a16:creationId xmlns:a16="http://schemas.microsoft.com/office/drawing/2014/main" id="{C24BEA11-FE08-4FBB-A4BF-651977C175CE}"/>
            </a:ext>
          </a:extLst>
        </xdr:cNvPr>
        <xdr:cNvSpPr>
          <a:spLocks noChangeAspect="1" noChangeArrowheads="1"/>
        </xdr:cNvSpPr>
      </xdr:nvSpPr>
      <xdr:spPr bwMode="auto">
        <a:xfrm>
          <a:off x="0" y="7279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296</xdr:row>
      <xdr:rowOff>0</xdr:rowOff>
    </xdr:from>
    <xdr:ext cx="190500" cy="114300"/>
    <xdr:sp macro="" textlink="">
      <xdr:nvSpPr>
        <xdr:cNvPr id="628" name="AutoShape 211" descr="Bandeira algodao de jandaira.jpg">
          <a:hlinkClick xmlns:r="http://schemas.openxmlformats.org/officeDocument/2006/relationships" r:id="rId254"/>
          <a:extLst>
            <a:ext uri="{FF2B5EF4-FFF2-40B4-BE49-F238E27FC236}">
              <a16:creationId xmlns:a16="http://schemas.microsoft.com/office/drawing/2014/main" id="{9176AFE4-4A97-4668-A584-E41D03CF278F}"/>
            </a:ext>
          </a:extLst>
        </xdr:cNvPr>
        <xdr:cNvSpPr>
          <a:spLocks noChangeAspect="1" noChangeArrowheads="1"/>
        </xdr:cNvSpPr>
      </xdr:nvSpPr>
      <xdr:spPr bwMode="auto">
        <a:xfrm>
          <a:off x="0" y="57095571"/>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364</xdr:row>
      <xdr:rowOff>0</xdr:rowOff>
    </xdr:from>
    <xdr:ext cx="190500" cy="133350"/>
    <xdr:sp macro="" textlink="">
      <xdr:nvSpPr>
        <xdr:cNvPr id="629" name="AutoShape 212" descr="Bandeira bom jesus.png">
          <a:hlinkClick xmlns:r="http://schemas.openxmlformats.org/officeDocument/2006/relationships" r:id="rId255"/>
          <a:extLst>
            <a:ext uri="{FF2B5EF4-FFF2-40B4-BE49-F238E27FC236}">
              <a16:creationId xmlns:a16="http://schemas.microsoft.com/office/drawing/2014/main" id="{04D849FF-9A47-4D3F-B87B-003C80F4D68A}"/>
            </a:ext>
          </a:extLst>
        </xdr:cNvPr>
        <xdr:cNvSpPr>
          <a:spLocks noChangeAspect="1" noChangeArrowheads="1"/>
        </xdr:cNvSpPr>
      </xdr:nvSpPr>
      <xdr:spPr bwMode="auto">
        <a:xfrm>
          <a:off x="0" y="7089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443</xdr:row>
      <xdr:rowOff>0</xdr:rowOff>
    </xdr:from>
    <xdr:ext cx="190500" cy="200025"/>
    <xdr:sp macro="" textlink="">
      <xdr:nvSpPr>
        <xdr:cNvPr id="630" name="AutoShape 213" descr="Curral Velho.png">
          <a:hlinkClick xmlns:r="http://schemas.openxmlformats.org/officeDocument/2006/relationships" r:id="rId256"/>
          <a:extLst>
            <a:ext uri="{FF2B5EF4-FFF2-40B4-BE49-F238E27FC236}">
              <a16:creationId xmlns:a16="http://schemas.microsoft.com/office/drawing/2014/main" id="{55259322-3677-4FC5-A75B-FD6F5720C949}"/>
            </a:ext>
          </a:extLst>
        </xdr:cNvPr>
        <xdr:cNvSpPr>
          <a:spLocks noChangeAspect="1" noChangeArrowheads="1"/>
        </xdr:cNvSpPr>
      </xdr:nvSpPr>
      <xdr:spPr bwMode="auto">
        <a:xfrm>
          <a:off x="0" y="85942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327</xdr:row>
      <xdr:rowOff>9525</xdr:rowOff>
    </xdr:from>
    <xdr:ext cx="190500" cy="123825"/>
    <xdr:sp macro="" textlink="">
      <xdr:nvSpPr>
        <xdr:cNvPr id="631" name="AutoShape 214" descr="Bandeira Santo André (PB).jpg">
          <a:hlinkClick xmlns:r="http://schemas.openxmlformats.org/officeDocument/2006/relationships" r:id="rId257"/>
          <a:extLst>
            <a:ext uri="{FF2B5EF4-FFF2-40B4-BE49-F238E27FC236}">
              <a16:creationId xmlns:a16="http://schemas.microsoft.com/office/drawing/2014/main" id="{E22C446E-AD96-4CC3-892C-8A449D53C923}"/>
            </a:ext>
          </a:extLst>
        </xdr:cNvPr>
        <xdr:cNvSpPr>
          <a:spLocks noChangeAspect="1" noChangeArrowheads="1"/>
        </xdr:cNvSpPr>
      </xdr:nvSpPr>
      <xdr:spPr bwMode="auto">
        <a:xfrm>
          <a:off x="0" y="6340520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523</xdr:row>
      <xdr:rowOff>0</xdr:rowOff>
    </xdr:from>
    <xdr:ext cx="190500" cy="133350"/>
    <xdr:sp macro="" textlink="">
      <xdr:nvSpPr>
        <xdr:cNvPr id="632" name="AutoShape 215" descr="Bandeira Passagem (PB).jpg">
          <a:hlinkClick xmlns:r="http://schemas.openxmlformats.org/officeDocument/2006/relationships" r:id="rId258"/>
          <a:extLst>
            <a:ext uri="{FF2B5EF4-FFF2-40B4-BE49-F238E27FC236}">
              <a16:creationId xmlns:a16="http://schemas.microsoft.com/office/drawing/2014/main" id="{B66391AF-6DA5-4CE3-9219-58E87C6DA34C}"/>
            </a:ext>
          </a:extLst>
        </xdr:cNvPr>
        <xdr:cNvSpPr>
          <a:spLocks noChangeAspect="1" noChangeArrowheads="1"/>
        </xdr:cNvSpPr>
      </xdr:nvSpPr>
      <xdr:spPr bwMode="auto">
        <a:xfrm>
          <a:off x="0" y="10118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323</xdr:row>
      <xdr:rowOff>0</xdr:rowOff>
    </xdr:from>
    <xdr:ext cx="190500" cy="133350"/>
    <xdr:sp macro="" textlink="">
      <xdr:nvSpPr>
        <xdr:cNvPr id="633" name="AutoShape 216" descr="Bandeira Zabelê (PB).jpg">
          <a:hlinkClick xmlns:r="http://schemas.openxmlformats.org/officeDocument/2006/relationships" r:id="rId259"/>
          <a:extLst>
            <a:ext uri="{FF2B5EF4-FFF2-40B4-BE49-F238E27FC236}">
              <a16:creationId xmlns:a16="http://schemas.microsoft.com/office/drawing/2014/main" id="{60C4DED6-B8D5-4DA8-BFA2-B2C3447BCC3E}"/>
            </a:ext>
          </a:extLst>
        </xdr:cNvPr>
        <xdr:cNvSpPr>
          <a:spLocks noChangeAspect="1" noChangeArrowheads="1"/>
        </xdr:cNvSpPr>
      </xdr:nvSpPr>
      <xdr:spPr bwMode="auto">
        <a:xfrm>
          <a:off x="0" y="6259285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332</xdr:row>
      <xdr:rowOff>0</xdr:rowOff>
    </xdr:from>
    <xdr:ext cx="190500" cy="123825"/>
    <xdr:sp macro="" textlink="">
      <xdr:nvSpPr>
        <xdr:cNvPr id="634" name="AutoShape 217" descr="Bandeira Amparo (PB).jpg">
          <a:hlinkClick xmlns:r="http://schemas.openxmlformats.org/officeDocument/2006/relationships" r:id="rId260"/>
          <a:extLst>
            <a:ext uri="{FF2B5EF4-FFF2-40B4-BE49-F238E27FC236}">
              <a16:creationId xmlns:a16="http://schemas.microsoft.com/office/drawing/2014/main" id="{15B9E41C-A69B-491B-A33E-4446659C7FAD}"/>
            </a:ext>
          </a:extLst>
        </xdr:cNvPr>
        <xdr:cNvSpPr>
          <a:spLocks noChangeAspect="1" noChangeArrowheads="1"/>
        </xdr:cNvSpPr>
      </xdr:nvSpPr>
      <xdr:spPr bwMode="auto">
        <a:xfrm>
          <a:off x="0" y="6441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23825"/>
    <xdr:sp macro="" textlink="">
      <xdr:nvSpPr>
        <xdr:cNvPr id="635" name="AutoShape 218" descr="Bandeira Areia de Baraúnas (PB).jpg">
          <a:hlinkClick xmlns:r="http://schemas.openxmlformats.org/officeDocument/2006/relationships" r:id="rId261"/>
          <a:extLst>
            <a:ext uri="{FF2B5EF4-FFF2-40B4-BE49-F238E27FC236}">
              <a16:creationId xmlns:a16="http://schemas.microsoft.com/office/drawing/2014/main" id="{3D654278-6B99-4B53-B950-F9C75B019958}"/>
            </a:ext>
          </a:extLst>
        </xdr:cNvPr>
        <xdr:cNvSpPr>
          <a:spLocks noChangeAspect="1" noChangeArrowheads="1"/>
        </xdr:cNvSpPr>
      </xdr:nvSpPr>
      <xdr:spPr bwMode="auto">
        <a:xfrm>
          <a:off x="0" y="8079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636" name="AutoShape 219" descr="Bandeira municip quixaba.png">
          <a:hlinkClick xmlns:r="http://schemas.openxmlformats.org/officeDocument/2006/relationships" r:id="rId262"/>
          <a:extLst>
            <a:ext uri="{FF2B5EF4-FFF2-40B4-BE49-F238E27FC236}">
              <a16:creationId xmlns:a16="http://schemas.microsoft.com/office/drawing/2014/main" id="{D2CA862A-A48C-49C5-91DC-D998AC4B54B8}"/>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366</xdr:row>
      <xdr:rowOff>0</xdr:rowOff>
    </xdr:from>
    <xdr:ext cx="190500" cy="133350"/>
    <xdr:sp macro="" textlink="">
      <xdr:nvSpPr>
        <xdr:cNvPr id="637" name="AutoShape 220" descr="Bandeira de Riacho de santo Antônio.png">
          <a:hlinkClick xmlns:r="http://schemas.openxmlformats.org/officeDocument/2006/relationships" r:id="rId263"/>
          <a:extLst>
            <a:ext uri="{FF2B5EF4-FFF2-40B4-BE49-F238E27FC236}">
              <a16:creationId xmlns:a16="http://schemas.microsoft.com/office/drawing/2014/main" id="{7B747D0C-4D03-455D-962C-BBF60C5DBC05}"/>
            </a:ext>
          </a:extLst>
        </xdr:cNvPr>
        <xdr:cNvSpPr>
          <a:spLocks noChangeAspect="1" noChangeArrowheads="1"/>
        </xdr:cNvSpPr>
      </xdr:nvSpPr>
      <xdr:spPr bwMode="auto">
        <a:xfrm>
          <a:off x="0" y="7127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348</xdr:row>
      <xdr:rowOff>0</xdr:rowOff>
    </xdr:from>
    <xdr:ext cx="190500" cy="123825"/>
    <xdr:sp macro="" textlink="">
      <xdr:nvSpPr>
        <xdr:cNvPr id="638" name="AutoShape 221" descr="Flag of None.svg">
          <a:hlinkClick xmlns:r="http://schemas.openxmlformats.org/officeDocument/2006/relationships" r:id="rId27"/>
          <a:extLst>
            <a:ext uri="{FF2B5EF4-FFF2-40B4-BE49-F238E27FC236}">
              <a16:creationId xmlns:a16="http://schemas.microsoft.com/office/drawing/2014/main" id="{E8B2949D-C578-472D-8E6B-715DCD01C1C3}"/>
            </a:ext>
          </a:extLst>
        </xdr:cNvPr>
        <xdr:cNvSpPr>
          <a:spLocks noChangeAspect="1" noChangeArrowheads="1"/>
        </xdr:cNvSpPr>
      </xdr:nvSpPr>
      <xdr:spPr bwMode="auto">
        <a:xfrm>
          <a:off x="0" y="6765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487</xdr:row>
      <xdr:rowOff>0</xdr:rowOff>
    </xdr:from>
    <xdr:ext cx="190500" cy="142875"/>
    <xdr:sp macro="" textlink="">
      <xdr:nvSpPr>
        <xdr:cNvPr id="639" name="AutoShape 222" descr="Bandeira-São-José-BC.png">
          <a:hlinkClick xmlns:r="http://schemas.openxmlformats.org/officeDocument/2006/relationships" r:id="rId264"/>
          <a:extLst>
            <a:ext uri="{FF2B5EF4-FFF2-40B4-BE49-F238E27FC236}">
              <a16:creationId xmlns:a16="http://schemas.microsoft.com/office/drawing/2014/main" id="{AA7A9D3F-C09E-42D4-9C7F-60F1D282CEA2}"/>
            </a:ext>
          </a:extLst>
        </xdr:cNvPr>
        <xdr:cNvSpPr>
          <a:spLocks noChangeAspect="1" noChangeArrowheads="1"/>
        </xdr:cNvSpPr>
      </xdr:nvSpPr>
      <xdr:spPr bwMode="auto">
        <a:xfrm>
          <a:off x="0" y="94324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355</xdr:row>
      <xdr:rowOff>0</xdr:rowOff>
    </xdr:from>
    <xdr:ext cx="190500" cy="133350"/>
    <xdr:sp macro="" textlink="">
      <xdr:nvSpPr>
        <xdr:cNvPr id="640" name="AutoShape 223" descr="Bandeira Parari-PB.jpg">
          <a:hlinkClick xmlns:r="http://schemas.openxmlformats.org/officeDocument/2006/relationships" r:id="rId265"/>
          <a:extLst>
            <a:ext uri="{FF2B5EF4-FFF2-40B4-BE49-F238E27FC236}">
              <a16:creationId xmlns:a16="http://schemas.microsoft.com/office/drawing/2014/main" id="{551EE77A-5A79-41B0-B2B3-65AA1172D2CE}"/>
            </a:ext>
          </a:extLst>
        </xdr:cNvPr>
        <xdr:cNvSpPr>
          <a:spLocks noChangeAspect="1" noChangeArrowheads="1"/>
        </xdr:cNvSpPr>
      </xdr:nvSpPr>
      <xdr:spPr bwMode="auto">
        <a:xfrm>
          <a:off x="0" y="6906985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backgroundRefresh="0" refreshOnLoad="1" connectionId="1" xr16:uid="{00000000-0016-0000-0E00-000000000000}" autoFormatId="16" applyNumberFormats="0" applyBorderFormats="0" applyFontFormats="0" applyPatternFormats="0" applyAlignmentFormats="0" applyWidthHeightFormats="0">
  <queryTableRefresh nextId="6">
    <queryTableFields count="5">
      <queryTableField id="1" name="Column1" tableColumnId="6"/>
      <queryTableField id="2" name="Column2" tableColumnId="2"/>
      <queryTableField id="3" name="Column3" tableColumnId="3"/>
      <queryTableField id="4" name="Column4" tableColumnId="4"/>
      <queryTableField id="5" name="Column5"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0__2" displayName="Table_0__2" ref="A1:E3" tableType="queryTable" totalsRowShown="0">
  <autoFilter ref="A1:E3" xr:uid="{00000000-0009-0000-0100-000001000000}"/>
  <tableColumns count="5">
    <tableColumn id="6" xr3:uid="{00000000-0010-0000-0000-000006000000}" uniqueName="6" name="Column1" queryTableFieldId="1" dataDxfId="4"/>
    <tableColumn id="2" xr3:uid="{00000000-0010-0000-0000-000002000000}" uniqueName="2" name="Column2" queryTableFieldId="2" dataDxfId="3"/>
    <tableColumn id="3" xr3:uid="{00000000-0010-0000-0000-000003000000}" uniqueName="3" name="Column3" queryTableFieldId="3" dataDxfId="2"/>
    <tableColumn id="4" xr3:uid="{00000000-0010-0000-0000-000004000000}" uniqueName="4" name="Column4" queryTableFieldId="4" dataDxfId="1"/>
    <tableColumn id="5" xr3:uid="{00000000-0010-0000-0000-000005000000}" uniqueName="5" name="Column5" queryTableFieldId="5"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orda com Tiras">
      <a:fillStyleLst>
        <a:solidFill>
          <a:schemeClr val="phClr"/>
        </a:solidFill>
        <a:solidFill>
          <a:schemeClr val="phClr">
            <a:tint val="50000"/>
          </a:schemeClr>
        </a:solidFill>
        <a:gradFill rotWithShape="1">
          <a:gsLst>
            <a:gs pos="0">
              <a:schemeClr val="phClr"/>
            </a:gs>
            <a:gs pos="90000">
              <a:schemeClr val="phClr">
                <a:shade val="100000"/>
              </a:schemeClr>
            </a:gs>
            <a:gs pos="100000">
              <a:schemeClr val="phClr">
                <a:shade val="85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17779" dir="5400000" rotWithShape="0">
              <a:srgbClr val="000000">
                <a:alpha val="40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3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projetosparticulares.ems@energisa.com.br"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api.whatsapp.com/send?phone=5518991203365&#160;" TargetMode="External"/><Relationship Id="rId1" Type="http://schemas.openxmlformats.org/officeDocument/2006/relationships/hyperlink" Target="https://api.whatsapp.com/send?phone=5518991203365&#160;" TargetMode="External"/><Relationship Id="rId4"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FF0000"/>
  </sheetPr>
  <dimension ref="A3:Z36"/>
  <sheetViews>
    <sheetView showGridLines="0" showRowColHeaders="0" tabSelected="1" zoomScale="70" zoomScaleNormal="70" workbookViewId="0">
      <selection activeCell="K28" sqref="K28"/>
    </sheetView>
  </sheetViews>
  <sheetFormatPr defaultRowHeight="15" x14ac:dyDescent="0.25"/>
  <cols>
    <col min="1" max="2" width="17.28515625" style="20" customWidth="1"/>
    <col min="3" max="8" width="9.140625" style="20"/>
    <col min="9" max="9" width="21.7109375" style="20" customWidth="1"/>
    <col min="10" max="18" width="9.140625" style="20"/>
    <col min="19" max="19" width="8" style="20" customWidth="1"/>
    <col min="20" max="24" width="9.140625" style="20"/>
    <col min="25" max="25" width="12" style="20" customWidth="1"/>
    <col min="26" max="16384" width="9.140625" style="20"/>
  </cols>
  <sheetData>
    <row r="3" spans="1:26" x14ac:dyDescent="0.25">
      <c r="T3" s="347" t="s">
        <v>37344</v>
      </c>
      <c r="U3" s="348"/>
      <c r="V3" s="348"/>
      <c r="W3" s="348"/>
      <c r="X3" s="348"/>
      <c r="Y3" s="349"/>
    </row>
    <row r="4" spans="1:26" x14ac:dyDescent="0.25">
      <c r="T4" s="350"/>
      <c r="U4" s="351"/>
      <c r="V4" s="351"/>
      <c r="W4" s="351"/>
      <c r="X4" s="351"/>
      <c r="Y4" s="352"/>
    </row>
    <row r="5" spans="1:26" x14ac:dyDescent="0.25">
      <c r="S5" s="267"/>
      <c r="T5" s="347" t="s">
        <v>37343</v>
      </c>
      <c r="U5" s="348"/>
      <c r="V5" s="348"/>
      <c r="W5" s="348"/>
      <c r="X5" s="348"/>
      <c r="Y5" s="349"/>
      <c r="Z5" s="268"/>
    </row>
    <row r="6" spans="1:26" x14ac:dyDescent="0.25">
      <c r="S6" s="267"/>
      <c r="T6" s="350"/>
      <c r="U6" s="351"/>
      <c r="V6" s="351"/>
      <c r="W6" s="351"/>
      <c r="X6" s="351"/>
      <c r="Y6" s="352"/>
      <c r="Z6" s="268"/>
    </row>
    <row r="7" spans="1:26" ht="33.75" x14ac:dyDescent="0.5">
      <c r="H7" s="21" t="s">
        <v>0</v>
      </c>
      <c r="K7" s="21"/>
      <c r="L7" s="21"/>
      <c r="M7" s="21"/>
      <c r="S7" s="267"/>
      <c r="T7" s="272"/>
      <c r="U7" s="270"/>
      <c r="V7" s="270"/>
      <c r="W7" s="270"/>
      <c r="X7" s="270"/>
      <c r="Y7" s="273"/>
      <c r="Z7" s="268"/>
    </row>
    <row r="8" spans="1:26" x14ac:dyDescent="0.25">
      <c r="S8" s="267"/>
      <c r="T8" s="274"/>
      <c r="Y8" s="271"/>
      <c r="Z8" s="268"/>
    </row>
    <row r="9" spans="1:26" x14ac:dyDescent="0.25">
      <c r="S9" s="267"/>
      <c r="T9" s="274"/>
      <c r="Y9" s="271"/>
      <c r="Z9" s="268"/>
    </row>
    <row r="10" spans="1:26" x14ac:dyDescent="0.25">
      <c r="S10" s="267"/>
      <c r="T10" s="274"/>
      <c r="Y10" s="271"/>
      <c r="Z10" s="268"/>
    </row>
    <row r="11" spans="1:26" x14ac:dyDescent="0.25">
      <c r="S11" s="267"/>
      <c r="T11" s="274"/>
      <c r="Y11" s="271"/>
      <c r="Z11" s="268"/>
    </row>
    <row r="12" spans="1:26" x14ac:dyDescent="0.25">
      <c r="S12" s="267"/>
      <c r="T12" s="274"/>
      <c r="Y12" s="271"/>
      <c r="Z12" s="268"/>
    </row>
    <row r="13" spans="1:26" ht="81.75" customHeight="1" x14ac:dyDescent="0.25">
      <c r="A13" s="263"/>
      <c r="B13" s="344" t="s">
        <v>3795</v>
      </c>
      <c r="C13" s="344"/>
      <c r="D13" s="344"/>
      <c r="E13" s="344"/>
      <c r="F13" s="344"/>
      <c r="G13" s="344"/>
      <c r="H13" s="344"/>
      <c r="I13" s="344"/>
      <c r="J13" s="261"/>
      <c r="K13" s="261"/>
      <c r="L13" s="261"/>
      <c r="M13" s="261"/>
      <c r="N13" s="261"/>
      <c r="O13" s="261"/>
      <c r="P13" s="261"/>
      <c r="Q13" s="262"/>
      <c r="S13" s="267"/>
      <c r="T13" s="274"/>
      <c r="Y13" s="271"/>
      <c r="Z13" s="268"/>
    </row>
    <row r="14" spans="1:26" ht="23.25" customHeight="1" x14ac:dyDescent="0.25">
      <c r="A14" s="264"/>
      <c r="B14" s="345" t="s">
        <v>3796</v>
      </c>
      <c r="C14" s="346"/>
      <c r="D14" s="346"/>
      <c r="E14" s="346"/>
      <c r="F14" s="346"/>
      <c r="G14" s="346"/>
      <c r="H14" s="346"/>
      <c r="I14" s="346"/>
      <c r="J14" s="265"/>
      <c r="K14" s="265"/>
      <c r="L14" s="265"/>
      <c r="M14" s="265"/>
      <c r="N14" s="265"/>
      <c r="O14" s="265"/>
      <c r="P14" s="265"/>
      <c r="Q14" s="266"/>
      <c r="R14" s="23"/>
      <c r="S14" s="267"/>
      <c r="T14" s="274"/>
      <c r="Y14" s="271"/>
      <c r="Z14" s="268"/>
    </row>
    <row r="15" spans="1:26" ht="15" customHeight="1" x14ac:dyDescent="0.25">
      <c r="F15" s="24"/>
      <c r="G15" s="25"/>
      <c r="H15" s="25"/>
      <c r="I15" s="25"/>
      <c r="J15" s="25"/>
      <c r="K15" s="25"/>
      <c r="L15" s="25"/>
      <c r="M15" s="25"/>
      <c r="N15" s="25"/>
      <c r="O15" s="25"/>
      <c r="P15" s="25"/>
      <c r="Q15" s="25"/>
      <c r="R15" s="26"/>
      <c r="S15" s="267"/>
      <c r="T15" s="274"/>
      <c r="Y15" s="271"/>
      <c r="Z15" s="268"/>
    </row>
    <row r="16" spans="1:26" ht="15" customHeight="1" x14ac:dyDescent="0.25">
      <c r="F16" s="24"/>
      <c r="G16" s="25"/>
      <c r="H16" s="25"/>
      <c r="I16" s="25"/>
      <c r="J16" s="25"/>
      <c r="K16" s="25"/>
      <c r="L16" s="25"/>
      <c r="M16" s="25"/>
      <c r="N16" s="25"/>
      <c r="O16" s="25"/>
      <c r="P16" s="25"/>
      <c r="Q16" s="25"/>
      <c r="R16" s="26"/>
      <c r="S16" s="267"/>
      <c r="T16" s="274"/>
      <c r="Y16" s="271"/>
      <c r="Z16" s="268"/>
    </row>
    <row r="17" spans="6:26" ht="15" customHeight="1" x14ac:dyDescent="0.25">
      <c r="F17" s="24"/>
      <c r="G17" s="25"/>
      <c r="H17" s="25"/>
      <c r="I17" s="25"/>
      <c r="J17" s="25"/>
      <c r="K17" s="25"/>
      <c r="L17" s="25"/>
      <c r="M17" s="25"/>
      <c r="N17" s="25"/>
      <c r="O17" s="25"/>
      <c r="P17" s="25"/>
      <c r="Q17" s="25"/>
      <c r="R17" s="26"/>
      <c r="S17" s="267"/>
      <c r="T17" s="274"/>
      <c r="Y17" s="271"/>
      <c r="Z17" s="268"/>
    </row>
    <row r="18" spans="6:26" ht="15" customHeight="1" x14ac:dyDescent="0.25">
      <c r="F18" s="27"/>
      <c r="G18" s="28"/>
      <c r="H18" s="28"/>
      <c r="I18" s="28"/>
      <c r="J18" s="28"/>
      <c r="K18" s="28"/>
      <c r="L18" s="28"/>
      <c r="M18" s="28"/>
      <c r="N18" s="28"/>
      <c r="O18" s="28"/>
      <c r="P18" s="28"/>
      <c r="Q18" s="28"/>
      <c r="R18" s="29"/>
      <c r="S18" s="267"/>
      <c r="T18" s="274"/>
      <c r="Y18" s="271"/>
      <c r="Z18" s="268"/>
    </row>
    <row r="19" spans="6:26" x14ac:dyDescent="0.25">
      <c r="S19" s="267"/>
      <c r="T19" s="274"/>
      <c r="Y19" s="271"/>
      <c r="Z19" s="268"/>
    </row>
    <row r="20" spans="6:26" x14ac:dyDescent="0.25">
      <c r="I20" s="2"/>
      <c r="J20" s="2"/>
      <c r="K20" s="2"/>
      <c r="L20" s="2"/>
      <c r="M20" s="2"/>
      <c r="N20" s="2"/>
      <c r="O20" s="2"/>
      <c r="S20" s="267"/>
      <c r="T20" s="274"/>
      <c r="Y20" s="271"/>
      <c r="Z20" s="268"/>
    </row>
    <row r="21" spans="6:26" x14ac:dyDescent="0.25">
      <c r="S21" s="267"/>
      <c r="T21" s="274"/>
      <c r="Y21" s="271"/>
      <c r="Z21" s="268"/>
    </row>
    <row r="22" spans="6:26" x14ac:dyDescent="0.25">
      <c r="S22" s="267"/>
      <c r="T22" s="274"/>
      <c r="Y22" s="271"/>
      <c r="Z22" s="268"/>
    </row>
    <row r="23" spans="6:26" x14ac:dyDescent="0.25">
      <c r="S23" s="267"/>
      <c r="T23" s="274"/>
      <c r="Y23" s="271"/>
      <c r="Z23" s="268"/>
    </row>
    <row r="24" spans="6:26" x14ac:dyDescent="0.25">
      <c r="S24" s="267"/>
      <c r="T24" s="275"/>
      <c r="U24" s="276"/>
      <c r="V24" s="276"/>
      <c r="W24" s="276"/>
      <c r="X24" s="276"/>
      <c r="Y24" s="277"/>
      <c r="Z24" s="268"/>
    </row>
    <row r="25" spans="6:26" x14ac:dyDescent="0.25">
      <c r="T25" s="270"/>
      <c r="U25" s="270"/>
      <c r="V25" s="270"/>
      <c r="W25" s="270"/>
      <c r="X25" s="270"/>
      <c r="Y25" s="270"/>
    </row>
    <row r="26" spans="6:26" ht="15.75" thickBot="1" x14ac:dyDescent="0.3">
      <c r="T26" s="269"/>
      <c r="U26" s="269"/>
      <c r="V26" s="269"/>
      <c r="W26" s="269"/>
      <c r="X26" s="269"/>
      <c r="Y26" s="269"/>
    </row>
    <row r="27" spans="6:26" x14ac:dyDescent="0.25">
      <c r="S27" s="267"/>
      <c r="T27" s="338" t="s">
        <v>3797</v>
      </c>
      <c r="U27" s="339"/>
      <c r="V27" s="339"/>
      <c r="W27" s="339"/>
      <c r="X27" s="339"/>
      <c r="Y27" s="340"/>
      <c r="Z27" s="268"/>
    </row>
    <row r="28" spans="6:26" ht="15.75" thickBot="1" x14ac:dyDescent="0.3">
      <c r="S28" s="267"/>
      <c r="T28" s="341"/>
      <c r="U28" s="342"/>
      <c r="V28" s="342"/>
      <c r="W28" s="342"/>
      <c r="X28" s="342"/>
      <c r="Y28" s="343"/>
      <c r="Z28" s="268"/>
    </row>
    <row r="29" spans="6:26" x14ac:dyDescent="0.25">
      <c r="T29" s="270"/>
      <c r="U29" s="270"/>
      <c r="V29" s="270"/>
      <c r="W29" s="270"/>
      <c r="X29" s="270"/>
      <c r="Y29" s="270"/>
    </row>
    <row r="31" spans="6:26" ht="15.75" thickBot="1" x14ac:dyDescent="0.3"/>
    <row r="32" spans="6:26" x14ac:dyDescent="0.25">
      <c r="T32" s="338" t="s">
        <v>37345</v>
      </c>
      <c r="U32" s="339"/>
      <c r="V32" s="339"/>
      <c r="W32" s="339"/>
      <c r="X32" s="339"/>
      <c r="Y32" s="340"/>
    </row>
    <row r="33" spans="20:25" ht="15.75" thickBot="1" x14ac:dyDescent="0.3">
      <c r="T33" s="341"/>
      <c r="U33" s="342"/>
      <c r="V33" s="342"/>
      <c r="W33" s="342"/>
      <c r="X33" s="342"/>
      <c r="Y33" s="343"/>
    </row>
    <row r="34" spans="20:25" ht="15.75" thickBot="1" x14ac:dyDescent="0.3"/>
    <row r="35" spans="20:25" x14ac:dyDescent="0.25">
      <c r="T35" s="338" t="s">
        <v>3798</v>
      </c>
      <c r="U35" s="339"/>
      <c r="V35" s="339"/>
      <c r="W35" s="339"/>
      <c r="X35" s="339"/>
      <c r="Y35" s="340"/>
    </row>
    <row r="36" spans="20:25" ht="15.75" thickBot="1" x14ac:dyDescent="0.3">
      <c r="T36" s="341"/>
      <c r="U36" s="342"/>
      <c r="V36" s="342"/>
      <c r="W36" s="342"/>
      <c r="X36" s="342"/>
      <c r="Y36" s="343"/>
    </row>
  </sheetData>
  <mergeCells count="7">
    <mergeCell ref="T32:Y33"/>
    <mergeCell ref="T35:Y36"/>
    <mergeCell ref="B13:I13"/>
    <mergeCell ref="B14:I14"/>
    <mergeCell ref="T3:Y4"/>
    <mergeCell ref="T5:Y6"/>
    <mergeCell ref="T27:Y28"/>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
    <pageSetUpPr fitToPage="1"/>
  </sheetPr>
  <dimension ref="A1:M22"/>
  <sheetViews>
    <sheetView showGridLines="0" showRowColHeaders="0" zoomScale="110" zoomScaleNormal="110" workbookViewId="0"/>
  </sheetViews>
  <sheetFormatPr defaultColWidth="9.140625" defaultRowHeight="15" x14ac:dyDescent="0.25"/>
  <cols>
    <col min="1" max="1" width="9.140625" style="1"/>
    <col min="2" max="2" width="11.140625" style="1" customWidth="1"/>
    <col min="3" max="3" width="9.140625" style="1"/>
    <col min="4" max="4" width="9.140625" style="1" customWidth="1"/>
    <col min="5" max="10" width="9.140625" style="1"/>
    <col min="11" max="11" width="17.28515625" style="1" customWidth="1"/>
    <col min="12" max="12" width="9.140625" style="1"/>
    <col min="13" max="13" width="14.85546875" style="1" customWidth="1"/>
    <col min="14" max="18" width="9.140625" style="1"/>
    <col min="19" max="19" width="9.140625" style="1" customWidth="1"/>
    <col min="20" max="16384" width="9.140625" style="1"/>
  </cols>
  <sheetData>
    <row r="1" spans="1:13" x14ac:dyDescent="0.25">
      <c r="A1" s="2"/>
      <c r="B1" s="2"/>
      <c r="C1" s="2"/>
      <c r="D1" s="2"/>
      <c r="E1" s="2"/>
      <c r="F1" s="2"/>
      <c r="G1" s="2"/>
      <c r="H1" s="2"/>
      <c r="I1" s="2"/>
      <c r="J1" s="2"/>
      <c r="K1" s="2"/>
      <c r="L1" s="2"/>
      <c r="M1" s="2"/>
    </row>
    <row r="2" spans="1:13" x14ac:dyDescent="0.25">
      <c r="A2" s="2"/>
      <c r="B2" s="2"/>
      <c r="C2" s="2"/>
      <c r="D2" s="2"/>
      <c r="E2" s="2"/>
      <c r="F2" s="2"/>
      <c r="G2" s="2"/>
      <c r="H2" s="2"/>
      <c r="I2" s="2"/>
      <c r="J2" s="2"/>
      <c r="K2" s="2"/>
      <c r="L2" s="2"/>
      <c r="M2" s="2"/>
    </row>
    <row r="3" spans="1:13" ht="15" customHeight="1" x14ac:dyDescent="0.25">
      <c r="A3" s="354" t="s">
        <v>3795</v>
      </c>
      <c r="B3" s="354"/>
      <c r="C3" s="354"/>
      <c r="D3" s="354"/>
      <c r="E3" s="354"/>
      <c r="F3" s="354"/>
      <c r="G3" s="354"/>
      <c r="H3" s="354"/>
      <c r="I3" s="354"/>
      <c r="J3" s="354"/>
      <c r="K3" s="354"/>
      <c r="L3" s="354"/>
      <c r="M3" s="354"/>
    </row>
    <row r="4" spans="1:13" ht="15.75" customHeight="1" x14ac:dyDescent="0.25">
      <c r="A4" s="354"/>
      <c r="B4" s="354"/>
      <c r="C4" s="354"/>
      <c r="D4" s="354"/>
      <c r="E4" s="354"/>
      <c r="F4" s="354"/>
      <c r="G4" s="354"/>
      <c r="H4" s="354"/>
      <c r="I4" s="354"/>
      <c r="J4" s="354"/>
      <c r="K4" s="354"/>
      <c r="L4" s="354"/>
      <c r="M4" s="354"/>
    </row>
    <row r="5" spans="1:13" ht="25.5" customHeight="1" x14ac:dyDescent="0.25">
      <c r="A5" s="354"/>
      <c r="B5" s="354"/>
      <c r="C5" s="354"/>
      <c r="D5" s="354"/>
      <c r="E5" s="354"/>
      <c r="F5" s="354"/>
      <c r="G5" s="354"/>
      <c r="H5" s="354"/>
      <c r="I5" s="354"/>
      <c r="J5" s="354"/>
      <c r="K5" s="354"/>
      <c r="L5" s="354"/>
      <c r="M5" s="354"/>
    </row>
    <row r="6" spans="1:13" ht="17.25" customHeight="1" x14ac:dyDescent="0.25">
      <c r="A6" s="353" t="s">
        <v>3801</v>
      </c>
      <c r="B6" s="353"/>
      <c r="C6" s="353"/>
      <c r="D6" s="353"/>
      <c r="E6" s="353"/>
      <c r="F6" s="353"/>
      <c r="G6" s="353"/>
      <c r="H6" s="353"/>
      <c r="I6" s="353"/>
      <c r="J6" s="353"/>
      <c r="K6" s="353"/>
      <c r="L6" s="353"/>
      <c r="M6" s="353"/>
    </row>
    <row r="7" spans="1:13" x14ac:dyDescent="0.25">
      <c r="A7" s="2"/>
      <c r="B7" s="2"/>
      <c r="C7" s="2"/>
      <c r="D7" s="2"/>
      <c r="E7" s="2"/>
      <c r="F7" s="2"/>
      <c r="G7" s="2"/>
      <c r="H7" s="2"/>
      <c r="I7" s="2"/>
      <c r="J7" s="2"/>
      <c r="K7" s="2"/>
      <c r="L7" s="2"/>
      <c r="M7" s="2"/>
    </row>
    <row r="8" spans="1:13" ht="24.75" x14ac:dyDescent="0.5">
      <c r="A8" s="2"/>
      <c r="B8" s="278" t="s">
        <v>1</v>
      </c>
      <c r="C8" s="279"/>
      <c r="D8" s="279"/>
      <c r="E8" s="279"/>
      <c r="F8" s="279"/>
      <c r="G8" s="279"/>
      <c r="H8" s="279"/>
      <c r="I8" s="279"/>
      <c r="J8" s="279"/>
      <c r="K8" s="279"/>
      <c r="L8" s="2"/>
      <c r="M8" s="2"/>
    </row>
    <row r="9" spans="1:13" ht="27" x14ac:dyDescent="0.5">
      <c r="A9" s="2"/>
      <c r="B9" s="280" t="s">
        <v>2</v>
      </c>
      <c r="C9" s="281"/>
      <c r="D9" s="281"/>
      <c r="E9" s="279"/>
      <c r="F9" s="279"/>
      <c r="G9" s="279"/>
      <c r="H9" s="279"/>
      <c r="I9" s="279"/>
      <c r="J9" s="279"/>
      <c r="K9" s="279"/>
      <c r="L9" s="2"/>
      <c r="M9" s="2"/>
    </row>
    <row r="10" spans="1:13" x14ac:dyDescent="0.25">
      <c r="A10" s="2"/>
      <c r="B10" s="279"/>
      <c r="C10" s="279"/>
      <c r="D10" s="279"/>
      <c r="E10" s="279"/>
      <c r="F10" s="279"/>
      <c r="G10" s="279"/>
      <c r="H10" s="279"/>
      <c r="I10" s="279"/>
      <c r="J10" s="279"/>
      <c r="K10" s="279"/>
      <c r="L10" s="2"/>
      <c r="M10" s="2"/>
    </row>
    <row r="11" spans="1:13" ht="33.75" customHeight="1" x14ac:dyDescent="0.25">
      <c r="A11" s="2"/>
      <c r="B11" s="355" t="s">
        <v>3799</v>
      </c>
      <c r="C11" s="355"/>
      <c r="D11" s="355"/>
      <c r="E11" s="355"/>
      <c r="F11" s="355"/>
      <c r="G11" s="355"/>
      <c r="H11" s="355"/>
      <c r="I11" s="355"/>
      <c r="J11" s="355"/>
      <c r="K11" s="355"/>
      <c r="L11" s="2"/>
      <c r="M11" s="2"/>
    </row>
    <row r="12" spans="1:13" x14ac:dyDescent="0.25">
      <c r="A12" s="2"/>
      <c r="B12" s="279"/>
      <c r="C12" s="279"/>
      <c r="D12" s="279"/>
      <c r="E12" s="279"/>
      <c r="F12" s="279"/>
      <c r="G12" s="279"/>
      <c r="H12" s="279"/>
      <c r="I12" s="279"/>
      <c r="J12" s="279"/>
      <c r="K12" s="279"/>
      <c r="L12" s="2"/>
      <c r="M12" s="2"/>
    </row>
    <row r="13" spans="1:13" ht="15.75" customHeight="1" x14ac:dyDescent="0.25">
      <c r="A13" s="2"/>
      <c r="B13" s="355" t="s">
        <v>3</v>
      </c>
      <c r="C13" s="355"/>
      <c r="D13" s="355"/>
      <c r="E13" s="355"/>
      <c r="F13" s="355"/>
      <c r="G13" s="355"/>
      <c r="H13" s="355"/>
      <c r="I13" s="355"/>
      <c r="J13" s="355"/>
      <c r="K13" s="355"/>
      <c r="L13" s="2"/>
      <c r="M13" s="2"/>
    </row>
    <row r="14" spans="1:13" ht="37.5" customHeight="1" x14ac:dyDescent="0.25">
      <c r="A14" s="2"/>
      <c r="B14" s="355" t="s">
        <v>3800</v>
      </c>
      <c r="C14" s="355"/>
      <c r="D14" s="355"/>
      <c r="E14" s="355"/>
      <c r="F14" s="355"/>
      <c r="G14" s="355"/>
      <c r="H14" s="355"/>
      <c r="I14" s="355"/>
      <c r="J14" s="355"/>
      <c r="K14" s="355"/>
      <c r="L14" s="2"/>
      <c r="M14" s="2"/>
    </row>
    <row r="15" spans="1:13" x14ac:dyDescent="0.25">
      <c r="A15" s="2"/>
      <c r="B15" s="279"/>
      <c r="C15" s="279"/>
      <c r="D15" s="279"/>
      <c r="E15" s="279"/>
      <c r="F15" s="279"/>
      <c r="G15" s="279"/>
      <c r="H15" s="279"/>
      <c r="I15" s="279"/>
      <c r="J15" s="279"/>
      <c r="K15" s="279"/>
      <c r="L15" s="2"/>
      <c r="M15" s="2"/>
    </row>
    <row r="16" spans="1:13" ht="27" customHeight="1" x14ac:dyDescent="0.5">
      <c r="A16" s="2"/>
      <c r="B16" s="356" t="s">
        <v>4</v>
      </c>
      <c r="C16" s="356"/>
      <c r="D16" s="356"/>
      <c r="E16" s="356"/>
      <c r="F16" s="282"/>
      <c r="G16" s="282"/>
      <c r="H16" s="282"/>
      <c r="I16" s="282"/>
      <c r="J16" s="282"/>
      <c r="K16" s="282"/>
      <c r="L16" s="2"/>
      <c r="M16" s="2"/>
    </row>
    <row r="17" spans="1:13" ht="27" customHeight="1" x14ac:dyDescent="0.5">
      <c r="A17" s="2"/>
      <c r="B17" s="283"/>
      <c r="C17" s="283"/>
      <c r="D17" s="283"/>
      <c r="E17" s="283"/>
      <c r="F17" s="282"/>
      <c r="G17" s="282"/>
      <c r="H17" s="282"/>
      <c r="I17" s="282"/>
      <c r="J17" s="282"/>
      <c r="K17" s="282"/>
      <c r="L17" s="2"/>
      <c r="M17" s="2"/>
    </row>
    <row r="18" spans="1:13" ht="27" customHeight="1" x14ac:dyDescent="0.5">
      <c r="A18" s="2"/>
      <c r="B18" s="283"/>
      <c r="C18" s="283"/>
      <c r="D18" s="283"/>
      <c r="E18" s="283"/>
      <c r="F18" s="282"/>
      <c r="G18" s="282"/>
      <c r="H18" s="282"/>
      <c r="I18" s="282"/>
      <c r="J18" s="282"/>
      <c r="K18" s="282"/>
      <c r="L18" s="2"/>
      <c r="M18" s="2"/>
    </row>
    <row r="19" spans="1:13" x14ac:dyDescent="0.25">
      <c r="A19" s="2"/>
      <c r="B19" s="2"/>
      <c r="C19" s="2"/>
      <c r="D19" s="2"/>
      <c r="E19" s="2"/>
      <c r="F19" s="2"/>
      <c r="G19" s="2"/>
      <c r="H19" s="2"/>
      <c r="I19" s="2"/>
      <c r="J19" s="2"/>
      <c r="K19" s="2"/>
      <c r="L19" s="2"/>
      <c r="M19" s="2"/>
    </row>
    <row r="20" spans="1:13" x14ac:dyDescent="0.25">
      <c r="A20" s="2"/>
      <c r="B20" s="2"/>
      <c r="C20" s="2"/>
      <c r="D20" s="2"/>
      <c r="E20" s="2"/>
      <c r="F20" s="2"/>
      <c r="G20" s="2"/>
      <c r="H20" s="2"/>
      <c r="I20" s="2"/>
      <c r="J20" s="2"/>
      <c r="K20" s="2"/>
      <c r="L20" s="2"/>
      <c r="M20" s="2"/>
    </row>
    <row r="21" spans="1:13" x14ac:dyDescent="0.25">
      <c r="A21" s="2"/>
      <c r="B21" s="2"/>
      <c r="C21" s="2"/>
      <c r="D21" s="2"/>
      <c r="E21" s="2"/>
      <c r="F21" s="2"/>
      <c r="G21" s="2"/>
      <c r="H21" s="2"/>
      <c r="I21" s="2"/>
      <c r="J21" s="2"/>
      <c r="K21" s="2"/>
      <c r="L21" s="2"/>
      <c r="M21" s="2"/>
    </row>
    <row r="22" spans="1:13" x14ac:dyDescent="0.25">
      <c r="A22" s="2" t="str">
        <f>"V"&amp;SAIDA!$DS$2</f>
        <v>V6</v>
      </c>
      <c r="B22" s="2"/>
      <c r="C22" s="2"/>
      <c r="D22" s="2"/>
      <c r="E22" s="2"/>
      <c r="F22" s="2"/>
      <c r="G22" s="2"/>
      <c r="H22" s="2"/>
      <c r="I22" s="2"/>
      <c r="J22" s="2"/>
      <c r="K22" s="2"/>
      <c r="L22" s="2"/>
      <c r="M22" s="2"/>
    </row>
  </sheetData>
  <sheetProtection algorithmName="SHA-512" hashValue="UgfbW+9SLEOpzu5fX8KMI4Dqk5KOyvG39TmRs65DwKekoFv75iwGnOzoUaIAiPOtPJsJphwEgPq8SQUZSVLftw==" saltValue="fpNu7o2zMiJmE4JTg66rUw==" spinCount="100000" sheet="1" objects="1" scenarios="1"/>
  <mergeCells count="6">
    <mergeCell ref="A6:M6"/>
    <mergeCell ref="A3:M5"/>
    <mergeCell ref="B13:K13"/>
    <mergeCell ref="B14:K14"/>
    <mergeCell ref="B16:E16"/>
    <mergeCell ref="B11:K11"/>
  </mergeCells>
  <pageMargins left="0.511811024" right="0.511811024" top="0.78740157499999996" bottom="0.78740157499999996" header="0.31496062000000002" footer="0.31496062000000002"/>
  <pageSetup paperSize="9" scale="8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dimension ref="A1:N23"/>
  <sheetViews>
    <sheetView showGridLines="0" showRowColHeaders="0" zoomScaleNormal="100" zoomScaleSheetLayoutView="100" workbookViewId="0"/>
  </sheetViews>
  <sheetFormatPr defaultColWidth="8" defaultRowHeight="18.75" customHeight="1" x14ac:dyDescent="0.25"/>
  <cols>
    <col min="1" max="2" width="8" style="1"/>
    <col min="3" max="3" width="9.28515625" style="1" customWidth="1"/>
    <col min="4" max="8" width="8" style="1"/>
    <col min="9" max="9" width="9.85546875" style="1" customWidth="1"/>
    <col min="10" max="10" width="8" style="1"/>
    <col min="11" max="11" width="26" style="1" customWidth="1"/>
    <col min="12" max="12" width="8" style="1"/>
    <col min="13" max="13" width="17.5703125" style="1" customWidth="1"/>
    <col min="14" max="16384" width="8" style="1"/>
  </cols>
  <sheetData>
    <row r="1" spans="1:13" ht="18.75" customHeight="1" x14ac:dyDescent="0.5">
      <c r="A1" s="8"/>
      <c r="B1" s="7"/>
      <c r="C1" s="4"/>
      <c r="D1" s="4"/>
      <c r="E1" s="4"/>
      <c r="F1" s="4"/>
      <c r="G1" s="4"/>
      <c r="H1" s="4"/>
      <c r="I1" s="4"/>
      <c r="J1" s="4"/>
      <c r="K1" s="4"/>
      <c r="L1" s="4"/>
      <c r="M1" s="2"/>
    </row>
    <row r="2" spans="1:13" ht="18.75" customHeight="1" x14ac:dyDescent="0.5">
      <c r="A2" s="2"/>
      <c r="B2" s="4"/>
      <c r="C2" s="4"/>
      <c r="D2" s="4"/>
      <c r="E2" s="4"/>
      <c r="F2" s="4"/>
      <c r="G2" s="4"/>
      <c r="H2" s="4"/>
      <c r="I2" s="4"/>
      <c r="J2" s="4"/>
      <c r="K2" s="4"/>
      <c r="L2" s="4"/>
      <c r="M2" s="2"/>
    </row>
    <row r="3" spans="1:13" ht="18.75" customHeight="1" x14ac:dyDescent="0.5">
      <c r="A3" s="2"/>
      <c r="B3" s="4"/>
      <c r="C3" s="4"/>
      <c r="D3" s="4"/>
      <c r="E3" s="4"/>
      <c r="F3" s="4"/>
      <c r="G3" s="4"/>
      <c r="H3" s="4"/>
      <c r="I3" s="4"/>
      <c r="J3" s="4"/>
      <c r="K3" s="4"/>
      <c r="L3" s="4"/>
      <c r="M3" s="2"/>
    </row>
    <row r="4" spans="1:13" ht="18.75" customHeight="1" x14ac:dyDescent="0.5">
      <c r="A4" s="2"/>
      <c r="B4" s="4"/>
      <c r="C4" s="4"/>
      <c r="D4" s="4"/>
      <c r="E4" s="4"/>
      <c r="F4" s="4"/>
      <c r="G4" s="4"/>
      <c r="H4" s="4"/>
      <c r="I4" s="4"/>
      <c r="J4" s="4"/>
      <c r="K4" s="4"/>
      <c r="L4" s="4"/>
      <c r="M4" s="2"/>
    </row>
    <row r="5" spans="1:13" ht="18.75" customHeight="1" x14ac:dyDescent="0.5">
      <c r="A5" s="2"/>
      <c r="B5" s="4"/>
      <c r="C5" s="4"/>
      <c r="D5" s="4"/>
      <c r="E5" s="4"/>
      <c r="F5" s="4"/>
      <c r="G5" s="4"/>
      <c r="H5" s="4"/>
      <c r="I5" s="4"/>
      <c r="J5" s="4"/>
      <c r="K5" s="4"/>
      <c r="L5" s="4"/>
      <c r="M5" s="2"/>
    </row>
    <row r="6" spans="1:13" ht="18.75" customHeight="1" x14ac:dyDescent="0.5">
      <c r="A6" s="2"/>
      <c r="B6" s="4"/>
      <c r="C6" s="4"/>
      <c r="D6" s="4"/>
      <c r="E6" s="4"/>
      <c r="F6" s="4"/>
      <c r="G6" s="4"/>
      <c r="H6" s="4"/>
      <c r="I6" s="4"/>
      <c r="J6" s="4"/>
      <c r="K6" s="4"/>
      <c r="L6" s="4"/>
      <c r="M6" s="2"/>
    </row>
    <row r="7" spans="1:13" ht="18.75" customHeight="1" x14ac:dyDescent="0.5">
      <c r="A7" s="2"/>
      <c r="B7" s="4"/>
      <c r="C7" s="4"/>
      <c r="D7" s="4"/>
      <c r="E7" s="4"/>
      <c r="F7" s="4"/>
      <c r="G7" s="4"/>
      <c r="H7" s="4"/>
      <c r="I7" s="4"/>
      <c r="J7" s="4"/>
      <c r="K7" s="4"/>
      <c r="L7" s="4"/>
      <c r="M7" s="2"/>
    </row>
    <row r="8" spans="1:13" ht="18.75" customHeight="1" x14ac:dyDescent="0.5">
      <c r="A8" s="2"/>
      <c r="B8" s="4"/>
      <c r="C8" s="4"/>
      <c r="D8" s="4"/>
      <c r="E8" s="4"/>
      <c r="F8" s="4"/>
      <c r="G8" s="4"/>
      <c r="H8" s="4"/>
      <c r="I8" s="4"/>
      <c r="J8" s="4"/>
      <c r="K8" s="4"/>
      <c r="L8" s="4"/>
      <c r="M8" s="2"/>
    </row>
    <row r="9" spans="1:13" ht="18.75" customHeight="1" x14ac:dyDescent="0.5">
      <c r="A9" s="2"/>
      <c r="B9" s="4"/>
      <c r="C9" s="357" t="s">
        <v>5</v>
      </c>
      <c r="D9" s="357"/>
      <c r="E9" s="357"/>
      <c r="F9" s="357"/>
      <c r="G9" s="357"/>
      <c r="H9" s="357"/>
      <c r="I9" s="357"/>
      <c r="J9" s="357"/>
      <c r="K9" s="357"/>
      <c r="L9" s="6"/>
      <c r="M9" s="2"/>
    </row>
    <row r="10" spans="1:13" ht="18.75" customHeight="1" x14ac:dyDescent="0.5">
      <c r="A10" s="2"/>
      <c r="B10" s="4"/>
      <c r="C10" s="2"/>
      <c r="D10" s="2"/>
      <c r="E10" s="2"/>
      <c r="F10" s="2"/>
      <c r="G10" s="2"/>
      <c r="H10" s="2"/>
      <c r="I10" s="2"/>
      <c r="J10" s="4"/>
      <c r="K10" s="4"/>
      <c r="L10" s="4"/>
      <c r="M10" s="2"/>
    </row>
    <row r="11" spans="1:13" ht="18.75" customHeight="1" x14ac:dyDescent="0.5">
      <c r="A11" s="2"/>
      <c r="B11" s="4"/>
      <c r="C11" s="358" t="s">
        <v>6</v>
      </c>
      <c r="D11" s="358"/>
      <c r="E11" s="358"/>
      <c r="F11" s="358"/>
      <c r="G11" s="358"/>
      <c r="H11" s="358"/>
      <c r="I11" s="5"/>
      <c r="J11" s="4"/>
      <c r="K11" s="4"/>
      <c r="L11" s="4"/>
      <c r="M11" s="2"/>
    </row>
    <row r="12" spans="1:13" ht="18.75" customHeight="1" x14ac:dyDescent="0.5">
      <c r="A12" s="2"/>
      <c r="B12" s="4"/>
      <c r="C12" s="358" t="s">
        <v>7</v>
      </c>
      <c r="D12" s="358"/>
      <c r="E12" s="358"/>
      <c r="F12" s="358"/>
      <c r="G12" s="358"/>
      <c r="H12" s="5"/>
      <c r="I12" s="5"/>
      <c r="J12" s="4"/>
      <c r="K12" s="4"/>
      <c r="L12" s="4"/>
      <c r="M12" s="2"/>
    </row>
    <row r="13" spans="1:13" ht="18.75" customHeight="1" x14ac:dyDescent="0.5">
      <c r="A13" s="2"/>
      <c r="B13" s="4"/>
      <c r="C13" s="358" t="s">
        <v>8</v>
      </c>
      <c r="D13" s="358"/>
      <c r="E13" s="5"/>
      <c r="F13" s="5"/>
      <c r="G13" s="5"/>
      <c r="H13" s="5"/>
      <c r="I13" s="5"/>
      <c r="J13" s="4"/>
      <c r="K13" s="4"/>
      <c r="L13" s="4"/>
      <c r="M13" s="2"/>
    </row>
    <row r="14" spans="1:13" ht="18.75" customHeight="1" x14ac:dyDescent="0.5">
      <c r="A14" s="2"/>
      <c r="B14" s="4"/>
      <c r="C14" s="4"/>
      <c r="D14" s="4"/>
      <c r="E14" s="4"/>
      <c r="F14" s="4"/>
      <c r="G14" s="4"/>
      <c r="H14" s="4"/>
      <c r="I14" s="4"/>
      <c r="J14" s="4"/>
      <c r="K14" s="4"/>
      <c r="L14" s="4"/>
      <c r="M14" s="2"/>
    </row>
    <row r="15" spans="1:13" ht="18.75" customHeight="1" x14ac:dyDescent="0.5">
      <c r="A15" s="2"/>
      <c r="B15" s="4"/>
      <c r="C15" s="4"/>
      <c r="D15" s="4"/>
      <c r="E15" s="4"/>
      <c r="F15" s="4"/>
      <c r="G15" s="4"/>
      <c r="H15" s="4"/>
      <c r="I15" s="4"/>
      <c r="J15" s="4"/>
      <c r="K15" s="4"/>
      <c r="L15" s="4"/>
      <c r="M15" s="2"/>
    </row>
    <row r="16" spans="1:13" ht="18.75" customHeight="1" x14ac:dyDescent="0.5">
      <c r="A16" s="2"/>
      <c r="B16" s="4"/>
      <c r="C16" s="4"/>
      <c r="D16" s="4"/>
      <c r="E16" s="4"/>
      <c r="F16" s="4"/>
      <c r="G16" s="4"/>
      <c r="H16" s="4"/>
      <c r="I16" s="4"/>
      <c r="J16" s="4"/>
      <c r="K16" s="4"/>
      <c r="L16" s="4"/>
      <c r="M16" s="2"/>
    </row>
    <row r="17" spans="1:14" ht="18.75" customHeight="1" x14ac:dyDescent="0.5">
      <c r="A17" s="2"/>
      <c r="B17" s="4"/>
      <c r="C17" s="4"/>
      <c r="D17" s="4"/>
      <c r="E17" s="4"/>
      <c r="F17" s="4"/>
      <c r="G17" s="4"/>
      <c r="H17" s="4"/>
      <c r="I17" s="4"/>
      <c r="J17" s="4"/>
      <c r="K17" s="4"/>
      <c r="L17" s="4"/>
      <c r="M17" s="2"/>
    </row>
    <row r="18" spans="1:14" ht="18.75" customHeight="1" x14ac:dyDescent="0.5">
      <c r="A18" s="2"/>
      <c r="B18" s="4"/>
      <c r="C18" s="4"/>
      <c r="D18" s="4"/>
      <c r="E18" s="4"/>
      <c r="F18" s="4"/>
      <c r="G18" s="4"/>
      <c r="H18" s="4"/>
      <c r="I18" s="4"/>
      <c r="J18" s="4"/>
      <c r="K18" s="4"/>
      <c r="L18" s="4"/>
      <c r="M18" s="2"/>
    </row>
    <row r="19" spans="1:14" ht="18.75" customHeight="1" x14ac:dyDescent="0.5">
      <c r="A19" s="2"/>
      <c r="B19" s="4"/>
      <c r="C19" s="4"/>
      <c r="D19" s="4"/>
      <c r="E19" s="4"/>
      <c r="F19" s="4"/>
      <c r="G19" s="4"/>
      <c r="H19" s="4"/>
      <c r="I19" s="4"/>
      <c r="J19" s="4"/>
      <c r="K19" s="4"/>
      <c r="L19" s="4"/>
      <c r="M19" s="2"/>
    </row>
    <row r="20" spans="1:14" ht="18.75" customHeight="1" x14ac:dyDescent="0.25">
      <c r="A20" s="2"/>
      <c r="B20" s="2"/>
      <c r="C20" s="2"/>
      <c r="D20" s="2"/>
      <c r="E20" s="2"/>
      <c r="F20" s="2"/>
      <c r="G20" s="2"/>
      <c r="H20" s="2"/>
      <c r="I20" s="2"/>
      <c r="J20" s="2"/>
      <c r="K20" s="2"/>
      <c r="L20" s="2"/>
      <c r="M20" s="2"/>
      <c r="N20" s="3"/>
    </row>
    <row r="21" spans="1:14" ht="18.75" customHeight="1" x14ac:dyDescent="0.25">
      <c r="A21" s="2"/>
      <c r="B21" s="2"/>
      <c r="C21" s="2"/>
      <c r="D21" s="2"/>
      <c r="E21" s="2"/>
      <c r="F21" s="2"/>
      <c r="G21" s="2"/>
      <c r="H21" s="2"/>
      <c r="I21" s="2"/>
      <c r="J21" s="2"/>
      <c r="K21" s="2"/>
      <c r="L21" s="2"/>
      <c r="M21" s="2"/>
    </row>
    <row r="22" spans="1:14" ht="18.75" customHeight="1" x14ac:dyDescent="0.25">
      <c r="A22" s="2"/>
      <c r="B22" s="2"/>
      <c r="C22" s="2"/>
      <c r="D22" s="2"/>
      <c r="E22" s="2"/>
      <c r="F22" s="2"/>
      <c r="G22" s="2"/>
      <c r="H22" s="2"/>
      <c r="I22" s="2"/>
      <c r="J22" s="2"/>
      <c r="K22" s="2"/>
      <c r="L22" s="2"/>
      <c r="M22" s="2"/>
    </row>
    <row r="23" spans="1:14" ht="18.75" customHeight="1" x14ac:dyDescent="0.25">
      <c r="A23" s="2"/>
      <c r="B23" s="2"/>
      <c r="C23" s="2"/>
      <c r="D23" s="2"/>
      <c r="E23" s="2"/>
      <c r="F23" s="2"/>
      <c r="G23" s="2"/>
      <c r="H23" s="2"/>
      <c r="I23" s="2"/>
      <c r="J23" s="2"/>
      <c r="K23" s="2"/>
      <c r="L23" s="2"/>
      <c r="M23" s="2"/>
    </row>
  </sheetData>
  <sheetProtection algorithmName="SHA-512" hashValue="fEdWF6vM2vo51YfoE5NAYicRgqPzfbVgXIqf+SJf+lvRnfPQMSfnBRIWSz8IJQFAjmODV6gFjF87Q3XgdegyCg==" saltValue="RwV+VeinZbTCMs4Be5TSZQ==" spinCount="100000" sheet="1" objects="1" scenarios="1"/>
  <mergeCells count="4">
    <mergeCell ref="C9:K9"/>
    <mergeCell ref="C11:H11"/>
    <mergeCell ref="C12:G12"/>
    <mergeCell ref="C13:D13"/>
  </mergeCells>
  <hyperlinks>
    <hyperlink ref="C11" location="'FSA MICRO &lt;=10'!A1" display="'FSA MICRO &lt;=10'!A1" xr:uid="{00000000-0004-0000-0200-000000000000}"/>
    <hyperlink ref="C12" location="'FSA MICRO &gt;10'!A1" display="'FSA MICRO &gt;10'!A1" xr:uid="{00000000-0004-0000-0200-000001000000}"/>
    <hyperlink ref="C13" location="'FSA MINI'!A1" display="'FSA MINI'!A1" xr:uid="{00000000-0004-0000-0200-000002000000}"/>
    <hyperlink ref="C11:H11" location="'FSA MICRO &lt;=10'!C7" display="Microgeração igual ou inferior a 10kW" xr:uid="{00000000-0004-0000-0200-000003000000}"/>
    <hyperlink ref="C12:G12" location="'FSA MICRO &gt;10'!C7" display="Microgeração superior a 10kW" xr:uid="{00000000-0004-0000-0200-000004000000}"/>
    <hyperlink ref="C13:D13" location="'FSA MINI'!C7" display="Minigeração" xr:uid="{00000000-0004-0000-0200-000005000000}"/>
  </hyperlinks>
  <pageMargins left="0.51181102362204722" right="0.51181102362204722" top="0.78740157480314965" bottom="0.78740157480314965" header="0.31496062992125984" footer="0.31496062992125984"/>
  <pageSetup paperSize="9" scale="91"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pageSetUpPr fitToPage="1"/>
  </sheetPr>
  <dimension ref="A1:R116"/>
  <sheetViews>
    <sheetView showGridLines="0" showRowColHeaders="0" view="pageBreakPreview" zoomScaleNormal="100" zoomScaleSheetLayoutView="100" workbookViewId="0">
      <selection activeCell="C7" sqref="C7:G7"/>
    </sheetView>
  </sheetViews>
  <sheetFormatPr defaultColWidth="9.140625" defaultRowHeight="14.25" x14ac:dyDescent="0.2"/>
  <cols>
    <col min="1" max="1" width="9.140625" style="38"/>
    <col min="2" max="2" width="17.42578125" style="38" customWidth="1"/>
    <col min="3" max="3" width="10.7109375" style="38" customWidth="1"/>
    <col min="4" max="7" width="12.7109375" style="38" customWidth="1"/>
    <col min="8" max="8" width="8.85546875" style="38" bestFit="1" customWidth="1"/>
    <col min="9" max="9" width="8.85546875" style="38" customWidth="1"/>
    <col min="10" max="10" width="12.7109375" style="38" customWidth="1"/>
    <col min="11" max="11" width="14.28515625" style="38" customWidth="1"/>
    <col min="12" max="12" width="15.42578125" style="38" customWidth="1"/>
    <col min="13" max="13" width="9.140625" style="9"/>
    <col min="14" max="14" width="9.28515625" style="9" customWidth="1"/>
    <col min="15" max="16384" width="9.140625" style="38"/>
  </cols>
  <sheetData>
    <row r="1" spans="1:17" ht="15.75" x14ac:dyDescent="0.25">
      <c r="A1" s="64"/>
      <c r="B1" s="65"/>
      <c r="C1" s="66"/>
      <c r="D1" s="360" t="s">
        <v>9</v>
      </c>
      <c r="E1" s="360"/>
      <c r="F1" s="360"/>
      <c r="G1" s="360"/>
      <c r="H1" s="360"/>
      <c r="I1" s="360"/>
      <c r="J1" s="66"/>
      <c r="K1" s="67"/>
      <c r="L1" s="66"/>
      <c r="M1" s="66"/>
      <c r="N1" s="66"/>
      <c r="O1" s="101"/>
      <c r="P1" s="101"/>
      <c r="Q1" s="101"/>
    </row>
    <row r="2" spans="1:17" x14ac:dyDescent="0.2">
      <c r="A2" s="39"/>
      <c r="B2" s="35"/>
      <c r="C2" s="9"/>
      <c r="D2" s="9"/>
      <c r="E2" s="9"/>
      <c r="F2" s="9"/>
      <c r="G2" s="9"/>
      <c r="H2" s="9"/>
      <c r="I2" s="68"/>
      <c r="J2" s="9"/>
      <c r="K2" s="36"/>
      <c r="L2" s="9"/>
    </row>
    <row r="3" spans="1:17" ht="15" x14ac:dyDescent="0.2">
      <c r="A3" s="39"/>
      <c r="B3" s="35"/>
      <c r="C3" s="9"/>
      <c r="D3" s="361" t="s">
        <v>10</v>
      </c>
      <c r="E3" s="361"/>
      <c r="F3" s="361"/>
      <c r="G3" s="361"/>
      <c r="H3" s="361"/>
      <c r="I3" s="361"/>
      <c r="J3" s="9"/>
      <c r="K3" s="36"/>
      <c r="L3" s="9"/>
    </row>
    <row r="4" spans="1:17" ht="15" x14ac:dyDescent="0.2">
      <c r="A4" s="39"/>
      <c r="B4" s="35"/>
      <c r="C4" s="9"/>
      <c r="D4" s="361" t="s">
        <v>11</v>
      </c>
      <c r="E4" s="361"/>
      <c r="F4" s="361"/>
      <c r="G4" s="361"/>
      <c r="H4" s="361"/>
      <c r="I4" s="361"/>
      <c r="J4" s="9"/>
      <c r="K4" s="36"/>
      <c r="L4" s="9"/>
    </row>
    <row r="5" spans="1:17" x14ac:dyDescent="0.2">
      <c r="A5" s="39"/>
      <c r="B5" s="35"/>
      <c r="C5" s="9"/>
      <c r="D5" s="9"/>
      <c r="E5" s="9"/>
      <c r="F5" s="9"/>
      <c r="G5" s="9"/>
      <c r="H5" s="9"/>
      <c r="I5" s="9"/>
      <c r="J5" s="9"/>
      <c r="K5" s="36"/>
      <c r="L5" s="9"/>
    </row>
    <row r="6" spans="1:17" ht="15" x14ac:dyDescent="0.25">
      <c r="A6" s="39"/>
      <c r="B6" s="365" t="s">
        <v>12</v>
      </c>
      <c r="C6" s="365"/>
      <c r="D6" s="365"/>
      <c r="E6" s="365"/>
      <c r="F6" s="365"/>
      <c r="G6" s="365"/>
      <c r="H6" s="365"/>
      <c r="I6" s="365"/>
      <c r="J6" s="365"/>
      <c r="K6" s="365"/>
      <c r="L6" s="9"/>
    </row>
    <row r="7" spans="1:17" ht="15.75" x14ac:dyDescent="0.25">
      <c r="A7" s="39"/>
      <c r="B7" s="69" t="s">
        <v>13</v>
      </c>
      <c r="C7" s="366"/>
      <c r="D7" s="367"/>
      <c r="E7" s="367"/>
      <c r="F7" s="367"/>
      <c r="G7" s="368"/>
      <c r="H7" s="70" t="s">
        <v>14</v>
      </c>
      <c r="I7" s="369"/>
      <c r="J7" s="369"/>
      <c r="K7" s="369"/>
      <c r="L7" s="9"/>
    </row>
    <row r="8" spans="1:17" ht="15.75" x14ac:dyDescent="0.25">
      <c r="A8" s="39"/>
      <c r="B8" s="69" t="s">
        <v>15</v>
      </c>
      <c r="C8" s="370"/>
      <c r="D8" s="371"/>
      <c r="E8" s="371"/>
      <c r="F8" s="371"/>
      <c r="G8" s="371"/>
      <c r="H8" s="371"/>
      <c r="I8" s="371"/>
      <c r="J8" s="371"/>
      <c r="K8" s="372"/>
      <c r="L8" s="9"/>
    </row>
    <row r="9" spans="1:17" ht="15.75" x14ac:dyDescent="0.25">
      <c r="A9" s="39"/>
      <c r="B9" s="69" t="s">
        <v>16</v>
      </c>
      <c r="C9" s="370"/>
      <c r="D9" s="371"/>
      <c r="E9" s="371"/>
      <c r="F9" s="371"/>
      <c r="G9" s="371"/>
      <c r="H9" s="371"/>
      <c r="I9" s="371"/>
      <c r="J9" s="371"/>
      <c r="K9" s="372"/>
      <c r="L9" s="9"/>
    </row>
    <row r="10" spans="1:17" ht="15.75" x14ac:dyDescent="0.25">
      <c r="A10" s="39"/>
      <c r="B10" s="69" t="s">
        <v>17</v>
      </c>
      <c r="C10" s="139"/>
      <c r="D10" s="70" t="s">
        <v>18</v>
      </c>
      <c r="E10" s="370"/>
      <c r="F10" s="372"/>
      <c r="G10" s="372"/>
      <c r="H10" s="70" t="s">
        <v>19</v>
      </c>
      <c r="I10" s="71"/>
      <c r="J10" s="70" t="s">
        <v>20</v>
      </c>
      <c r="K10" s="78"/>
      <c r="L10" s="9"/>
    </row>
    <row r="11" spans="1:17" ht="15.75" x14ac:dyDescent="0.25">
      <c r="A11" s="39"/>
      <c r="B11" s="69" t="s">
        <v>21</v>
      </c>
      <c r="C11" s="404"/>
      <c r="D11" s="371"/>
      <c r="E11" s="371"/>
      <c r="F11" s="371"/>
      <c r="G11" s="372"/>
      <c r="H11" s="70" t="s">
        <v>22</v>
      </c>
      <c r="I11" s="370"/>
      <c r="J11" s="371"/>
      <c r="K11" s="372"/>
      <c r="L11" s="9"/>
    </row>
    <row r="12" spans="1:17" ht="15.75" x14ac:dyDescent="0.25">
      <c r="A12" s="39"/>
      <c r="B12" s="69" t="s">
        <v>23</v>
      </c>
      <c r="C12" s="408"/>
      <c r="D12" s="409"/>
      <c r="E12" s="409"/>
      <c r="F12" s="409"/>
      <c r="G12" s="410"/>
      <c r="H12" s="70" t="s">
        <v>24</v>
      </c>
      <c r="I12" s="390"/>
      <c r="J12" s="391"/>
      <c r="K12" s="392"/>
      <c r="L12" s="9"/>
    </row>
    <row r="13" spans="1:17" ht="15.75" x14ac:dyDescent="0.25">
      <c r="A13" s="39"/>
      <c r="B13" s="72" t="s">
        <v>25</v>
      </c>
      <c r="C13" s="405"/>
      <c r="D13" s="406"/>
      <c r="E13" s="406"/>
      <c r="F13" s="406"/>
      <c r="G13" s="406"/>
      <c r="H13" s="406"/>
      <c r="I13" s="406"/>
      <c r="J13" s="406"/>
      <c r="K13" s="407"/>
      <c r="L13" s="9"/>
    </row>
    <row r="14" spans="1:17" ht="15" x14ac:dyDescent="0.25">
      <c r="A14" s="39"/>
      <c r="B14" s="365" t="s">
        <v>26</v>
      </c>
      <c r="C14" s="365"/>
      <c r="D14" s="365"/>
      <c r="E14" s="365"/>
      <c r="F14" s="365"/>
      <c r="G14" s="365"/>
      <c r="H14" s="365"/>
      <c r="I14" s="365"/>
      <c r="J14" s="365"/>
      <c r="K14" s="365"/>
      <c r="L14" s="9"/>
    </row>
    <row r="15" spans="1:17" ht="15.75" x14ac:dyDescent="0.25">
      <c r="A15" s="39"/>
      <c r="B15" s="412" t="s">
        <v>27</v>
      </c>
      <c r="C15" s="413"/>
      <c r="D15" s="369"/>
      <c r="E15" s="369"/>
      <c r="F15" s="369"/>
      <c r="G15" s="411" t="s">
        <v>28</v>
      </c>
      <c r="H15" s="411"/>
      <c r="I15" s="411"/>
      <c r="J15" s="369"/>
      <c r="K15" s="369"/>
      <c r="L15" s="9"/>
    </row>
    <row r="16" spans="1:17" ht="15.75" x14ac:dyDescent="0.25">
      <c r="A16" s="39"/>
      <c r="B16" s="412" t="s">
        <v>29</v>
      </c>
      <c r="C16" s="413"/>
      <c r="D16" s="369"/>
      <c r="E16" s="369"/>
      <c r="F16" s="369"/>
      <c r="G16" s="378"/>
      <c r="H16" s="379"/>
      <c r="I16" s="379"/>
      <c r="J16" s="379"/>
      <c r="K16" s="380"/>
      <c r="L16" s="9"/>
    </row>
    <row r="17" spans="1:18" ht="15.75" x14ac:dyDescent="0.25">
      <c r="A17" s="39"/>
      <c r="B17" s="414" t="s">
        <v>30</v>
      </c>
      <c r="C17" s="415"/>
      <c r="D17" s="386"/>
      <c r="E17" s="386"/>
      <c r="F17" s="386"/>
      <c r="G17" s="381"/>
      <c r="H17" s="382"/>
      <c r="I17" s="382"/>
      <c r="J17" s="382"/>
      <c r="K17" s="383"/>
      <c r="L17" s="9"/>
    </row>
    <row r="18" spans="1:18" ht="15" x14ac:dyDescent="0.25">
      <c r="A18" s="39"/>
      <c r="B18" s="365" t="s">
        <v>31</v>
      </c>
      <c r="C18" s="365"/>
      <c r="D18" s="365"/>
      <c r="E18" s="365"/>
      <c r="F18" s="365"/>
      <c r="G18" s="365"/>
      <c r="H18" s="365"/>
      <c r="I18" s="365"/>
      <c r="J18" s="365"/>
      <c r="K18" s="365"/>
      <c r="L18" s="9"/>
    </row>
    <row r="19" spans="1:18" ht="15" x14ac:dyDescent="0.25">
      <c r="A19" s="39"/>
      <c r="B19" s="375" t="s">
        <v>32</v>
      </c>
      <c r="C19" s="376"/>
      <c r="D19" s="377"/>
      <c r="E19" s="401">
        <f>CONFIG!U34</f>
        <v>0</v>
      </c>
      <c r="F19" s="402"/>
      <c r="G19" s="402"/>
      <c r="H19" s="402"/>
      <c r="I19" s="402"/>
      <c r="J19" s="402"/>
      <c r="K19" s="403"/>
      <c r="L19" s="9"/>
    </row>
    <row r="20" spans="1:18" ht="15" x14ac:dyDescent="0.25">
      <c r="A20" s="39"/>
      <c r="B20" s="384" t="s">
        <v>33</v>
      </c>
      <c r="C20" s="385"/>
      <c r="D20" s="362" t="s">
        <v>34</v>
      </c>
      <c r="E20" s="363"/>
      <c r="F20" s="363"/>
      <c r="G20" s="364"/>
      <c r="H20" s="378"/>
      <c r="I20" s="379"/>
      <c r="J20" s="379"/>
      <c r="K20" s="380"/>
      <c r="L20" s="9"/>
    </row>
    <row r="21" spans="1:18" ht="15" x14ac:dyDescent="0.25">
      <c r="A21" s="39"/>
      <c r="B21" s="365" t="s">
        <v>35</v>
      </c>
      <c r="C21" s="365"/>
      <c r="D21" s="365"/>
      <c r="E21" s="365"/>
      <c r="F21" s="365"/>
      <c r="G21" s="365"/>
      <c r="H21" s="365"/>
      <c r="I21" s="365"/>
      <c r="J21" s="365"/>
      <c r="K21" s="365"/>
      <c r="L21" s="9"/>
    </row>
    <row r="22" spans="1:18" ht="15" x14ac:dyDescent="0.2">
      <c r="A22" s="39"/>
      <c r="B22" s="374" t="s">
        <v>36</v>
      </c>
      <c r="C22" s="374"/>
      <c r="D22" s="374"/>
      <c r="E22" s="374"/>
      <c r="F22" s="374"/>
      <c r="G22" s="374"/>
      <c r="H22" s="374"/>
      <c r="I22" s="374"/>
      <c r="J22" s="374"/>
      <c r="K22" s="73"/>
      <c r="L22" s="9"/>
    </row>
    <row r="23" spans="1:18" ht="30.75" customHeight="1" x14ac:dyDescent="0.2">
      <c r="A23" s="39"/>
      <c r="B23" s="374" t="s">
        <v>37</v>
      </c>
      <c r="C23" s="374"/>
      <c r="D23" s="374"/>
      <c r="E23" s="374"/>
      <c r="F23" s="374"/>
      <c r="G23" s="374"/>
      <c r="H23" s="374"/>
      <c r="I23" s="374"/>
      <c r="J23" s="374"/>
      <c r="K23" s="73"/>
      <c r="L23" s="74"/>
      <c r="M23" s="74"/>
      <c r="N23" s="74"/>
      <c r="O23" s="74"/>
      <c r="P23" s="74"/>
      <c r="Q23" s="74"/>
      <c r="R23" s="74"/>
    </row>
    <row r="24" spans="1:18" ht="31.5" customHeight="1" x14ac:dyDescent="0.2">
      <c r="A24" s="39"/>
      <c r="B24" s="374" t="s">
        <v>38</v>
      </c>
      <c r="C24" s="374"/>
      <c r="D24" s="374"/>
      <c r="E24" s="374"/>
      <c r="F24" s="374"/>
      <c r="G24" s="374"/>
      <c r="H24" s="374"/>
      <c r="I24" s="374"/>
      <c r="J24" s="374"/>
      <c r="K24" s="73"/>
      <c r="L24" s="9"/>
    </row>
    <row r="25" spans="1:18" ht="30.75" customHeight="1" x14ac:dyDescent="0.2">
      <c r="A25" s="39"/>
      <c r="B25" s="374" t="s">
        <v>39</v>
      </c>
      <c r="C25" s="374"/>
      <c r="D25" s="374"/>
      <c r="E25" s="374"/>
      <c r="F25" s="374"/>
      <c r="G25" s="374"/>
      <c r="H25" s="374"/>
      <c r="I25" s="374"/>
      <c r="J25" s="374"/>
      <c r="K25" s="73"/>
      <c r="L25" s="9"/>
    </row>
    <row r="26" spans="1:18" ht="45.75" customHeight="1" x14ac:dyDescent="0.2">
      <c r="A26" s="39"/>
      <c r="B26" s="374" t="s">
        <v>40</v>
      </c>
      <c r="C26" s="374"/>
      <c r="D26" s="374"/>
      <c r="E26" s="374"/>
      <c r="F26" s="374"/>
      <c r="G26" s="374"/>
      <c r="H26" s="374"/>
      <c r="I26" s="374"/>
      <c r="J26" s="374"/>
      <c r="K26" s="73"/>
      <c r="L26" s="9"/>
    </row>
    <row r="27" spans="1:18" ht="29.25" customHeight="1" x14ac:dyDescent="0.2">
      <c r="A27" s="39"/>
      <c r="B27" s="374" t="s">
        <v>41</v>
      </c>
      <c r="C27" s="374"/>
      <c r="D27" s="374"/>
      <c r="E27" s="374"/>
      <c r="F27" s="374"/>
      <c r="G27" s="374"/>
      <c r="H27" s="374"/>
      <c r="I27" s="374"/>
      <c r="J27" s="374"/>
      <c r="K27" s="73"/>
      <c r="L27" s="9"/>
    </row>
    <row r="28" spans="1:18" ht="15" x14ac:dyDescent="0.2">
      <c r="A28" s="39"/>
      <c r="B28" s="374" t="s">
        <v>42</v>
      </c>
      <c r="C28" s="374"/>
      <c r="D28" s="374"/>
      <c r="E28" s="374"/>
      <c r="F28" s="374"/>
      <c r="G28" s="374"/>
      <c r="H28" s="374"/>
      <c r="I28" s="374"/>
      <c r="J28" s="374"/>
      <c r="K28" s="73"/>
      <c r="L28" s="9"/>
    </row>
    <row r="29" spans="1:18" ht="15" x14ac:dyDescent="0.25">
      <c r="A29" s="39"/>
      <c r="B29" s="365" t="s">
        <v>43</v>
      </c>
      <c r="C29" s="365"/>
      <c r="D29" s="365"/>
      <c r="E29" s="365"/>
      <c r="F29" s="365"/>
      <c r="G29" s="365"/>
      <c r="H29" s="365"/>
      <c r="I29" s="365"/>
      <c r="J29" s="365"/>
      <c r="K29" s="365"/>
      <c r="L29" s="9"/>
    </row>
    <row r="30" spans="1:18" ht="15" x14ac:dyDescent="0.25">
      <c r="A30" s="39"/>
      <c r="B30" s="387" t="s">
        <v>44</v>
      </c>
      <c r="C30" s="387"/>
      <c r="D30" s="373" t="str">
        <f>IF(I10="AC","Energisa Acre",IF(I10="MG","Energisa Minas Gerais",IF(I10="RJ","Energisa Nova Friburgo",IF(I10="MS","Energisa Mato Grosso do Sul",IF(I10="MT","Energisa Mato Grosso",IF(I10="PB","Energisa Paraíba",IF(I10="RO","Energisa Rondônia",IF(I10="PR","Energisa Sul-Sudeste",IF(I10="SP","Energisa Sul-Sudeste",IF(I10="SE","Energisa Sergipe",IF(I10="TO","Energisa Tocantins","")))))))))))</f>
        <v/>
      </c>
      <c r="E30" s="373"/>
      <c r="F30" s="373"/>
      <c r="G30" s="373"/>
      <c r="H30" s="373"/>
      <c r="I30" s="373"/>
      <c r="J30" s="373"/>
      <c r="K30" s="373"/>
      <c r="L30" s="9"/>
    </row>
    <row r="31" spans="1:18" ht="15" x14ac:dyDescent="0.25">
      <c r="A31" s="39"/>
      <c r="B31" s="239" t="s">
        <v>45</v>
      </c>
      <c r="C31" s="373" t="str">
        <f>IF(I10="AC","0800 647 7196",IF(I10="MG","0800 032 0196",IF(I10="RJ","0800 032 0196",IF(I10="MS","0800 722 7272",IF(I10="MT","0800 646 4196",IF(I10="PB","0800 083 0196",IF(I10="RO","0800 647 0120",IF(I10="PR","0800 701 0326",IF(I10="SP","0800 701 0326",IF(I10="SE","0800 079 0196",IF(I10="TO","0800 721 3330","")))))))))))</f>
        <v/>
      </c>
      <c r="D31" s="373"/>
      <c r="E31" s="373"/>
      <c r="F31" s="239" t="s">
        <v>21</v>
      </c>
      <c r="G31" s="394" t="str">
        <f>IF(I10="AC","projetoeletrico.emg@energisa.com.br",IF(I10="MG","projetoeletrico.emg@energisa.com.br",IF(I10="RJ","projetoeletrico.emg@energisa.com.br",IF(I10="MS","projetosparticulares.ems@energisa.com.br",IF(I10="MT","projetoparticular.emt@energisa.com.br ",IF(I10="PB","projetos.pb@energisa.com.br",IF(I10="RO","analisedeprojetos.ero@energisa.com.br",IF(I10="PR","projetosparticulares.ess@energisa.com.br",IF(I10="SP","projetosparticulares.ess@energisa.com.br",IF(I10="SE","projetos.se@energisa.com.br",IF(I10="TO","projetos.eto@energisa.com.br","")))))))))))</f>
        <v/>
      </c>
      <c r="H31" s="394"/>
      <c r="I31" s="394"/>
      <c r="J31" s="394"/>
      <c r="K31" s="394"/>
      <c r="L31" s="9"/>
    </row>
    <row r="32" spans="1:18" ht="15" x14ac:dyDescent="0.25">
      <c r="A32" s="39"/>
      <c r="B32" s="239" t="s">
        <v>46</v>
      </c>
      <c r="C32" s="395" t="str">
        <f>IF(I10="AC","(68) 99233 0341",IF(I10="MG","(32) 98426 1352",IF(I10="RJ","(22) 99292 4081",IF(I10="MS","(67) 99980 0698",IF(I10="MT","(65) 99999 7974",IF(I10="PB","(83) 99135 5540",IF(I10="RO","(69) 99358 9673",IF(I10="PR","(18) 99120 3365",IF(I10="SP","(18) 99120 3365",IF(I10="SE","(79) 98101 0715",IF(I10="TO","(63) 99222 6664","")))))))))))</f>
        <v/>
      </c>
      <c r="D32" s="396"/>
      <c r="E32" s="397"/>
      <c r="F32" s="239" t="s">
        <v>47</v>
      </c>
      <c r="G32" s="398" t="str">
        <f>IF(I10="AC","https://l.ead.me/bbThiX",IF(I10="MG","https://l.ead.me/bbChEG",IF(I10="RJ","http://l.ead.me/bb3Lm9",IF(I10="MS"," https://l.ead.me/bbChEN",IF(I10="MT","https://l.ead.me/bbChFY",IF(I10="PB","https://l.ead.me/bbChEY",IF(I10="RO","https://l.ead.me/bbRsbV",IF(I10="PR","https://l.ead.me/bbChEl",IF(I10="SP","https://l.ead.me/bbChEl",IF(I10="SE","https://l.ead.me/bbChBy",IF(I10="TO","https://l.ead.me/bbChDy","")))))))))))</f>
        <v/>
      </c>
      <c r="H32" s="399"/>
      <c r="I32" s="399"/>
      <c r="J32" s="399"/>
      <c r="K32" s="400"/>
      <c r="L32" s="9"/>
    </row>
    <row r="33" spans="1:12" ht="15" x14ac:dyDescent="0.25">
      <c r="A33" s="39"/>
      <c r="B33" s="365" t="s">
        <v>48</v>
      </c>
      <c r="C33" s="365"/>
      <c r="D33" s="365"/>
      <c r="E33" s="365"/>
      <c r="F33" s="365"/>
      <c r="G33" s="365"/>
      <c r="H33" s="365"/>
      <c r="I33" s="365"/>
      <c r="J33" s="365"/>
      <c r="K33" s="365"/>
      <c r="L33" s="9"/>
    </row>
    <row r="34" spans="1:12" ht="15" x14ac:dyDescent="0.25">
      <c r="A34" s="39"/>
      <c r="B34" s="375" t="s">
        <v>49</v>
      </c>
      <c r="C34" s="377"/>
      <c r="D34" s="369"/>
      <c r="E34" s="369"/>
      <c r="F34" s="369"/>
      <c r="G34" s="369"/>
      <c r="H34" s="369"/>
      <c r="I34" s="369"/>
      <c r="J34" s="369"/>
      <c r="K34" s="369"/>
      <c r="L34" s="9"/>
    </row>
    <row r="35" spans="1:12" ht="15" x14ac:dyDescent="0.25">
      <c r="A35" s="39"/>
      <c r="B35" s="98" t="s">
        <v>23</v>
      </c>
      <c r="C35" s="390"/>
      <c r="D35" s="391"/>
      <c r="E35" s="392"/>
      <c r="F35" s="98" t="s">
        <v>21</v>
      </c>
      <c r="G35" s="393"/>
      <c r="H35" s="393"/>
      <c r="I35" s="393"/>
      <c r="J35" s="393"/>
      <c r="K35" s="393"/>
      <c r="L35" s="9"/>
    </row>
    <row r="36" spans="1:12" x14ac:dyDescent="0.2">
      <c r="A36" s="39"/>
      <c r="B36" s="35"/>
      <c r="C36" s="9"/>
      <c r="D36" s="9"/>
      <c r="E36" s="9"/>
      <c r="F36" s="9"/>
      <c r="G36" s="9"/>
      <c r="H36" s="9"/>
      <c r="I36" s="9"/>
      <c r="J36" s="9"/>
      <c r="K36" s="36"/>
      <c r="L36" s="9"/>
    </row>
    <row r="37" spans="1:12" ht="15" x14ac:dyDescent="0.25">
      <c r="A37" s="39"/>
      <c r="B37" s="35"/>
      <c r="C37" s="9"/>
      <c r="D37" s="9"/>
      <c r="E37" s="388" t="s">
        <v>50</v>
      </c>
      <c r="F37" s="388"/>
      <c r="G37" s="388"/>
      <c r="H37" s="388"/>
      <c r="I37" s="9"/>
      <c r="J37" s="9"/>
      <c r="K37" s="36"/>
      <c r="L37" s="9"/>
    </row>
    <row r="38" spans="1:12" ht="15" x14ac:dyDescent="0.2">
      <c r="B38" s="56"/>
      <c r="C38" s="57"/>
      <c r="D38" s="57"/>
      <c r="E38" s="389" t="s">
        <v>51</v>
      </c>
      <c r="F38" s="389"/>
      <c r="G38" s="389"/>
      <c r="H38" s="389"/>
      <c r="I38" s="57"/>
      <c r="J38" s="57"/>
      <c r="K38" s="59"/>
    </row>
    <row r="43" spans="1:12" x14ac:dyDescent="0.2">
      <c r="A43" s="52"/>
    </row>
    <row r="44" spans="1:12" x14ac:dyDescent="0.2">
      <c r="A44" s="52"/>
    </row>
    <row r="45" spans="1:12" x14ac:dyDescent="0.2">
      <c r="A45" s="52"/>
    </row>
    <row r="46" spans="1:12" x14ac:dyDescent="0.2">
      <c r="A46" s="52"/>
    </row>
    <row r="47" spans="1:12" x14ac:dyDescent="0.2">
      <c r="A47" s="52"/>
    </row>
    <row r="48" spans="1:12" x14ac:dyDescent="0.2">
      <c r="A48" s="52"/>
    </row>
    <row r="49" spans="1:1" x14ac:dyDescent="0.2">
      <c r="A49" s="52"/>
    </row>
    <row r="50" spans="1:1" x14ac:dyDescent="0.2">
      <c r="A50" s="52"/>
    </row>
    <row r="51" spans="1:1" x14ac:dyDescent="0.2">
      <c r="A51" s="52"/>
    </row>
    <row r="52" spans="1:1" x14ac:dyDescent="0.2">
      <c r="A52" s="52"/>
    </row>
    <row r="53" spans="1:1" x14ac:dyDescent="0.2">
      <c r="A53" s="52"/>
    </row>
    <row r="54" spans="1:1" x14ac:dyDescent="0.2">
      <c r="A54" s="52"/>
    </row>
    <row r="55" spans="1:1" x14ac:dyDescent="0.2">
      <c r="A55" s="52"/>
    </row>
    <row r="56" spans="1:1" x14ac:dyDescent="0.2">
      <c r="A56" s="52"/>
    </row>
    <row r="57" spans="1:1" x14ac:dyDescent="0.2">
      <c r="A57" s="52"/>
    </row>
    <row r="58" spans="1:1" x14ac:dyDescent="0.2">
      <c r="A58" s="52"/>
    </row>
    <row r="59" spans="1:1" x14ac:dyDescent="0.2">
      <c r="A59" s="52"/>
    </row>
    <row r="60" spans="1:1" x14ac:dyDescent="0.2">
      <c r="A60" s="52"/>
    </row>
    <row r="61" spans="1:1" x14ac:dyDescent="0.2">
      <c r="A61" s="52"/>
    </row>
    <row r="62" spans="1:1" x14ac:dyDescent="0.2">
      <c r="A62" s="52"/>
    </row>
    <row r="63" spans="1:1" x14ac:dyDescent="0.2">
      <c r="A63" s="52"/>
    </row>
    <row r="64" spans="1:1" x14ac:dyDescent="0.2">
      <c r="A64" s="52"/>
    </row>
    <row r="65" spans="1:1" x14ac:dyDescent="0.2">
      <c r="A65" s="52"/>
    </row>
    <row r="66" spans="1:1" x14ac:dyDescent="0.2">
      <c r="A66" s="52"/>
    </row>
    <row r="116" spans="8:9" x14ac:dyDescent="0.2">
      <c r="H116" s="359"/>
      <c r="I116" s="359"/>
    </row>
  </sheetData>
  <sheetProtection algorithmName="SHA-512" hashValue="znThVXIk3LSq/IZkZQ96PKZTz6wBDZnlLmL7Ww7jK/lDf20a3TL4/+WqWI9t0r6PrYJPqNAIvSyXAdFsB9OAJw==" saltValue="u+zlJY4r74VI62Szcpw6YA==" spinCount="100000" sheet="1" objects="1" scenarios="1" selectLockedCells="1"/>
  <protectedRanges>
    <protectedRange sqref="C12" name="Intervalo1_1"/>
    <protectedRange sqref="I12" name="Intervalo1_2"/>
    <protectedRange sqref="C7" name="Intervalo1_3"/>
  </protectedRanges>
  <mergeCells count="53">
    <mergeCell ref="B29:K29"/>
    <mergeCell ref="B27:J27"/>
    <mergeCell ref="E10:G10"/>
    <mergeCell ref="I11:K11"/>
    <mergeCell ref="B18:K18"/>
    <mergeCell ref="E19:K19"/>
    <mergeCell ref="C11:G11"/>
    <mergeCell ref="I12:K12"/>
    <mergeCell ref="C13:K13"/>
    <mergeCell ref="C12:G12"/>
    <mergeCell ref="B14:K14"/>
    <mergeCell ref="G15:I15"/>
    <mergeCell ref="J15:K15"/>
    <mergeCell ref="B15:C15"/>
    <mergeCell ref="B16:C16"/>
    <mergeCell ref="B17:C17"/>
    <mergeCell ref="B30:C30"/>
    <mergeCell ref="D30:K30"/>
    <mergeCell ref="E37:H37"/>
    <mergeCell ref="E38:H38"/>
    <mergeCell ref="C35:E35"/>
    <mergeCell ref="G35:K35"/>
    <mergeCell ref="G31:K31"/>
    <mergeCell ref="D34:K34"/>
    <mergeCell ref="B34:C34"/>
    <mergeCell ref="C32:E32"/>
    <mergeCell ref="G32:K32"/>
    <mergeCell ref="B25:J25"/>
    <mergeCell ref="B26:J26"/>
    <mergeCell ref="B19:D19"/>
    <mergeCell ref="G16:K17"/>
    <mergeCell ref="H20:K20"/>
    <mergeCell ref="B20:C20"/>
    <mergeCell ref="B21:K21"/>
    <mergeCell ref="B22:J22"/>
    <mergeCell ref="D16:F16"/>
    <mergeCell ref="D17:F17"/>
    <mergeCell ref="H116:I116"/>
    <mergeCell ref="D1:I1"/>
    <mergeCell ref="D3:I3"/>
    <mergeCell ref="D4:I4"/>
    <mergeCell ref="D20:G20"/>
    <mergeCell ref="B6:K6"/>
    <mergeCell ref="C7:G7"/>
    <mergeCell ref="I7:K7"/>
    <mergeCell ref="C8:K8"/>
    <mergeCell ref="C9:K9"/>
    <mergeCell ref="C31:E31"/>
    <mergeCell ref="B33:K33"/>
    <mergeCell ref="B28:J28"/>
    <mergeCell ref="D15:F15"/>
    <mergeCell ref="B23:J23"/>
    <mergeCell ref="B24:J24"/>
  </mergeCells>
  <conditionalFormatting sqref="D10 H7 J10 H10:H11">
    <cfRule type="cellIs" dxfId="29" priority="7" operator="equal">
      <formula>""</formula>
    </cfRule>
  </conditionalFormatting>
  <conditionalFormatting sqref="I7:K7 C8:K9 E10:G10 C10 C11:G11 K10 I10 I11:K12 C13:K13 D15:F17 D20:G20 J15:K15">
    <cfRule type="cellIs" dxfId="28" priority="2" operator="equal">
      <formula>""</formula>
    </cfRule>
  </conditionalFormatting>
  <conditionalFormatting sqref="C7:G7">
    <cfRule type="cellIs" dxfId="27" priority="1" operator="equal">
      <formula>""</formula>
    </cfRule>
  </conditionalFormatting>
  <dataValidations count="15">
    <dataValidation type="whole" allowBlank="1" showInputMessage="1" showErrorMessage="1" sqref="C13:K13" xr:uid="{00000000-0002-0000-0300-000000000000}">
      <formula1>0</formula1>
      <formula2>999999999999999</formula2>
    </dataValidation>
    <dataValidation type="decimal" allowBlank="1" showInputMessage="1" showErrorMessage="1" errorTitle="INSERIR SOMENTE NÚMEROS" promptTitle="POTENCIA INSTALADA NA UC" prompt="PREENCHER COM A CARGA EM KW DA UNIDADE CONSUMIDORA ATUALMENTE" sqref="D15:F15" xr:uid="{00000000-0002-0000-0300-000001000000}">
      <formula1>0</formula1>
      <formula2>9999</formula2>
    </dataValidation>
    <dataValidation allowBlank="1" showInputMessage="1" showErrorMessage="1" prompt="INCLUIR DDD" sqref="C35:E35" xr:uid="{00000000-0002-0000-0300-000002000000}"/>
    <dataValidation allowBlank="1" showInputMessage="1" showErrorMessage="1" promptTitle="INFORMAÇÕES DO TITULAR DA UC" prompt="PREENCHER ABAIXO OS DADOS DO TITULAR DA UNIDADE CONSUMIDORA." sqref="B6:K6" xr:uid="{00000000-0002-0000-0300-000003000000}"/>
    <dataValidation type="list" allowBlank="1" showInputMessage="1" showErrorMessage="1" sqref="K22:K28" xr:uid="{00000000-0002-0000-0300-000004000000}">
      <formula1>"X"</formula1>
    </dataValidation>
    <dataValidation type="whole" showInputMessage="1" showErrorMessage="1" prompt="ATRIBUIR ZERO &quot;0&quot; CASO A LOCALIDADE NÃO TENHA NUMERO." sqref="C10" xr:uid="{00000000-0002-0000-0300-000005000000}">
      <formula1>0</formula1>
      <formula2>999999</formula2>
    </dataValidation>
    <dataValidation type="list" allowBlank="1" showInputMessage="1" showErrorMessage="1" sqref="D17:F17" xr:uid="{00000000-0002-0000-0300-000006000000}">
      <formula1>"AÉREO,SUBTERRÂNEO"</formula1>
    </dataValidation>
    <dataValidation type="list" allowBlank="1" showInputMessage="1" showErrorMessage="1" sqref="D16:F16" xr:uid="{00000000-0002-0000-0300-000007000000}">
      <formula1>"MONOFÁSICO,BIFÁSICO,TRIFÁSICO"</formula1>
    </dataValidation>
    <dataValidation type="list" allowBlank="1" showInputMessage="1" showErrorMessage="1" sqref="I7:K7" xr:uid="{00000000-0002-0000-0300-000008000000}">
      <formula1>"RESIDENCIAL,COMERCIAL,INDUSTRIAL,RURAL,PODER PÚBLICO,SERVIÇO PÚBLICO"</formula1>
    </dataValidation>
    <dataValidation type="list" allowBlank="1" showInputMessage="1" showErrorMessage="1" prompt="SELECIONE O MUNICÍPIO:" sqref="I11:K11" xr:uid="{00000000-0002-0000-0300-000009000000}">
      <formula1>INDIRECT(I10)</formula1>
    </dataValidation>
    <dataValidation type="textLength" operator="equal" allowBlank="1" showInputMessage="1" showErrorMessage="1" prompt="CEP com 8 digitos" sqref="K10" xr:uid="{00000000-0002-0000-0300-00000A000000}">
      <formula1>8</formula1>
    </dataValidation>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xr:uid="{00000000-0002-0000-0300-00000B000000}">
      <formula1>111111111</formula1>
      <formula2>99999999999</formula2>
    </dataValidation>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xr:uid="{00000000-0002-0000-0300-00000C000000}">
      <formula1>1111111111</formula1>
      <formula2>999999999999</formula2>
    </dataValidation>
    <dataValidation allowBlank="1" showInputMessage="1" showErrorMessage="1" promptTitle="CLIENTE OU RESPONSAVEL LEGAL" prompt="NOME  DO CLIENTE = ANEXAR DOCUMENTOS DO CLIENTE_x000a__x000a_RESPONSAVEL LEGAL = ANEXAR PROCURAÇÃO" sqref="D34:K34" xr:uid="{00000000-0002-0000-0300-00000D000000}"/>
    <dataValidation allowBlank="1" showInputMessage="1" showErrorMessage="1" promptTitle="ASSINATURA" prompt="CLIENTE = ANEXAR DOCUMENTOS DO CLIENTE_x000a__x000a_RESPONSAVEL LEGAL = ANEXAR PROCURAÇÃO" sqref="E37:H37" xr:uid="{00000000-0002-0000-0300-00000E000000}"/>
  </dataValidations>
  <pageMargins left="0.19685039370078741" right="0.19685039370078741" top="0.19685039370078741" bottom="0.19685039370078741" header="0.39370078740157483" footer="0.39370078740157483"/>
  <pageSetup paperSize="9" scale="81" fitToHeight="0" orientation="portrait" r:id="rId1"/>
  <colBreaks count="1" manualBreakCount="1">
    <brk id="12" max="37" man="1"/>
  </colBreaks>
  <drawing r:id="rId2"/>
  <extLst>
    <ext xmlns:x14="http://schemas.microsoft.com/office/spreadsheetml/2009/9/main" uri="{CCE6A557-97BC-4b89-ADB6-D9C93CAAB3DF}">
      <x14:dataValidations xmlns:xm="http://schemas.microsoft.com/office/excel/2006/main" count="4">
        <x14:dataValidation type="list" allowBlank="1" showInputMessage="1" errorTitle="APENAS O NÚMERO DA UC" error="UC: 10/123456-7_x000a_PREENCHER CONFORME EX.: 123456" promptTitle="UC" prompt="CASO NÃO EXISTA UC SELECIONAR &quot;NOVA UC&quot; _x000a__x000a_CASO TENHA UC, DEVE-SE DIGITAR CONFORME EXEMPLO ABAIXO:_x000a__x000a_EX.: ONDE  10/12345-6 _x000a__x000a_DEVE-SE DIGITAR  12345" xr:uid="{00000000-0002-0000-0300-000010000000}">
          <x14:formula1>
            <xm:f>CONFIG!$A$28</xm:f>
          </x14:formula1>
          <xm:sqref>C7:G7</xm:sqref>
        </x14:dataValidation>
        <x14:dataValidation type="list" allowBlank="1" showInputMessage="1" showErrorMessage="1" xr:uid="{00000000-0002-0000-0300-000011000000}">
          <x14:formula1>
            <xm:f>CONFIG!$F$16:$F$26</xm:f>
          </x14:formula1>
          <xm:sqref>I10</xm:sqref>
        </x14:dataValidation>
        <x14:dataValidation type="list" allowBlank="1" showInputMessage="1" showErrorMessage="1" xr:uid="{00000000-0002-0000-0300-000012000000}">
          <x14:formula1>
            <xm:f>CONFIG!$F$8:$F$13</xm:f>
          </x14:formula1>
          <xm:sqref>D20:G20</xm:sqref>
        </x14:dataValidation>
        <x14:dataValidation type="list" allowBlank="1" showInputMessage="1" showErrorMessage="1" prompt="SELECIONE A TENSÃO:" xr:uid="{00000000-0002-0000-0300-00000F000000}">
          <x14:formula1>
            <xm:f>INDIRECT(CONFIG!$K$20)</xm:f>
          </x14:formula1>
          <xm:sqref>J15:K15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pageSetUpPr fitToPage="1"/>
  </sheetPr>
  <dimension ref="B1:P38"/>
  <sheetViews>
    <sheetView showGridLines="0" showRowColHeaders="0" view="pageBreakPreview" zoomScaleNormal="100" zoomScaleSheetLayoutView="100" workbookViewId="0">
      <selection activeCell="C7" sqref="C7:G7"/>
    </sheetView>
  </sheetViews>
  <sheetFormatPr defaultColWidth="9.140625" defaultRowHeight="14.25" x14ac:dyDescent="0.2"/>
  <cols>
    <col min="1" max="1" width="9.140625" style="38"/>
    <col min="2" max="2" width="17.5703125" style="38" customWidth="1"/>
    <col min="3" max="3" width="10.42578125" style="38" customWidth="1"/>
    <col min="4" max="7" width="12.7109375" style="38" customWidth="1"/>
    <col min="8" max="8" width="8.85546875" style="38" bestFit="1" customWidth="1"/>
    <col min="9" max="9" width="8.7109375" style="38" customWidth="1"/>
    <col min="10" max="10" width="12.7109375" style="38" customWidth="1"/>
    <col min="11" max="11" width="14.140625" style="38" customWidth="1"/>
    <col min="12" max="16384" width="9.140625" style="38"/>
  </cols>
  <sheetData>
    <row r="1" spans="2:16" ht="15.75" x14ac:dyDescent="0.25">
      <c r="B1" s="97"/>
      <c r="C1" s="66"/>
      <c r="D1" s="360" t="s">
        <v>9</v>
      </c>
      <c r="E1" s="360"/>
      <c r="F1" s="360"/>
      <c r="G1" s="360"/>
      <c r="H1" s="360"/>
      <c r="I1" s="360"/>
      <c r="J1" s="66"/>
      <c r="K1" s="67"/>
      <c r="L1" s="66"/>
      <c r="M1" s="66"/>
      <c r="N1" s="101"/>
      <c r="O1" s="101"/>
      <c r="P1" s="101"/>
    </row>
    <row r="2" spans="2:16" x14ac:dyDescent="0.2">
      <c r="B2" s="35"/>
      <c r="C2" s="9"/>
      <c r="D2" s="9"/>
      <c r="E2" s="9"/>
      <c r="F2" s="9"/>
      <c r="G2" s="9"/>
      <c r="H2" s="9"/>
      <c r="I2" s="9"/>
      <c r="J2" s="9"/>
      <c r="K2" s="36"/>
      <c r="L2" s="9"/>
      <c r="M2" s="9"/>
    </row>
    <row r="3" spans="2:16" ht="15" x14ac:dyDescent="0.2">
      <c r="B3" s="35"/>
      <c r="C3" s="9"/>
      <c r="D3" s="361" t="s">
        <v>10</v>
      </c>
      <c r="E3" s="361"/>
      <c r="F3" s="361"/>
      <c r="G3" s="361"/>
      <c r="H3" s="361"/>
      <c r="I3" s="361"/>
      <c r="J3" s="9"/>
      <c r="K3" s="36"/>
      <c r="L3" s="9"/>
      <c r="M3" s="9"/>
    </row>
    <row r="4" spans="2:16" ht="13.5" customHeight="1" x14ac:dyDescent="0.2">
      <c r="B4" s="35"/>
      <c r="C4" s="9"/>
      <c r="D4" s="361" t="s">
        <v>52</v>
      </c>
      <c r="E4" s="361"/>
      <c r="F4" s="361"/>
      <c r="G4" s="361"/>
      <c r="H4" s="361"/>
      <c r="I4" s="361"/>
      <c r="J4" s="9"/>
      <c r="K4" s="36"/>
      <c r="L4" s="9"/>
      <c r="M4" s="9"/>
    </row>
    <row r="5" spans="2:16" ht="17.25" customHeight="1" x14ac:dyDescent="0.2">
      <c r="B5" s="35"/>
      <c r="C5" s="9"/>
      <c r="D5" s="9"/>
      <c r="E5" s="9"/>
      <c r="F5" s="9"/>
      <c r="G5" s="9"/>
      <c r="H5" s="9"/>
      <c r="I5" s="9"/>
      <c r="J5" s="9"/>
      <c r="K5" s="36"/>
      <c r="L5" s="9"/>
      <c r="M5" s="9"/>
    </row>
    <row r="6" spans="2:16" ht="15" x14ac:dyDescent="0.25">
      <c r="B6" s="365" t="s">
        <v>12</v>
      </c>
      <c r="C6" s="365"/>
      <c r="D6" s="365"/>
      <c r="E6" s="365"/>
      <c r="F6" s="365"/>
      <c r="G6" s="365"/>
      <c r="H6" s="365"/>
      <c r="I6" s="365"/>
      <c r="J6" s="365"/>
      <c r="K6" s="365"/>
      <c r="L6" s="9"/>
      <c r="M6" s="9"/>
    </row>
    <row r="7" spans="2:16" ht="15.75" x14ac:dyDescent="0.25">
      <c r="B7" s="69" t="s">
        <v>13</v>
      </c>
      <c r="C7" s="366"/>
      <c r="D7" s="367"/>
      <c r="E7" s="367"/>
      <c r="F7" s="367"/>
      <c r="G7" s="368"/>
      <c r="H7" s="70" t="s">
        <v>14</v>
      </c>
      <c r="I7" s="370"/>
      <c r="J7" s="371"/>
      <c r="K7" s="372"/>
      <c r="L7" s="9"/>
      <c r="M7" s="9"/>
    </row>
    <row r="8" spans="2:16" ht="15.75" x14ac:dyDescent="0.25">
      <c r="B8" s="69" t="s">
        <v>15</v>
      </c>
      <c r="C8" s="370"/>
      <c r="D8" s="371"/>
      <c r="E8" s="371"/>
      <c r="F8" s="371"/>
      <c r="G8" s="371"/>
      <c r="H8" s="371"/>
      <c r="I8" s="371"/>
      <c r="J8" s="371"/>
      <c r="K8" s="372"/>
      <c r="L8" s="9"/>
      <c r="M8" s="9"/>
    </row>
    <row r="9" spans="2:16" ht="15.75" x14ac:dyDescent="0.25">
      <c r="B9" s="69" t="s">
        <v>16</v>
      </c>
      <c r="C9" s="370"/>
      <c r="D9" s="371"/>
      <c r="E9" s="371"/>
      <c r="F9" s="371"/>
      <c r="G9" s="371"/>
      <c r="H9" s="371"/>
      <c r="I9" s="371"/>
      <c r="J9" s="371"/>
      <c r="K9" s="372"/>
      <c r="L9" s="9"/>
      <c r="M9" s="9"/>
    </row>
    <row r="10" spans="2:16" ht="15.75" x14ac:dyDescent="0.25">
      <c r="B10" s="69" t="s">
        <v>17</v>
      </c>
      <c r="C10" s="139"/>
      <c r="D10" s="70" t="s">
        <v>18</v>
      </c>
      <c r="E10" s="370"/>
      <c r="F10" s="371"/>
      <c r="G10" s="372"/>
      <c r="H10" s="70" t="s">
        <v>19</v>
      </c>
      <c r="I10" s="71"/>
      <c r="J10" s="70" t="s">
        <v>20</v>
      </c>
      <c r="K10" s="78"/>
      <c r="L10" s="9"/>
      <c r="M10" s="9"/>
    </row>
    <row r="11" spans="2:16" ht="15.75" x14ac:dyDescent="0.25">
      <c r="B11" s="69" t="s">
        <v>21</v>
      </c>
      <c r="C11" s="404"/>
      <c r="D11" s="418"/>
      <c r="E11" s="418"/>
      <c r="F11" s="418"/>
      <c r="G11" s="419"/>
      <c r="H11" s="70" t="s">
        <v>22</v>
      </c>
      <c r="I11" s="370"/>
      <c r="J11" s="371"/>
      <c r="K11" s="372"/>
      <c r="L11" s="9"/>
      <c r="M11" s="9"/>
    </row>
    <row r="12" spans="2:16" ht="15.75" x14ac:dyDescent="0.25">
      <c r="B12" s="69" t="s">
        <v>23</v>
      </c>
      <c r="C12" s="408"/>
      <c r="D12" s="409"/>
      <c r="E12" s="409"/>
      <c r="F12" s="409"/>
      <c r="G12" s="410"/>
      <c r="H12" s="70" t="s">
        <v>24</v>
      </c>
      <c r="I12" s="390"/>
      <c r="J12" s="391"/>
      <c r="K12" s="392"/>
      <c r="L12" s="9"/>
      <c r="M12" s="9"/>
    </row>
    <row r="13" spans="2:16" ht="15.75" x14ac:dyDescent="0.25">
      <c r="B13" s="72" t="s">
        <v>25</v>
      </c>
      <c r="C13" s="420"/>
      <c r="D13" s="421"/>
      <c r="E13" s="421"/>
      <c r="F13" s="421"/>
      <c r="G13" s="421"/>
      <c r="H13" s="421"/>
      <c r="I13" s="421"/>
      <c r="J13" s="421"/>
      <c r="K13" s="422"/>
      <c r="L13" s="9"/>
      <c r="M13" s="9"/>
    </row>
    <row r="14" spans="2:16" ht="15" x14ac:dyDescent="0.25">
      <c r="B14" s="365" t="s">
        <v>26</v>
      </c>
      <c r="C14" s="365"/>
      <c r="D14" s="365"/>
      <c r="E14" s="365"/>
      <c r="F14" s="365"/>
      <c r="G14" s="365"/>
      <c r="H14" s="365"/>
      <c r="I14" s="365"/>
      <c r="J14" s="365"/>
      <c r="K14" s="365"/>
      <c r="L14" s="9"/>
      <c r="M14" s="9"/>
    </row>
    <row r="15" spans="2:16" ht="15.75" x14ac:dyDescent="0.25">
      <c r="B15" s="412" t="s">
        <v>27</v>
      </c>
      <c r="C15" s="413"/>
      <c r="D15" s="370"/>
      <c r="E15" s="371"/>
      <c r="F15" s="372"/>
      <c r="G15" s="411" t="s">
        <v>28</v>
      </c>
      <c r="H15" s="411"/>
      <c r="I15" s="411"/>
      <c r="J15" s="370"/>
      <c r="K15" s="372"/>
      <c r="L15" s="9"/>
      <c r="M15" s="9"/>
    </row>
    <row r="16" spans="2:16" ht="15.75" x14ac:dyDescent="0.25">
      <c r="B16" s="412" t="s">
        <v>29</v>
      </c>
      <c r="C16" s="413"/>
      <c r="D16" s="370"/>
      <c r="E16" s="371"/>
      <c r="F16" s="372"/>
      <c r="G16" s="378"/>
      <c r="H16" s="379"/>
      <c r="I16" s="379"/>
      <c r="J16" s="379"/>
      <c r="K16" s="380"/>
      <c r="L16" s="9"/>
      <c r="M16" s="9"/>
    </row>
    <row r="17" spans="2:13" ht="15.75" x14ac:dyDescent="0.25">
      <c r="B17" s="414" t="s">
        <v>30</v>
      </c>
      <c r="C17" s="415"/>
      <c r="D17" s="370"/>
      <c r="E17" s="371"/>
      <c r="F17" s="372"/>
      <c r="G17" s="381"/>
      <c r="H17" s="382"/>
      <c r="I17" s="382"/>
      <c r="J17" s="382"/>
      <c r="K17" s="383"/>
      <c r="L17" s="9"/>
      <c r="M17" s="9"/>
    </row>
    <row r="18" spans="2:13" ht="15" x14ac:dyDescent="0.25">
      <c r="B18" s="365" t="s">
        <v>31</v>
      </c>
      <c r="C18" s="365"/>
      <c r="D18" s="365"/>
      <c r="E18" s="365"/>
      <c r="F18" s="365"/>
      <c r="G18" s="365"/>
      <c r="H18" s="365"/>
      <c r="I18" s="365"/>
      <c r="J18" s="365"/>
      <c r="K18" s="365"/>
      <c r="L18" s="9"/>
      <c r="M18" s="9"/>
    </row>
    <row r="19" spans="2:13" ht="15" x14ac:dyDescent="0.25">
      <c r="B19" s="98" t="s">
        <v>32</v>
      </c>
      <c r="C19" s="98"/>
      <c r="D19" s="98"/>
      <c r="E19" s="401">
        <f>CONFIG!U34</f>
        <v>0</v>
      </c>
      <c r="F19" s="402"/>
      <c r="G19" s="402"/>
      <c r="H19" s="402"/>
      <c r="I19" s="402"/>
      <c r="J19" s="402"/>
      <c r="K19" s="403"/>
      <c r="L19" s="9"/>
      <c r="M19" s="9"/>
    </row>
    <row r="20" spans="2:13" ht="15" x14ac:dyDescent="0.25">
      <c r="B20" s="384" t="s">
        <v>33</v>
      </c>
      <c r="C20" s="385"/>
      <c r="D20" s="362" t="s">
        <v>53</v>
      </c>
      <c r="E20" s="363"/>
      <c r="F20" s="363"/>
      <c r="G20" s="364"/>
      <c r="H20" s="378"/>
      <c r="I20" s="379"/>
      <c r="J20" s="379"/>
      <c r="K20" s="380"/>
      <c r="L20" s="9"/>
      <c r="M20" s="9"/>
    </row>
    <row r="21" spans="2:13" ht="15" x14ac:dyDescent="0.25">
      <c r="B21" s="365" t="s">
        <v>54</v>
      </c>
      <c r="C21" s="365"/>
      <c r="D21" s="365"/>
      <c r="E21" s="365"/>
      <c r="F21" s="365"/>
      <c r="G21" s="365"/>
      <c r="H21" s="365"/>
      <c r="I21" s="365"/>
      <c r="J21" s="365"/>
      <c r="K21" s="365"/>
      <c r="L21" s="9"/>
      <c r="M21" s="9"/>
    </row>
    <row r="22" spans="2:13" ht="15" x14ac:dyDescent="0.2">
      <c r="B22" s="374" t="s">
        <v>36</v>
      </c>
      <c r="C22" s="374"/>
      <c r="D22" s="374"/>
      <c r="E22" s="374"/>
      <c r="F22" s="374"/>
      <c r="G22" s="374"/>
      <c r="H22" s="374"/>
      <c r="I22" s="374"/>
      <c r="J22" s="374"/>
      <c r="K22" s="73"/>
      <c r="L22" s="9"/>
      <c r="M22" s="9"/>
    </row>
    <row r="23" spans="2:13" ht="30.75" customHeight="1" x14ac:dyDescent="0.2">
      <c r="B23" s="374" t="s">
        <v>37</v>
      </c>
      <c r="C23" s="374"/>
      <c r="D23" s="374"/>
      <c r="E23" s="374"/>
      <c r="F23" s="374"/>
      <c r="G23" s="374"/>
      <c r="H23" s="374"/>
      <c r="I23" s="374"/>
      <c r="J23" s="374"/>
      <c r="K23" s="73"/>
      <c r="L23" s="9"/>
      <c r="M23" s="9"/>
    </row>
    <row r="24" spans="2:13" ht="31.5" customHeight="1" x14ac:dyDescent="0.2">
      <c r="B24" s="374" t="s">
        <v>38</v>
      </c>
      <c r="C24" s="374"/>
      <c r="D24" s="374"/>
      <c r="E24" s="374"/>
      <c r="F24" s="374"/>
      <c r="G24" s="374"/>
      <c r="H24" s="374"/>
      <c r="I24" s="374"/>
      <c r="J24" s="374"/>
      <c r="K24" s="73"/>
      <c r="L24" s="9"/>
      <c r="M24" s="9"/>
    </row>
    <row r="25" spans="2:13" ht="30.75" customHeight="1" x14ac:dyDescent="0.2">
      <c r="B25" s="374" t="s">
        <v>39</v>
      </c>
      <c r="C25" s="374"/>
      <c r="D25" s="374"/>
      <c r="E25" s="374"/>
      <c r="F25" s="374"/>
      <c r="G25" s="374"/>
      <c r="H25" s="374"/>
      <c r="I25" s="374"/>
      <c r="J25" s="374"/>
      <c r="K25" s="73"/>
      <c r="L25" s="9"/>
      <c r="M25" s="9"/>
    </row>
    <row r="26" spans="2:13" ht="45.75" customHeight="1" x14ac:dyDescent="0.2">
      <c r="B26" s="374" t="s">
        <v>40</v>
      </c>
      <c r="C26" s="374"/>
      <c r="D26" s="374"/>
      <c r="E26" s="374"/>
      <c r="F26" s="374"/>
      <c r="G26" s="374"/>
      <c r="H26" s="374"/>
      <c r="I26" s="374"/>
      <c r="J26" s="374"/>
      <c r="K26" s="73"/>
      <c r="L26" s="9"/>
      <c r="M26" s="9"/>
    </row>
    <row r="27" spans="2:13" ht="29.25" customHeight="1" x14ac:dyDescent="0.2">
      <c r="B27" s="374" t="s">
        <v>41</v>
      </c>
      <c r="C27" s="374"/>
      <c r="D27" s="374"/>
      <c r="E27" s="374"/>
      <c r="F27" s="374"/>
      <c r="G27" s="374"/>
      <c r="H27" s="374"/>
      <c r="I27" s="374"/>
      <c r="J27" s="374"/>
      <c r="K27" s="73"/>
      <c r="L27" s="9"/>
      <c r="M27" s="9"/>
    </row>
    <row r="28" spans="2:13" ht="15" x14ac:dyDescent="0.2">
      <c r="B28" s="374" t="s">
        <v>42</v>
      </c>
      <c r="C28" s="374"/>
      <c r="D28" s="374"/>
      <c r="E28" s="374"/>
      <c r="F28" s="374"/>
      <c r="G28" s="374"/>
      <c r="H28" s="374"/>
      <c r="I28" s="374"/>
      <c r="J28" s="374"/>
      <c r="K28" s="73"/>
      <c r="L28" s="9"/>
      <c r="M28" s="9"/>
    </row>
    <row r="29" spans="2:13" ht="15" x14ac:dyDescent="0.25">
      <c r="B29" s="365" t="s">
        <v>43</v>
      </c>
      <c r="C29" s="365"/>
      <c r="D29" s="365"/>
      <c r="E29" s="365"/>
      <c r="F29" s="365"/>
      <c r="G29" s="365"/>
      <c r="H29" s="365"/>
      <c r="I29" s="365"/>
      <c r="J29" s="365"/>
      <c r="K29" s="365"/>
      <c r="L29" s="9"/>
      <c r="M29" s="9"/>
    </row>
    <row r="30" spans="2:13" ht="15" x14ac:dyDescent="0.25">
      <c r="B30" s="387" t="s">
        <v>44</v>
      </c>
      <c r="C30" s="387"/>
      <c r="D30" s="373" t="str">
        <f>IF(I10="AC","Energisa Acre",IF(I10="MG","Energisa Minas Gerais",IF(I10="RJ","Energisa Nova Friburgo",IF(I10="MS","Energisa Mato Grosso do Sul",IF(I10="MT","Energisa Mato Grosso",IF(I10="PB","Energisa Paraíba",IF(I10="RO","Energisa Rondônia",IF(I10="PR","Energisa Sul-Sudeste",IF(I10="SP","Energisa Sul-Sudeste",IF(I10="SE","Energisa Sergipe",IF(I10="TO","Energisa Tocantins","")))))))))))</f>
        <v/>
      </c>
      <c r="E30" s="373"/>
      <c r="F30" s="373"/>
      <c r="G30" s="373"/>
      <c r="H30" s="373"/>
      <c r="I30" s="373"/>
      <c r="J30" s="373"/>
      <c r="K30" s="373"/>
      <c r="L30" s="9"/>
      <c r="M30" s="9"/>
    </row>
    <row r="31" spans="2:13" ht="15" x14ac:dyDescent="0.25">
      <c r="B31" s="239" t="s">
        <v>45</v>
      </c>
      <c r="C31" s="373" t="str">
        <f>IF(I10="AC","0800 647 7196",IF(I10="MG","0800 032 0196",IF(I10="RJ","0800 032 0196",IF(I10="MS","0800 722 7272",IF(I10="MT","0800 646 4196",IF(I10="PB","0800 083 0196",IF(I10="RO","0800 647 0120",IF(I10="PR","0800 701 0326",IF(I10="SP","0800 701 0326",IF(I10="SE","0800 079 0196",IF(I10="TO","0800 721 3330","")))))))))))</f>
        <v/>
      </c>
      <c r="D31" s="373"/>
      <c r="E31" s="373"/>
      <c r="F31" s="239" t="s">
        <v>21</v>
      </c>
      <c r="G31" s="394" t="str">
        <f>IF(I10="AC","projetoeletrico.emg@energisa.com.br",IF(I10="MG","projetoeletrico.emg@energisa.com.br",IF(I10="RJ","projetoeletrico.emg@energisa.com.br",IF(I10="MS","projetosparticulares.ems@energisa.com.br",IF(I10="MT","projetoparticular.emt@energisa.com.br ",IF(I10="PB","projetos.pb@energisa.com.br",IF(I10="RO","analisedeprojetos.ero@energisa.com.br",IF(I10="PR","projetosparticulares.ess@energisa.com.br",IF(I10="SP","projetosparticulares.ess@energisa.com.br",IF(I10="SE","projetos.se@energisa.com.br",IF(I10="TO","projetos.eto@energisa.com.br","")))))))))))</f>
        <v/>
      </c>
      <c r="H31" s="394"/>
      <c r="I31" s="394"/>
      <c r="J31" s="394"/>
      <c r="K31" s="394"/>
      <c r="L31" s="9"/>
      <c r="M31" s="9"/>
    </row>
    <row r="32" spans="2:13" ht="15" x14ac:dyDescent="0.25">
      <c r="B32" s="239" t="s">
        <v>55</v>
      </c>
      <c r="C32" s="395" t="str">
        <f>IF(I10="AC","(68) 99233 0341",IF(I10="MG","(32) 98426 1352",IF(I10="RJ","(22) 99292 4081",IF(I10="MS","(67) 99980 0698",IF(I10="MT","(65) 99999 7974",IF(I10="PB","(83) 99135 5540",IF(I10="RO","(69) 99358 9673",IF(I10="PR","(18) 99120 3365",IF(I10="SP","(18) 99120 3365",IF(I10="SE","(79) 98101 0715",IF(I10="TO","(63) 99222 6664","")))))))))))</f>
        <v/>
      </c>
      <c r="D32" s="396"/>
      <c r="E32" s="397"/>
      <c r="F32" s="239" t="s">
        <v>56</v>
      </c>
      <c r="G32" s="398" t="str">
        <f>IF(I10="AC","https://l.ead.me/bbThiX",IF(I10="MG","https://l.ead.me/bbChEG",IF(I10="RJ","http://l.ead.me/bb3Lm9",IF(I10="MS"," https://l.ead.me/bbChEN",IF(I10="MT","https://l.ead.me/bbChFY",IF(I10="PB","https://l.ead.me/bbChEY",IF(I10="RO","https://l.ead.me/bbRsbV",IF(I10="PR","https://l.ead.me/bbChEl",IF(I10="SP","https://l.ead.me/bbChEl",IF(I10="SE","https://l.ead.me/bbChBy",IF(I10="TO","https://l.ead.me/bbChDy","")))))))))))</f>
        <v/>
      </c>
      <c r="H32" s="399"/>
      <c r="I32" s="399"/>
      <c r="J32" s="399"/>
      <c r="K32" s="400"/>
      <c r="L32" s="9"/>
      <c r="M32" s="9"/>
    </row>
    <row r="33" spans="2:13" ht="15" x14ac:dyDescent="0.25">
      <c r="B33" s="365" t="s">
        <v>48</v>
      </c>
      <c r="C33" s="365"/>
      <c r="D33" s="365"/>
      <c r="E33" s="365"/>
      <c r="F33" s="365"/>
      <c r="G33" s="365"/>
      <c r="H33" s="365"/>
      <c r="I33" s="365"/>
      <c r="J33" s="365"/>
      <c r="K33" s="365"/>
      <c r="L33" s="9"/>
      <c r="M33" s="9"/>
    </row>
    <row r="34" spans="2:13" ht="15" x14ac:dyDescent="0.25">
      <c r="B34" s="416" t="s">
        <v>49</v>
      </c>
      <c r="C34" s="417"/>
      <c r="D34" s="369"/>
      <c r="E34" s="369"/>
      <c r="F34" s="369"/>
      <c r="G34" s="369"/>
      <c r="H34" s="369"/>
      <c r="I34" s="369"/>
      <c r="J34" s="369"/>
      <c r="K34" s="369"/>
      <c r="L34" s="9"/>
      <c r="M34" s="9"/>
    </row>
    <row r="35" spans="2:13" ht="15" x14ac:dyDescent="0.25">
      <c r="B35" s="75" t="s">
        <v>45</v>
      </c>
      <c r="C35" s="390"/>
      <c r="D35" s="391"/>
      <c r="E35" s="392"/>
      <c r="F35" s="75" t="s">
        <v>21</v>
      </c>
      <c r="G35" s="393"/>
      <c r="H35" s="393"/>
      <c r="I35" s="393"/>
      <c r="J35" s="393"/>
      <c r="K35" s="393"/>
      <c r="L35" s="9"/>
      <c r="M35" s="9"/>
    </row>
    <row r="36" spans="2:13" x14ac:dyDescent="0.2">
      <c r="B36" s="35"/>
      <c r="C36" s="9"/>
      <c r="D36" s="9"/>
      <c r="E36" s="9"/>
      <c r="F36" s="9"/>
      <c r="G36" s="9"/>
      <c r="H36" s="9"/>
      <c r="I36" s="9"/>
      <c r="J36" s="9"/>
      <c r="K36" s="36"/>
      <c r="L36" s="9"/>
      <c r="M36" s="9"/>
    </row>
    <row r="37" spans="2:13" ht="15" x14ac:dyDescent="0.25">
      <c r="B37" s="35"/>
      <c r="C37" s="9"/>
      <c r="D37" s="9"/>
      <c r="E37" s="388" t="s">
        <v>50</v>
      </c>
      <c r="F37" s="388"/>
      <c r="G37" s="388"/>
      <c r="H37" s="388"/>
      <c r="I37" s="9"/>
      <c r="J37" s="9"/>
      <c r="K37" s="36"/>
    </row>
    <row r="38" spans="2:13" ht="15" x14ac:dyDescent="0.2">
      <c r="B38" s="56"/>
      <c r="C38" s="57"/>
      <c r="D38" s="57"/>
      <c r="E38" s="389" t="s">
        <v>51</v>
      </c>
      <c r="F38" s="389"/>
      <c r="G38" s="389"/>
      <c r="H38" s="389"/>
      <c r="I38" s="57"/>
      <c r="J38" s="57"/>
      <c r="K38" s="59"/>
    </row>
  </sheetData>
  <sheetProtection algorithmName="SHA-512" hashValue="2mOjpIpga8o1lzxGZvY6VM4fqD4kA4cSam3UP3aHW/W0/ieiLdrJ9sKTzfH+W7krnPDUaFROQzHRDKZGv4G2og==" saltValue="TnKZ/+IahdmoVLHskir2Nw==" spinCount="100000" sheet="1" objects="1" scenarios="1" selectLockedCells="1"/>
  <protectedRanges>
    <protectedRange sqref="I7 E10 K11 I10:I11 C8:C11 D15:D17 J15 K23:K28 D34 C35 G35 C13" name="Intervalo3"/>
    <protectedRange sqref="M37:O38" name="avançar"/>
    <protectedRange sqref="M1:O2" name="voltar"/>
    <protectedRange sqref="C12" name="Intervalo1_1"/>
    <protectedRange sqref="I12" name="Intervalo1_2"/>
    <protectedRange sqref="C7" name="Intervalo1_3"/>
  </protectedRanges>
  <mergeCells count="51">
    <mergeCell ref="B18:K18"/>
    <mergeCell ref="E19:K19"/>
    <mergeCell ref="C11:G11"/>
    <mergeCell ref="C12:G12"/>
    <mergeCell ref="I12:K12"/>
    <mergeCell ref="C13:K13"/>
    <mergeCell ref="B14:K14"/>
    <mergeCell ref="G16:K17"/>
    <mergeCell ref="B17:C17"/>
    <mergeCell ref="D17:F17"/>
    <mergeCell ref="E37:H37"/>
    <mergeCell ref="E38:H38"/>
    <mergeCell ref="C35:E35"/>
    <mergeCell ref="G35:K35"/>
    <mergeCell ref="B27:J27"/>
    <mergeCell ref="B28:J28"/>
    <mergeCell ref="B29:K29"/>
    <mergeCell ref="C31:E31"/>
    <mergeCell ref="B33:K33"/>
    <mergeCell ref="D34:K34"/>
    <mergeCell ref="B34:C34"/>
    <mergeCell ref="H20:K20"/>
    <mergeCell ref="C32:E32"/>
    <mergeCell ref="G32:K32"/>
    <mergeCell ref="B25:J25"/>
    <mergeCell ref="B26:J26"/>
    <mergeCell ref="B30:C30"/>
    <mergeCell ref="D30:K30"/>
    <mergeCell ref="G31:K31"/>
    <mergeCell ref="D20:G20"/>
    <mergeCell ref="B20:C20"/>
    <mergeCell ref="B21:K21"/>
    <mergeCell ref="B22:J22"/>
    <mergeCell ref="B23:J23"/>
    <mergeCell ref="B24:J24"/>
    <mergeCell ref="D1:I1"/>
    <mergeCell ref="D3:I3"/>
    <mergeCell ref="D4:I4"/>
    <mergeCell ref="B16:C16"/>
    <mergeCell ref="D16:F16"/>
    <mergeCell ref="B15:C15"/>
    <mergeCell ref="B6:K6"/>
    <mergeCell ref="C7:G7"/>
    <mergeCell ref="I7:K7"/>
    <mergeCell ref="C8:K8"/>
    <mergeCell ref="C9:K9"/>
    <mergeCell ref="J15:K15"/>
    <mergeCell ref="I11:K11"/>
    <mergeCell ref="D15:F15"/>
    <mergeCell ref="G15:I15"/>
    <mergeCell ref="E10:G10"/>
  </mergeCells>
  <conditionalFormatting sqref="D20 D15:F17 J15:K15 C13:K13 I11:K12 K10 I10 C11:G11 E10:G10 C10:C11 C8:K9 I7:K7">
    <cfRule type="cellIs" dxfId="26" priority="2" operator="equal">
      <formula>""</formula>
    </cfRule>
  </conditionalFormatting>
  <conditionalFormatting sqref="C7:G7">
    <cfRule type="cellIs" dxfId="25" priority="1" operator="equal">
      <formula>""</formula>
    </cfRule>
  </conditionalFormatting>
  <dataValidations count="15">
    <dataValidation type="whole" allowBlank="1" showInputMessage="1" showErrorMessage="1" prompt="ATRIBUIR ZERO &quot;0&quot; CASO A LOCALIDADE NÃO TENHA NUMERO." sqref="C10" xr:uid="{00000000-0002-0000-0400-000000000000}">
      <formula1>0</formula1>
      <formula2>99999999999999</formula2>
    </dataValidation>
    <dataValidation type="list" allowBlank="1" showInputMessage="1" showErrorMessage="1" sqref="K22:K28" xr:uid="{00000000-0002-0000-0400-000001000000}">
      <formula1>"X"</formula1>
    </dataValidation>
    <dataValidation allowBlank="1" showInputMessage="1" showErrorMessage="1" promptTitle="POTENCIA INSTALADA NA UC" prompt="PREENCHER COM A CARGA EM KW DA UNIDADE CONSUMIDORA ATUALMENTE" sqref="B15:C15" xr:uid="{00000000-0002-0000-0400-000002000000}"/>
    <dataValidation allowBlank="1" showInputMessage="1" showErrorMessage="1" prompt="PREENCHER ABAIXO OS DADOS DO TITULAR DA UNIDADE CONSUMIDORA." sqref="B6:K6" xr:uid="{00000000-0002-0000-0400-000003000000}"/>
    <dataValidation type="whole" allowBlank="1" showInputMessage="1" showErrorMessage="1" sqref="C13:K13" xr:uid="{00000000-0002-0000-0400-000004000000}">
      <formula1>0</formula1>
      <formula2>99999999999999</formula2>
    </dataValidation>
    <dataValidation type="list" allowBlank="1" showInputMessage="1" showErrorMessage="1" sqref="D17:F17" xr:uid="{00000000-0002-0000-0400-000005000000}">
      <formula1>"AÉREO,SUBTERRÂNEO"</formula1>
    </dataValidation>
    <dataValidation type="list" allowBlank="1" showInputMessage="1" showErrorMessage="1" sqref="D16:F16" xr:uid="{00000000-0002-0000-0400-000006000000}">
      <formula1>"MONOFÁSICO,BIFÁSICO,TRIFÁSICO,MÉDIA TENSÃO"</formula1>
    </dataValidation>
    <dataValidation type="list" allowBlank="1" showInputMessage="1" showErrorMessage="1" sqref="I7:K7" xr:uid="{00000000-0002-0000-0400-000007000000}">
      <formula1>"RESIDENCIAL,COMERCIAL,INDUSTRIAL,RURAL,PODER PÚBLICO, SERVIÇO PÚBLICO"</formula1>
    </dataValidation>
    <dataValidation type="list" allowBlank="1" showInputMessage="1" showErrorMessage="1" prompt="SELECIONE O MUNICÍPIO:" sqref="I11:K11" xr:uid="{00000000-0002-0000-0400-000008000000}">
      <formula1>INDIRECT(I10)</formula1>
    </dataValidation>
    <dataValidation type="textLength" operator="equal" allowBlank="1" showInputMessage="1" showErrorMessage="1" prompt="CEP com 8 digitos" sqref="K10" xr:uid="{00000000-0002-0000-0400-000009000000}">
      <formula1>8</formula1>
    </dataValidation>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xr:uid="{00000000-0002-0000-0400-00000A000000}">
      <formula1>111111111</formula1>
      <formula2>99999999999</formula2>
    </dataValidation>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xr:uid="{00000000-0002-0000-0400-00000B000000}">
      <formula1>1111111111</formula1>
      <formula2>999999999999</formula2>
    </dataValidation>
    <dataValidation type="decimal" allowBlank="1" showInputMessage="1" showErrorMessage="1" errorTitle="INSERIR SOMENTE NÚMEROS" sqref="D15:F15" xr:uid="{00000000-0002-0000-0400-00000C000000}">
      <formula1>0</formula1>
      <formula2>9999</formula2>
    </dataValidation>
    <dataValidation allowBlank="1" showInputMessage="1" showErrorMessage="1" promptTitle="CLIENTE OU RESPONSAVEL LEGAL" prompt="NOME  DO CLIENTE = ANEXAR DOCUMENTOS DO CLIENTE_x000a__x000a_RESPONSAVEL LEGAL = ANEXAR PROCURAÇÃO" sqref="D34:K34" xr:uid="{00000000-0002-0000-0400-00000D000000}"/>
    <dataValidation allowBlank="1" showInputMessage="1" showErrorMessage="1" promptTitle="ASSINATURA" prompt="CLIENTE = ANEXAR DOCUMENTOS DO CLIENTE_x000a__x000a_RESPONSAVEL LEGAL = ANEXAR PROCURAÇÃO" sqref="E37:H37" xr:uid="{00000000-0002-0000-0400-00000E000000}"/>
  </dataValidations>
  <hyperlinks>
    <hyperlink ref="G32" r:id="rId1" display="projetosparticulares.ems@energisa.com.br" xr:uid="{00000000-0004-0000-0400-000000000000}"/>
  </hyperlinks>
  <pageMargins left="0.25" right="0.25" top="0.75" bottom="0.75" header="0.3" footer="0.3"/>
  <pageSetup paperSize="9" scale="80" orientation="portrait" r:id="rId2"/>
  <colBreaks count="1" manualBreakCount="1">
    <brk id="12" max="1048575" man="1"/>
  </colBreaks>
  <drawing r:id="rId3"/>
  <extLst>
    <ext xmlns:x14="http://schemas.microsoft.com/office/spreadsheetml/2009/9/main" uri="{CCE6A557-97BC-4b89-ADB6-D9C93CAAB3DF}">
      <x14:dataValidations xmlns:xm="http://schemas.microsoft.com/office/excel/2006/main" count="4">
        <x14:dataValidation type="list" allowBlank="1" showInputMessage="1" errorTitle="APENAS O NÚMERO DA UC" error="UC: 10/123456-7_x000a_PREENCHER CONFORME EX.: 123456" promptTitle="UC" prompt="CASO NÃO EXISTA UC SELECIONAR &quot;NOVA UC&quot; _x000a__x000a_CASO TENHA UC, DEVE-SE DIGITAR CONFORME EXEMPLO ABAIXO:_x000a__x000a_EX.: ONDE  10/12345-6 _x000a__x000a_DEVE-SE DIGITAR  12345" xr:uid="{00000000-0002-0000-0400-000010000000}">
          <x14:formula1>
            <xm:f>CONFIG!$A$28</xm:f>
          </x14:formula1>
          <xm:sqref>C7:G7</xm:sqref>
        </x14:dataValidation>
        <x14:dataValidation type="list" allowBlank="1" showInputMessage="1" showErrorMessage="1" xr:uid="{00000000-0002-0000-0400-000011000000}">
          <x14:formula1>
            <xm:f>CONFIG!$F$16:$F$26</xm:f>
          </x14:formula1>
          <xm:sqref>I10</xm:sqref>
        </x14:dataValidation>
        <x14:dataValidation type="list" allowBlank="1" showInputMessage="1" showErrorMessage="1" xr:uid="{00000000-0002-0000-0400-000012000000}">
          <x14:formula1>
            <xm:f>CONFIG!$F$8:$F$13</xm:f>
          </x14:formula1>
          <xm:sqref>D20:G20</xm:sqref>
        </x14:dataValidation>
        <x14:dataValidation type="list" allowBlank="1" showInputMessage="1" showErrorMessage="1" prompt="SELECIONE A TENSÃO:" xr:uid="{00000000-0002-0000-0400-00000F000000}">
          <x14:formula1>
            <xm:f>INDIRECT(CONFIG!$K$20)</xm:f>
          </x14:formula1>
          <xm:sqref>J15:K15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pageSetUpPr fitToPage="1"/>
  </sheetPr>
  <dimension ref="A1:O103"/>
  <sheetViews>
    <sheetView showGridLines="0" showRowColHeaders="0" view="pageBreakPreview" zoomScaleNormal="120" zoomScaleSheetLayoutView="100" workbookViewId="0">
      <selection activeCell="C7" sqref="C7:G7"/>
    </sheetView>
  </sheetViews>
  <sheetFormatPr defaultColWidth="9.140625" defaultRowHeight="14.25" x14ac:dyDescent="0.2"/>
  <cols>
    <col min="1" max="1" width="9.140625" style="38"/>
    <col min="2" max="2" width="26.85546875" style="38" customWidth="1"/>
    <col min="3" max="3" width="11" style="38" customWidth="1"/>
    <col min="4" max="4" width="15.140625" style="38" customWidth="1"/>
    <col min="5" max="5" width="12.7109375" style="38" customWidth="1"/>
    <col min="6" max="6" width="16.7109375" style="38" customWidth="1"/>
    <col min="7" max="7" width="20.7109375" style="38" customWidth="1"/>
    <col min="8" max="8" width="8.85546875" style="38" bestFit="1" customWidth="1"/>
    <col min="9" max="9" width="8.28515625" style="38" customWidth="1"/>
    <col min="10" max="10" width="12.7109375" style="38" customWidth="1"/>
    <col min="11" max="11" width="16.42578125" style="38" customWidth="1"/>
    <col min="12" max="16384" width="9.140625" style="38"/>
  </cols>
  <sheetData>
    <row r="1" spans="1:13" ht="23.25" x14ac:dyDescent="0.35">
      <c r="A1" s="76"/>
      <c r="B1" s="65"/>
      <c r="C1" s="66"/>
      <c r="D1" s="433" t="s">
        <v>3790</v>
      </c>
      <c r="E1" s="433"/>
      <c r="F1" s="433"/>
      <c r="G1" s="433"/>
      <c r="H1" s="433"/>
      <c r="I1" s="433"/>
      <c r="J1" s="66"/>
      <c r="K1" s="67"/>
      <c r="L1" s="66"/>
      <c r="M1" s="9"/>
    </row>
    <row r="2" spans="1:13" x14ac:dyDescent="0.2">
      <c r="A2" s="77"/>
      <c r="B2" s="35"/>
      <c r="C2" s="9"/>
      <c r="D2" s="9"/>
      <c r="E2" s="9"/>
      <c r="F2" s="9"/>
      <c r="G2" s="9"/>
      <c r="H2" s="9"/>
      <c r="I2" s="9"/>
      <c r="J2" s="9"/>
      <c r="K2" s="36"/>
      <c r="L2" s="9"/>
      <c r="M2" s="9"/>
    </row>
    <row r="3" spans="1:13" ht="23.25" x14ac:dyDescent="0.2">
      <c r="A3" s="77"/>
      <c r="B3" s="35"/>
      <c r="C3" s="9"/>
      <c r="D3" s="434" t="s">
        <v>57</v>
      </c>
      <c r="E3" s="434"/>
      <c r="F3" s="434"/>
      <c r="G3" s="434"/>
      <c r="H3" s="434"/>
      <c r="I3" s="434"/>
      <c r="J3" s="9"/>
      <c r="K3" s="36"/>
      <c r="L3" s="9"/>
      <c r="M3" s="9"/>
    </row>
    <row r="4" spans="1:13" ht="15" x14ac:dyDescent="0.2">
      <c r="A4" s="77"/>
      <c r="B4" s="35"/>
      <c r="C4" s="9"/>
      <c r="D4" s="447"/>
      <c r="E4" s="447"/>
      <c r="F4" s="447"/>
      <c r="G4" s="447"/>
      <c r="H4" s="447"/>
      <c r="I4" s="447"/>
      <c r="J4" s="9"/>
      <c r="K4" s="36"/>
      <c r="L4" s="9"/>
      <c r="M4" s="9"/>
    </row>
    <row r="5" spans="1:13" x14ac:dyDescent="0.2">
      <c r="A5" s="77"/>
      <c r="B5" s="35"/>
      <c r="C5" s="9"/>
      <c r="D5" s="448"/>
      <c r="E5" s="448"/>
      <c r="F5" s="448"/>
      <c r="G5" s="448"/>
      <c r="H5" s="448"/>
      <c r="I5" s="448"/>
      <c r="J5" s="9"/>
      <c r="K5" s="36"/>
      <c r="L5" s="9"/>
      <c r="M5" s="9"/>
    </row>
    <row r="6" spans="1:13" ht="15" x14ac:dyDescent="0.25">
      <c r="A6" s="77"/>
      <c r="B6" s="436" t="s">
        <v>12</v>
      </c>
      <c r="C6" s="436"/>
      <c r="D6" s="436"/>
      <c r="E6" s="436"/>
      <c r="F6" s="436"/>
      <c r="G6" s="436"/>
      <c r="H6" s="436"/>
      <c r="I6" s="436"/>
      <c r="J6" s="436"/>
      <c r="K6" s="436"/>
      <c r="L6" s="9"/>
      <c r="M6" s="9"/>
    </row>
    <row r="7" spans="1:13" ht="15.75" x14ac:dyDescent="0.25">
      <c r="A7" s="77"/>
      <c r="B7" s="69" t="s">
        <v>44372</v>
      </c>
      <c r="C7" s="366"/>
      <c r="D7" s="367"/>
      <c r="E7" s="367"/>
      <c r="F7" s="367"/>
      <c r="G7" s="368"/>
      <c r="H7" s="70" t="s">
        <v>14</v>
      </c>
      <c r="I7" s="369"/>
      <c r="J7" s="369"/>
      <c r="K7" s="369"/>
      <c r="L7" s="9"/>
      <c r="M7" s="9"/>
    </row>
    <row r="8" spans="1:13" ht="15.75" x14ac:dyDescent="0.25">
      <c r="A8" s="77"/>
      <c r="B8" s="69" t="s">
        <v>15</v>
      </c>
      <c r="C8" s="370"/>
      <c r="D8" s="371"/>
      <c r="E8" s="371"/>
      <c r="F8" s="371"/>
      <c r="G8" s="371"/>
      <c r="H8" s="371"/>
      <c r="I8" s="371"/>
      <c r="J8" s="371"/>
      <c r="K8" s="372"/>
      <c r="L8" s="9"/>
      <c r="M8" s="9"/>
    </row>
    <row r="9" spans="1:13" ht="15.75" x14ac:dyDescent="0.25">
      <c r="A9" s="77"/>
      <c r="B9" s="69" t="s">
        <v>16</v>
      </c>
      <c r="C9" s="370"/>
      <c r="D9" s="371"/>
      <c r="E9" s="371"/>
      <c r="F9" s="371"/>
      <c r="G9" s="371"/>
      <c r="H9" s="371"/>
      <c r="I9" s="371"/>
      <c r="J9" s="371"/>
      <c r="K9" s="372"/>
      <c r="L9" s="9"/>
      <c r="M9" s="9"/>
    </row>
    <row r="10" spans="1:13" ht="15.75" x14ac:dyDescent="0.25">
      <c r="A10" s="77"/>
      <c r="B10" s="69" t="s">
        <v>17</v>
      </c>
      <c r="C10" s="139"/>
      <c r="D10" s="70" t="s">
        <v>18</v>
      </c>
      <c r="E10" s="370"/>
      <c r="F10" s="372"/>
      <c r="G10" s="372"/>
      <c r="H10" s="70" t="s">
        <v>19</v>
      </c>
      <c r="I10" s="71"/>
      <c r="J10" s="70" t="s">
        <v>20</v>
      </c>
      <c r="K10" s="78"/>
      <c r="L10" s="9"/>
      <c r="M10" s="9"/>
    </row>
    <row r="11" spans="1:13" ht="15.75" x14ac:dyDescent="0.25">
      <c r="A11" s="77"/>
      <c r="B11" s="69" t="s">
        <v>21</v>
      </c>
      <c r="C11" s="404"/>
      <c r="D11" s="371"/>
      <c r="E11" s="371"/>
      <c r="F11" s="371"/>
      <c r="G11" s="372"/>
      <c r="H11" s="70" t="s">
        <v>22</v>
      </c>
      <c r="I11" s="370"/>
      <c r="J11" s="371"/>
      <c r="K11" s="372"/>
      <c r="L11" s="9"/>
      <c r="M11" s="9"/>
    </row>
    <row r="12" spans="1:13" ht="15.75" x14ac:dyDescent="0.25">
      <c r="A12" s="77"/>
      <c r="B12" s="69" t="s">
        <v>23</v>
      </c>
      <c r="C12" s="408"/>
      <c r="D12" s="409"/>
      <c r="E12" s="409"/>
      <c r="F12" s="409"/>
      <c r="G12" s="410"/>
      <c r="H12" s="70" t="s">
        <v>24</v>
      </c>
      <c r="I12" s="390"/>
      <c r="J12" s="391"/>
      <c r="K12" s="392"/>
      <c r="L12" s="9"/>
      <c r="M12" s="9"/>
    </row>
    <row r="13" spans="1:13" ht="15.75" x14ac:dyDescent="0.25">
      <c r="A13" s="77"/>
      <c r="B13" s="72" t="s">
        <v>25</v>
      </c>
      <c r="C13" s="405"/>
      <c r="D13" s="406"/>
      <c r="E13" s="406"/>
      <c r="F13" s="406"/>
      <c r="G13" s="406"/>
      <c r="H13" s="406"/>
      <c r="I13" s="406"/>
      <c r="J13" s="406"/>
      <c r="K13" s="407"/>
      <c r="L13" s="9"/>
      <c r="M13" s="9"/>
    </row>
    <row r="14" spans="1:13" ht="15" x14ac:dyDescent="0.25">
      <c r="A14" s="77"/>
      <c r="B14" s="436" t="s">
        <v>58</v>
      </c>
      <c r="C14" s="436"/>
      <c r="D14" s="436"/>
      <c r="E14" s="436"/>
      <c r="F14" s="436"/>
      <c r="G14" s="436"/>
      <c r="H14" s="436"/>
      <c r="I14" s="436"/>
      <c r="J14" s="436"/>
      <c r="K14" s="436"/>
      <c r="L14" s="9"/>
      <c r="M14" s="9"/>
    </row>
    <row r="15" spans="1:13" ht="15.75" x14ac:dyDescent="0.25">
      <c r="A15" s="77"/>
      <c r="B15" s="412" t="s">
        <v>27</v>
      </c>
      <c r="C15" s="413"/>
      <c r="D15" s="369"/>
      <c r="E15" s="369"/>
      <c r="F15" s="369"/>
      <c r="G15" s="411" t="s">
        <v>28</v>
      </c>
      <c r="H15" s="411"/>
      <c r="I15" s="411"/>
      <c r="J15" s="435"/>
      <c r="K15" s="369"/>
      <c r="L15" s="9"/>
      <c r="M15" s="9"/>
    </row>
    <row r="16" spans="1:13" ht="15.75" x14ac:dyDescent="0.25">
      <c r="A16" s="77"/>
      <c r="B16" s="412" t="s">
        <v>29</v>
      </c>
      <c r="C16" s="413"/>
      <c r="D16" s="369"/>
      <c r="E16" s="369"/>
      <c r="F16" s="369"/>
      <c r="G16" s="378"/>
      <c r="H16" s="379"/>
      <c r="I16" s="379"/>
      <c r="J16" s="379"/>
      <c r="K16" s="380"/>
      <c r="L16" s="9"/>
      <c r="M16" s="9"/>
    </row>
    <row r="17" spans="1:13" ht="15.75" x14ac:dyDescent="0.25">
      <c r="A17" s="77"/>
      <c r="B17" s="414" t="s">
        <v>30</v>
      </c>
      <c r="C17" s="415"/>
      <c r="D17" s="386"/>
      <c r="E17" s="386"/>
      <c r="F17" s="386"/>
      <c r="G17" s="381"/>
      <c r="H17" s="382"/>
      <c r="I17" s="382"/>
      <c r="J17" s="382"/>
      <c r="K17" s="383"/>
      <c r="L17" s="9"/>
      <c r="M17" s="9"/>
    </row>
    <row r="18" spans="1:13" ht="15" x14ac:dyDescent="0.25">
      <c r="A18" s="77"/>
      <c r="B18" s="436" t="s">
        <v>31</v>
      </c>
      <c r="C18" s="436"/>
      <c r="D18" s="436"/>
      <c r="E18" s="436"/>
      <c r="F18" s="436"/>
      <c r="G18" s="436"/>
      <c r="H18" s="436"/>
      <c r="I18" s="436"/>
      <c r="J18" s="436"/>
      <c r="K18" s="436"/>
      <c r="L18" s="9"/>
      <c r="M18" s="9"/>
    </row>
    <row r="19" spans="1:13" ht="15" x14ac:dyDescent="0.25">
      <c r="A19" s="77"/>
      <c r="B19" s="375" t="s">
        <v>32</v>
      </c>
      <c r="C19" s="376"/>
      <c r="D19" s="376"/>
      <c r="E19" s="449">
        <f>CONFIG!U34</f>
        <v>0</v>
      </c>
      <c r="F19" s="450"/>
      <c r="G19" s="450"/>
      <c r="H19" s="450"/>
      <c r="I19" s="450"/>
      <c r="J19" s="450"/>
      <c r="K19" s="450"/>
      <c r="L19" s="9"/>
      <c r="M19" s="9"/>
    </row>
    <row r="20" spans="1:13" ht="15" x14ac:dyDescent="0.25">
      <c r="A20" s="77"/>
      <c r="B20" s="384" t="s">
        <v>33</v>
      </c>
      <c r="C20" s="385"/>
      <c r="D20" s="439"/>
      <c r="E20" s="440"/>
      <c r="F20" s="441"/>
      <c r="G20" s="260" t="s">
        <v>59</v>
      </c>
      <c r="H20" s="437"/>
      <c r="I20" s="438"/>
      <c r="J20" s="438"/>
      <c r="K20" s="438"/>
      <c r="L20" s="9"/>
      <c r="M20" s="9"/>
    </row>
    <row r="21" spans="1:13" ht="15" x14ac:dyDescent="0.2">
      <c r="A21" s="77"/>
      <c r="B21" s="442" t="s">
        <v>43</v>
      </c>
      <c r="C21" s="442"/>
      <c r="D21" s="442"/>
      <c r="E21" s="442"/>
      <c r="F21" s="442"/>
      <c r="G21" s="442"/>
      <c r="H21" s="442"/>
      <c r="I21" s="442"/>
      <c r="J21" s="442"/>
      <c r="K21" s="442"/>
      <c r="L21" s="9"/>
      <c r="M21" s="9"/>
    </row>
    <row r="22" spans="1:13" ht="15" x14ac:dyDescent="0.25">
      <c r="A22" s="77"/>
      <c r="B22" s="443" t="s">
        <v>8874</v>
      </c>
      <c r="C22" s="444"/>
      <c r="D22" s="373" t="str">
        <f>IFERROR(VLOOKUP(CONFIG!K20,CONFIG!AL1:AQ12,2,0),"")</f>
        <v/>
      </c>
      <c r="E22" s="373"/>
      <c r="F22" s="373"/>
      <c r="G22" s="373"/>
      <c r="H22" s="373"/>
      <c r="I22" s="373"/>
      <c r="J22" s="373"/>
      <c r="K22" s="373"/>
      <c r="L22" s="9"/>
      <c r="M22" s="9"/>
    </row>
    <row r="23" spans="1:13" ht="15" x14ac:dyDescent="0.25">
      <c r="A23" s="77"/>
      <c r="B23" s="445" t="s">
        <v>45</v>
      </c>
      <c r="C23" s="446"/>
      <c r="D23" s="395" t="str">
        <f>IFERROR(VLOOKUP(CONFIG!K20,CONFIG!AL1:AQ12,3,0),"")</f>
        <v/>
      </c>
      <c r="E23" s="397"/>
      <c r="F23" s="239" t="s">
        <v>21</v>
      </c>
      <c r="G23" s="394" t="str">
        <f>IFERROR(VLOOKUP(CONFIG!K20,CONFIG!AL1:AQ12,4,0),"")</f>
        <v/>
      </c>
      <c r="H23" s="394"/>
      <c r="I23" s="394"/>
      <c r="J23" s="394"/>
      <c r="K23" s="394"/>
      <c r="L23" s="9"/>
      <c r="M23" s="9"/>
    </row>
    <row r="24" spans="1:13" ht="15" x14ac:dyDescent="0.25">
      <c r="A24" s="77"/>
      <c r="B24" s="387" t="s">
        <v>44</v>
      </c>
      <c r="C24" s="387"/>
      <c r="D24" s="451" t="str">
        <f>IFERROR(VLOOKUP(CONFIG!K20,CONFIG!AL1:AQ12,5,0),"")</f>
        <v/>
      </c>
      <c r="E24" s="452"/>
      <c r="F24" s="239" t="s">
        <v>56</v>
      </c>
      <c r="G24" s="398" t="str">
        <f>IFERROR(VLOOKUP(CONFIG!K20,CONFIG!AL1:AQ12,6,0),"")</f>
        <v/>
      </c>
      <c r="H24" s="399"/>
      <c r="I24" s="399"/>
      <c r="J24" s="399"/>
      <c r="K24" s="400"/>
      <c r="L24" s="9"/>
      <c r="M24" s="9"/>
    </row>
    <row r="25" spans="1:13" ht="15" x14ac:dyDescent="0.25">
      <c r="A25" s="77"/>
      <c r="B25" s="436" t="s">
        <v>60</v>
      </c>
      <c r="C25" s="436"/>
      <c r="D25" s="436"/>
      <c r="E25" s="436"/>
      <c r="F25" s="436"/>
      <c r="G25" s="436"/>
      <c r="H25" s="436"/>
      <c r="I25" s="436"/>
      <c r="J25" s="436"/>
      <c r="K25" s="436"/>
      <c r="L25" s="9"/>
      <c r="M25" s="9"/>
    </row>
    <row r="26" spans="1:13" ht="15" x14ac:dyDescent="0.25">
      <c r="A26" s="77"/>
      <c r="B26" s="416" t="s">
        <v>49</v>
      </c>
      <c r="C26" s="417"/>
      <c r="D26" s="367"/>
      <c r="E26" s="371"/>
      <c r="F26" s="371"/>
      <c r="G26" s="371"/>
      <c r="H26" s="371"/>
      <c r="I26" s="371"/>
      <c r="J26" s="371"/>
      <c r="K26" s="372"/>
      <c r="L26" s="9"/>
      <c r="M26" s="9"/>
    </row>
    <row r="27" spans="1:13" ht="15" x14ac:dyDescent="0.25">
      <c r="A27" s="77"/>
      <c r="B27" s="201" t="s">
        <v>45</v>
      </c>
      <c r="C27" s="453"/>
      <c r="D27" s="453"/>
      <c r="E27" s="453"/>
      <c r="F27" s="201" t="s">
        <v>21</v>
      </c>
      <c r="G27" s="454"/>
      <c r="H27" s="454"/>
      <c r="I27" s="454"/>
      <c r="J27" s="454"/>
      <c r="K27" s="454"/>
      <c r="L27" s="9"/>
      <c r="M27" s="9"/>
    </row>
    <row r="28" spans="1:13" ht="15" x14ac:dyDescent="0.25">
      <c r="A28" s="77"/>
      <c r="B28" s="955" t="str">
        <f>"V"&amp;SAIDA!$DS$2</f>
        <v>V6</v>
      </c>
      <c r="C28" s="66"/>
      <c r="D28" s="66"/>
      <c r="E28" s="66"/>
      <c r="F28" s="66"/>
      <c r="G28" s="66"/>
      <c r="H28" s="66"/>
      <c r="I28" s="66"/>
      <c r="J28" s="66"/>
      <c r="K28" s="67"/>
      <c r="L28" s="9"/>
      <c r="M28" s="9"/>
    </row>
    <row r="29" spans="1:13" ht="15" x14ac:dyDescent="0.2">
      <c r="B29" s="430" t="s">
        <v>50</v>
      </c>
      <c r="C29" s="431"/>
      <c r="D29" s="431"/>
      <c r="E29" s="431"/>
      <c r="F29" s="431"/>
      <c r="G29" s="431"/>
      <c r="H29" s="431"/>
      <c r="I29" s="431"/>
      <c r="J29" s="431"/>
      <c r="K29" s="432"/>
      <c r="L29" s="9"/>
      <c r="M29" s="9"/>
    </row>
    <row r="30" spans="1:13" ht="15" x14ac:dyDescent="0.2">
      <c r="B30" s="427" t="s">
        <v>51</v>
      </c>
      <c r="C30" s="428"/>
      <c r="D30" s="428"/>
      <c r="E30" s="428"/>
      <c r="F30" s="428"/>
      <c r="G30" s="428"/>
      <c r="H30" s="428"/>
      <c r="I30" s="428"/>
      <c r="J30" s="428"/>
      <c r="K30" s="429"/>
      <c r="L30" s="9"/>
      <c r="M30" s="9"/>
    </row>
    <row r="42" spans="12:15" x14ac:dyDescent="0.2">
      <c r="L42" s="55"/>
      <c r="M42" s="55"/>
      <c r="N42" s="55"/>
      <c r="O42" s="55"/>
    </row>
    <row r="43" spans="12:15" x14ac:dyDescent="0.2">
      <c r="L43" s="55"/>
      <c r="M43" s="55"/>
      <c r="N43" s="55"/>
      <c r="O43" s="55"/>
    </row>
    <row r="44" spans="12:15" x14ac:dyDescent="0.2">
      <c r="L44" s="55"/>
      <c r="M44" s="55"/>
      <c r="N44" s="55"/>
      <c r="O44" s="55"/>
    </row>
    <row r="45" spans="12:15" x14ac:dyDescent="0.2">
      <c r="L45" s="55"/>
      <c r="M45" s="55"/>
      <c r="N45" s="55"/>
      <c r="O45" s="55"/>
    </row>
    <row r="46" spans="12:15" x14ac:dyDescent="0.2">
      <c r="L46" s="55"/>
      <c r="M46" s="55"/>
      <c r="N46" s="55"/>
      <c r="O46" s="55"/>
    </row>
    <row r="47" spans="12:15" x14ac:dyDescent="0.2">
      <c r="L47" s="55"/>
      <c r="M47" s="55"/>
      <c r="N47" s="55"/>
      <c r="O47" s="55"/>
    </row>
    <row r="48" spans="12:15" x14ac:dyDescent="0.2">
      <c r="L48" s="55"/>
      <c r="M48" s="55"/>
      <c r="N48" s="55"/>
      <c r="O48" s="55"/>
    </row>
    <row r="49" spans="12:15" x14ac:dyDescent="0.2">
      <c r="L49" s="55"/>
      <c r="M49" s="55"/>
      <c r="N49" s="55"/>
      <c r="O49" s="55"/>
    </row>
    <row r="65" spans="2:12" x14ac:dyDescent="0.2">
      <c r="B65" s="359"/>
      <c r="C65" s="359"/>
      <c r="D65" s="359"/>
      <c r="E65" s="359"/>
      <c r="F65" s="359"/>
      <c r="G65" s="359"/>
      <c r="H65" s="359"/>
      <c r="I65" s="359"/>
      <c r="J65" s="359"/>
      <c r="K65" s="359"/>
      <c r="L65" s="359"/>
    </row>
    <row r="67" spans="2:12" x14ac:dyDescent="0.2">
      <c r="I67" s="140"/>
    </row>
    <row r="68" spans="2:12" x14ac:dyDescent="0.2">
      <c r="B68" s="425"/>
      <c r="C68" s="425"/>
      <c r="D68" s="425"/>
      <c r="E68" s="425"/>
      <c r="F68" s="425"/>
      <c r="G68" s="425"/>
      <c r="H68" s="425"/>
      <c r="I68" s="425"/>
      <c r="J68" s="425"/>
      <c r="K68" s="425"/>
      <c r="L68" s="425"/>
    </row>
    <row r="69" spans="2:12" x14ac:dyDescent="0.2">
      <c r="B69" s="426"/>
      <c r="C69" s="426"/>
      <c r="D69" s="426"/>
      <c r="E69" s="426"/>
      <c r="F69" s="426"/>
      <c r="G69" s="426"/>
      <c r="H69" s="426"/>
      <c r="I69" s="426"/>
      <c r="J69" s="426"/>
      <c r="K69" s="426"/>
      <c r="L69" s="426"/>
    </row>
    <row r="71" spans="2:12" x14ac:dyDescent="0.2">
      <c r="B71" s="425"/>
      <c r="C71" s="425"/>
      <c r="D71" s="425"/>
      <c r="E71" s="425"/>
      <c r="F71" s="425"/>
      <c r="G71" s="425"/>
      <c r="H71" s="425"/>
      <c r="I71" s="425"/>
      <c r="J71" s="425"/>
      <c r="K71" s="425"/>
      <c r="L71" s="425"/>
    </row>
    <row r="72" spans="2:12" x14ac:dyDescent="0.2">
      <c r="B72" s="424" t="s">
        <v>61</v>
      </c>
      <c r="C72" s="424"/>
      <c r="D72" s="424"/>
      <c r="E72" s="424"/>
      <c r="F72" s="424"/>
      <c r="G72" s="424"/>
      <c r="H72" s="424"/>
      <c r="I72" s="424"/>
      <c r="J72" s="424"/>
      <c r="K72" s="424"/>
      <c r="L72" s="424"/>
    </row>
    <row r="73" spans="2:12" x14ac:dyDescent="0.2">
      <c r="B73" s="424"/>
      <c r="C73" s="424"/>
      <c r="D73" s="424"/>
      <c r="E73" s="424"/>
      <c r="F73" s="424"/>
      <c r="G73" s="424"/>
      <c r="H73" s="424"/>
      <c r="I73" s="424"/>
      <c r="J73" s="424"/>
      <c r="K73" s="424"/>
      <c r="L73" s="424"/>
    </row>
    <row r="74" spans="2:12" x14ac:dyDescent="0.2">
      <c r="B74" s="424"/>
      <c r="C74" s="424"/>
      <c r="D74" s="424"/>
      <c r="E74" s="424"/>
      <c r="F74" s="424"/>
      <c r="G74" s="424"/>
      <c r="H74" s="424"/>
      <c r="I74" s="424"/>
      <c r="J74" s="424"/>
      <c r="K74" s="424"/>
      <c r="L74" s="424"/>
    </row>
    <row r="75" spans="2:12" x14ac:dyDescent="0.2">
      <c r="B75" s="424"/>
      <c r="C75" s="424"/>
      <c r="D75" s="424"/>
      <c r="E75" s="424"/>
      <c r="F75" s="424"/>
      <c r="G75" s="424"/>
      <c r="H75" s="424"/>
      <c r="I75" s="424"/>
      <c r="J75" s="424"/>
      <c r="K75" s="424"/>
      <c r="L75" s="424"/>
    </row>
    <row r="77" spans="2:12" x14ac:dyDescent="0.2">
      <c r="B77" s="425"/>
      <c r="C77" s="425"/>
      <c r="D77" s="425"/>
      <c r="E77" s="425"/>
      <c r="F77" s="425"/>
      <c r="G77" s="425"/>
      <c r="H77" s="425"/>
      <c r="I77" s="425"/>
      <c r="J77" s="425"/>
      <c r="K77" s="425"/>
      <c r="L77" s="425"/>
    </row>
    <row r="78" spans="2:12" x14ac:dyDescent="0.2">
      <c r="B78" s="424" t="s">
        <v>62</v>
      </c>
      <c r="C78" s="424"/>
      <c r="D78" s="424"/>
      <c r="E78" s="424"/>
      <c r="F78" s="424"/>
      <c r="G78" s="424"/>
      <c r="H78" s="424"/>
      <c r="I78" s="424"/>
      <c r="J78" s="424"/>
      <c r="K78" s="424"/>
      <c r="L78" s="424"/>
    </row>
    <row r="79" spans="2:12" x14ac:dyDescent="0.2">
      <c r="B79" s="424"/>
      <c r="C79" s="424"/>
      <c r="D79" s="424"/>
      <c r="E79" s="424"/>
      <c r="F79" s="424"/>
      <c r="G79" s="424"/>
      <c r="H79" s="424"/>
      <c r="I79" s="424"/>
      <c r="J79" s="424"/>
      <c r="K79" s="424"/>
      <c r="L79" s="424"/>
    </row>
    <row r="80" spans="2:12" x14ac:dyDescent="0.2">
      <c r="B80" s="424"/>
      <c r="C80" s="424"/>
      <c r="D80" s="424"/>
      <c r="E80" s="424"/>
      <c r="F80" s="424"/>
      <c r="G80" s="424"/>
      <c r="H80" s="424"/>
      <c r="I80" s="424"/>
      <c r="J80" s="424"/>
      <c r="K80" s="424"/>
      <c r="L80" s="424"/>
    </row>
    <row r="82" spans="2:12" x14ac:dyDescent="0.2">
      <c r="B82" s="425"/>
      <c r="C82" s="425"/>
      <c r="D82" s="425"/>
      <c r="E82" s="425"/>
      <c r="F82" s="425"/>
      <c r="G82" s="425"/>
      <c r="H82" s="425"/>
      <c r="I82" s="425"/>
      <c r="J82" s="425"/>
      <c r="K82" s="425"/>
      <c r="L82" s="425"/>
    </row>
    <row r="83" spans="2:12" x14ac:dyDescent="0.2">
      <c r="B83" s="424" t="s">
        <v>63</v>
      </c>
      <c r="C83" s="424"/>
      <c r="D83" s="424"/>
      <c r="E83" s="424"/>
      <c r="F83" s="424"/>
      <c r="G83" s="424"/>
      <c r="H83" s="424"/>
      <c r="I83" s="424"/>
      <c r="J83" s="424"/>
      <c r="K83" s="424"/>
      <c r="L83" s="424"/>
    </row>
    <row r="84" spans="2:12" x14ac:dyDescent="0.2">
      <c r="B84" s="424"/>
      <c r="C84" s="424"/>
      <c r="D84" s="424"/>
      <c r="E84" s="424"/>
      <c r="F84" s="424"/>
      <c r="G84" s="424"/>
      <c r="H84" s="424"/>
      <c r="I84" s="424"/>
      <c r="J84" s="424"/>
      <c r="K84" s="424"/>
      <c r="L84" s="424"/>
    </row>
    <row r="85" spans="2:12" x14ac:dyDescent="0.2">
      <c r="B85" s="424"/>
      <c r="C85" s="424"/>
      <c r="D85" s="424"/>
      <c r="E85" s="424"/>
      <c r="F85" s="424"/>
      <c r="G85" s="424"/>
      <c r="H85" s="424"/>
      <c r="I85" s="424"/>
      <c r="J85" s="424"/>
      <c r="K85" s="424"/>
      <c r="L85" s="424"/>
    </row>
    <row r="86" spans="2:12" x14ac:dyDescent="0.2">
      <c r="B86" s="424"/>
      <c r="C86" s="424"/>
      <c r="D86" s="424"/>
      <c r="E86" s="424"/>
      <c r="F86" s="424"/>
      <c r="G86" s="424"/>
      <c r="H86" s="424"/>
      <c r="I86" s="424"/>
      <c r="J86" s="424"/>
      <c r="K86" s="424"/>
      <c r="L86" s="424"/>
    </row>
    <row r="88" spans="2:12" x14ac:dyDescent="0.2">
      <c r="B88" s="425"/>
      <c r="C88" s="425"/>
      <c r="D88" s="425"/>
      <c r="E88" s="425"/>
      <c r="F88" s="425"/>
      <c r="G88" s="425"/>
      <c r="H88" s="425"/>
      <c r="I88" s="425"/>
      <c r="J88" s="425"/>
      <c r="K88" s="425"/>
      <c r="L88" s="425"/>
    </row>
    <row r="89" spans="2:12" x14ac:dyDescent="0.2">
      <c r="B89" s="424" t="s">
        <v>64</v>
      </c>
      <c r="C89" s="424"/>
      <c r="D89" s="424"/>
      <c r="E89" s="424"/>
      <c r="F89" s="424"/>
      <c r="G89" s="424"/>
      <c r="H89" s="424"/>
      <c r="I89" s="424"/>
      <c r="J89" s="424"/>
      <c r="K89" s="424"/>
      <c r="L89" s="424"/>
    </row>
    <row r="90" spans="2:12" x14ac:dyDescent="0.2">
      <c r="B90" s="424"/>
      <c r="C90" s="424"/>
      <c r="D90" s="424"/>
      <c r="E90" s="424"/>
      <c r="F90" s="424"/>
      <c r="G90" s="424"/>
      <c r="H90" s="424"/>
      <c r="I90" s="424"/>
      <c r="J90" s="424"/>
      <c r="K90" s="424"/>
      <c r="L90" s="424"/>
    </row>
    <row r="91" spans="2:12" x14ac:dyDescent="0.2">
      <c r="B91" s="359"/>
      <c r="C91" s="359"/>
      <c r="D91" s="359"/>
      <c r="E91" s="359"/>
      <c r="F91" s="359"/>
      <c r="G91" s="359"/>
      <c r="H91" s="359"/>
      <c r="I91" s="359"/>
      <c r="J91" s="359"/>
      <c r="K91" s="359"/>
      <c r="L91" s="359"/>
    </row>
    <row r="92" spans="2:12" x14ac:dyDescent="0.2">
      <c r="B92" s="423" t="s">
        <v>65</v>
      </c>
      <c r="C92" s="423"/>
      <c r="D92" s="423"/>
      <c r="E92" s="423"/>
      <c r="F92" s="423"/>
      <c r="G92" s="423"/>
      <c r="H92" s="423"/>
      <c r="I92" s="423"/>
      <c r="J92" s="423"/>
      <c r="K92" s="423"/>
      <c r="L92" s="423"/>
    </row>
    <row r="93" spans="2:12" x14ac:dyDescent="0.2">
      <c r="B93" s="423"/>
      <c r="C93" s="423"/>
      <c r="D93" s="423"/>
      <c r="E93" s="423"/>
      <c r="F93" s="423"/>
      <c r="G93" s="423"/>
      <c r="H93" s="423"/>
      <c r="I93" s="423"/>
      <c r="J93" s="423"/>
      <c r="K93" s="423"/>
      <c r="L93" s="423"/>
    </row>
    <row r="94" spans="2:12" x14ac:dyDescent="0.2">
      <c r="B94" s="423"/>
      <c r="C94" s="423"/>
      <c r="D94" s="423"/>
      <c r="E94" s="423"/>
      <c r="F94" s="423"/>
      <c r="G94" s="423"/>
      <c r="H94" s="423"/>
      <c r="I94" s="423"/>
      <c r="J94" s="423"/>
      <c r="K94" s="423"/>
      <c r="L94" s="423"/>
    </row>
    <row r="102" spans="8:11" x14ac:dyDescent="0.2">
      <c r="H102" s="359"/>
      <c r="I102" s="359"/>
      <c r="J102" s="359"/>
      <c r="K102" s="359"/>
    </row>
    <row r="103" spans="8:11" x14ac:dyDescent="0.2">
      <c r="H103" s="359"/>
      <c r="I103" s="359"/>
      <c r="J103" s="359"/>
      <c r="K103" s="359"/>
    </row>
  </sheetData>
  <sheetProtection algorithmName="SHA-512" hashValue="1rooa0ooaz11ldJhLOanugyZwLvTCdvhAcK27okSUO1DVqxsK187zfAbU3MqUZhWlAuFM7frqalHo2yO7Pz7iw==" saltValue="+p3mY5UrjVIMv1DfB8bgpQ==" spinCount="100000" sheet="1" objects="1" scenarios="1" selectLockedCells="1"/>
  <protectedRanges>
    <protectedRange sqref="L1:N2" name="Intervalo2"/>
    <protectedRange sqref="I7 E10 K11 I10:I12 C7:C13 D15:D17 J15 D19 G27 C27" name="Intervalo1"/>
    <protectedRange sqref="L1:N2" name="voltar"/>
    <protectedRange sqref="L29:N30" name="avançar"/>
  </protectedRanges>
  <mergeCells count="62">
    <mergeCell ref="B25:K25"/>
    <mergeCell ref="G24:K24"/>
    <mergeCell ref="G23:K23"/>
    <mergeCell ref="D24:E24"/>
    <mergeCell ref="C27:E27"/>
    <mergeCell ref="G27:K27"/>
    <mergeCell ref="B26:C26"/>
    <mergeCell ref="D26:K26"/>
    <mergeCell ref="C9:K9"/>
    <mergeCell ref="B15:C15"/>
    <mergeCell ref="D15:F15"/>
    <mergeCell ref="B19:D19"/>
    <mergeCell ref="E19:K19"/>
    <mergeCell ref="B18:K18"/>
    <mergeCell ref="D4:I4"/>
    <mergeCell ref="B6:K6"/>
    <mergeCell ref="C7:G7"/>
    <mergeCell ref="I7:K7"/>
    <mergeCell ref="C8:K8"/>
    <mergeCell ref="D5:I5"/>
    <mergeCell ref="B20:C20"/>
    <mergeCell ref="H20:K20"/>
    <mergeCell ref="D20:F20"/>
    <mergeCell ref="B21:K21"/>
    <mergeCell ref="B24:C24"/>
    <mergeCell ref="D22:K22"/>
    <mergeCell ref="B22:C22"/>
    <mergeCell ref="D23:E23"/>
    <mergeCell ref="B23:C23"/>
    <mergeCell ref="D1:I1"/>
    <mergeCell ref="D3:I3"/>
    <mergeCell ref="B17:C17"/>
    <mergeCell ref="D17:F17"/>
    <mergeCell ref="I12:K12"/>
    <mergeCell ref="C13:K13"/>
    <mergeCell ref="G15:I15"/>
    <mergeCell ref="J15:K15"/>
    <mergeCell ref="E10:G10"/>
    <mergeCell ref="C11:G11"/>
    <mergeCell ref="C12:G12"/>
    <mergeCell ref="B14:K14"/>
    <mergeCell ref="B16:C16"/>
    <mergeCell ref="D16:F16"/>
    <mergeCell ref="G16:K17"/>
    <mergeCell ref="I11:K11"/>
    <mergeCell ref="B68:L68"/>
    <mergeCell ref="B65:L65"/>
    <mergeCell ref="B69:L69"/>
    <mergeCell ref="B30:K30"/>
    <mergeCell ref="B29:K29"/>
    <mergeCell ref="B78:L80"/>
    <mergeCell ref="B72:L75"/>
    <mergeCell ref="B71:L71"/>
    <mergeCell ref="B77:L77"/>
    <mergeCell ref="B82:L82"/>
    <mergeCell ref="H102:K102"/>
    <mergeCell ref="H103:K103"/>
    <mergeCell ref="B92:L94"/>
    <mergeCell ref="B89:L90"/>
    <mergeCell ref="B83:L86"/>
    <mergeCell ref="B88:L88"/>
    <mergeCell ref="B91:L91"/>
  </mergeCells>
  <conditionalFormatting sqref="C7:G7 C8:K9 C10 E10:G10 C11:G11 C13:K13 I11:K12 I10 K10 I7:K7 J15:K15 D15:F17 D20">
    <cfRule type="cellIs" dxfId="24" priority="2" operator="equal">
      <formula>""</formula>
    </cfRule>
  </conditionalFormatting>
  <conditionalFormatting sqref="H20">
    <cfRule type="cellIs" dxfId="23" priority="1" operator="equal">
      <formula>""</formula>
    </cfRule>
  </conditionalFormatting>
  <dataValidations xWindow="956" yWindow="371" count="15">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xr:uid="{00000000-0002-0000-0500-000000000000}">
      <formula1>111111111</formula1>
      <formula2>99999999999</formula2>
    </dataValidation>
    <dataValidation type="whole" allowBlank="1" showInputMessage="1" showErrorMessage="1" sqref="C13:K13" xr:uid="{00000000-0002-0000-0500-000001000000}">
      <formula1>0</formula1>
      <formula2>99999999999999</formula2>
    </dataValidation>
    <dataValidation allowBlank="1" showInputMessage="1" showErrorMessage="1" promptTitle="POTENCIA INSTALADA NA UC" prompt="PREENCHER COM A CARGA EM KW DA UNIDADE CONSUMIDORA ATUALMENTE" sqref="B15:C15" xr:uid="{00000000-0002-0000-0500-000002000000}"/>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xr:uid="{00000000-0002-0000-0500-000003000000}">
      <formula1>1111111111</formula1>
      <formula2>999999999999</formula2>
    </dataValidation>
    <dataValidation type="whole" allowBlank="1" showInputMessage="1" showErrorMessage="1" prompt="ATRIBUIR ZERO &quot;0&quot; CASO A LOCALIDADE NÃO TENHA NUMERO." sqref="C10" xr:uid="{00000000-0002-0000-0500-000004000000}">
      <formula1>0</formula1>
      <formula2>9999999999999</formula2>
    </dataValidation>
    <dataValidation allowBlank="1" showInputMessage="1" showErrorMessage="1" prompt="PREENCHER ABAIXO OS DADOS DO TITULAR DA UNIDADE CONSUMIDORA." sqref="B6:K6" xr:uid="{00000000-0002-0000-0500-000005000000}"/>
    <dataValidation type="list" allowBlank="1" showInputMessage="1" showErrorMessage="1" sqref="D17:F17" xr:uid="{00000000-0002-0000-0500-000006000000}">
      <formula1>"AÉREO,SUBTERRÂNEO"</formula1>
    </dataValidation>
    <dataValidation type="list" allowBlank="1" showInputMessage="1" showErrorMessage="1" sqref="D16:F16" xr:uid="{00000000-0002-0000-0500-000007000000}">
      <formula1>"MONOFÁSICO,BIFÁSICO,TRIFÁSICO"</formula1>
    </dataValidation>
    <dataValidation type="list" allowBlank="1" showInputMessage="1" showErrorMessage="1" prompt="SELECIONE O MUNICÍPIO:" sqref="I11:K11" xr:uid="{00000000-0002-0000-0500-000008000000}">
      <formula1>INDIRECT(I10)</formula1>
    </dataValidation>
    <dataValidation type="textLength" operator="equal" allowBlank="1" showInputMessage="1" showErrorMessage="1" prompt="CEP com 8 digitos" sqref="K10" xr:uid="{00000000-0002-0000-0500-000009000000}">
      <formula1>8</formula1>
    </dataValidation>
    <dataValidation type="decimal" allowBlank="1" showInputMessage="1" showErrorMessage="1" errorTitle="INSERIR SOMENTE NÚMEROS" sqref="D15:F15" xr:uid="{00000000-0002-0000-0500-00000A000000}">
      <formula1>0</formula1>
      <formula2>9999</formula2>
    </dataValidation>
    <dataValidation allowBlank="1" showInputMessage="1" showErrorMessage="1" promptTitle="CLIENTE OU RESPONSAVEL LEGAL" prompt="NOME  DO CLIENTE = ANEXAR DOCUMENTOS DO CLIENTE_x000a__x000a_RESPONSAVEL LEGAL = ANEXAR PROCURAÇÃO" sqref="D26:K26" xr:uid="{00000000-0002-0000-0500-00000B000000}"/>
    <dataValidation allowBlank="1" showInputMessage="1" showErrorMessage="1" promptTitle="E-MAIL DO TITULAR" prompt="É OBRIGATORIO O PREENCHIMENTO DO E-MAIL DO TITULAR DA UC. CASO NÃO SEJA INFORMADO CORRETAMENTE, O PROJETO ESTARA PASSIVO DE INDEFERIMENTO." sqref="C11:G11" xr:uid="{00000000-0002-0000-0500-00000C000000}"/>
    <dataValidation type="list" allowBlank="1" showInputMessage="1" showErrorMessage="1" sqref="I7:K7" xr:uid="{00000000-0002-0000-0500-00000D000000}">
      <formula1>"RESIDENCIAL,COMERCIAL,INDUSTRIAL,RURAL,PODER PÚBLICO, SERVIÇO PÚBLICO"</formula1>
    </dataValidation>
    <dataValidation allowBlank="1" showInputMessage="1" showErrorMessage="1" promptTitle="ASSINATURA" prompt="CLIENTE = ANEXAR DOCUMENTOS DO CLIENTE_x000a__x000a_RESPONSAVEL LEGAL = ANEXAR PROCURAÇÃO" sqref="B29" xr:uid="{00000000-0002-0000-0500-00000E000000}"/>
  </dataValidations>
  <pageMargins left="0.25" right="0.25" top="0.75" bottom="0.75" header="0.3" footer="0.3"/>
  <pageSetup paperSize="9" scale="66" orientation="portrait" r:id="rId1"/>
  <colBreaks count="1" manualBreakCount="1">
    <brk id="11" max="1048575" man="1"/>
  </colBreaks>
  <drawing r:id="rId2"/>
  <extLst>
    <ext xmlns:x14="http://schemas.microsoft.com/office/spreadsheetml/2009/9/main" uri="{CCE6A557-97BC-4b89-ADB6-D9C93CAAB3DF}">
      <x14:dataValidations xmlns:xm="http://schemas.microsoft.com/office/excel/2006/main" xWindow="956" yWindow="371" count="5">
        <x14:dataValidation type="list" allowBlank="1" showInputMessage="1" errorTitle="APENAS O NÚMERO DA UC" error="UC: 10/123456-7_x000a_PREENCHER CONFORME EX.: 123456" promptTitle="Código do cliente (UC):" prompt="CASO NÃO EXISTA, SELECIONAR &quot;NOVA UC&quot; _x000a__x000a_CASO TENHA UC, DEVE-SE DIGITAR CONFORME EXEMPLO ABAIXO:_x000a__x000a_EX.: ONDE  10/12345-6 _x000a__x000a_DEVE-SE DIGITAR  12345" xr:uid="{00000000-0002-0000-0500-00000F000000}">
          <x14:formula1>
            <xm:f>CONFIG!$A$28</xm:f>
          </x14:formula1>
          <xm:sqref>C7:G7</xm:sqref>
        </x14:dataValidation>
        <x14:dataValidation type="list" allowBlank="1" showInputMessage="1" showErrorMessage="1" xr:uid="{00000000-0002-0000-0500-000011000000}">
          <x14:formula1>
            <xm:f>CONFIG!$F$16:$F$26</xm:f>
          </x14:formula1>
          <xm:sqref>I10</xm:sqref>
        </x14:dataValidation>
        <x14:dataValidation type="list" allowBlank="1" showInputMessage="1" showErrorMessage="1" xr:uid="{00000000-0002-0000-0500-000012000000}">
          <x14:formula1>
            <xm:f>CONFIG!$F$8:$F$13</xm:f>
          </x14:formula1>
          <xm:sqref>D20</xm:sqref>
        </x14:dataValidation>
        <x14:dataValidation type="list" allowBlank="1" showInputMessage="1" showErrorMessage="1" xr:uid="{00000000-0002-0000-0500-000013000000}">
          <x14:formula1>
            <xm:f>CONFIG!$E$24:$E$27</xm:f>
          </x14:formula1>
          <xm:sqref>H20:K20</xm:sqref>
        </x14:dataValidation>
        <x14:dataValidation type="list" allowBlank="1" showInputMessage="1" showErrorMessage="1" prompt="SELECIONE A TENSÃO:" xr:uid="{00000000-0002-0000-0500-000010000000}">
          <x14:formula1>
            <xm:f>INDIRECT(CONFIG!$K$20)</xm:f>
          </x14:formula1>
          <xm:sqref>J15:K15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CCEDE-A1B4-4CBC-986B-761CC14226DE}">
  <sheetPr codeName="Planilha15"/>
  <dimension ref="B1:K39"/>
  <sheetViews>
    <sheetView showGridLines="0" showRowColHeaders="0" showWhiteSpace="0" view="pageBreakPreview" topLeftCell="A9" zoomScale="115" zoomScaleNormal="100" zoomScaleSheetLayoutView="115" workbookViewId="0">
      <selection activeCell="B16" sqref="B16"/>
    </sheetView>
  </sheetViews>
  <sheetFormatPr defaultRowHeight="15" x14ac:dyDescent="0.25"/>
  <cols>
    <col min="2" max="2" width="23.7109375" customWidth="1"/>
    <col min="6" max="6" width="18.7109375" bestFit="1" customWidth="1"/>
    <col min="7" max="7" width="20" customWidth="1"/>
    <col min="8" max="8" width="11.5703125" customWidth="1"/>
    <col min="11" max="11" width="10.85546875" bestFit="1" customWidth="1"/>
  </cols>
  <sheetData>
    <row r="1" spans="2:11" ht="15.75" x14ac:dyDescent="0.25">
      <c r="B1" s="65"/>
      <c r="C1" s="66"/>
      <c r="D1" s="360"/>
      <c r="E1" s="360"/>
      <c r="F1" s="360"/>
      <c r="G1" s="360"/>
      <c r="H1" s="360"/>
      <c r="I1" s="360"/>
      <c r="J1" s="66"/>
      <c r="K1" s="67"/>
    </row>
    <row r="2" spans="2:11" x14ac:dyDescent="0.25">
      <c r="B2" s="35"/>
      <c r="C2" s="9"/>
      <c r="D2" s="9"/>
      <c r="E2" s="9"/>
      <c r="F2" s="9"/>
      <c r="G2" s="9"/>
      <c r="H2" s="9"/>
      <c r="I2" s="9"/>
      <c r="J2" s="9"/>
      <c r="K2" s="36"/>
    </row>
    <row r="3" spans="2:11" ht="18.75" customHeight="1" x14ac:dyDescent="0.25">
      <c r="B3" s="35"/>
      <c r="C3" s="9"/>
      <c r="D3" s="489" t="s">
        <v>37389</v>
      </c>
      <c r="E3" s="489"/>
      <c r="F3" s="489"/>
      <c r="G3" s="489"/>
      <c r="H3" s="489"/>
      <c r="I3" s="489"/>
      <c r="J3" s="9"/>
      <c r="K3" s="36"/>
    </row>
    <row r="4" spans="2:11" ht="15" customHeight="1" x14ac:dyDescent="0.25">
      <c r="B4" s="35"/>
      <c r="C4" s="9"/>
      <c r="D4" s="489"/>
      <c r="E4" s="489"/>
      <c r="F4" s="489"/>
      <c r="G4" s="489"/>
      <c r="H4" s="489"/>
      <c r="I4" s="489"/>
      <c r="J4" s="9"/>
      <c r="K4" s="36"/>
    </row>
    <row r="5" spans="2:11" x14ac:dyDescent="0.25">
      <c r="B5" s="35"/>
      <c r="C5" s="9"/>
      <c r="D5" s="448"/>
      <c r="E5" s="448"/>
      <c r="F5" s="448"/>
      <c r="G5" s="448"/>
      <c r="H5" s="448"/>
      <c r="I5" s="448"/>
      <c r="J5" s="9"/>
      <c r="K5" s="36"/>
    </row>
    <row r="6" spans="2:11" x14ac:dyDescent="0.25">
      <c r="B6" s="436" t="s">
        <v>12</v>
      </c>
      <c r="C6" s="436"/>
      <c r="D6" s="436"/>
      <c r="E6" s="436"/>
      <c r="F6" s="436"/>
      <c r="G6" s="436"/>
      <c r="H6" s="436"/>
      <c r="I6" s="436"/>
      <c r="J6" s="436"/>
      <c r="K6" s="436"/>
    </row>
    <row r="7" spans="2:11" x14ac:dyDescent="0.25">
      <c r="B7" s="323" t="s">
        <v>44372</v>
      </c>
      <c r="C7" s="486" t="str">
        <f>IF(SOLICITACAO!$C$7="","",SOLICITACAO!$C$7)</f>
        <v/>
      </c>
      <c r="D7" s="487"/>
      <c r="E7" s="487"/>
      <c r="F7" s="487"/>
      <c r="G7" s="488"/>
      <c r="H7" s="323" t="s">
        <v>14</v>
      </c>
      <c r="I7" s="486" t="str">
        <f>IF(SOLICITACAO!$I$7="","",SOLICITACAO!$I$7)</f>
        <v/>
      </c>
      <c r="J7" s="487"/>
      <c r="K7" s="488"/>
    </row>
    <row r="8" spans="2:11" x14ac:dyDescent="0.25">
      <c r="B8" s="323" t="s">
        <v>15</v>
      </c>
      <c r="C8" s="486" t="str">
        <f>IF(SOLICITACAO!$C$8="","",SOLICITACAO!$C$8)</f>
        <v/>
      </c>
      <c r="D8" s="487"/>
      <c r="E8" s="487"/>
      <c r="F8" s="487"/>
      <c r="G8" s="487"/>
      <c r="H8" s="487"/>
      <c r="I8" s="487"/>
      <c r="J8" s="487"/>
      <c r="K8" s="488"/>
    </row>
    <row r="9" spans="2:11" x14ac:dyDescent="0.25">
      <c r="B9" s="323" t="s">
        <v>16</v>
      </c>
      <c r="C9" s="486" t="str">
        <f>IF(SOLICITACAO!$C$9="","",SOLICITACAO!$C$9)</f>
        <v/>
      </c>
      <c r="D9" s="487"/>
      <c r="E9" s="487"/>
      <c r="F9" s="487"/>
      <c r="G9" s="487"/>
      <c r="H9" s="487"/>
      <c r="I9" s="487"/>
      <c r="J9" s="487"/>
      <c r="K9" s="488"/>
    </row>
    <row r="10" spans="2:11" x14ac:dyDescent="0.25">
      <c r="B10" s="323" t="s">
        <v>17</v>
      </c>
      <c r="C10" s="325" t="str">
        <f>IF(SOLICITACAO!$C$10="","",SOLICITACAO!$C$10)</f>
        <v/>
      </c>
      <c r="D10" s="323" t="s">
        <v>18</v>
      </c>
      <c r="E10" s="486" t="str">
        <f>IF(SOLICITACAO!$E$10="","",SOLICITACAO!$E$10)</f>
        <v/>
      </c>
      <c r="F10" s="487"/>
      <c r="G10" s="488"/>
      <c r="H10" s="323" t="s">
        <v>22</v>
      </c>
      <c r="I10" s="486" t="str">
        <f>IF(SOLICITACAO!$I$11="","",SOLICITACAO!$I$11)</f>
        <v/>
      </c>
      <c r="J10" s="487"/>
      <c r="K10" s="488"/>
    </row>
    <row r="11" spans="2:11" x14ac:dyDescent="0.25">
      <c r="B11" s="323" t="s">
        <v>21</v>
      </c>
      <c r="C11" s="486" t="str">
        <f>IF(SOLICITACAO!$C$11="","",SOLICITACAO!$C$11)</f>
        <v/>
      </c>
      <c r="D11" s="487"/>
      <c r="E11" s="487"/>
      <c r="F11" s="487"/>
      <c r="G11" s="488"/>
      <c r="H11" s="323" t="s">
        <v>19</v>
      </c>
      <c r="I11" s="325" t="str">
        <f>IF(SOLICITACAO!$I$10="","",SOLICITACAO!$I$10)</f>
        <v/>
      </c>
      <c r="J11" s="323" t="s">
        <v>20</v>
      </c>
      <c r="K11" s="324" t="str">
        <f>IF(SOLICITACAO!$K$10="","",SOLICITACAO!$K$10)</f>
        <v/>
      </c>
    </row>
    <row r="12" spans="2:11" x14ac:dyDescent="0.25">
      <c r="B12" s="323" t="s">
        <v>23</v>
      </c>
      <c r="C12" s="490" t="str">
        <f>IF(SOLICITACAO!$C$12="","",SOLICITACAO!$C$12)</f>
        <v/>
      </c>
      <c r="D12" s="491"/>
      <c r="E12" s="491"/>
      <c r="F12" s="491"/>
      <c r="G12" s="492"/>
      <c r="H12" s="323" t="s">
        <v>24</v>
      </c>
      <c r="I12" s="493" t="str">
        <f>IF(SOLICITACAO!$I$12="","",SOLICITACAO!$I$12)</f>
        <v/>
      </c>
      <c r="J12" s="494"/>
      <c r="K12" s="495"/>
    </row>
    <row r="13" spans="2:11" x14ac:dyDescent="0.25">
      <c r="B13" s="323" t="s">
        <v>25</v>
      </c>
      <c r="C13" s="483" t="str">
        <f>IF(SOLICITACAO!$C$13="","",SOLICITACAO!$C$13)</f>
        <v/>
      </c>
      <c r="D13" s="484"/>
      <c r="E13" s="484"/>
      <c r="F13" s="484"/>
      <c r="G13" s="484"/>
      <c r="H13" s="484"/>
      <c r="I13" s="484"/>
      <c r="J13" s="484"/>
      <c r="K13" s="485"/>
    </row>
    <row r="14" spans="2:11" x14ac:dyDescent="0.25">
      <c r="B14" s="462" t="s">
        <v>37388</v>
      </c>
      <c r="C14" s="464" t="s">
        <v>37387</v>
      </c>
      <c r="D14" s="465"/>
      <c r="E14" s="466"/>
      <c r="F14" s="326" t="s">
        <v>37386</v>
      </c>
      <c r="G14" s="326" t="s">
        <v>37385</v>
      </c>
      <c r="H14" s="478" t="s">
        <v>37384</v>
      </c>
      <c r="I14" s="479"/>
      <c r="J14" s="478" t="s">
        <v>37383</v>
      </c>
      <c r="K14" s="479"/>
    </row>
    <row r="15" spans="2:11" x14ac:dyDescent="0.25">
      <c r="B15" s="463"/>
      <c r="C15" s="467"/>
      <c r="D15" s="468"/>
      <c r="E15" s="469"/>
      <c r="F15" s="320" t="s">
        <v>37382</v>
      </c>
      <c r="G15" s="320" t="s">
        <v>37381</v>
      </c>
      <c r="H15" s="480" t="s">
        <v>37380</v>
      </c>
      <c r="I15" s="481"/>
      <c r="J15" s="480" t="s">
        <v>37379</v>
      </c>
      <c r="K15" s="481"/>
    </row>
    <row r="16" spans="2:11" x14ac:dyDescent="0.25">
      <c r="B16" s="321"/>
      <c r="C16" s="476"/>
      <c r="D16" s="477"/>
      <c r="E16" s="456"/>
      <c r="F16" s="321"/>
      <c r="G16" s="317" t="str">
        <f t="shared" ref="G16:G35" si="0">IF(F16&lt;&gt; "",F16*B16/1000,"")</f>
        <v/>
      </c>
      <c r="H16" s="455"/>
      <c r="I16" s="456"/>
      <c r="J16" s="457" t="str">
        <f t="shared" ref="J16:J35" si="1">IF(H16&lt;&gt;"",H16*G16,"")</f>
        <v/>
      </c>
      <c r="K16" s="458"/>
    </row>
    <row r="17" spans="2:11" x14ac:dyDescent="0.25">
      <c r="B17" s="322"/>
      <c r="C17" s="459"/>
      <c r="D17" s="460"/>
      <c r="E17" s="461"/>
      <c r="F17" s="322"/>
      <c r="G17" s="317" t="str">
        <f t="shared" si="0"/>
        <v/>
      </c>
      <c r="H17" s="455"/>
      <c r="I17" s="456"/>
      <c r="J17" s="457" t="str">
        <f t="shared" si="1"/>
        <v/>
      </c>
      <c r="K17" s="458"/>
    </row>
    <row r="18" spans="2:11" x14ac:dyDescent="0.25">
      <c r="B18" s="322"/>
      <c r="C18" s="459"/>
      <c r="D18" s="460"/>
      <c r="E18" s="461"/>
      <c r="F18" s="322"/>
      <c r="G18" s="317" t="str">
        <f t="shared" si="0"/>
        <v/>
      </c>
      <c r="H18" s="455"/>
      <c r="I18" s="456"/>
      <c r="J18" s="457" t="str">
        <f t="shared" si="1"/>
        <v/>
      </c>
      <c r="K18" s="458"/>
    </row>
    <row r="19" spans="2:11" x14ac:dyDescent="0.25">
      <c r="B19" s="322"/>
      <c r="C19" s="459"/>
      <c r="D19" s="460"/>
      <c r="E19" s="461"/>
      <c r="F19" s="322"/>
      <c r="G19" s="317" t="str">
        <f t="shared" si="0"/>
        <v/>
      </c>
      <c r="H19" s="455"/>
      <c r="I19" s="456"/>
      <c r="J19" s="457" t="str">
        <f t="shared" si="1"/>
        <v/>
      </c>
      <c r="K19" s="458"/>
    </row>
    <row r="20" spans="2:11" x14ac:dyDescent="0.25">
      <c r="B20" s="322"/>
      <c r="C20" s="459"/>
      <c r="D20" s="460"/>
      <c r="E20" s="461"/>
      <c r="F20" s="322"/>
      <c r="G20" s="317" t="str">
        <f t="shared" si="0"/>
        <v/>
      </c>
      <c r="H20" s="455"/>
      <c r="I20" s="456"/>
      <c r="J20" s="457" t="str">
        <f t="shared" si="1"/>
        <v/>
      </c>
      <c r="K20" s="458"/>
    </row>
    <row r="21" spans="2:11" x14ac:dyDescent="0.25">
      <c r="B21" s="322"/>
      <c r="C21" s="459"/>
      <c r="D21" s="460"/>
      <c r="E21" s="461"/>
      <c r="F21" s="322"/>
      <c r="G21" s="317" t="str">
        <f t="shared" si="0"/>
        <v/>
      </c>
      <c r="H21" s="455"/>
      <c r="I21" s="456"/>
      <c r="J21" s="457" t="str">
        <f t="shared" si="1"/>
        <v/>
      </c>
      <c r="K21" s="458"/>
    </row>
    <row r="22" spans="2:11" x14ac:dyDescent="0.25">
      <c r="B22" s="322"/>
      <c r="C22" s="459"/>
      <c r="D22" s="460"/>
      <c r="E22" s="461"/>
      <c r="F22" s="322"/>
      <c r="G22" s="317" t="str">
        <f t="shared" si="0"/>
        <v/>
      </c>
      <c r="H22" s="455"/>
      <c r="I22" s="456"/>
      <c r="J22" s="457" t="str">
        <f t="shared" si="1"/>
        <v/>
      </c>
      <c r="K22" s="458"/>
    </row>
    <row r="23" spans="2:11" x14ac:dyDescent="0.25">
      <c r="B23" s="322"/>
      <c r="C23" s="459"/>
      <c r="D23" s="460"/>
      <c r="E23" s="461"/>
      <c r="F23" s="322"/>
      <c r="G23" s="317" t="str">
        <f t="shared" si="0"/>
        <v/>
      </c>
      <c r="H23" s="455"/>
      <c r="I23" s="456"/>
      <c r="J23" s="457" t="str">
        <f t="shared" si="1"/>
        <v/>
      </c>
      <c r="K23" s="458"/>
    </row>
    <row r="24" spans="2:11" x14ac:dyDescent="0.25">
      <c r="B24" s="322"/>
      <c r="C24" s="459"/>
      <c r="D24" s="460"/>
      <c r="E24" s="461"/>
      <c r="F24" s="322"/>
      <c r="G24" s="317" t="str">
        <f t="shared" si="0"/>
        <v/>
      </c>
      <c r="H24" s="455"/>
      <c r="I24" s="456"/>
      <c r="J24" s="457" t="str">
        <f t="shared" si="1"/>
        <v/>
      </c>
      <c r="K24" s="458"/>
    </row>
    <row r="25" spans="2:11" x14ac:dyDescent="0.25">
      <c r="B25" s="322"/>
      <c r="C25" s="459"/>
      <c r="D25" s="460"/>
      <c r="E25" s="461"/>
      <c r="F25" s="322"/>
      <c r="G25" s="317" t="str">
        <f t="shared" si="0"/>
        <v/>
      </c>
      <c r="H25" s="455"/>
      <c r="I25" s="456"/>
      <c r="J25" s="457" t="str">
        <f t="shared" si="1"/>
        <v/>
      </c>
      <c r="K25" s="458"/>
    </row>
    <row r="26" spans="2:11" x14ac:dyDescent="0.25">
      <c r="B26" s="322"/>
      <c r="C26" s="459"/>
      <c r="D26" s="460"/>
      <c r="E26" s="461"/>
      <c r="F26" s="322"/>
      <c r="G26" s="317" t="str">
        <f t="shared" si="0"/>
        <v/>
      </c>
      <c r="H26" s="455"/>
      <c r="I26" s="456"/>
      <c r="J26" s="457" t="str">
        <f t="shared" si="1"/>
        <v/>
      </c>
      <c r="K26" s="458"/>
    </row>
    <row r="27" spans="2:11" x14ac:dyDescent="0.25">
      <c r="B27" s="322"/>
      <c r="C27" s="459"/>
      <c r="D27" s="460"/>
      <c r="E27" s="461"/>
      <c r="F27" s="322"/>
      <c r="G27" s="317" t="str">
        <f t="shared" si="0"/>
        <v/>
      </c>
      <c r="H27" s="455"/>
      <c r="I27" s="456"/>
      <c r="J27" s="457" t="str">
        <f t="shared" si="1"/>
        <v/>
      </c>
      <c r="K27" s="458"/>
    </row>
    <row r="28" spans="2:11" x14ac:dyDescent="0.25">
      <c r="B28" s="322"/>
      <c r="C28" s="459"/>
      <c r="D28" s="460"/>
      <c r="E28" s="461"/>
      <c r="F28" s="322"/>
      <c r="G28" s="317" t="str">
        <f t="shared" si="0"/>
        <v/>
      </c>
      <c r="H28" s="455"/>
      <c r="I28" s="456"/>
      <c r="J28" s="457" t="str">
        <f t="shared" si="1"/>
        <v/>
      </c>
      <c r="K28" s="458"/>
    </row>
    <row r="29" spans="2:11" x14ac:dyDescent="0.25">
      <c r="B29" s="322"/>
      <c r="C29" s="459"/>
      <c r="D29" s="460"/>
      <c r="E29" s="461"/>
      <c r="F29" s="322"/>
      <c r="G29" s="317" t="str">
        <f t="shared" si="0"/>
        <v/>
      </c>
      <c r="H29" s="455"/>
      <c r="I29" s="456"/>
      <c r="J29" s="457" t="str">
        <f t="shared" si="1"/>
        <v/>
      </c>
      <c r="K29" s="458"/>
    </row>
    <row r="30" spans="2:11" x14ac:dyDescent="0.25">
      <c r="B30" s="322"/>
      <c r="C30" s="459"/>
      <c r="D30" s="460"/>
      <c r="E30" s="461"/>
      <c r="F30" s="322"/>
      <c r="G30" s="317" t="str">
        <f t="shared" si="0"/>
        <v/>
      </c>
      <c r="H30" s="455"/>
      <c r="I30" s="456"/>
      <c r="J30" s="457" t="str">
        <f t="shared" si="1"/>
        <v/>
      </c>
      <c r="K30" s="458"/>
    </row>
    <row r="31" spans="2:11" x14ac:dyDescent="0.25">
      <c r="B31" s="322"/>
      <c r="C31" s="459"/>
      <c r="D31" s="460"/>
      <c r="E31" s="461"/>
      <c r="F31" s="322"/>
      <c r="G31" s="317" t="str">
        <f t="shared" si="0"/>
        <v/>
      </c>
      <c r="H31" s="455"/>
      <c r="I31" s="456"/>
      <c r="J31" s="457" t="str">
        <f t="shared" si="1"/>
        <v/>
      </c>
      <c r="K31" s="458"/>
    </row>
    <row r="32" spans="2:11" x14ac:dyDescent="0.25">
      <c r="B32" s="322"/>
      <c r="C32" s="459"/>
      <c r="D32" s="460"/>
      <c r="E32" s="461"/>
      <c r="F32" s="322"/>
      <c r="G32" s="317" t="str">
        <f t="shared" si="0"/>
        <v/>
      </c>
      <c r="H32" s="455"/>
      <c r="I32" s="456"/>
      <c r="J32" s="457" t="str">
        <f t="shared" si="1"/>
        <v/>
      </c>
      <c r="K32" s="458"/>
    </row>
    <row r="33" spans="2:11" x14ac:dyDescent="0.25">
      <c r="B33" s="322"/>
      <c r="C33" s="459"/>
      <c r="D33" s="460"/>
      <c r="E33" s="461"/>
      <c r="F33" s="322"/>
      <c r="G33" s="317" t="str">
        <f t="shared" si="0"/>
        <v/>
      </c>
      <c r="H33" s="455"/>
      <c r="I33" s="456"/>
      <c r="J33" s="457" t="str">
        <f t="shared" si="1"/>
        <v/>
      </c>
      <c r="K33" s="458"/>
    </row>
    <row r="34" spans="2:11" x14ac:dyDescent="0.25">
      <c r="B34" s="322"/>
      <c r="C34" s="459"/>
      <c r="D34" s="460"/>
      <c r="E34" s="461"/>
      <c r="F34" s="322"/>
      <c r="G34" s="317" t="str">
        <f t="shared" si="0"/>
        <v/>
      </c>
      <c r="H34" s="455"/>
      <c r="I34" s="456"/>
      <c r="J34" s="457" t="str">
        <f t="shared" si="1"/>
        <v/>
      </c>
      <c r="K34" s="458"/>
    </row>
    <row r="35" spans="2:11" x14ac:dyDescent="0.25">
      <c r="B35" s="322"/>
      <c r="C35" s="459"/>
      <c r="D35" s="460"/>
      <c r="E35" s="461"/>
      <c r="F35" s="322"/>
      <c r="G35" s="317" t="str">
        <f t="shared" si="0"/>
        <v/>
      </c>
      <c r="H35" s="455"/>
      <c r="I35" s="456"/>
      <c r="J35" s="457" t="str">
        <f t="shared" si="1"/>
        <v/>
      </c>
      <c r="K35" s="458"/>
    </row>
    <row r="36" spans="2:11" ht="15.75" x14ac:dyDescent="0.25">
      <c r="B36" s="471"/>
      <c r="C36" s="472"/>
      <c r="D36" s="472"/>
      <c r="E36" s="473"/>
      <c r="F36" s="85" t="s">
        <v>3736</v>
      </c>
      <c r="G36" s="317">
        <f>SUM(G16:G35)</f>
        <v>0</v>
      </c>
      <c r="H36" s="474"/>
      <c r="I36" s="475"/>
      <c r="J36" s="85" t="s">
        <v>3736</v>
      </c>
      <c r="K36" s="317">
        <f>SUM(J16:K35)</f>
        <v>0</v>
      </c>
    </row>
    <row r="37" spans="2:11" x14ac:dyDescent="0.25">
      <c r="B37" s="329"/>
      <c r="C37" s="2"/>
      <c r="D37" s="2"/>
      <c r="E37" s="2"/>
      <c r="F37" s="2"/>
      <c r="G37" s="2"/>
      <c r="H37" s="2"/>
      <c r="I37" s="2"/>
      <c r="J37" s="2"/>
      <c r="K37" s="330"/>
    </row>
    <row r="38" spans="2:11" x14ac:dyDescent="0.25">
      <c r="B38" s="329"/>
      <c r="C38" s="2"/>
      <c r="D38" s="2"/>
      <c r="E38" s="482" t="s">
        <v>50</v>
      </c>
      <c r="F38" s="482"/>
      <c r="G38" s="482"/>
      <c r="H38" s="482"/>
      <c r="I38" s="2"/>
      <c r="J38" s="2"/>
      <c r="K38" s="330"/>
    </row>
    <row r="39" spans="2:11" x14ac:dyDescent="0.25">
      <c r="B39" s="956" t="str">
        <f>"V"&amp;SAIDA!$DS$2</f>
        <v>V6</v>
      </c>
      <c r="C39" s="331"/>
      <c r="D39" s="331"/>
      <c r="E39" s="470" t="s">
        <v>138</v>
      </c>
      <c r="F39" s="470"/>
      <c r="G39" s="470"/>
      <c r="H39" s="470"/>
      <c r="I39" s="331"/>
      <c r="J39" s="331"/>
      <c r="K39" s="332"/>
    </row>
  </sheetData>
  <protectedRanges>
    <protectedRange sqref="I7 E10 K11 I10:I12 C7:C13" name="Intervalo1_2"/>
    <protectedRange sqref="B16:F35" name="Carga demanda1"/>
    <protectedRange sqref="H16:I35" name="Carga demanda2"/>
  </protectedRanges>
  <mergeCells count="84">
    <mergeCell ref="C13:K13"/>
    <mergeCell ref="C8:K8"/>
    <mergeCell ref="C9:K9"/>
    <mergeCell ref="E10:G10"/>
    <mergeCell ref="D1:I1"/>
    <mergeCell ref="D3:I4"/>
    <mergeCell ref="D5:I5"/>
    <mergeCell ref="B6:K6"/>
    <mergeCell ref="C7:G7"/>
    <mergeCell ref="I7:K7"/>
    <mergeCell ref="I10:K10"/>
    <mergeCell ref="C11:G11"/>
    <mergeCell ref="C12:G12"/>
    <mergeCell ref="I12:K12"/>
    <mergeCell ref="H14:I14"/>
    <mergeCell ref="H15:I15"/>
    <mergeCell ref="J14:K14"/>
    <mergeCell ref="J15:K15"/>
    <mergeCell ref="E38:H38"/>
    <mergeCell ref="J23:K23"/>
    <mergeCell ref="J19:K19"/>
    <mergeCell ref="J20:K20"/>
    <mergeCell ref="J21:K21"/>
    <mergeCell ref="J22:K22"/>
    <mergeCell ref="H27:I27"/>
    <mergeCell ref="C27:E27"/>
    <mergeCell ref="J26:K26"/>
    <mergeCell ref="H26:I26"/>
    <mergeCell ref="C26:E26"/>
    <mergeCell ref="J29:K29"/>
    <mergeCell ref="E39:H39"/>
    <mergeCell ref="B36:E36"/>
    <mergeCell ref="H36:I36"/>
    <mergeCell ref="C16:E16"/>
    <mergeCell ref="C17:E17"/>
    <mergeCell ref="C21:E21"/>
    <mergeCell ref="H20:I20"/>
    <mergeCell ref="H21:I21"/>
    <mergeCell ref="C18:E18"/>
    <mergeCell ref="C19:E19"/>
    <mergeCell ref="H19:I19"/>
    <mergeCell ref="C22:E22"/>
    <mergeCell ref="C23:E23"/>
    <mergeCell ref="H22:I22"/>
    <mergeCell ref="H23:I23"/>
    <mergeCell ref="C20:E20"/>
    <mergeCell ref="B14:B15"/>
    <mergeCell ref="C14:E15"/>
    <mergeCell ref="C32:E32"/>
    <mergeCell ref="J30:K30"/>
    <mergeCell ref="H30:I30"/>
    <mergeCell ref="C30:E30"/>
    <mergeCell ref="C24:E24"/>
    <mergeCell ref="H16:I16"/>
    <mergeCell ref="H17:I17"/>
    <mergeCell ref="H18:I18"/>
    <mergeCell ref="C28:E28"/>
    <mergeCell ref="J24:K24"/>
    <mergeCell ref="H24:I24"/>
    <mergeCell ref="J16:K16"/>
    <mergeCell ref="J17:K17"/>
    <mergeCell ref="J18:K18"/>
    <mergeCell ref="H29:I29"/>
    <mergeCell ref="C29:E29"/>
    <mergeCell ref="J28:K28"/>
    <mergeCell ref="H28:I28"/>
    <mergeCell ref="J25:K25"/>
    <mergeCell ref="H25:I25"/>
    <mergeCell ref="C25:E25"/>
    <mergeCell ref="J27:K27"/>
    <mergeCell ref="H34:I34"/>
    <mergeCell ref="J31:K31"/>
    <mergeCell ref="J33:K33"/>
    <mergeCell ref="J34:K34"/>
    <mergeCell ref="C35:E35"/>
    <mergeCell ref="H35:I35"/>
    <mergeCell ref="J35:K35"/>
    <mergeCell ref="C34:E34"/>
    <mergeCell ref="C31:E31"/>
    <mergeCell ref="C33:E33"/>
    <mergeCell ref="J32:K32"/>
    <mergeCell ref="H31:I31"/>
    <mergeCell ref="H32:I32"/>
    <mergeCell ref="H33:I33"/>
  </mergeCells>
  <conditionalFormatting sqref="H16">
    <cfRule type="cellIs" dxfId="22" priority="4" operator="equal">
      <formula>""</formula>
    </cfRule>
  </conditionalFormatting>
  <conditionalFormatting sqref="B16">
    <cfRule type="cellIs" dxfId="21" priority="3" operator="equal">
      <formula>""</formula>
    </cfRule>
  </conditionalFormatting>
  <conditionalFormatting sqref="C16">
    <cfRule type="cellIs" dxfId="20" priority="2" operator="equal">
      <formula>""</formula>
    </cfRule>
  </conditionalFormatting>
  <conditionalFormatting sqref="F16">
    <cfRule type="cellIs" dxfId="19" priority="1" operator="equal">
      <formula>""</formula>
    </cfRule>
  </conditionalFormatting>
  <dataValidations count="6">
    <dataValidation allowBlank="1" showInputMessage="1" showErrorMessage="1" promptTitle="POTENCIA EM (W)" prompt="INFORME A POTENCIA INDIVIDUAL DO EQUIPAMENTO" sqref="F16" xr:uid="{ABE3D355-D0F9-4B7F-B2D6-F7375A30E8BD}"/>
    <dataValidation type="decimal" allowBlank="1" showInputMessage="1" showErrorMessage="1" error="DADOS INVÁLIDOS." promptTitle="FATOR DE DEMANDA" prompt="DIGITAR O FATOR DE DEMANDA PARA O EQUIPAMENTO._x000a_OBS: O NÚMERO DEVERÁ SER ENTRE 0 E 1." sqref="H16:H35" xr:uid="{00000000-0002-0000-0300-000006000000}">
      <formula1>0</formula1>
      <formula2>1</formula2>
    </dataValidation>
    <dataValidation allowBlank="1" showInputMessage="1" showErrorMessage="1" promptTitle="ASSINATURA" prompt="CLIENTE = ANEXAR DOCUMENTOS DO CLIENTE_x000a__x000a_RESPONSAVEL LEGAL = ANEXAR PROCURAÇÃO" sqref="E38:H38" xr:uid="{00000000-0002-0000-0300-000005000000}"/>
    <dataValidation allowBlank="1" showInputMessage="1" showErrorMessage="1" promptTitle="QUANTIDADE" prompt="INFORME A QUANTIDADE DE EQUIPAMENTO" sqref="B16:B35" xr:uid="{00000000-0002-0000-0300-000003000000}"/>
    <dataValidation allowBlank="1" showInputMessage="1" showErrorMessage="1" promptTitle="EQUIPAMENTO" prompt="DIGITE O NOME DO EQUIPAMENTO" sqref="C16:C35" xr:uid="{00000000-0002-0000-0300-000002000000}"/>
    <dataValidation allowBlank="1" showInputMessage="1" showErrorMessage="1" promptTitle="KW" prompt="INFORME A POTENCIA INDIVIDUAL DO EQUIPAMENTO" sqref="F17:F35" xr:uid="{00000000-0002-0000-0300-000001000000}"/>
  </dataValidations>
  <pageMargins left="0.511811024" right="0.511811024" top="0.78740157499999996" bottom="0.78740157499999996" header="0.31496062000000002" footer="0.31496062000000002"/>
  <pageSetup paperSize="9" scale="7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11">
    <pageSetUpPr fitToPage="1"/>
  </sheetPr>
  <dimension ref="B1:L32"/>
  <sheetViews>
    <sheetView showGridLines="0" showRowColHeaders="0" view="pageBreakPreview" topLeftCell="A10" zoomScale="130" zoomScaleNormal="115" zoomScaleSheetLayoutView="130" workbookViewId="0">
      <selection activeCell="B15" sqref="B15:J15"/>
    </sheetView>
  </sheetViews>
  <sheetFormatPr defaultRowHeight="15" x14ac:dyDescent="0.25"/>
  <cols>
    <col min="10" max="10" width="35.5703125" customWidth="1"/>
    <col min="11" max="11" width="15.5703125" customWidth="1"/>
  </cols>
  <sheetData>
    <row r="1" spans="2:12" ht="32.25" customHeight="1" x14ac:dyDescent="0.25">
      <c r="B1" s="500" t="s">
        <v>3790</v>
      </c>
      <c r="C1" s="501"/>
      <c r="D1" s="501"/>
      <c r="E1" s="501"/>
      <c r="F1" s="501"/>
      <c r="G1" s="501"/>
      <c r="H1" s="501"/>
      <c r="I1" s="501"/>
      <c r="J1" s="501"/>
      <c r="K1" s="502"/>
    </row>
    <row r="2" spans="2:12" x14ac:dyDescent="0.25">
      <c r="B2" s="503" t="s">
        <v>66</v>
      </c>
      <c r="C2" s="504"/>
      <c r="D2" s="504"/>
      <c r="E2" s="504"/>
      <c r="F2" s="504"/>
      <c r="G2" s="504"/>
      <c r="H2" s="504"/>
      <c r="I2" s="504"/>
      <c r="J2" s="504"/>
      <c r="K2" s="505"/>
    </row>
    <row r="3" spans="2:12" x14ac:dyDescent="0.25">
      <c r="B3" s="506"/>
      <c r="C3" s="504"/>
      <c r="D3" s="504"/>
      <c r="E3" s="504"/>
      <c r="F3" s="504"/>
      <c r="G3" s="504"/>
      <c r="H3" s="504"/>
      <c r="I3" s="504"/>
      <c r="J3" s="504"/>
      <c r="K3" s="505"/>
    </row>
    <row r="4" spans="2:12" x14ac:dyDescent="0.25">
      <c r="B4" s="507"/>
      <c r="C4" s="508"/>
      <c r="D4" s="508"/>
      <c r="E4" s="508"/>
      <c r="F4" s="508"/>
      <c r="G4" s="508"/>
      <c r="H4" s="508"/>
      <c r="I4" s="508"/>
      <c r="J4" s="508"/>
      <c r="K4" s="509"/>
    </row>
    <row r="5" spans="2:12" x14ac:dyDescent="0.25">
      <c r="B5" s="436" t="s">
        <v>37289</v>
      </c>
      <c r="C5" s="436"/>
      <c r="D5" s="436"/>
      <c r="E5" s="436"/>
      <c r="F5" s="436"/>
      <c r="G5" s="436"/>
      <c r="H5" s="436"/>
      <c r="I5" s="436"/>
      <c r="J5" s="436"/>
      <c r="K5" s="436"/>
    </row>
    <row r="6" spans="2:12" ht="34.5" customHeight="1" x14ac:dyDescent="0.25">
      <c r="B6" s="374" t="s">
        <v>67</v>
      </c>
      <c r="C6" s="374"/>
      <c r="D6" s="374"/>
      <c r="E6" s="374"/>
      <c r="F6" s="374"/>
      <c r="G6" s="374"/>
      <c r="H6" s="374"/>
      <c r="I6" s="374"/>
      <c r="J6" s="374"/>
      <c r="K6" s="73"/>
      <c r="L6" s="252"/>
    </row>
    <row r="7" spans="2:12" ht="36" customHeight="1" x14ac:dyDescent="0.25">
      <c r="B7" s="496" t="s">
        <v>68</v>
      </c>
      <c r="C7" s="497"/>
      <c r="D7" s="497"/>
      <c r="E7" s="497"/>
      <c r="F7" s="497"/>
      <c r="G7" s="497"/>
      <c r="H7" s="497"/>
      <c r="I7" s="497"/>
      <c r="J7" s="498"/>
      <c r="K7" s="73"/>
    </row>
    <row r="8" spans="2:12" s="254" customFormat="1" ht="63" customHeight="1" x14ac:dyDescent="0.25">
      <c r="B8" s="496" t="s">
        <v>69</v>
      </c>
      <c r="C8" s="497"/>
      <c r="D8" s="497"/>
      <c r="E8" s="497"/>
      <c r="F8" s="497"/>
      <c r="G8" s="497"/>
      <c r="H8" s="497"/>
      <c r="I8" s="497"/>
      <c r="J8" s="498"/>
      <c r="K8" s="253"/>
    </row>
    <row r="9" spans="2:12" s="254" customFormat="1" ht="48" customHeight="1" x14ac:dyDescent="0.25">
      <c r="B9" s="496" t="s">
        <v>70</v>
      </c>
      <c r="C9" s="497"/>
      <c r="D9" s="497"/>
      <c r="E9" s="497"/>
      <c r="F9" s="497"/>
      <c r="G9" s="497"/>
      <c r="H9" s="497"/>
      <c r="I9" s="497"/>
      <c r="J9" s="498"/>
      <c r="K9" s="253"/>
    </row>
    <row r="10" spans="2:12" s="254" customFormat="1" x14ac:dyDescent="0.25">
      <c r="B10" s="374" t="s">
        <v>71</v>
      </c>
      <c r="C10" s="374"/>
      <c r="D10" s="374"/>
      <c r="E10" s="374"/>
      <c r="F10" s="374"/>
      <c r="G10" s="374"/>
      <c r="H10" s="374"/>
      <c r="I10" s="374"/>
      <c r="J10" s="374"/>
      <c r="K10" s="253"/>
    </row>
    <row r="11" spans="2:12" s="254" customFormat="1" ht="22.5" customHeight="1" x14ac:dyDescent="0.25">
      <c r="B11" s="374" t="s">
        <v>72</v>
      </c>
      <c r="C11" s="374"/>
      <c r="D11" s="374"/>
      <c r="E11" s="374"/>
      <c r="F11" s="374"/>
      <c r="G11" s="374"/>
      <c r="H11" s="374"/>
      <c r="I11" s="374"/>
      <c r="J11" s="374"/>
      <c r="K11" s="253"/>
    </row>
    <row r="12" spans="2:12" s="254" customFormat="1" ht="26.25" customHeight="1" x14ac:dyDescent="0.25">
      <c r="B12" s="374" t="s">
        <v>73</v>
      </c>
      <c r="C12" s="374"/>
      <c r="D12" s="374"/>
      <c r="E12" s="374"/>
      <c r="F12" s="374"/>
      <c r="G12" s="374"/>
      <c r="H12" s="374"/>
      <c r="I12" s="374"/>
      <c r="J12" s="374"/>
      <c r="K12" s="253"/>
    </row>
    <row r="13" spans="2:12" s="254" customFormat="1" ht="68.25" customHeight="1" x14ac:dyDescent="0.25">
      <c r="B13" s="374" t="s">
        <v>74</v>
      </c>
      <c r="C13" s="374"/>
      <c r="D13" s="374"/>
      <c r="E13" s="374"/>
      <c r="F13" s="374"/>
      <c r="G13" s="374"/>
      <c r="H13" s="374"/>
      <c r="I13" s="374"/>
      <c r="J13" s="374"/>
      <c r="K13" s="253"/>
    </row>
    <row r="14" spans="2:12" s="254" customFormat="1" ht="45.75" customHeight="1" x14ac:dyDescent="0.25">
      <c r="B14" s="374" t="s">
        <v>75</v>
      </c>
      <c r="C14" s="374"/>
      <c r="D14" s="374"/>
      <c r="E14" s="374"/>
      <c r="F14" s="374"/>
      <c r="G14" s="374"/>
      <c r="H14" s="374"/>
      <c r="I14" s="374"/>
      <c r="J14" s="374"/>
      <c r="K14" s="253"/>
    </row>
    <row r="15" spans="2:12" s="254" customFormat="1" ht="48" customHeight="1" x14ac:dyDescent="0.25">
      <c r="B15" s="374" t="s">
        <v>76</v>
      </c>
      <c r="C15" s="374"/>
      <c r="D15" s="374"/>
      <c r="E15" s="374"/>
      <c r="F15" s="374"/>
      <c r="G15" s="374"/>
      <c r="H15" s="374"/>
      <c r="I15" s="374"/>
      <c r="J15" s="374"/>
      <c r="K15" s="253"/>
    </row>
    <row r="16" spans="2:12" x14ac:dyDescent="0.25">
      <c r="B16" s="436" t="s">
        <v>77</v>
      </c>
      <c r="C16" s="436"/>
      <c r="D16" s="436"/>
      <c r="E16" s="436"/>
      <c r="F16" s="436"/>
      <c r="G16" s="436"/>
      <c r="H16" s="436"/>
      <c r="I16" s="436"/>
      <c r="J16" s="436"/>
      <c r="K16" s="436"/>
    </row>
    <row r="17" spans="2:11" ht="65.25" customHeight="1" x14ac:dyDescent="0.25">
      <c r="B17" s="374" t="s">
        <v>37290</v>
      </c>
      <c r="C17" s="374"/>
      <c r="D17" s="374"/>
      <c r="E17" s="374"/>
      <c r="F17" s="374"/>
      <c r="G17" s="374"/>
      <c r="H17" s="374"/>
      <c r="I17" s="374"/>
      <c r="J17" s="374"/>
      <c r="K17" s="253"/>
    </row>
    <row r="18" spans="2:11" ht="49.5" customHeight="1" x14ac:dyDescent="0.25">
      <c r="B18" s="374" t="s">
        <v>78</v>
      </c>
      <c r="C18" s="374"/>
      <c r="D18" s="374"/>
      <c r="E18" s="374"/>
      <c r="F18" s="374"/>
      <c r="G18" s="374"/>
      <c r="H18" s="374"/>
      <c r="I18" s="374"/>
      <c r="J18" s="374"/>
      <c r="K18" s="253"/>
    </row>
    <row r="19" spans="2:11" x14ac:dyDescent="0.25">
      <c r="B19" s="374" t="s">
        <v>79</v>
      </c>
      <c r="C19" s="374"/>
      <c r="D19" s="374"/>
      <c r="E19" s="374"/>
      <c r="F19" s="374"/>
      <c r="G19" s="374"/>
      <c r="H19" s="374"/>
      <c r="I19" s="374"/>
      <c r="J19" s="374"/>
      <c r="K19" s="253"/>
    </row>
    <row r="20" spans="2:11" ht="36.75" customHeight="1" x14ac:dyDescent="0.25">
      <c r="B20" s="374" t="s">
        <v>80</v>
      </c>
      <c r="C20" s="374"/>
      <c r="D20" s="374"/>
      <c r="E20" s="374"/>
      <c r="F20" s="374"/>
      <c r="G20" s="374"/>
      <c r="H20" s="374"/>
      <c r="I20" s="374"/>
      <c r="J20" s="374"/>
      <c r="K20" s="253"/>
    </row>
    <row r="21" spans="2:11" ht="22.5" customHeight="1" x14ac:dyDescent="0.25">
      <c r="B21" s="374" t="s">
        <v>81</v>
      </c>
      <c r="C21" s="374"/>
      <c r="D21" s="374"/>
      <c r="E21" s="374"/>
      <c r="F21" s="374"/>
      <c r="G21" s="374"/>
      <c r="H21" s="374"/>
      <c r="I21" s="374"/>
      <c r="J21" s="374"/>
      <c r="K21" s="253"/>
    </row>
    <row r="22" spans="2:11" ht="30" customHeight="1" x14ac:dyDescent="0.25">
      <c r="B22" s="374" t="s">
        <v>82</v>
      </c>
      <c r="C22" s="374"/>
      <c r="D22" s="374"/>
      <c r="E22" s="374"/>
      <c r="F22" s="374"/>
      <c r="G22" s="374"/>
      <c r="H22" s="374"/>
      <c r="I22" s="374"/>
      <c r="J22" s="374"/>
      <c r="K22" s="253"/>
    </row>
    <row r="23" spans="2:11" ht="30" customHeight="1" x14ac:dyDescent="0.25">
      <c r="B23" s="374" t="s">
        <v>83</v>
      </c>
      <c r="C23" s="374"/>
      <c r="D23" s="374"/>
      <c r="E23" s="374"/>
      <c r="F23" s="374"/>
      <c r="G23" s="374"/>
      <c r="H23" s="374"/>
      <c r="I23" s="374"/>
      <c r="J23" s="374"/>
      <c r="K23" s="253"/>
    </row>
    <row r="24" spans="2:11" ht="31.5" customHeight="1" x14ac:dyDescent="0.25">
      <c r="B24" s="374" t="s">
        <v>84</v>
      </c>
      <c r="C24" s="374"/>
      <c r="D24" s="374"/>
      <c r="E24" s="374"/>
      <c r="F24" s="374"/>
      <c r="G24" s="374"/>
      <c r="H24" s="374"/>
      <c r="I24" s="374"/>
      <c r="J24" s="374"/>
      <c r="K24" s="253"/>
    </row>
    <row r="25" spans="2:11" ht="30.75" customHeight="1" x14ac:dyDescent="0.25">
      <c r="B25" s="374" t="s">
        <v>85</v>
      </c>
      <c r="C25" s="374"/>
      <c r="D25" s="374"/>
      <c r="E25" s="374"/>
      <c r="F25" s="374"/>
      <c r="G25" s="374"/>
      <c r="H25" s="374"/>
      <c r="I25" s="374"/>
      <c r="J25" s="374"/>
      <c r="K25" s="253"/>
    </row>
    <row r="26" spans="2:11" ht="47.25" customHeight="1" x14ac:dyDescent="0.25">
      <c r="B26" s="374" t="s">
        <v>86</v>
      </c>
      <c r="C26" s="374"/>
      <c r="D26" s="374"/>
      <c r="E26" s="374"/>
      <c r="F26" s="374"/>
      <c r="G26" s="374"/>
      <c r="H26" s="374"/>
      <c r="I26" s="374"/>
      <c r="J26" s="374"/>
      <c r="K26" s="253"/>
    </row>
    <row r="27" spans="2:11" ht="30" customHeight="1" x14ac:dyDescent="0.25">
      <c r="B27" s="374" t="s">
        <v>87</v>
      </c>
      <c r="C27" s="374"/>
      <c r="D27" s="374"/>
      <c r="E27" s="374"/>
      <c r="F27" s="374"/>
      <c r="G27" s="374"/>
      <c r="H27" s="374"/>
      <c r="I27" s="374"/>
      <c r="J27" s="374"/>
      <c r="K27" s="253"/>
    </row>
    <row r="28" spans="2:11" ht="15" customHeight="1" x14ac:dyDescent="0.25">
      <c r="B28" s="436" t="s">
        <v>88</v>
      </c>
      <c r="C28" s="436"/>
      <c r="D28" s="436"/>
      <c r="E28" s="436"/>
      <c r="F28" s="436"/>
      <c r="G28" s="436"/>
      <c r="H28" s="436"/>
      <c r="I28" s="436"/>
      <c r="J28" s="436"/>
      <c r="K28" s="436"/>
    </row>
    <row r="29" spans="2:11" ht="107.25" customHeight="1" x14ac:dyDescent="0.25">
      <c r="B29" s="374" t="s">
        <v>37291</v>
      </c>
      <c r="C29" s="374"/>
      <c r="D29" s="374"/>
      <c r="E29" s="374"/>
      <c r="F29" s="374"/>
      <c r="G29" s="374"/>
      <c r="H29" s="374"/>
      <c r="I29" s="374"/>
      <c r="J29" s="374"/>
      <c r="K29" s="73"/>
    </row>
    <row r="30" spans="2:11" ht="33" customHeight="1" x14ac:dyDescent="0.25">
      <c r="B30" s="499" t="s">
        <v>37292</v>
      </c>
      <c r="C30" s="499"/>
      <c r="D30" s="499"/>
      <c r="E30" s="499"/>
      <c r="F30" s="499"/>
      <c r="G30" s="499"/>
      <c r="H30" s="499"/>
      <c r="I30" s="499"/>
      <c r="J30" s="499"/>
      <c r="K30" s="73"/>
    </row>
    <row r="31" spans="2:11" ht="36.75" customHeight="1" x14ac:dyDescent="0.25">
      <c r="B31" s="374" t="s">
        <v>37293</v>
      </c>
      <c r="C31" s="374"/>
      <c r="D31" s="374"/>
      <c r="E31" s="374"/>
      <c r="F31" s="374"/>
      <c r="G31" s="374"/>
      <c r="H31" s="374"/>
      <c r="I31" s="374"/>
      <c r="J31" s="374"/>
      <c r="K31" s="73"/>
    </row>
    <row r="32" spans="2:11" ht="58.5" customHeight="1" x14ac:dyDescent="0.25">
      <c r="B32" s="374" t="s">
        <v>89</v>
      </c>
      <c r="C32" s="374"/>
      <c r="D32" s="374"/>
      <c r="E32" s="374"/>
      <c r="F32" s="374"/>
      <c r="G32" s="374"/>
      <c r="H32" s="374"/>
      <c r="I32" s="374"/>
      <c r="J32" s="374"/>
      <c r="K32" s="73"/>
    </row>
  </sheetData>
  <protectedRanges>
    <protectedRange sqref="K6:K15 K17:K27 K29:K32" name="Intervalo1"/>
  </protectedRanges>
  <mergeCells count="30">
    <mergeCell ref="B16:K16"/>
    <mergeCell ref="B28:K28"/>
    <mergeCell ref="B21:J21"/>
    <mergeCell ref="B22:J22"/>
    <mergeCell ref="B23:J23"/>
    <mergeCell ref="B24:J24"/>
    <mergeCell ref="B25:J25"/>
    <mergeCell ref="B30:J30"/>
    <mergeCell ref="B31:J31"/>
    <mergeCell ref="B32:J32"/>
    <mergeCell ref="B1:K1"/>
    <mergeCell ref="B2:K4"/>
    <mergeCell ref="B26:J26"/>
    <mergeCell ref="B27:J27"/>
    <mergeCell ref="B29:J29"/>
    <mergeCell ref="B17:J17"/>
    <mergeCell ref="B18:J18"/>
    <mergeCell ref="B19:J19"/>
    <mergeCell ref="B20:J20"/>
    <mergeCell ref="B10:J10"/>
    <mergeCell ref="B11:J11"/>
    <mergeCell ref="B12:J12"/>
    <mergeCell ref="B13:J13"/>
    <mergeCell ref="B14:J14"/>
    <mergeCell ref="B15:J15"/>
    <mergeCell ref="B5:K5"/>
    <mergeCell ref="B6:J6"/>
    <mergeCell ref="B9:J9"/>
    <mergeCell ref="B8:J8"/>
    <mergeCell ref="B7:J7"/>
  </mergeCells>
  <dataValidations count="2">
    <dataValidation type="list" allowBlank="1" showInputMessage="1" showErrorMessage="1" sqref="K6:K15 K17:K27 K30:K32" xr:uid="{00000000-0002-0000-0600-000000000000}">
      <formula1>"X"</formula1>
    </dataValidation>
    <dataValidation type="list" allowBlank="1" showInputMessage="1" showErrorMessage="1" sqref="K29" xr:uid="{00000000-0002-0000-0600-000001000000}">
      <formula1>"SIM, NÃO"</formula1>
    </dataValidation>
  </dataValidations>
  <pageMargins left="0.51181102362204722" right="0.51181102362204722" top="0.78740157480314965" bottom="0.78740157480314965" header="0.31496062992125984" footer="0.31496062992125984"/>
  <pageSetup paperSize="9" scale="6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3"/>
  <dimension ref="B1:L23"/>
  <sheetViews>
    <sheetView showGridLines="0" showRowColHeaders="0" view="pageBreakPreview" zoomScale="90" zoomScaleNormal="85" zoomScaleSheetLayoutView="90" workbookViewId="0">
      <selection activeCell="B14" sqref="B14:L15"/>
    </sheetView>
  </sheetViews>
  <sheetFormatPr defaultRowHeight="15" x14ac:dyDescent="0.25"/>
  <cols>
    <col min="2" max="2" width="9.42578125" customWidth="1"/>
    <col min="3" max="3" width="8.85546875" customWidth="1"/>
    <col min="4" max="5" width="13.5703125" customWidth="1"/>
    <col min="6" max="6" width="9.85546875" customWidth="1"/>
    <col min="7" max="7" width="7.7109375" customWidth="1"/>
    <col min="8" max="8" width="15.7109375" customWidth="1"/>
    <col min="9" max="9" width="14.28515625" customWidth="1"/>
    <col min="10" max="10" width="14.7109375" customWidth="1"/>
    <col min="11" max="11" width="14" customWidth="1"/>
    <col min="12" max="12" width="15.42578125" customWidth="1"/>
  </cols>
  <sheetData>
    <row r="1" spans="2:12" ht="30" customHeight="1" x14ac:dyDescent="0.25">
      <c r="B1" s="521" t="s">
        <v>3788</v>
      </c>
      <c r="C1" s="522"/>
      <c r="D1" s="522"/>
      <c r="E1" s="522"/>
      <c r="F1" s="522"/>
      <c r="G1" s="522"/>
      <c r="H1" s="522"/>
      <c r="I1" s="522"/>
      <c r="J1" s="522"/>
      <c r="K1" s="522"/>
      <c r="L1" s="523"/>
    </row>
    <row r="2" spans="2:12" ht="15" customHeight="1" x14ac:dyDescent="0.25">
      <c r="B2" s="503" t="s">
        <v>66</v>
      </c>
      <c r="C2" s="524"/>
      <c r="D2" s="524"/>
      <c r="E2" s="524"/>
      <c r="F2" s="524"/>
      <c r="G2" s="524"/>
      <c r="H2" s="524"/>
      <c r="I2" s="524"/>
      <c r="J2" s="524"/>
      <c r="K2" s="524"/>
      <c r="L2" s="525"/>
    </row>
    <row r="3" spans="2:12" ht="6.75" customHeight="1" x14ac:dyDescent="0.25">
      <c r="B3" s="503"/>
      <c r="C3" s="524"/>
      <c r="D3" s="524"/>
      <c r="E3" s="524"/>
      <c r="F3" s="524"/>
      <c r="G3" s="524"/>
      <c r="H3" s="524"/>
      <c r="I3" s="524"/>
      <c r="J3" s="524"/>
      <c r="K3" s="524"/>
      <c r="L3" s="525"/>
    </row>
    <row r="4" spans="2:12" ht="30" customHeight="1" x14ac:dyDescent="0.25">
      <c r="B4" s="526"/>
      <c r="C4" s="527"/>
      <c r="D4" s="527"/>
      <c r="E4" s="527"/>
      <c r="F4" s="527"/>
      <c r="G4" s="527"/>
      <c r="H4" s="527"/>
      <c r="I4" s="527"/>
      <c r="J4" s="527"/>
      <c r="K4" s="527"/>
      <c r="L4" s="528"/>
    </row>
    <row r="5" spans="2:12" ht="15.75" x14ac:dyDescent="0.25">
      <c r="B5" s="510" t="s">
        <v>3787</v>
      </c>
      <c r="C5" s="511"/>
      <c r="D5" s="511"/>
      <c r="E5" s="511"/>
      <c r="F5" s="511"/>
      <c r="G5" s="511"/>
      <c r="H5" s="511"/>
      <c r="I5" s="511"/>
      <c r="J5" s="511"/>
      <c r="K5" s="512"/>
      <c r="L5" s="512"/>
    </row>
    <row r="6" spans="2:12" ht="47.25" x14ac:dyDescent="0.25">
      <c r="B6" s="188" t="s">
        <v>123</v>
      </c>
      <c r="C6" s="189" t="s">
        <v>124</v>
      </c>
      <c r="D6" s="513" t="s">
        <v>125</v>
      </c>
      <c r="E6" s="514"/>
      <c r="F6" s="515"/>
      <c r="G6" s="516" t="s">
        <v>126</v>
      </c>
      <c r="H6" s="516"/>
      <c r="I6" s="517"/>
      <c r="J6" s="190" t="s">
        <v>127</v>
      </c>
      <c r="K6" s="191" t="s">
        <v>128</v>
      </c>
      <c r="L6" s="190" t="s">
        <v>129</v>
      </c>
    </row>
    <row r="7" spans="2:12" ht="15.75" x14ac:dyDescent="0.25">
      <c r="B7" s="192">
        <v>1</v>
      </c>
      <c r="C7" s="193"/>
      <c r="D7" s="518"/>
      <c r="E7" s="519"/>
      <c r="F7" s="520"/>
      <c r="G7" s="518"/>
      <c r="H7" s="519"/>
      <c r="I7" s="520"/>
      <c r="J7" s="194"/>
      <c r="K7" s="195"/>
      <c r="L7" s="196" t="str">
        <f t="shared" ref="L7:L11" si="0">IF(C7="","",C7*K7)</f>
        <v/>
      </c>
    </row>
    <row r="8" spans="2:12" ht="15.75" x14ac:dyDescent="0.25">
      <c r="B8" s="192">
        <v>2</v>
      </c>
      <c r="C8" s="193"/>
      <c r="D8" s="518"/>
      <c r="E8" s="519"/>
      <c r="F8" s="520"/>
      <c r="G8" s="518"/>
      <c r="H8" s="519"/>
      <c r="I8" s="520"/>
      <c r="J8" s="194"/>
      <c r="K8" s="195"/>
      <c r="L8" s="196" t="str">
        <f>IF(C8="","",C8*K8)</f>
        <v/>
      </c>
    </row>
    <row r="9" spans="2:12" ht="15.75" x14ac:dyDescent="0.25">
      <c r="B9" s="192">
        <v>3</v>
      </c>
      <c r="C9" s="193"/>
      <c r="D9" s="518"/>
      <c r="E9" s="519"/>
      <c r="F9" s="520"/>
      <c r="G9" s="518"/>
      <c r="H9" s="519"/>
      <c r="I9" s="520"/>
      <c r="J9" s="194"/>
      <c r="K9" s="195"/>
      <c r="L9" s="196" t="str">
        <f t="shared" si="0"/>
        <v/>
      </c>
    </row>
    <row r="10" spans="2:12" ht="15.75" x14ac:dyDescent="0.25">
      <c r="B10" s="192">
        <v>4</v>
      </c>
      <c r="C10" s="193"/>
      <c r="D10" s="518"/>
      <c r="E10" s="519"/>
      <c r="F10" s="520"/>
      <c r="G10" s="518"/>
      <c r="H10" s="519"/>
      <c r="I10" s="520"/>
      <c r="J10" s="194"/>
      <c r="K10" s="195"/>
      <c r="L10" s="196" t="str">
        <f t="shared" si="0"/>
        <v/>
      </c>
    </row>
    <row r="11" spans="2:12" ht="15.75" x14ac:dyDescent="0.25">
      <c r="B11" s="192">
        <v>5</v>
      </c>
      <c r="C11" s="193"/>
      <c r="D11" s="518"/>
      <c r="E11" s="519"/>
      <c r="F11" s="520"/>
      <c r="G11" s="518"/>
      <c r="H11" s="519"/>
      <c r="I11" s="520"/>
      <c r="J11" s="194"/>
      <c r="K11" s="195"/>
      <c r="L11" s="196" t="str">
        <f t="shared" si="0"/>
        <v/>
      </c>
    </row>
    <row r="12" spans="2:12" ht="30" x14ac:dyDescent="0.25">
      <c r="B12" s="35"/>
      <c r="C12" s="9"/>
      <c r="D12" s="9"/>
      <c r="E12" s="9"/>
      <c r="F12" s="9"/>
      <c r="G12" s="9"/>
      <c r="H12" s="9"/>
      <c r="I12" s="113" t="s">
        <v>130</v>
      </c>
      <c r="J12" s="113" t="str">
        <f>SUM(J7:J11)&amp;"m²"</f>
        <v>0m²</v>
      </c>
      <c r="K12" s="114" t="s">
        <v>131</v>
      </c>
      <c r="L12" s="113">
        <f>SUM(L7:L11)</f>
        <v>0</v>
      </c>
    </row>
    <row r="13" spans="2:12" x14ac:dyDescent="0.25">
      <c r="B13" s="35"/>
      <c r="C13" s="9"/>
      <c r="D13" s="9"/>
      <c r="E13" s="9"/>
      <c r="F13" s="9"/>
      <c r="G13" s="9"/>
      <c r="H13" s="9"/>
      <c r="I13" s="9"/>
      <c r="J13" s="9"/>
      <c r="K13" s="9"/>
      <c r="L13" s="337"/>
    </row>
    <row r="14" spans="2:12" ht="15" customHeight="1" x14ac:dyDescent="0.25">
      <c r="B14" s="529" t="s">
        <v>132</v>
      </c>
      <c r="C14" s="530"/>
      <c r="D14" s="530"/>
      <c r="E14" s="530"/>
      <c r="F14" s="530"/>
      <c r="G14" s="530"/>
      <c r="H14" s="530"/>
      <c r="I14" s="530"/>
      <c r="J14" s="530"/>
      <c r="K14" s="530"/>
      <c r="L14" s="531"/>
    </row>
    <row r="15" spans="2:12" ht="15" customHeight="1" x14ac:dyDescent="0.25">
      <c r="B15" s="532"/>
      <c r="C15" s="533"/>
      <c r="D15" s="533"/>
      <c r="E15" s="533"/>
      <c r="F15" s="533"/>
      <c r="G15" s="533"/>
      <c r="H15" s="533"/>
      <c r="I15" s="533"/>
      <c r="J15" s="533"/>
      <c r="K15" s="533"/>
      <c r="L15" s="534"/>
    </row>
    <row r="16" spans="2:12" ht="31.5" x14ac:dyDescent="0.25">
      <c r="B16" s="188" t="s">
        <v>123</v>
      </c>
      <c r="C16" s="188" t="s">
        <v>124</v>
      </c>
      <c r="D16" s="535" t="s">
        <v>125</v>
      </c>
      <c r="E16" s="535"/>
      <c r="F16" s="535"/>
      <c r="G16" s="536" t="s">
        <v>133</v>
      </c>
      <c r="H16" s="537"/>
      <c r="I16" s="538"/>
      <c r="J16" s="255" t="s">
        <v>128</v>
      </c>
      <c r="K16" s="255" t="s">
        <v>129</v>
      </c>
      <c r="L16" s="255" t="s">
        <v>134</v>
      </c>
    </row>
    <row r="17" spans="2:12" ht="15.75" x14ac:dyDescent="0.25">
      <c r="B17" s="12">
        <v>1</v>
      </c>
      <c r="C17" s="193"/>
      <c r="D17" s="518"/>
      <c r="E17" s="519"/>
      <c r="F17" s="520"/>
      <c r="G17" s="518"/>
      <c r="H17" s="519"/>
      <c r="I17" s="520"/>
      <c r="J17" s="195"/>
      <c r="K17" s="196" t="str">
        <f>IF(J17&lt;&gt; "",J17*C17,"")</f>
        <v/>
      </c>
      <c r="L17" s="195"/>
    </row>
    <row r="18" spans="2:12" ht="15.75" x14ac:dyDescent="0.25">
      <c r="B18" s="12">
        <v>2</v>
      </c>
      <c r="C18" s="193"/>
      <c r="D18" s="518"/>
      <c r="E18" s="519"/>
      <c r="F18" s="520"/>
      <c r="G18" s="518"/>
      <c r="H18" s="519"/>
      <c r="I18" s="520"/>
      <c r="J18" s="195"/>
      <c r="K18" s="196" t="str">
        <f t="shared" ref="K18:K21" si="1">IF(J18&lt;&gt; "",J18*C18,"")</f>
        <v/>
      </c>
      <c r="L18" s="195"/>
    </row>
    <row r="19" spans="2:12" ht="15.75" x14ac:dyDescent="0.25">
      <c r="B19" s="12">
        <v>3</v>
      </c>
      <c r="C19" s="193"/>
      <c r="D19" s="518"/>
      <c r="E19" s="519"/>
      <c r="F19" s="520"/>
      <c r="G19" s="518"/>
      <c r="H19" s="519"/>
      <c r="I19" s="520"/>
      <c r="J19" s="195"/>
      <c r="K19" s="196" t="str">
        <f>IF(J19&lt;&gt; "",J19*C19,"")</f>
        <v/>
      </c>
      <c r="L19" s="195"/>
    </row>
    <row r="20" spans="2:12" ht="15.75" x14ac:dyDescent="0.25">
      <c r="B20" s="12">
        <v>4</v>
      </c>
      <c r="C20" s="193"/>
      <c r="D20" s="518"/>
      <c r="E20" s="519"/>
      <c r="F20" s="520"/>
      <c r="G20" s="518"/>
      <c r="H20" s="519"/>
      <c r="I20" s="520"/>
      <c r="J20" s="195"/>
      <c r="K20" s="196" t="str">
        <f t="shared" si="1"/>
        <v/>
      </c>
      <c r="L20" s="195"/>
    </row>
    <row r="21" spans="2:12" ht="15.75" x14ac:dyDescent="0.25">
      <c r="B21" s="12">
        <v>5</v>
      </c>
      <c r="C21" s="193"/>
      <c r="D21" s="518"/>
      <c r="E21" s="519"/>
      <c r="F21" s="520"/>
      <c r="G21" s="518"/>
      <c r="H21" s="519"/>
      <c r="I21" s="520"/>
      <c r="J21" s="195"/>
      <c r="K21" s="196" t="str">
        <f t="shared" si="1"/>
        <v/>
      </c>
      <c r="L21" s="195"/>
    </row>
    <row r="22" spans="2:12" x14ac:dyDescent="0.25">
      <c r="B22" s="333"/>
      <c r="C22" s="66"/>
      <c r="D22" s="66"/>
      <c r="E22" s="66"/>
      <c r="F22" s="66"/>
      <c r="G22" s="66"/>
      <c r="H22" s="66"/>
      <c r="I22" s="401" t="s">
        <v>131</v>
      </c>
      <c r="J22" s="403"/>
      <c r="K22" s="51">
        <f>SUM(K17:K21)</f>
        <v>0</v>
      </c>
      <c r="L22" s="291"/>
    </row>
    <row r="23" spans="2:12" x14ac:dyDescent="0.25">
      <c r="B23" s="334"/>
      <c r="C23" s="335"/>
      <c r="D23" s="335"/>
      <c r="E23" s="335"/>
      <c r="F23" s="335"/>
      <c r="G23" s="335"/>
      <c r="H23" s="335"/>
      <c r="I23" s="335"/>
      <c r="J23" s="335"/>
      <c r="K23" s="335"/>
      <c r="L23" s="336"/>
    </row>
  </sheetData>
  <protectedRanges>
    <protectedRange sqref="J7:K11 J17:J21 L17:L21 C7:H11 C17:H21" name="mdsolar"/>
  </protectedRanges>
  <mergeCells count="29">
    <mergeCell ref="I22:J22"/>
    <mergeCell ref="B1:L1"/>
    <mergeCell ref="B2:L4"/>
    <mergeCell ref="D21:F21"/>
    <mergeCell ref="G21:I21"/>
    <mergeCell ref="D18:F18"/>
    <mergeCell ref="G18:I18"/>
    <mergeCell ref="D19:F19"/>
    <mergeCell ref="G19:I19"/>
    <mergeCell ref="D20:F20"/>
    <mergeCell ref="G20:I20"/>
    <mergeCell ref="B14:L15"/>
    <mergeCell ref="D16:F16"/>
    <mergeCell ref="G16:I16"/>
    <mergeCell ref="D17:F17"/>
    <mergeCell ref="G17:I17"/>
    <mergeCell ref="D11:F11"/>
    <mergeCell ref="G11:I11"/>
    <mergeCell ref="D7:F7"/>
    <mergeCell ref="G7:I7"/>
    <mergeCell ref="D8:F8"/>
    <mergeCell ref="G8:I8"/>
    <mergeCell ref="D9:F9"/>
    <mergeCell ref="G9:I9"/>
    <mergeCell ref="B5:L5"/>
    <mergeCell ref="D6:F6"/>
    <mergeCell ref="G6:I6"/>
    <mergeCell ref="D10:F10"/>
    <mergeCell ref="G10:I10"/>
  </mergeCells>
  <conditionalFormatting sqref="C7:I7 K7 C17:J17">
    <cfRule type="cellIs" dxfId="18" priority="2" operator="equal">
      <formula>""</formula>
    </cfRule>
  </conditionalFormatting>
  <conditionalFormatting sqref="L17">
    <cfRule type="cellIs" dxfId="17" priority="1" operator="equal">
      <formula>""</formula>
    </cfRule>
  </conditionalFormatting>
  <dataValidations count="9">
    <dataValidation type="decimal" allowBlank="1" showInputMessage="1" showErrorMessage="1" promptTitle="DIGITE A TENSÃO DO INVERSOR" prompt="CASO A TENSÃO NOMINAL SEJA DIVERGENTE DA TENSÃO DE ATENDIMENTO, É NECESSÁRIO O USO DO AUTOTRAFO OU TRAFO DE ACOPLAMENTO." sqref="L17" xr:uid="{00000000-0002-0000-0700-000000000000}">
      <formula1>0</formula1>
      <formula2>99999</formula2>
    </dataValidation>
    <dataValidation type="decimal" allowBlank="1" showInputMessage="1" showErrorMessage="1" promptTitle="DIGITE A POTENCIA " prompt="DOS INVERSORES INDIVIDUAIS EM KW" sqref="J17" xr:uid="{00000000-0002-0000-0700-000001000000}">
      <formula1>0</formula1>
      <formula2>99999</formula2>
    </dataValidation>
    <dataValidation type="whole" allowBlank="1" showInputMessage="1" showErrorMessage="1" promptTitle="DIGITE O NUMERO DE INVERSORES" prompt=" " sqref="C17" xr:uid="{00000000-0002-0000-0700-000003000000}">
      <formula1>0</formula1>
      <formula2>9999</formula2>
    </dataValidation>
    <dataValidation type="decimal" allowBlank="1" showInputMessage="1" showErrorMessage="1" promptTitle="DIGITE A POTENCIA" prompt="INDIVIDUAL DOS MOULOS_x000a_OS VALORES DEVEM ESTAR EM kW_x000a_EX.: 0,4 PARA 400W" sqref="K7" xr:uid="{00000000-0002-0000-0700-000004000000}">
      <formula1>0.1</formula1>
      <formula2>0.999</formula2>
    </dataValidation>
    <dataValidation type="whole" allowBlank="1" showInputMessage="1" showErrorMessage="1" promptTitle="DIGITE O NUMERO DE PAINEIS" prompt=" " sqref="C7" xr:uid="{00000000-0002-0000-0700-000006000000}">
      <formula1>1</formula1>
      <formula2>9999</formula2>
    </dataValidation>
    <dataValidation type="whole" allowBlank="1" showInputMessage="1" showErrorMessage="1" sqref="C18:C21" xr:uid="{00000000-0002-0000-0700-000007000000}">
      <formula1>0</formula1>
      <formula2>9999</formula2>
    </dataValidation>
    <dataValidation type="decimal" allowBlank="1" showInputMessage="1" showErrorMessage="1" sqref="J18:J21 L18:L21" xr:uid="{00000000-0002-0000-0700-000008000000}">
      <formula1>0</formula1>
      <formula2>99999</formula2>
    </dataValidation>
    <dataValidation type="decimal" allowBlank="1" showInputMessage="1" showErrorMessage="1" sqref="J7:J11" xr:uid="{00000000-0002-0000-0700-000009000000}">
      <formula1>0</formula1>
      <formula2>100000</formula2>
    </dataValidation>
    <dataValidation type="whole" allowBlank="1" showErrorMessage="1" prompt="INSIRA O NUMERO DE PAINEIS_x000a__x000a_PARA O CAMPO FABRICANTE E MODELO:_x000a_DIGITE O NOME DO FABRICANTE OU MODELO, CASO NÃO APAREÇA NA PESQUISA APERTE SETA PARA BAIXO OU CLIQUE NA SETA AO LADO. " sqref="C8:C11" xr:uid="{00000000-0002-0000-0700-00000A000000}">
      <formula1>1</formula1>
      <formula2>9999</formula2>
    </dataValidation>
  </dataValidations>
  <pageMargins left="0.511811024" right="0.511811024" top="0.78740157499999996" bottom="0.78740157499999996" header="0.31496062000000002" footer="0.31496062000000002"/>
  <pageSetup paperSize="9" scale="63"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promptTitle="SELECIONE O MODELO" prompt="ATRAVES DA SETA AO LADO " xr:uid="{00000000-0002-0000-0700-000002000000}">
          <x14:formula1>
            <xm:f>'INVERSOR-MODULO'!$P$3:$P$203</xm:f>
          </x14:formula1>
          <xm:sqref>G17:I17</xm:sqref>
        </x14:dataValidation>
        <x14:dataValidation type="list" allowBlank="1" showInputMessage="1" showErrorMessage="1" promptTitle="SELECIONE O MODELO" prompt="ATRAVES DA SETA AO LADO_x000a_" xr:uid="{00000000-0002-0000-0700-000005000000}">
          <x14:formula1>
            <xm:f>'INVERSOR-MODULO'!$K$3:$K$203</xm:f>
          </x14:formula1>
          <xm:sqref>G7:I7</xm:sqref>
        </x14:dataValidation>
        <x14:dataValidation type="list" allowBlank="1" showErrorMessage="1" prompt="_x000a_" xr:uid="{00000000-0002-0000-0700-00000B000000}">
          <x14:formula1>
            <xm:f>'INVERSOR-MODULO'!$O$3:$O$203</xm:f>
          </x14:formula1>
          <xm:sqref>G11:I11</xm:sqref>
        </x14:dataValidation>
        <x14:dataValidation type="list" allowBlank="1" showErrorMessage="1" xr:uid="{00000000-0002-0000-0700-00000C000000}">
          <x14:formula1>
            <xm:f>'INVERSOR-MODULO'!$T$3:$T$203</xm:f>
          </x14:formula1>
          <xm:sqref>G21:I21</xm:sqref>
        </x14:dataValidation>
        <x14:dataValidation type="list" allowBlank="1" showErrorMessage="1" prompt="_x000a_" xr:uid="{A079F55E-73D0-4F1D-AF1B-A35AC640E48F}">
          <x14:formula1>
            <xm:f>'INVERSOR-MODULO'!$L$3:$L$203</xm:f>
          </x14:formula1>
          <xm:sqref>G8:I8</xm:sqref>
        </x14:dataValidation>
        <x14:dataValidation type="list" allowBlank="1" showErrorMessage="1" prompt="_x000a_" xr:uid="{E4DEEBE4-4FC3-4D0F-8ACE-27561D40CF7B}">
          <x14:formula1>
            <xm:f>'INVERSOR-MODULO'!$M$3:$M$203</xm:f>
          </x14:formula1>
          <xm:sqref>G9:I9</xm:sqref>
        </x14:dataValidation>
        <x14:dataValidation type="list" allowBlank="1" showErrorMessage="1" prompt="_x000a_" xr:uid="{2D32E90B-684E-4802-8ABB-8687DC6018CB}">
          <x14:formula1>
            <xm:f>'INVERSOR-MODULO'!$N$3:$N$203</xm:f>
          </x14:formula1>
          <xm:sqref>G10:I10</xm:sqref>
        </x14:dataValidation>
        <x14:dataValidation type="list" allowBlank="1" showErrorMessage="1" xr:uid="{25D215DC-E6AD-44CE-8017-33C223D10EB7}">
          <x14:formula1>
            <xm:f>'INVERSOR-MODULO'!$Q$3:$Q$203</xm:f>
          </x14:formula1>
          <xm:sqref>G18:I18</xm:sqref>
        </x14:dataValidation>
        <x14:dataValidation type="list" allowBlank="1" showErrorMessage="1" xr:uid="{C216FA1D-1180-4769-8C51-57D2CF234E7B}">
          <x14:formula1>
            <xm:f>'INVERSOR-MODULO'!$R$3:$R$203</xm:f>
          </x14:formula1>
          <xm:sqref>G19:I19</xm:sqref>
        </x14:dataValidation>
        <x14:dataValidation type="list" allowBlank="1" showErrorMessage="1" xr:uid="{026E3B3C-27AA-4693-8615-B7F5A320349D}">
          <x14:formula1>
            <xm:f>'INVERSOR-MODULO'!$S$3:$S$203</xm:f>
          </x14:formula1>
          <xm:sqref>G20:I20</xm:sqref>
        </x14:dataValidation>
        <x14:dataValidation type="list" allowBlank="1" showInputMessage="1" showErrorMessage="1" promptTitle="SELECIONE O FABRICANTE" prompt="ATRAVES DA SETA AO LADO" xr:uid="{C13B9B3F-B92B-4E91-B4DB-B1BFED8E3544}">
          <x14:formula1>
            <xm:f>'INVERSOR-MODULO'!$I$2:$I$282</xm:f>
          </x14:formula1>
          <xm:sqref>D7:F11</xm:sqref>
        </x14:dataValidation>
        <x14:dataValidation type="list" allowBlank="1" showInputMessage="1" showErrorMessage="1" promptTitle="SELECIONE O FABRICANTE" prompt="ATRAVES DA SETA AO LADO" xr:uid="{887731EE-C830-4057-A7D6-7D083361BC1A}">
          <x14:formula1>
            <xm:f>'INVERSOR-MODULO'!$J$2:$J$282</xm:f>
          </x14:formula1>
          <xm:sqref>D17:F20 D21:F21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pageSetUpPr fitToPage="1"/>
  </sheetPr>
  <dimension ref="A1:U121"/>
  <sheetViews>
    <sheetView showGridLines="0" showRowColHeaders="0" view="pageBreakPreview" zoomScale="85" zoomScaleNormal="110" zoomScaleSheetLayoutView="85" workbookViewId="0">
      <selection activeCell="B15" sqref="B15:C15"/>
    </sheetView>
  </sheetViews>
  <sheetFormatPr defaultColWidth="9.140625" defaultRowHeight="15" x14ac:dyDescent="0.25"/>
  <cols>
    <col min="1" max="1" width="9.140625" style="38"/>
    <col min="2" max="2" width="28" style="38" customWidth="1"/>
    <col min="3" max="3" width="11.85546875" style="38" customWidth="1"/>
    <col min="4" max="4" width="19.42578125" style="38" customWidth="1"/>
    <col min="5" max="5" width="11.5703125" style="38" customWidth="1"/>
    <col min="6" max="6" width="12.28515625" style="38" customWidth="1"/>
    <col min="7" max="7" width="17.140625" style="38" customWidth="1"/>
    <col min="8" max="8" width="26.140625" style="38" customWidth="1"/>
    <col min="9" max="9" width="15.140625" style="38" bestFit="1" customWidth="1"/>
    <col min="10" max="10" width="18.85546875" style="38" bestFit="1" customWidth="1"/>
    <col min="11" max="11" width="15.28515625" style="38" bestFit="1" customWidth="1"/>
    <col min="12" max="12" width="18.85546875" style="38" bestFit="1" customWidth="1"/>
    <col min="13" max="13" width="11" style="38" customWidth="1"/>
    <col min="14" max="14" width="45.140625" style="38" customWidth="1"/>
    <col min="15" max="15" width="24.85546875" style="38" bestFit="1" customWidth="1"/>
    <col min="16" max="16" width="15.7109375" style="38" customWidth="1"/>
    <col min="19" max="16384" width="9.140625" style="38"/>
  </cols>
  <sheetData>
    <row r="1" spans="1:20" ht="15.75" customHeight="1" x14ac:dyDescent="0.25">
      <c r="A1" s="37"/>
      <c r="B1" s="588" t="s">
        <v>90</v>
      </c>
      <c r="C1" s="589"/>
      <c r="D1" s="589"/>
      <c r="E1" s="589"/>
      <c r="F1" s="589"/>
      <c r="G1" s="589"/>
      <c r="H1" s="589"/>
      <c r="I1" s="589"/>
      <c r="J1" s="589"/>
      <c r="K1" s="589"/>
      <c r="L1" s="590"/>
      <c r="M1" s="66"/>
      <c r="N1" s="101"/>
      <c r="O1" s="101"/>
      <c r="P1" s="101"/>
    </row>
    <row r="2" spans="1:20" ht="15" customHeight="1" x14ac:dyDescent="0.25">
      <c r="A2" s="39"/>
      <c r="B2" s="591"/>
      <c r="C2" s="957"/>
      <c r="D2" s="957"/>
      <c r="E2" s="957"/>
      <c r="F2" s="957"/>
      <c r="G2" s="957"/>
      <c r="H2" s="957"/>
      <c r="I2" s="957"/>
      <c r="J2" s="957"/>
      <c r="K2" s="957"/>
      <c r="L2" s="592"/>
      <c r="M2" s="9"/>
    </row>
    <row r="3" spans="1:20" ht="15" customHeight="1" x14ac:dyDescent="0.25">
      <c r="A3" s="39"/>
      <c r="B3" s="591"/>
      <c r="C3" s="957"/>
      <c r="D3" s="957"/>
      <c r="E3" s="957"/>
      <c r="F3" s="957"/>
      <c r="G3" s="957"/>
      <c r="H3" s="957"/>
      <c r="I3" s="957"/>
      <c r="J3" s="957"/>
      <c r="K3" s="957"/>
      <c r="L3" s="592"/>
      <c r="M3" s="9"/>
    </row>
    <row r="4" spans="1:20" ht="25.5" customHeight="1" x14ac:dyDescent="0.25">
      <c r="A4" s="39"/>
      <c r="B4" s="593"/>
      <c r="C4" s="594"/>
      <c r="D4" s="594"/>
      <c r="E4" s="594"/>
      <c r="F4" s="594"/>
      <c r="G4" s="594"/>
      <c r="H4" s="594"/>
      <c r="I4" s="594"/>
      <c r="J4" s="594"/>
      <c r="K4" s="594"/>
      <c r="L4" s="595"/>
      <c r="M4" s="9"/>
    </row>
    <row r="5" spans="1:20" ht="15.75" x14ac:dyDescent="0.25">
      <c r="A5" s="39"/>
      <c r="B5" s="642" t="s">
        <v>12</v>
      </c>
      <c r="C5" s="642"/>
      <c r="D5" s="642"/>
      <c r="E5" s="642"/>
      <c r="F5" s="642"/>
      <c r="G5" s="642"/>
      <c r="H5" s="642"/>
      <c r="I5" s="642"/>
      <c r="J5" s="642"/>
      <c r="K5" s="642"/>
      <c r="L5" s="642"/>
      <c r="M5" s="9"/>
    </row>
    <row r="6" spans="1:20" ht="15.75" x14ac:dyDescent="0.25">
      <c r="A6" s="39"/>
      <c r="B6" s="203" t="s">
        <v>44372</v>
      </c>
      <c r="C6" s="618" t="str">
        <f>UPPER(CONFIG!D2)</f>
        <v/>
      </c>
      <c r="D6" s="618"/>
      <c r="E6" s="618"/>
      <c r="F6" s="203" t="s">
        <v>14</v>
      </c>
      <c r="G6" s="618" t="str">
        <f>UPPER(CONFIG!F2)</f>
        <v/>
      </c>
      <c r="H6" s="618"/>
      <c r="I6" s="203" t="s">
        <v>25</v>
      </c>
      <c r="J6" s="649" t="str">
        <f>CONFIG!T2</f>
        <v/>
      </c>
      <c r="K6" s="649"/>
      <c r="L6" s="649"/>
      <c r="M6" s="9"/>
    </row>
    <row r="7" spans="1:20" ht="15.75" x14ac:dyDescent="0.25">
      <c r="A7" s="39"/>
      <c r="B7" s="203" t="s">
        <v>15</v>
      </c>
      <c r="C7" s="618" t="str">
        <f>UPPER(CONFIG!E2)</f>
        <v/>
      </c>
      <c r="D7" s="618"/>
      <c r="E7" s="618"/>
      <c r="F7" s="618"/>
      <c r="G7" s="618"/>
      <c r="H7" s="618"/>
      <c r="I7" s="618"/>
      <c r="J7" s="618"/>
      <c r="K7" s="618"/>
      <c r="L7" s="618"/>
      <c r="M7" s="9"/>
    </row>
    <row r="8" spans="1:20" ht="15.75" x14ac:dyDescent="0.25">
      <c r="A8" s="39"/>
      <c r="B8" s="203" t="s">
        <v>16</v>
      </c>
      <c r="C8" s="618" t="str">
        <f>UPPER(CONFIG!G2)</f>
        <v/>
      </c>
      <c r="D8" s="618"/>
      <c r="E8" s="618"/>
      <c r="F8" s="618"/>
      <c r="G8" s="618"/>
      <c r="H8" s="618"/>
      <c r="I8" s="618"/>
      <c r="J8" s="618"/>
      <c r="K8" s="618"/>
      <c r="L8" s="618"/>
      <c r="M8" s="9"/>
    </row>
    <row r="9" spans="1:20" ht="15.75" x14ac:dyDescent="0.25">
      <c r="A9" s="39"/>
      <c r="B9" s="203" t="s">
        <v>17</v>
      </c>
      <c r="C9" s="202" t="str">
        <f>CONFIG!H2</f>
        <v/>
      </c>
      <c r="D9" s="203" t="s">
        <v>18</v>
      </c>
      <c r="E9" s="618" t="str">
        <f>UPPER(CONFIG!I2)</f>
        <v/>
      </c>
      <c r="F9" s="618"/>
      <c r="G9" s="618"/>
      <c r="H9" s="203" t="s">
        <v>22</v>
      </c>
      <c r="I9" s="618" t="str">
        <f>UPPER(CONFIG!J2)</f>
        <v/>
      </c>
      <c r="J9" s="618"/>
      <c r="K9" s="618"/>
      <c r="L9" s="618"/>
      <c r="M9" s="9"/>
      <c r="N9" s="40"/>
    </row>
    <row r="10" spans="1:20" ht="15.75" x14ac:dyDescent="0.25">
      <c r="A10" s="39"/>
      <c r="B10" s="203" t="s">
        <v>21</v>
      </c>
      <c r="C10" s="618" t="str">
        <f>CONFIG!K2</f>
        <v/>
      </c>
      <c r="D10" s="618"/>
      <c r="E10" s="618"/>
      <c r="F10" s="618"/>
      <c r="G10" s="618"/>
      <c r="H10" s="203" t="s">
        <v>19</v>
      </c>
      <c r="I10" s="202" t="str">
        <f>CONFIG!L2</f>
        <v/>
      </c>
      <c r="J10" s="203" t="s">
        <v>20</v>
      </c>
      <c r="K10" s="99" t="str">
        <f>CONFIG!N2</f>
        <v/>
      </c>
      <c r="L10" s="99"/>
      <c r="M10" s="9"/>
    </row>
    <row r="11" spans="1:20" ht="15.75" x14ac:dyDescent="0.25">
      <c r="A11" s="39"/>
      <c r="B11" s="203" t="s">
        <v>23</v>
      </c>
      <c r="C11" s="618" t="str">
        <f>CONFIG!P2</f>
        <v/>
      </c>
      <c r="D11" s="618"/>
      <c r="E11" s="618"/>
      <c r="F11" s="203" t="s">
        <v>24</v>
      </c>
      <c r="G11" s="631" t="str">
        <f>CONFIG!Q2</f>
        <v/>
      </c>
      <c r="H11" s="631"/>
      <c r="I11" s="631"/>
      <c r="J11" s="203" t="s">
        <v>91</v>
      </c>
      <c r="K11" s="650" t="s">
        <v>92</v>
      </c>
      <c r="L11" s="651"/>
      <c r="M11" s="9"/>
    </row>
    <row r="12" spans="1:20" ht="15.75" customHeight="1" x14ac:dyDescent="0.25">
      <c r="A12" s="39"/>
      <c r="B12" s="630" t="s">
        <v>93</v>
      </c>
      <c r="C12" s="630"/>
      <c r="D12" s="630" t="s">
        <v>94</v>
      </c>
      <c r="E12" s="630"/>
      <c r="F12" s="652"/>
      <c r="G12" s="632" t="s">
        <v>95</v>
      </c>
      <c r="H12" s="632"/>
      <c r="I12" s="632"/>
      <c r="J12" s="641" t="str">
        <f>IF(B13="MONOFÁSICO",1,IF(B13="BIFÁSICO",2,IF(B13="TRIFÁSICO",3,IF(B13="MÉDIA TENSÃO",3,IF(B13="ALTA TENSÃO",3,"")))))</f>
        <v/>
      </c>
      <c r="K12" s="540" t="str">
        <f>CONFIG!X2</f>
        <v/>
      </c>
      <c r="L12" s="540"/>
      <c r="M12" s="9"/>
    </row>
    <row r="13" spans="1:20" ht="15" customHeight="1" x14ac:dyDescent="0.25">
      <c r="A13" s="39"/>
      <c r="B13" s="618" t="str">
        <f>CONFIG!W2</f>
        <v/>
      </c>
      <c r="C13" s="618"/>
      <c r="D13" s="653" t="str">
        <f xml:space="preserve"> CONFIG!V2</f>
        <v/>
      </c>
      <c r="E13" s="653"/>
      <c r="F13" s="654"/>
      <c r="G13" s="633" t="str">
        <f>IF(D15="","",IFERROR(IF(OR(B22="ALTA",D13="6,58/11,4kV",D13="7,96/13,8kV",D13="12,7/22,0kV",D13="19,9/34,5kV"),G15,VLOOKUP('MD-SOLAR'!D13&amp;"|"&amp;'MD-SOLAR'!B13&amp;"|"&amp;'MD-SOLAR'!B15,CONFIG!M290:R343,6,0)),IFERROR(IF(AND(B13="MONOFÁSICO",D13="127/254"),"RETORNE E ALTERE O PADRÃO!",IF(AND(B13="BIFÁSICO",OR(D13="230",D13="220/440")),"RETORNE E ALTERE O PADRÃO!",IF(AND(B13="TRIFÁSICO",OR(D13="230",D13="115/230",D13="127/254",D13="220/440",D13="120/240")),"RETORNE E ALTERE O PADRÃO!",(B15*D15*J12*CONFIG!P27)/1000))),"")))</f>
        <v/>
      </c>
      <c r="H13" s="634"/>
      <c r="I13" s="635"/>
      <c r="J13" s="641"/>
      <c r="K13" s="540"/>
      <c r="L13" s="540"/>
      <c r="M13" s="9"/>
    </row>
    <row r="14" spans="1:20" ht="15.75" x14ac:dyDescent="0.25">
      <c r="A14" s="39"/>
      <c r="B14" s="636" t="s">
        <v>96</v>
      </c>
      <c r="C14" s="636"/>
      <c r="D14" s="562" t="s">
        <v>97</v>
      </c>
      <c r="E14" s="563"/>
      <c r="F14" s="564"/>
      <c r="G14" s="544" t="s">
        <v>98</v>
      </c>
      <c r="H14" s="545"/>
      <c r="I14" s="549" t="s">
        <v>99</v>
      </c>
      <c r="J14" s="549" t="s">
        <v>100</v>
      </c>
      <c r="K14" s="549" t="s">
        <v>101</v>
      </c>
      <c r="L14" s="549" t="s">
        <v>102</v>
      </c>
      <c r="M14" s="9"/>
    </row>
    <row r="15" spans="1:20" ht="15.75" x14ac:dyDescent="0.25">
      <c r="A15" s="39"/>
      <c r="B15" s="555"/>
      <c r="C15" s="555"/>
      <c r="D15" s="605"/>
      <c r="E15" s="606"/>
      <c r="F15" s="607"/>
      <c r="G15" s="542"/>
      <c r="H15" s="543"/>
      <c r="I15" s="549"/>
      <c r="J15" s="549"/>
      <c r="K15" s="549"/>
      <c r="L15" s="549"/>
      <c r="M15" s="9"/>
      <c r="T15" s="41"/>
    </row>
    <row r="16" spans="1:20" ht="15.75" x14ac:dyDescent="0.25">
      <c r="A16" s="39"/>
      <c r="B16" s="560" t="s">
        <v>103</v>
      </c>
      <c r="C16" s="561"/>
      <c r="D16" s="313" t="s">
        <v>104</v>
      </c>
      <c r="E16" s="546" t="s">
        <v>105</v>
      </c>
      <c r="F16" s="547"/>
      <c r="G16" s="544" t="s">
        <v>37350</v>
      </c>
      <c r="H16" s="545"/>
      <c r="I16" s="558"/>
      <c r="J16" s="558"/>
      <c r="K16" s="556"/>
      <c r="L16" s="556"/>
      <c r="M16" s="15"/>
      <c r="T16" s="41"/>
    </row>
    <row r="17" spans="1:18" ht="15.75" x14ac:dyDescent="0.25">
      <c r="A17" s="39"/>
      <c r="B17" s="659"/>
      <c r="C17" s="660"/>
      <c r="D17" s="314"/>
      <c r="E17" s="628"/>
      <c r="F17" s="629"/>
      <c r="G17" s="542"/>
      <c r="H17" s="543"/>
      <c r="I17" s="559"/>
      <c r="J17" s="559"/>
      <c r="K17" s="557"/>
      <c r="L17" s="557"/>
      <c r="M17" s="15"/>
    </row>
    <row r="18" spans="1:18" ht="15.75" x14ac:dyDescent="0.25">
      <c r="A18" s="39"/>
      <c r="B18" s="541" t="s">
        <v>106</v>
      </c>
      <c r="C18" s="541"/>
      <c r="D18" s="541"/>
      <c r="E18" s="541"/>
      <c r="F18" s="554" t="s">
        <v>107</v>
      </c>
      <c r="G18" s="554"/>
      <c r="H18" s="554" t="s">
        <v>108</v>
      </c>
      <c r="I18" s="554"/>
      <c r="J18" s="550" t="s">
        <v>109</v>
      </c>
      <c r="K18" s="551"/>
      <c r="L18" s="551"/>
      <c r="M18" s="15"/>
    </row>
    <row r="19" spans="1:18" ht="15.75" x14ac:dyDescent="0.25">
      <c r="A19" s="39"/>
      <c r="B19" s="541"/>
      <c r="C19" s="541"/>
      <c r="D19" s="541"/>
      <c r="E19" s="541"/>
      <c r="F19" s="548"/>
      <c r="G19" s="548"/>
      <c r="H19" s="548"/>
      <c r="I19" s="548"/>
      <c r="J19" s="552"/>
      <c r="K19" s="553"/>
      <c r="L19" s="553"/>
      <c r="M19" s="14"/>
      <c r="O19" s="41"/>
    </row>
    <row r="20" spans="1:18" s="44" customFormat="1" ht="15.75" customHeight="1" x14ac:dyDescent="0.25">
      <c r="A20" s="42"/>
      <c r="B20" s="619" t="s">
        <v>110</v>
      </c>
      <c r="C20" s="619" t="s">
        <v>111</v>
      </c>
      <c r="D20" s="619" t="s">
        <v>37346</v>
      </c>
      <c r="E20" s="619" t="s">
        <v>112</v>
      </c>
      <c r="F20" s="539" t="s">
        <v>113</v>
      </c>
      <c r="G20" s="539" t="s">
        <v>114</v>
      </c>
      <c r="H20" s="639" t="s">
        <v>115</v>
      </c>
      <c r="I20" s="637" t="s">
        <v>116</v>
      </c>
      <c r="J20" s="638"/>
      <c r="K20" s="643" t="s">
        <v>117</v>
      </c>
      <c r="L20" s="644"/>
      <c r="M20" s="43"/>
      <c r="O20" s="45"/>
      <c r="Q20"/>
      <c r="R20"/>
    </row>
    <row r="21" spans="1:18" ht="45" customHeight="1" x14ac:dyDescent="0.25">
      <c r="A21" s="39"/>
      <c r="B21" s="619"/>
      <c r="C21" s="619"/>
      <c r="D21" s="619"/>
      <c r="E21" s="619"/>
      <c r="F21" s="539"/>
      <c r="G21" s="539"/>
      <c r="H21" s="640"/>
      <c r="I21" s="200" t="s">
        <v>118</v>
      </c>
      <c r="J21" s="200" t="s">
        <v>119</v>
      </c>
      <c r="K21" s="645"/>
      <c r="L21" s="646"/>
      <c r="M21" s="9"/>
    </row>
    <row r="22" spans="1:18" s="199" customFormat="1" ht="27" customHeight="1" x14ac:dyDescent="0.25">
      <c r="A22" s="197"/>
      <c r="B22" s="256"/>
      <c r="C22" s="257"/>
      <c r="D22" s="319">
        <f>CONFIG!U34</f>
        <v>0</v>
      </c>
      <c r="E22" s="256"/>
      <c r="F22" s="256"/>
      <c r="G22" s="256"/>
      <c r="H22" s="311"/>
      <c r="I22" s="256"/>
      <c r="J22" s="256"/>
      <c r="K22" s="647"/>
      <c r="L22" s="648"/>
      <c r="M22" s="198"/>
      <c r="Q22"/>
      <c r="R22"/>
    </row>
    <row r="23" spans="1:18" ht="15" customHeight="1" x14ac:dyDescent="0.25">
      <c r="A23" s="39"/>
      <c r="B23" s="572" t="s">
        <v>120</v>
      </c>
      <c r="C23" s="577"/>
      <c r="D23" s="578"/>
      <c r="E23" s="578"/>
      <c r="F23" s="578"/>
      <c r="G23" s="578"/>
      <c r="H23" s="578"/>
      <c r="I23" s="578"/>
      <c r="J23" s="578"/>
      <c r="K23" s="578"/>
      <c r="L23" s="579"/>
      <c r="M23" s="9"/>
    </row>
    <row r="24" spans="1:18" ht="15" customHeight="1" x14ac:dyDescent="0.25">
      <c r="A24" s="39"/>
      <c r="B24" s="573"/>
      <c r="C24" s="580"/>
      <c r="D24" s="581"/>
      <c r="E24" s="581"/>
      <c r="F24" s="581"/>
      <c r="G24" s="581"/>
      <c r="H24" s="581"/>
      <c r="I24" s="581"/>
      <c r="J24" s="581"/>
      <c r="K24" s="581"/>
      <c r="L24" s="582"/>
      <c r="M24" s="9"/>
    </row>
    <row r="25" spans="1:18" ht="92.25" customHeight="1" x14ac:dyDescent="0.25">
      <c r="A25" s="39"/>
      <c r="B25" s="573"/>
      <c r="C25" s="583"/>
      <c r="D25" s="584"/>
      <c r="E25" s="584"/>
      <c r="F25" s="584"/>
      <c r="G25" s="584"/>
      <c r="H25" s="584"/>
      <c r="I25" s="584"/>
      <c r="J25" s="584"/>
      <c r="K25" s="584"/>
      <c r="L25" s="585"/>
      <c r="M25" s="9"/>
    </row>
    <row r="26" spans="1:18" ht="13.5" customHeight="1" x14ac:dyDescent="0.25">
      <c r="A26" s="39"/>
      <c r="B26" s="958" t="str">
        <f>"V"&amp;SAIDA!$DS$2</f>
        <v>V6</v>
      </c>
      <c r="C26" s="959"/>
      <c r="D26" s="959"/>
      <c r="E26" s="959"/>
      <c r="F26" s="959"/>
      <c r="G26" s="959"/>
      <c r="H26" s="959"/>
      <c r="I26" s="959"/>
      <c r="J26" s="959"/>
      <c r="K26" s="959"/>
      <c r="L26" s="960"/>
      <c r="M26" s="9"/>
    </row>
    <row r="27" spans="1:18" ht="15.75" x14ac:dyDescent="0.25">
      <c r="A27" s="39"/>
      <c r="B27" s="510" t="s">
        <v>121</v>
      </c>
      <c r="C27" s="511"/>
      <c r="D27" s="511"/>
      <c r="E27" s="511"/>
      <c r="F27" s="511"/>
      <c r="G27" s="511"/>
      <c r="H27" s="511"/>
      <c r="I27" s="511"/>
      <c r="J27" s="511"/>
      <c r="K27" s="512"/>
      <c r="L27" s="512"/>
      <c r="M27" s="9"/>
    </row>
    <row r="28" spans="1:18" ht="15" customHeight="1" x14ac:dyDescent="0.25">
      <c r="A28" s="39"/>
      <c r="B28" s="46"/>
      <c r="C28" s="608" t="s">
        <v>122</v>
      </c>
      <c r="D28" s="608"/>
      <c r="E28" s="608"/>
      <c r="F28" s="608"/>
      <c r="G28" s="608"/>
      <c r="H28" s="608"/>
      <c r="I28" s="608"/>
      <c r="J28" s="608"/>
      <c r="K28" s="609"/>
      <c r="L28" s="47"/>
      <c r="M28" s="9"/>
    </row>
    <row r="29" spans="1:18" ht="15" customHeight="1" x14ac:dyDescent="0.25">
      <c r="A29" s="39"/>
      <c r="B29" s="48"/>
      <c r="C29" s="610"/>
      <c r="D29" s="610"/>
      <c r="E29" s="610"/>
      <c r="F29" s="610"/>
      <c r="G29" s="610"/>
      <c r="H29" s="610"/>
      <c r="I29" s="610"/>
      <c r="J29" s="610"/>
      <c r="K29" s="611"/>
      <c r="L29" s="47"/>
      <c r="M29" s="9"/>
    </row>
    <row r="30" spans="1:18" ht="51" customHeight="1" x14ac:dyDescent="0.25">
      <c r="A30" s="39"/>
      <c r="B30" s="188" t="s">
        <v>123</v>
      </c>
      <c r="C30" s="189" t="s">
        <v>124</v>
      </c>
      <c r="D30" s="513" t="s">
        <v>125</v>
      </c>
      <c r="E30" s="514"/>
      <c r="F30" s="515"/>
      <c r="G30" s="516" t="s">
        <v>126</v>
      </c>
      <c r="H30" s="516"/>
      <c r="I30" s="517"/>
      <c r="J30" s="190" t="s">
        <v>127</v>
      </c>
      <c r="K30" s="191" t="s">
        <v>128</v>
      </c>
      <c r="L30" s="190" t="s">
        <v>129</v>
      </c>
      <c r="M30" s="49"/>
    </row>
    <row r="31" spans="1:18" ht="18.75" customHeight="1" x14ac:dyDescent="0.25">
      <c r="A31" s="39"/>
      <c r="B31" s="192">
        <v>1</v>
      </c>
      <c r="C31" s="312"/>
      <c r="D31" s="567"/>
      <c r="E31" s="568"/>
      <c r="F31" s="569"/>
      <c r="G31" s="567"/>
      <c r="H31" s="568"/>
      <c r="I31" s="569"/>
      <c r="J31" s="315"/>
      <c r="K31" s="316"/>
      <c r="L31" s="317" t="str">
        <f t="shared" ref="L31:L40" si="0">IF(C31="","",C31*K31)</f>
        <v/>
      </c>
    </row>
    <row r="32" spans="1:18" ht="18.75" customHeight="1" x14ac:dyDescent="0.25">
      <c r="A32" s="39"/>
      <c r="B32" s="192">
        <v>2</v>
      </c>
      <c r="C32" s="312"/>
      <c r="D32" s="567"/>
      <c r="E32" s="568"/>
      <c r="F32" s="569"/>
      <c r="G32" s="567"/>
      <c r="H32" s="568"/>
      <c r="I32" s="569"/>
      <c r="J32" s="315"/>
      <c r="K32" s="316"/>
      <c r="L32" s="317" t="str">
        <f t="shared" si="0"/>
        <v/>
      </c>
    </row>
    <row r="33" spans="1:16" ht="18.75" customHeight="1" x14ac:dyDescent="0.25">
      <c r="A33" s="39"/>
      <c r="B33" s="192">
        <v>3</v>
      </c>
      <c r="C33" s="312"/>
      <c r="D33" s="567"/>
      <c r="E33" s="568"/>
      <c r="F33" s="569"/>
      <c r="G33" s="567"/>
      <c r="H33" s="568"/>
      <c r="I33" s="569"/>
      <c r="J33" s="315"/>
      <c r="K33" s="316"/>
      <c r="L33" s="317" t="str">
        <f t="shared" si="0"/>
        <v/>
      </c>
    </row>
    <row r="34" spans="1:16" ht="18.75" customHeight="1" x14ac:dyDescent="0.25">
      <c r="A34" s="39"/>
      <c r="B34" s="192">
        <v>4</v>
      </c>
      <c r="C34" s="312"/>
      <c r="D34" s="567"/>
      <c r="E34" s="568"/>
      <c r="F34" s="569"/>
      <c r="G34" s="567"/>
      <c r="H34" s="568"/>
      <c r="I34" s="569"/>
      <c r="J34" s="315"/>
      <c r="K34" s="316"/>
      <c r="L34" s="317" t="str">
        <f t="shared" si="0"/>
        <v/>
      </c>
    </row>
    <row r="35" spans="1:16" ht="18.75" customHeight="1" x14ac:dyDescent="0.25">
      <c r="A35" s="39"/>
      <c r="B35" s="192">
        <v>5</v>
      </c>
      <c r="C35" s="312"/>
      <c r="D35" s="567"/>
      <c r="E35" s="568"/>
      <c r="F35" s="569"/>
      <c r="G35" s="567"/>
      <c r="H35" s="568"/>
      <c r="I35" s="569"/>
      <c r="J35" s="315"/>
      <c r="K35" s="316"/>
      <c r="L35" s="317" t="str">
        <f t="shared" si="0"/>
        <v/>
      </c>
    </row>
    <row r="36" spans="1:16" ht="18.75" customHeight="1" x14ac:dyDescent="0.25">
      <c r="A36" s="39"/>
      <c r="B36" s="192">
        <v>6</v>
      </c>
      <c r="C36" s="312"/>
      <c r="D36" s="567"/>
      <c r="E36" s="568"/>
      <c r="F36" s="569"/>
      <c r="G36" s="567"/>
      <c r="H36" s="568"/>
      <c r="I36" s="569"/>
      <c r="J36" s="315"/>
      <c r="K36" s="316"/>
      <c r="L36" s="317" t="str">
        <f t="shared" si="0"/>
        <v/>
      </c>
    </row>
    <row r="37" spans="1:16" ht="18.75" customHeight="1" x14ac:dyDescent="0.25">
      <c r="A37" s="39"/>
      <c r="B37" s="192">
        <v>7</v>
      </c>
      <c r="C37" s="312"/>
      <c r="D37" s="567"/>
      <c r="E37" s="568"/>
      <c r="F37" s="569"/>
      <c r="G37" s="567"/>
      <c r="H37" s="568"/>
      <c r="I37" s="569"/>
      <c r="J37" s="315"/>
      <c r="K37" s="316"/>
      <c r="L37" s="317" t="str">
        <f t="shared" si="0"/>
        <v/>
      </c>
    </row>
    <row r="38" spans="1:16" ht="18.75" customHeight="1" x14ac:dyDescent="0.25">
      <c r="A38" s="39"/>
      <c r="B38" s="192">
        <v>8</v>
      </c>
      <c r="C38" s="312"/>
      <c r="D38" s="567"/>
      <c r="E38" s="568"/>
      <c r="F38" s="569"/>
      <c r="G38" s="567"/>
      <c r="H38" s="568"/>
      <c r="I38" s="569"/>
      <c r="J38" s="315"/>
      <c r="K38" s="316"/>
      <c r="L38" s="317" t="str">
        <f t="shared" si="0"/>
        <v/>
      </c>
    </row>
    <row r="39" spans="1:16" ht="18.75" customHeight="1" x14ac:dyDescent="0.25">
      <c r="B39" s="192">
        <v>9</v>
      </c>
      <c r="C39" s="312"/>
      <c r="D39" s="567"/>
      <c r="E39" s="568"/>
      <c r="F39" s="569"/>
      <c r="G39" s="567"/>
      <c r="H39" s="568"/>
      <c r="I39" s="569"/>
      <c r="J39" s="315"/>
      <c r="K39" s="316"/>
      <c r="L39" s="317" t="str">
        <f t="shared" si="0"/>
        <v/>
      </c>
    </row>
    <row r="40" spans="1:16" ht="18.75" customHeight="1" x14ac:dyDescent="0.25">
      <c r="B40" s="192">
        <v>10</v>
      </c>
      <c r="C40" s="312"/>
      <c r="D40" s="567"/>
      <c r="E40" s="568"/>
      <c r="F40" s="569"/>
      <c r="G40" s="567"/>
      <c r="H40" s="568"/>
      <c r="I40" s="569"/>
      <c r="J40" s="315"/>
      <c r="K40" s="316"/>
      <c r="L40" s="317" t="str">
        <f t="shared" si="0"/>
        <v/>
      </c>
      <c r="M40" s="50"/>
    </row>
    <row r="41" spans="1:16" ht="31.5" customHeight="1" x14ac:dyDescent="0.25">
      <c r="B41" s="35"/>
      <c r="C41" s="9"/>
      <c r="D41" s="9"/>
      <c r="E41" s="9"/>
      <c r="F41" s="9"/>
      <c r="G41" s="9"/>
      <c r="H41" s="9"/>
      <c r="I41" s="113" t="s">
        <v>130</v>
      </c>
      <c r="J41" s="113" t="str">
        <f>SUM(J31:J40)&amp;"m²"</f>
        <v>0m²</v>
      </c>
      <c r="K41" s="114" t="s">
        <v>131</v>
      </c>
      <c r="L41" s="113">
        <f>SUM(L31:L40)</f>
        <v>0</v>
      </c>
    </row>
    <row r="42" spans="1:16" x14ac:dyDescent="0.25">
      <c r="B42" s="35"/>
      <c r="C42" s="9"/>
      <c r="D42" s="9"/>
      <c r="E42" s="9"/>
      <c r="F42" s="9"/>
      <c r="G42" s="9"/>
      <c r="H42" s="9"/>
      <c r="I42" s="9"/>
      <c r="J42" s="9"/>
      <c r="K42" s="9"/>
      <c r="L42"/>
      <c r="M42"/>
      <c r="N42"/>
      <c r="O42"/>
      <c r="P42"/>
    </row>
    <row r="43" spans="1:16" ht="15.75" customHeight="1" x14ac:dyDescent="0.25">
      <c r="B43" s="655" t="s">
        <v>132</v>
      </c>
      <c r="C43" s="656"/>
      <c r="D43" s="656"/>
      <c r="E43" s="656"/>
      <c r="F43" s="656"/>
      <c r="G43" s="656"/>
      <c r="H43" s="656"/>
      <c r="I43" s="656"/>
      <c r="J43" s="656"/>
      <c r="K43" s="656"/>
      <c r="L43" s="657"/>
      <c r="M43"/>
      <c r="N43"/>
      <c r="O43"/>
      <c r="P43"/>
    </row>
    <row r="44" spans="1:16" ht="15" customHeight="1" x14ac:dyDescent="0.25">
      <c r="B44" s="658"/>
      <c r="C44" s="610"/>
      <c r="D44" s="610"/>
      <c r="E44" s="610"/>
      <c r="F44" s="610"/>
      <c r="G44" s="610"/>
      <c r="H44" s="610"/>
      <c r="I44" s="610"/>
      <c r="J44" s="610"/>
      <c r="K44" s="610"/>
      <c r="L44" s="611"/>
      <c r="M44" s="9"/>
    </row>
    <row r="45" spans="1:16" ht="31.5" x14ac:dyDescent="0.25">
      <c r="B45" s="188" t="s">
        <v>123</v>
      </c>
      <c r="C45" s="188" t="s">
        <v>124</v>
      </c>
      <c r="D45" s="535" t="s">
        <v>125</v>
      </c>
      <c r="E45" s="535"/>
      <c r="F45" s="535"/>
      <c r="G45" s="536" t="s">
        <v>133</v>
      </c>
      <c r="H45" s="537"/>
      <c r="I45" s="538"/>
      <c r="J45" s="255" t="s">
        <v>128</v>
      </c>
      <c r="K45" s="255" t="s">
        <v>129</v>
      </c>
      <c r="L45" s="255" t="s">
        <v>134</v>
      </c>
      <c r="M45" s="9"/>
    </row>
    <row r="46" spans="1:16" ht="18.75" customHeight="1" x14ac:dyDescent="0.25">
      <c r="B46" s="12">
        <v>1</v>
      </c>
      <c r="C46" s="312"/>
      <c r="D46" s="567"/>
      <c r="E46" s="568"/>
      <c r="F46" s="569"/>
      <c r="G46" s="567"/>
      <c r="H46" s="568"/>
      <c r="I46" s="569"/>
      <c r="J46" s="316"/>
      <c r="K46" s="317" t="str">
        <f>IF(J46&lt;&gt; "",J46*C46,"")</f>
        <v/>
      </c>
      <c r="L46" s="316"/>
      <c r="M46" s="9"/>
    </row>
    <row r="47" spans="1:16" ht="18.75" customHeight="1" x14ac:dyDescent="0.25">
      <c r="B47" s="12">
        <v>2</v>
      </c>
      <c r="C47" s="312"/>
      <c r="D47" s="567"/>
      <c r="E47" s="568"/>
      <c r="F47" s="569"/>
      <c r="G47" s="567"/>
      <c r="H47" s="568"/>
      <c r="I47" s="569"/>
      <c r="J47" s="316"/>
      <c r="K47" s="317" t="str">
        <f t="shared" ref="K47:K55" si="1">IF(J47&lt;&gt; "",J47*C47,"")</f>
        <v/>
      </c>
      <c r="L47" s="316"/>
      <c r="M47" s="9"/>
    </row>
    <row r="48" spans="1:16" ht="18.75" customHeight="1" x14ac:dyDescent="0.25">
      <c r="B48" s="12">
        <v>3</v>
      </c>
      <c r="C48" s="312"/>
      <c r="D48" s="567"/>
      <c r="E48" s="568"/>
      <c r="F48" s="569"/>
      <c r="G48" s="567"/>
      <c r="H48" s="568"/>
      <c r="I48" s="569"/>
      <c r="J48" s="316"/>
      <c r="K48" s="317" t="str">
        <f>IF(J48&lt;&gt; "",J48*C48,"")</f>
        <v/>
      </c>
      <c r="L48" s="316"/>
      <c r="M48" s="9"/>
    </row>
    <row r="49" spans="2:15" ht="18.75" customHeight="1" x14ac:dyDescent="0.25">
      <c r="B49" s="12">
        <v>4</v>
      </c>
      <c r="C49" s="312"/>
      <c r="D49" s="567"/>
      <c r="E49" s="568"/>
      <c r="F49" s="569"/>
      <c r="G49" s="567"/>
      <c r="H49" s="568"/>
      <c r="I49" s="569"/>
      <c r="J49" s="316"/>
      <c r="K49" s="317" t="str">
        <f t="shared" si="1"/>
        <v/>
      </c>
      <c r="L49" s="316"/>
      <c r="M49" s="9"/>
    </row>
    <row r="50" spans="2:15" ht="18.75" customHeight="1" x14ac:dyDescent="0.25">
      <c r="B50" s="12">
        <v>5</v>
      </c>
      <c r="C50" s="312"/>
      <c r="D50" s="567"/>
      <c r="E50" s="568"/>
      <c r="F50" s="569"/>
      <c r="G50" s="567"/>
      <c r="H50" s="568"/>
      <c r="I50" s="569"/>
      <c r="J50" s="316"/>
      <c r="K50" s="317" t="str">
        <f t="shared" si="1"/>
        <v/>
      </c>
      <c r="L50" s="316"/>
      <c r="M50" s="9"/>
    </row>
    <row r="51" spans="2:15" ht="18.75" customHeight="1" x14ac:dyDescent="0.25">
      <c r="B51" s="12">
        <v>6</v>
      </c>
      <c r="C51" s="312"/>
      <c r="D51" s="567"/>
      <c r="E51" s="568"/>
      <c r="F51" s="569"/>
      <c r="G51" s="567"/>
      <c r="H51" s="568"/>
      <c r="I51" s="569"/>
      <c r="J51" s="316"/>
      <c r="K51" s="317" t="str">
        <f t="shared" si="1"/>
        <v/>
      </c>
      <c r="L51" s="316"/>
      <c r="M51" s="9"/>
    </row>
    <row r="52" spans="2:15" ht="18.75" customHeight="1" x14ac:dyDescent="0.25">
      <c r="B52" s="12">
        <v>7</v>
      </c>
      <c r="C52" s="312"/>
      <c r="D52" s="567"/>
      <c r="E52" s="568"/>
      <c r="F52" s="569"/>
      <c r="G52" s="567"/>
      <c r="H52" s="568"/>
      <c r="I52" s="569"/>
      <c r="J52" s="316"/>
      <c r="K52" s="317" t="str">
        <f t="shared" si="1"/>
        <v/>
      </c>
      <c r="L52" s="316"/>
      <c r="M52" s="54"/>
      <c r="N52" s="55"/>
      <c r="O52" s="55"/>
    </row>
    <row r="53" spans="2:15" ht="18.75" customHeight="1" x14ac:dyDescent="0.25">
      <c r="B53" s="12">
        <v>8</v>
      </c>
      <c r="C53" s="312"/>
      <c r="D53" s="567"/>
      <c r="E53" s="568"/>
      <c r="F53" s="569"/>
      <c r="G53" s="567"/>
      <c r="H53" s="568"/>
      <c r="I53" s="569"/>
      <c r="J53" s="316"/>
      <c r="K53" s="317" t="str">
        <f t="shared" si="1"/>
        <v/>
      </c>
      <c r="L53" s="316"/>
      <c r="M53" s="54"/>
      <c r="N53" s="55"/>
      <c r="O53" s="55"/>
    </row>
    <row r="54" spans="2:15" ht="18.75" customHeight="1" x14ac:dyDescent="0.25">
      <c r="B54" s="12">
        <v>9</v>
      </c>
      <c r="C54" s="312"/>
      <c r="D54" s="567"/>
      <c r="E54" s="568"/>
      <c r="F54" s="569"/>
      <c r="G54" s="567"/>
      <c r="H54" s="568"/>
      <c r="I54" s="569"/>
      <c r="J54" s="316"/>
      <c r="K54" s="317" t="str">
        <f t="shared" si="1"/>
        <v/>
      </c>
      <c r="L54" s="316"/>
      <c r="M54" s="54"/>
      <c r="N54" s="55"/>
      <c r="O54" s="55"/>
    </row>
    <row r="55" spans="2:15" ht="18.75" customHeight="1" x14ac:dyDescent="0.25">
      <c r="B55" s="12">
        <v>10</v>
      </c>
      <c r="C55" s="312"/>
      <c r="D55" s="567"/>
      <c r="E55" s="568"/>
      <c r="F55" s="569"/>
      <c r="G55" s="567"/>
      <c r="H55" s="568"/>
      <c r="I55" s="569"/>
      <c r="J55" s="316"/>
      <c r="K55" s="317" t="str">
        <f t="shared" si="1"/>
        <v/>
      </c>
      <c r="L55" s="316"/>
      <c r="M55" s="54"/>
      <c r="N55" s="55"/>
      <c r="O55" s="55"/>
    </row>
    <row r="56" spans="2:15" x14ac:dyDescent="0.25">
      <c r="B56" s="35"/>
      <c r="C56" s="9"/>
      <c r="D56" s="9"/>
      <c r="E56" s="9"/>
      <c r="F56" s="9"/>
      <c r="G56" s="9"/>
      <c r="H56" s="9"/>
      <c r="I56" s="401" t="s">
        <v>131</v>
      </c>
      <c r="J56" s="403"/>
      <c r="K56" s="51">
        <f>SUM(K46:K55)</f>
        <v>0</v>
      </c>
      <c r="L56" s="53"/>
      <c r="M56" s="54"/>
      <c r="N56" s="55"/>
      <c r="O56" s="55"/>
    </row>
    <row r="57" spans="2:15" x14ac:dyDescent="0.25">
      <c r="B57" s="35"/>
      <c r="C57" s="9"/>
      <c r="D57" s="9"/>
      <c r="E57" s="9"/>
      <c r="F57" s="14"/>
      <c r="G57" s="14"/>
      <c r="H57" s="14"/>
      <c r="I57" s="9"/>
      <c r="J57" s="14"/>
      <c r="K57" s="14"/>
      <c r="L57" s="53"/>
      <c r="M57" s="54"/>
      <c r="N57" s="55"/>
      <c r="O57" s="55"/>
    </row>
    <row r="58" spans="2:15" ht="15" customHeight="1" x14ac:dyDescent="0.25">
      <c r="B58" s="574" t="s">
        <v>135</v>
      </c>
      <c r="C58" s="575"/>
      <c r="D58" s="575"/>
      <c r="E58" s="575"/>
      <c r="F58" s="575"/>
      <c r="G58" s="575"/>
      <c r="H58" s="575"/>
      <c r="I58" s="576"/>
      <c r="J58" s="31"/>
      <c r="K58" s="9"/>
      <c r="L58" s="53"/>
      <c r="M58" s="54"/>
      <c r="N58" s="55"/>
      <c r="O58" s="55"/>
    </row>
    <row r="59" spans="2:15" ht="15" customHeight="1" x14ac:dyDescent="0.25">
      <c r="B59" s="626" t="str">
        <f>IF(J58="SIM","DEVE SER APRESENTADO JUNTO À ANÁLISE DO PROJETO, O DATASHEET DO AUTOTRAFO A SER UTILIZADO.","")</f>
        <v/>
      </c>
      <c r="C59" s="626"/>
      <c r="D59" s="626"/>
      <c r="E59" s="626"/>
      <c r="F59" s="626"/>
      <c r="G59" s="626"/>
      <c r="H59" s="626"/>
      <c r="I59" s="12" t="s">
        <v>136</v>
      </c>
      <c r="J59" s="30"/>
      <c r="K59" s="9"/>
      <c r="L59" s="53"/>
      <c r="M59" s="54"/>
      <c r="N59" s="55"/>
      <c r="O59" s="55"/>
    </row>
    <row r="60" spans="2:15" ht="15" customHeight="1" x14ac:dyDescent="0.25">
      <c r="B60" s="627"/>
      <c r="C60" s="627"/>
      <c r="D60" s="627"/>
      <c r="E60" s="627"/>
      <c r="F60" s="627"/>
      <c r="G60" s="627"/>
      <c r="H60" s="627"/>
      <c r="I60" s="9"/>
      <c r="J60" s="9"/>
      <c r="K60" s="9"/>
      <c r="L60" s="36"/>
      <c r="M60" s="9"/>
      <c r="N60" s="11"/>
    </row>
    <row r="61" spans="2:15" ht="15" customHeight="1" x14ac:dyDescent="0.25">
      <c r="B61" s="574" t="s">
        <v>137</v>
      </c>
      <c r="C61" s="575"/>
      <c r="D61" s="575"/>
      <c r="E61" s="575"/>
      <c r="F61" s="575"/>
      <c r="G61" s="575"/>
      <c r="H61" s="575"/>
      <c r="I61" s="576"/>
      <c r="J61" s="31"/>
      <c r="K61" s="9"/>
      <c r="L61" s="36"/>
      <c r="M61" s="9"/>
      <c r="N61" s="11"/>
    </row>
    <row r="62" spans="2:15" ht="15" customHeight="1" x14ac:dyDescent="0.25">
      <c r="B62" s="115"/>
      <c r="C62" s="116"/>
      <c r="D62" s="116"/>
      <c r="E62" s="116"/>
      <c r="F62" s="116"/>
      <c r="G62" s="116"/>
      <c r="H62" s="116"/>
      <c r="I62" s="12" t="s">
        <v>136</v>
      </c>
      <c r="J62" s="30"/>
      <c r="K62" s="9"/>
      <c r="L62" s="36"/>
      <c r="M62" s="9"/>
      <c r="N62" s="11"/>
    </row>
    <row r="63" spans="2:15" ht="26.25" customHeight="1" x14ac:dyDescent="0.25">
      <c r="B63" s="119"/>
      <c r="C63" s="120"/>
      <c r="D63" s="120"/>
      <c r="E63" s="388" t="s">
        <v>50</v>
      </c>
      <c r="F63" s="388"/>
      <c r="G63" s="388"/>
      <c r="H63" s="388"/>
      <c r="I63" s="9"/>
      <c r="J63" s="9"/>
      <c r="K63" s="9"/>
      <c r="L63" s="36"/>
      <c r="M63" s="9"/>
      <c r="N63" s="11"/>
    </row>
    <row r="64" spans="2:15" ht="15" customHeight="1" x14ac:dyDescent="0.25">
      <c r="B64" s="119"/>
      <c r="C64" s="120"/>
      <c r="D64" s="120"/>
      <c r="E64" s="587" t="s">
        <v>138</v>
      </c>
      <c r="F64" s="587"/>
      <c r="G64" s="587"/>
      <c r="H64" s="587"/>
      <c r="I64" s="9"/>
      <c r="J64" s="9"/>
      <c r="K64" s="9"/>
      <c r="L64" s="36"/>
      <c r="M64" s="9"/>
      <c r="N64" s="11"/>
    </row>
    <row r="65" spans="2:21" ht="14.25" customHeight="1" x14ac:dyDescent="0.25">
      <c r="B65" s="117"/>
      <c r="C65" s="118"/>
      <c r="D65" s="118"/>
      <c r="E65" s="118"/>
      <c r="F65" s="118"/>
      <c r="G65" s="118"/>
      <c r="H65" s="118"/>
      <c r="I65" s="57"/>
      <c r="J65" s="58"/>
      <c r="K65" s="58"/>
      <c r="L65" s="59"/>
      <c r="M65" s="9"/>
    </row>
    <row r="66" spans="2:21" ht="15.75" x14ac:dyDescent="0.25">
      <c r="B66" s="570" t="s">
        <v>139</v>
      </c>
      <c r="C66" s="570"/>
      <c r="D66" s="570"/>
      <c r="E66" s="570"/>
      <c r="F66" s="570"/>
      <c r="G66" s="570"/>
      <c r="H66" s="570"/>
      <c r="I66" s="570"/>
      <c r="J66" s="570"/>
      <c r="K66" s="570"/>
      <c r="L66" s="570"/>
      <c r="M66" s="9"/>
    </row>
    <row r="67" spans="2:21" ht="18" customHeight="1" x14ac:dyDescent="0.25">
      <c r="B67" s="625" t="s">
        <v>140</v>
      </c>
      <c r="C67" s="625"/>
      <c r="D67" s="625"/>
      <c r="E67" s="625" t="s">
        <v>141</v>
      </c>
      <c r="F67" s="625"/>
      <c r="G67" s="625"/>
      <c r="H67" s="625"/>
      <c r="I67" s="625" t="s">
        <v>142</v>
      </c>
      <c r="J67" s="625"/>
      <c r="K67" s="625"/>
      <c r="L67" s="625"/>
      <c r="M67" s="60"/>
      <c r="N67" s="61"/>
      <c r="O67" s="61"/>
      <c r="P67" s="61"/>
      <c r="S67" s="61"/>
      <c r="T67" s="61"/>
      <c r="U67" s="61"/>
    </row>
    <row r="68" spans="2:21" x14ac:dyDescent="0.25">
      <c r="B68" s="624" t="s">
        <v>143</v>
      </c>
      <c r="C68" s="624"/>
      <c r="D68" s="624"/>
      <c r="E68" s="571" t="s">
        <v>144</v>
      </c>
      <c r="F68" s="571"/>
      <c r="G68" s="571"/>
      <c r="H68" s="571"/>
      <c r="I68" s="571" t="s">
        <v>145</v>
      </c>
      <c r="J68" s="571"/>
      <c r="K68" s="571"/>
      <c r="L68" s="571"/>
      <c r="M68" s="62"/>
      <c r="N68" s="63"/>
      <c r="O68" s="63"/>
      <c r="P68" s="63"/>
      <c r="S68" s="63"/>
      <c r="T68" s="63"/>
      <c r="U68" s="63"/>
    </row>
    <row r="69" spans="2:21" x14ac:dyDescent="0.25">
      <c r="B69" s="623" t="s">
        <v>143</v>
      </c>
      <c r="C69" s="623"/>
      <c r="D69" s="623"/>
      <c r="E69" s="565" t="s">
        <v>146</v>
      </c>
      <c r="F69" s="565"/>
      <c r="G69" s="565"/>
      <c r="H69" s="565"/>
      <c r="I69" s="565" t="s">
        <v>145</v>
      </c>
      <c r="J69" s="565"/>
      <c r="K69" s="565"/>
      <c r="L69" s="565"/>
      <c r="M69" s="62"/>
      <c r="N69" s="63"/>
      <c r="O69" s="63"/>
      <c r="P69" s="63"/>
      <c r="S69" s="63"/>
      <c r="T69" s="63"/>
      <c r="U69" s="63"/>
    </row>
    <row r="70" spans="2:21" ht="15" customHeight="1" x14ac:dyDescent="0.25">
      <c r="B70" s="566" t="s">
        <v>147</v>
      </c>
      <c r="C70" s="566"/>
      <c r="D70" s="566"/>
      <c r="E70" s="571" t="s">
        <v>148</v>
      </c>
      <c r="F70" s="571"/>
      <c r="G70" s="571"/>
      <c r="H70" s="571"/>
      <c r="I70" s="571" t="s">
        <v>149</v>
      </c>
      <c r="J70" s="571"/>
      <c r="K70" s="571"/>
      <c r="L70" s="571"/>
      <c r="M70" s="62"/>
      <c r="N70" s="63"/>
      <c r="O70" s="63"/>
      <c r="P70" s="63"/>
      <c r="S70" s="63"/>
      <c r="T70" s="63"/>
      <c r="U70" s="63"/>
    </row>
    <row r="71" spans="2:21" x14ac:dyDescent="0.25">
      <c r="B71" s="586" t="s">
        <v>150</v>
      </c>
      <c r="C71" s="586"/>
      <c r="D71" s="586"/>
      <c r="E71" s="565" t="s">
        <v>151</v>
      </c>
      <c r="F71" s="565"/>
      <c r="G71" s="565"/>
      <c r="H71" s="565"/>
      <c r="I71" s="565" t="s">
        <v>152</v>
      </c>
      <c r="J71" s="565"/>
      <c r="K71" s="565"/>
      <c r="L71" s="565"/>
      <c r="M71" s="62"/>
      <c r="N71" s="63"/>
      <c r="O71" s="63"/>
      <c r="P71" s="63"/>
      <c r="S71" s="63"/>
      <c r="T71" s="63"/>
      <c r="U71" s="63"/>
    </row>
    <row r="72" spans="2:21" ht="15" customHeight="1" x14ac:dyDescent="0.25">
      <c r="B72" s="566" t="s">
        <v>153</v>
      </c>
      <c r="C72" s="566"/>
      <c r="D72" s="566"/>
      <c r="E72" s="571" t="s">
        <v>154</v>
      </c>
      <c r="F72" s="571"/>
      <c r="G72" s="571"/>
      <c r="H72" s="571"/>
      <c r="I72" s="571" t="s">
        <v>145</v>
      </c>
      <c r="J72" s="571"/>
      <c r="K72" s="571"/>
      <c r="L72" s="571"/>
      <c r="M72" s="62"/>
      <c r="N72" s="63"/>
      <c r="O72" s="63"/>
      <c r="P72" s="63"/>
      <c r="S72" s="63"/>
      <c r="T72" s="63"/>
      <c r="U72" s="63"/>
    </row>
    <row r="73" spans="2:21" ht="15" customHeight="1" x14ac:dyDescent="0.25">
      <c r="B73" s="586" t="s">
        <v>155</v>
      </c>
      <c r="C73" s="586"/>
      <c r="D73" s="586"/>
      <c r="E73" s="565" t="s">
        <v>156</v>
      </c>
      <c r="F73" s="565"/>
      <c r="G73" s="565"/>
      <c r="H73" s="565"/>
      <c r="I73" s="565" t="s">
        <v>149</v>
      </c>
      <c r="J73" s="565"/>
      <c r="K73" s="565"/>
      <c r="L73" s="565"/>
      <c r="M73" s="62"/>
      <c r="N73" s="63"/>
      <c r="O73" s="63"/>
      <c r="P73" s="63"/>
      <c r="S73" s="63"/>
      <c r="T73" s="63"/>
      <c r="U73" s="63"/>
    </row>
    <row r="74" spans="2:21" ht="43.5" customHeight="1" x14ac:dyDescent="0.25">
      <c r="B74" s="566" t="s">
        <v>157</v>
      </c>
      <c r="C74" s="566"/>
      <c r="D74" s="566"/>
      <c r="E74" s="571" t="s">
        <v>158</v>
      </c>
      <c r="F74" s="571"/>
      <c r="G74" s="571"/>
      <c r="H74" s="571"/>
      <c r="I74" s="571" t="s">
        <v>159</v>
      </c>
      <c r="J74" s="571"/>
      <c r="K74" s="571"/>
      <c r="L74" s="571"/>
      <c r="M74" s="62"/>
      <c r="N74" s="63"/>
      <c r="O74" s="63"/>
      <c r="P74" s="63"/>
      <c r="S74" s="63"/>
      <c r="T74" s="63"/>
      <c r="U74" s="63"/>
    </row>
    <row r="75" spans="2:21" ht="43.5" customHeight="1" x14ac:dyDescent="0.25">
      <c r="B75" s="586" t="s">
        <v>160</v>
      </c>
      <c r="C75" s="586"/>
      <c r="D75" s="586"/>
      <c r="E75" s="565" t="s">
        <v>161</v>
      </c>
      <c r="F75" s="565"/>
      <c r="G75" s="565"/>
      <c r="H75" s="565"/>
      <c r="I75" s="565" t="s">
        <v>162</v>
      </c>
      <c r="J75" s="565"/>
      <c r="K75" s="565"/>
      <c r="L75" s="565"/>
      <c r="M75" s="62"/>
      <c r="N75" s="63"/>
      <c r="O75" s="63"/>
      <c r="P75" s="63"/>
      <c r="S75" s="63"/>
      <c r="T75" s="63"/>
      <c r="U75" s="63"/>
    </row>
    <row r="76" spans="2:21" ht="16.5" customHeight="1" x14ac:dyDescent="0.25">
      <c r="B76" s="35"/>
      <c r="C76" s="9"/>
      <c r="D76" s="9"/>
      <c r="E76" s="9"/>
      <c r="F76" s="9"/>
      <c r="G76" s="9"/>
      <c r="H76" s="9"/>
      <c r="I76" s="9"/>
      <c r="J76" s="9"/>
      <c r="K76" s="9"/>
      <c r="L76" s="36"/>
      <c r="M76" s="62"/>
      <c r="N76" s="63"/>
      <c r="O76" s="63"/>
      <c r="P76" s="63"/>
      <c r="S76" s="63"/>
      <c r="T76" s="63"/>
      <c r="U76" s="63"/>
    </row>
    <row r="77" spans="2:21" x14ac:dyDescent="0.25">
      <c r="B77" s="35"/>
      <c r="C77" s="9"/>
      <c r="D77" s="9"/>
      <c r="E77" s="9"/>
      <c r="F77" s="9"/>
      <c r="G77" s="9"/>
      <c r="H77" s="9"/>
      <c r="I77" s="9"/>
      <c r="J77" s="9"/>
      <c r="K77" s="9"/>
      <c r="L77" s="36"/>
      <c r="M77" s="9"/>
    </row>
    <row r="78" spans="2:21" ht="15.75" x14ac:dyDescent="0.25">
      <c r="B78" s="620" t="s">
        <v>163</v>
      </c>
      <c r="C78" s="621"/>
      <c r="D78" s="621"/>
      <c r="E78" s="621"/>
      <c r="F78" s="621"/>
      <c r="G78" s="621"/>
      <c r="H78" s="621"/>
      <c r="I78" s="621"/>
      <c r="J78" s="621"/>
      <c r="K78" s="621"/>
      <c r="L78" s="622"/>
      <c r="M78" s="9"/>
      <c r="O78" s="284"/>
    </row>
    <row r="79" spans="2:21" ht="74.25" customHeight="1" x14ac:dyDescent="0.25">
      <c r="B79" s="599" t="s">
        <v>164</v>
      </c>
      <c r="C79" s="600"/>
      <c r="D79" s="600"/>
      <c r="E79" s="600"/>
      <c r="F79" s="600"/>
      <c r="G79" s="600"/>
      <c r="H79" s="600"/>
      <c r="I79" s="600"/>
      <c r="J79" s="600"/>
      <c r="K79" s="600"/>
      <c r="L79" s="601"/>
      <c r="M79" s="9"/>
    </row>
    <row r="80" spans="2:21" x14ac:dyDescent="0.25">
      <c r="B80" s="33"/>
      <c r="C80" s="10"/>
      <c r="D80" s="10"/>
      <c r="E80" s="10"/>
      <c r="F80" s="10"/>
      <c r="G80" s="10"/>
      <c r="H80" s="10"/>
      <c r="I80" s="10"/>
      <c r="J80" s="10"/>
      <c r="K80" s="10"/>
      <c r="L80" s="34"/>
      <c r="M80" s="10"/>
    </row>
    <row r="81" spans="2:13" x14ac:dyDescent="0.25">
      <c r="B81" s="35"/>
      <c r="C81" s="9"/>
      <c r="D81" s="9"/>
      <c r="E81" s="9"/>
      <c r="F81" s="9"/>
      <c r="G81" s="9"/>
      <c r="H81" s="9"/>
      <c r="I81" s="10"/>
      <c r="J81" s="9"/>
      <c r="K81" s="9"/>
      <c r="L81" s="36"/>
      <c r="M81" s="9"/>
    </row>
    <row r="82" spans="2:13" ht="15.75" x14ac:dyDescent="0.25">
      <c r="B82" s="596" t="s">
        <v>165</v>
      </c>
      <c r="C82" s="597"/>
      <c r="D82" s="597"/>
      <c r="E82" s="597"/>
      <c r="F82" s="597"/>
      <c r="G82" s="597"/>
      <c r="H82" s="597"/>
      <c r="I82" s="597"/>
      <c r="J82" s="597"/>
      <c r="K82" s="597"/>
      <c r="L82" s="598"/>
      <c r="M82" s="9"/>
    </row>
    <row r="83" spans="2:13" ht="48" customHeight="1" x14ac:dyDescent="0.25">
      <c r="B83" s="602" t="s">
        <v>166</v>
      </c>
      <c r="C83" s="603"/>
      <c r="D83" s="603"/>
      <c r="E83" s="603"/>
      <c r="F83" s="603"/>
      <c r="G83" s="603"/>
      <c r="H83" s="603"/>
      <c r="I83" s="603"/>
      <c r="J83" s="603"/>
      <c r="K83" s="603"/>
      <c r="L83" s="604"/>
      <c r="M83" s="9"/>
    </row>
    <row r="84" spans="2:13" x14ac:dyDescent="0.25">
      <c r="B84" s="35"/>
      <c r="C84" s="9"/>
      <c r="D84" s="9"/>
      <c r="E84" s="9"/>
      <c r="F84" s="9"/>
      <c r="G84" s="9"/>
      <c r="H84" s="9"/>
      <c r="I84" s="9"/>
      <c r="J84" s="9"/>
      <c r="K84" s="9"/>
      <c r="L84" s="36"/>
      <c r="M84" s="9"/>
    </row>
    <row r="85" spans="2:13" ht="15.75" x14ac:dyDescent="0.25">
      <c r="B85" s="596" t="s">
        <v>167</v>
      </c>
      <c r="C85" s="597"/>
      <c r="D85" s="597"/>
      <c r="E85" s="597"/>
      <c r="F85" s="597"/>
      <c r="G85" s="597"/>
      <c r="H85" s="597"/>
      <c r="I85" s="597"/>
      <c r="J85" s="597"/>
      <c r="K85" s="597"/>
      <c r="L85" s="598"/>
      <c r="M85" s="9"/>
    </row>
    <row r="86" spans="2:13" x14ac:dyDescent="0.25">
      <c r="B86" s="602" t="s">
        <v>61</v>
      </c>
      <c r="C86" s="603"/>
      <c r="D86" s="603"/>
      <c r="E86" s="603"/>
      <c r="F86" s="603"/>
      <c r="G86" s="603"/>
      <c r="H86" s="603"/>
      <c r="I86" s="603"/>
      <c r="J86" s="603"/>
      <c r="K86" s="603"/>
      <c r="L86" s="604"/>
      <c r="M86" s="9"/>
    </row>
    <row r="87" spans="2:13" x14ac:dyDescent="0.25">
      <c r="B87" s="602"/>
      <c r="C87" s="603"/>
      <c r="D87" s="603"/>
      <c r="E87" s="603"/>
      <c r="F87" s="603"/>
      <c r="G87" s="603"/>
      <c r="H87" s="603"/>
      <c r="I87" s="603"/>
      <c r="J87" s="603"/>
      <c r="K87" s="603"/>
      <c r="L87" s="604"/>
      <c r="M87" s="9"/>
    </row>
    <row r="88" spans="2:13" x14ac:dyDescent="0.25">
      <c r="B88" s="602"/>
      <c r="C88" s="603"/>
      <c r="D88" s="603"/>
      <c r="E88" s="603"/>
      <c r="F88" s="603"/>
      <c r="G88" s="603"/>
      <c r="H88" s="603"/>
      <c r="I88" s="603"/>
      <c r="J88" s="603"/>
      <c r="K88" s="603"/>
      <c r="L88" s="604"/>
      <c r="M88" s="9"/>
    </row>
    <row r="89" spans="2:13" x14ac:dyDescent="0.25">
      <c r="B89" s="602"/>
      <c r="C89" s="603"/>
      <c r="D89" s="603"/>
      <c r="E89" s="603"/>
      <c r="F89" s="603"/>
      <c r="G89" s="603"/>
      <c r="H89" s="603"/>
      <c r="I89" s="603"/>
      <c r="J89" s="603"/>
      <c r="K89" s="603"/>
      <c r="L89" s="604"/>
      <c r="M89" s="9"/>
    </row>
    <row r="90" spans="2:13" x14ac:dyDescent="0.25">
      <c r="B90" s="35"/>
      <c r="C90" s="9"/>
      <c r="D90" s="9"/>
      <c r="E90" s="9"/>
      <c r="F90" s="9"/>
      <c r="G90" s="9"/>
      <c r="H90" s="9"/>
      <c r="I90" s="9"/>
      <c r="J90" s="9"/>
      <c r="K90" s="9"/>
      <c r="L90" s="36"/>
      <c r="M90" s="9"/>
    </row>
    <row r="91" spans="2:13" ht="15.75" x14ac:dyDescent="0.25">
      <c r="B91" s="596" t="s">
        <v>168</v>
      </c>
      <c r="C91" s="597"/>
      <c r="D91" s="597"/>
      <c r="E91" s="597"/>
      <c r="F91" s="597"/>
      <c r="G91" s="597"/>
      <c r="H91" s="597"/>
      <c r="I91" s="597"/>
      <c r="J91" s="597"/>
      <c r="K91" s="597"/>
      <c r="L91" s="598"/>
      <c r="M91" s="9"/>
    </row>
    <row r="92" spans="2:13" x14ac:dyDescent="0.25">
      <c r="B92" s="602" t="s">
        <v>62</v>
      </c>
      <c r="C92" s="603"/>
      <c r="D92" s="603"/>
      <c r="E92" s="603"/>
      <c r="F92" s="603"/>
      <c r="G92" s="603"/>
      <c r="H92" s="603"/>
      <c r="I92" s="603"/>
      <c r="J92" s="603"/>
      <c r="K92" s="603"/>
      <c r="L92" s="604"/>
      <c r="M92" s="9"/>
    </row>
    <row r="93" spans="2:13" x14ac:dyDescent="0.25">
      <c r="B93" s="602"/>
      <c r="C93" s="603"/>
      <c r="D93" s="603"/>
      <c r="E93" s="603"/>
      <c r="F93" s="603"/>
      <c r="G93" s="603"/>
      <c r="H93" s="603"/>
      <c r="I93" s="603"/>
      <c r="J93" s="603"/>
      <c r="K93" s="603"/>
      <c r="L93" s="604"/>
      <c r="M93" s="9"/>
    </row>
    <row r="94" spans="2:13" x14ac:dyDescent="0.25">
      <c r="B94" s="602"/>
      <c r="C94" s="603"/>
      <c r="D94" s="603"/>
      <c r="E94" s="603"/>
      <c r="F94" s="603"/>
      <c r="G94" s="603"/>
      <c r="H94" s="603"/>
      <c r="I94" s="603"/>
      <c r="J94" s="603"/>
      <c r="K94" s="603"/>
      <c r="L94" s="604"/>
      <c r="M94" s="9"/>
    </row>
    <row r="95" spans="2:13" x14ac:dyDescent="0.25">
      <c r="B95" s="35"/>
      <c r="C95" s="9"/>
      <c r="D95" s="9"/>
      <c r="E95" s="9"/>
      <c r="F95" s="9"/>
      <c r="G95" s="9"/>
      <c r="H95" s="9"/>
      <c r="I95" s="9"/>
      <c r="J95" s="9"/>
      <c r="K95" s="9"/>
      <c r="L95" s="36"/>
      <c r="M95" s="9"/>
    </row>
    <row r="96" spans="2:13" ht="15.75" x14ac:dyDescent="0.25">
      <c r="B96" s="596" t="s">
        <v>169</v>
      </c>
      <c r="C96" s="597"/>
      <c r="D96" s="597"/>
      <c r="E96" s="597"/>
      <c r="F96" s="597"/>
      <c r="G96" s="597"/>
      <c r="H96" s="597"/>
      <c r="I96" s="597"/>
      <c r="J96" s="597"/>
      <c r="K96" s="597"/>
      <c r="L96" s="598"/>
      <c r="M96" s="9"/>
    </row>
    <row r="97" spans="2:13" x14ac:dyDescent="0.25">
      <c r="B97" s="602" t="s">
        <v>63</v>
      </c>
      <c r="C97" s="603"/>
      <c r="D97" s="603"/>
      <c r="E97" s="603"/>
      <c r="F97" s="603"/>
      <c r="G97" s="603"/>
      <c r="H97" s="603"/>
      <c r="I97" s="603"/>
      <c r="J97" s="603"/>
      <c r="K97" s="603"/>
      <c r="L97" s="604"/>
      <c r="M97" s="9"/>
    </row>
    <row r="98" spans="2:13" x14ac:dyDescent="0.25">
      <c r="B98" s="602"/>
      <c r="C98" s="603"/>
      <c r="D98" s="603"/>
      <c r="E98" s="603"/>
      <c r="F98" s="603"/>
      <c r="G98" s="603"/>
      <c r="H98" s="603"/>
      <c r="I98" s="603"/>
      <c r="J98" s="603"/>
      <c r="K98" s="603"/>
      <c r="L98" s="604"/>
      <c r="M98" s="9"/>
    </row>
    <row r="99" spans="2:13" x14ac:dyDescent="0.25">
      <c r="B99" s="602"/>
      <c r="C99" s="603"/>
      <c r="D99" s="603"/>
      <c r="E99" s="603"/>
      <c r="F99" s="603"/>
      <c r="G99" s="603"/>
      <c r="H99" s="603"/>
      <c r="I99" s="603"/>
      <c r="J99" s="603"/>
      <c r="K99" s="603"/>
      <c r="L99" s="604"/>
      <c r="M99" s="9"/>
    </row>
    <row r="100" spans="2:13" x14ac:dyDescent="0.25">
      <c r="B100" s="602"/>
      <c r="C100" s="603"/>
      <c r="D100" s="603"/>
      <c r="E100" s="603"/>
      <c r="F100" s="603"/>
      <c r="G100" s="603"/>
      <c r="H100" s="603"/>
      <c r="I100" s="603"/>
      <c r="J100" s="603"/>
      <c r="K100" s="603"/>
      <c r="L100" s="604"/>
      <c r="M100" s="9"/>
    </row>
    <row r="101" spans="2:13" x14ac:dyDescent="0.25">
      <c r="B101" s="35"/>
      <c r="C101" s="9"/>
      <c r="D101" s="9"/>
      <c r="E101" s="9"/>
      <c r="F101" s="9"/>
      <c r="G101" s="9"/>
      <c r="H101" s="9"/>
      <c r="I101" s="9"/>
      <c r="J101" s="9"/>
      <c r="K101" s="9"/>
      <c r="L101" s="36"/>
      <c r="M101" s="9"/>
    </row>
    <row r="102" spans="2:13" ht="15.75" x14ac:dyDescent="0.25">
      <c r="B102" s="596" t="s">
        <v>170</v>
      </c>
      <c r="C102" s="597"/>
      <c r="D102" s="597"/>
      <c r="E102" s="597"/>
      <c r="F102" s="597"/>
      <c r="G102" s="597"/>
      <c r="H102" s="597"/>
      <c r="I102" s="597"/>
      <c r="J102" s="597"/>
      <c r="K102" s="597"/>
      <c r="L102" s="598"/>
      <c r="M102" s="9"/>
    </row>
    <row r="103" spans="2:13" ht="15.75" customHeight="1" x14ac:dyDescent="0.25">
      <c r="B103" s="602" t="s">
        <v>64</v>
      </c>
      <c r="C103" s="603"/>
      <c r="D103" s="603"/>
      <c r="E103" s="603"/>
      <c r="F103" s="603"/>
      <c r="G103" s="603"/>
      <c r="H103" s="603"/>
      <c r="I103" s="603"/>
      <c r="J103" s="603"/>
      <c r="K103" s="603"/>
      <c r="L103" s="604"/>
      <c r="M103" s="9"/>
    </row>
    <row r="104" spans="2:13" ht="15" customHeight="1" x14ac:dyDescent="0.25">
      <c r="B104" s="602"/>
      <c r="C104" s="603"/>
      <c r="D104" s="603"/>
      <c r="E104" s="603"/>
      <c r="F104" s="603"/>
      <c r="G104" s="603"/>
      <c r="H104" s="603"/>
      <c r="I104" s="603"/>
      <c r="J104" s="603"/>
      <c r="K104" s="603"/>
      <c r="L104" s="604"/>
      <c r="M104" s="9"/>
    </row>
    <row r="105" spans="2:13" ht="15" customHeight="1" x14ac:dyDescent="0.25">
      <c r="B105" s="612" t="s">
        <v>171</v>
      </c>
      <c r="C105" s="613"/>
      <c r="D105" s="613"/>
      <c r="E105" s="613"/>
      <c r="F105" s="613"/>
      <c r="G105" s="613"/>
      <c r="H105" s="613"/>
      <c r="I105" s="613"/>
      <c r="J105" s="613"/>
      <c r="K105" s="613"/>
      <c r="L105" s="614"/>
      <c r="M105" s="9"/>
    </row>
    <row r="106" spans="2:13" x14ac:dyDescent="0.25">
      <c r="B106" s="615" t="s">
        <v>65</v>
      </c>
      <c r="C106" s="616"/>
      <c r="D106" s="616"/>
      <c r="E106" s="616"/>
      <c r="F106" s="616"/>
      <c r="G106" s="616"/>
      <c r="H106" s="616"/>
      <c r="I106" s="616"/>
      <c r="J106" s="616"/>
      <c r="K106" s="616"/>
      <c r="L106" s="617"/>
      <c r="M106" s="9"/>
    </row>
    <row r="107" spans="2:13" x14ac:dyDescent="0.25">
      <c r="B107" s="615"/>
      <c r="C107" s="616"/>
      <c r="D107" s="616"/>
      <c r="E107" s="616"/>
      <c r="F107" s="616"/>
      <c r="G107" s="616"/>
      <c r="H107" s="616"/>
      <c r="I107" s="616"/>
      <c r="J107" s="616"/>
      <c r="K107" s="616"/>
      <c r="L107" s="617"/>
      <c r="M107" s="9"/>
    </row>
    <row r="108" spans="2:13" x14ac:dyDescent="0.25">
      <c r="B108" s="615"/>
      <c r="C108" s="616"/>
      <c r="D108" s="616"/>
      <c r="E108" s="616"/>
      <c r="F108" s="616"/>
      <c r="G108" s="616"/>
      <c r="H108" s="616"/>
      <c r="I108" s="616"/>
      <c r="J108" s="616"/>
      <c r="K108" s="616"/>
      <c r="L108" s="617"/>
      <c r="M108" s="9"/>
    </row>
    <row r="109" spans="2:13" x14ac:dyDescent="0.25">
      <c r="B109" s="35"/>
      <c r="C109" s="9"/>
      <c r="D109" s="9"/>
      <c r="E109" s="9"/>
      <c r="F109" s="9"/>
      <c r="G109" s="9"/>
      <c r="H109" s="9"/>
      <c r="I109" s="9"/>
      <c r="J109" s="9"/>
      <c r="K109" s="9"/>
      <c r="L109" s="36"/>
      <c r="M109" s="9"/>
    </row>
    <row r="110" spans="2:13" x14ac:dyDescent="0.25">
      <c r="B110" s="35"/>
      <c r="C110" s="9"/>
      <c r="D110" s="9"/>
      <c r="E110" s="9"/>
      <c r="F110" s="9"/>
      <c r="G110" s="9"/>
      <c r="H110" s="9"/>
      <c r="I110" s="9"/>
      <c r="J110" s="9"/>
      <c r="K110" s="9"/>
      <c r="L110" s="36"/>
      <c r="M110" s="9"/>
    </row>
    <row r="111" spans="2:13" x14ac:dyDescent="0.25">
      <c r="B111" s="35"/>
      <c r="C111" s="9"/>
      <c r="D111" s="9"/>
      <c r="E111" s="9"/>
      <c r="F111" s="9"/>
      <c r="G111" s="9"/>
      <c r="H111" s="9"/>
      <c r="I111" s="9"/>
      <c r="J111" s="9"/>
      <c r="K111" s="9"/>
      <c r="L111" s="36"/>
      <c r="M111" s="9"/>
    </row>
    <row r="112" spans="2:13" x14ac:dyDescent="0.25">
      <c r="B112" s="35"/>
      <c r="C112" s="9"/>
      <c r="D112" s="9"/>
      <c r="E112" s="9"/>
      <c r="F112" s="9"/>
      <c r="G112" s="9"/>
      <c r="H112" s="9"/>
      <c r="I112" s="9"/>
      <c r="J112" s="9"/>
      <c r="K112" s="9"/>
      <c r="L112" s="36"/>
      <c r="M112" s="9"/>
    </row>
    <row r="113" spans="2:13" x14ac:dyDescent="0.25">
      <c r="B113" s="35"/>
      <c r="C113" s="9"/>
      <c r="D113" s="9"/>
      <c r="E113" s="9"/>
      <c r="F113" s="9"/>
      <c r="G113" s="9"/>
      <c r="H113" s="9"/>
      <c r="I113" s="9"/>
      <c r="J113" s="9"/>
      <c r="K113" s="9"/>
      <c r="L113" s="36"/>
      <c r="M113" s="9"/>
    </row>
    <row r="114" spans="2:13" x14ac:dyDescent="0.25">
      <c r="B114" s="35"/>
      <c r="C114" s="9"/>
      <c r="D114" s="9"/>
      <c r="E114" s="9"/>
      <c r="F114" s="9"/>
      <c r="G114" s="9"/>
      <c r="H114" s="9"/>
      <c r="I114" s="9"/>
      <c r="J114" s="9"/>
      <c r="K114" s="9"/>
      <c r="L114" s="36"/>
      <c r="M114" s="9"/>
    </row>
    <row r="115" spans="2:13" x14ac:dyDescent="0.25">
      <c r="B115" s="35"/>
      <c r="C115" s="9"/>
      <c r="D115" s="9"/>
      <c r="E115" s="9"/>
      <c r="F115" s="9"/>
      <c r="G115" s="9"/>
      <c r="H115" s="9"/>
      <c r="I115" s="9"/>
      <c r="J115" s="9"/>
      <c r="K115" s="9"/>
      <c r="L115" s="36"/>
      <c r="M115" s="9"/>
    </row>
    <row r="116" spans="2:13" x14ac:dyDescent="0.25">
      <c r="B116" s="35"/>
      <c r="C116" s="9"/>
      <c r="D116" s="9"/>
      <c r="E116" s="9"/>
      <c r="F116" s="9"/>
      <c r="G116" s="9"/>
      <c r="H116" s="388" t="s">
        <v>50</v>
      </c>
      <c r="I116" s="388"/>
      <c r="J116" s="388"/>
      <c r="K116" s="388"/>
      <c r="L116" s="36"/>
      <c r="M116" s="9"/>
    </row>
    <row r="117" spans="2:13" x14ac:dyDescent="0.25">
      <c r="B117" s="35"/>
      <c r="C117" s="9"/>
      <c r="D117" s="9"/>
      <c r="E117" s="9"/>
      <c r="F117" s="9"/>
      <c r="G117" s="9"/>
      <c r="H117" s="587" t="s">
        <v>138</v>
      </c>
      <c r="I117" s="587"/>
      <c r="J117" s="587"/>
      <c r="K117" s="587"/>
      <c r="L117" s="36"/>
      <c r="M117" s="9"/>
    </row>
    <row r="118" spans="2:13" x14ac:dyDescent="0.25">
      <c r="B118" s="35"/>
      <c r="C118" s="9"/>
      <c r="D118" s="9"/>
      <c r="E118" s="9"/>
      <c r="F118" s="9"/>
      <c r="G118" s="9"/>
      <c r="H118" s="9"/>
      <c r="I118" s="9"/>
      <c r="J118" s="9"/>
      <c r="K118" s="9"/>
      <c r="L118" s="36"/>
      <c r="M118" s="9"/>
    </row>
    <row r="119" spans="2:13" x14ac:dyDescent="0.25">
      <c r="B119" s="35"/>
      <c r="C119" s="9"/>
      <c r="D119" s="9"/>
      <c r="E119" s="9"/>
      <c r="F119" s="9"/>
      <c r="G119" s="9"/>
      <c r="H119" s="9"/>
      <c r="I119" s="9"/>
      <c r="J119" s="9"/>
      <c r="K119" s="9"/>
      <c r="L119" s="36"/>
      <c r="M119" s="9"/>
    </row>
    <row r="120" spans="2:13" x14ac:dyDescent="0.25">
      <c r="B120" s="56"/>
      <c r="C120" s="57"/>
      <c r="D120" s="57"/>
      <c r="E120" s="57"/>
      <c r="F120" s="57"/>
      <c r="G120" s="57"/>
      <c r="H120" s="57"/>
      <c r="I120" s="57"/>
      <c r="J120" s="57"/>
      <c r="K120" s="57"/>
      <c r="L120" s="59"/>
      <c r="M120" s="9"/>
    </row>
    <row r="121" spans="2:13" x14ac:dyDescent="0.25">
      <c r="M121" s="9"/>
    </row>
  </sheetData>
  <sheetProtection algorithmName="SHA-512" hashValue="vNZnzm99c6K2ueA5Vact6tMbqZn04WZ9SGjB24XuIbtWhLOApOd41QzbsDDCnT1jfcQ6rEbeJTVOvMZS/U4GQQ==" saltValue="1oC3IjBm9aU2HJ85LrHQjg==" spinCount="100000" sheet="1" objects="1" scenarios="1" selectLockedCells="1"/>
  <protectedRanges>
    <protectedRange sqref="B15 D15 B17 J14 H19 D17 J12 D22 J19 F19 B22 J31:K40 J46:J55 J61:J62 J58:J59 L14 L46:L55 C25:L25 F22:J22 C31:H40 C46:H55" name="mdsolar"/>
  </protectedRanges>
  <mergeCells count="159">
    <mergeCell ref="E67:H67"/>
    <mergeCell ref="D50:F50"/>
    <mergeCell ref="D51:F51"/>
    <mergeCell ref="D52:F52"/>
    <mergeCell ref="D53:F53"/>
    <mergeCell ref="D54:F54"/>
    <mergeCell ref="K20:L21"/>
    <mergeCell ref="K22:L22"/>
    <mergeCell ref="J6:L6"/>
    <mergeCell ref="K11:L11"/>
    <mergeCell ref="I9:L9"/>
    <mergeCell ref="C11:E11"/>
    <mergeCell ref="D12:F12"/>
    <mergeCell ref="E9:G9"/>
    <mergeCell ref="D13:F13"/>
    <mergeCell ref="K16:K17"/>
    <mergeCell ref="G49:I49"/>
    <mergeCell ref="B43:L44"/>
    <mergeCell ref="B17:C17"/>
    <mergeCell ref="K14:K15"/>
    <mergeCell ref="B20:B21"/>
    <mergeCell ref="C20:C21"/>
    <mergeCell ref="D20:D21"/>
    <mergeCell ref="J12:J13"/>
    <mergeCell ref="B26:L26"/>
    <mergeCell ref="B5:L5"/>
    <mergeCell ref="C7:L7"/>
    <mergeCell ref="C6:E6"/>
    <mergeCell ref="D35:F35"/>
    <mergeCell ref="D45:F45"/>
    <mergeCell ref="G45:I45"/>
    <mergeCell ref="D46:F46"/>
    <mergeCell ref="D40:F40"/>
    <mergeCell ref="D49:F49"/>
    <mergeCell ref="I20:J20"/>
    <mergeCell ref="H20:H21"/>
    <mergeCell ref="G52:I52"/>
    <mergeCell ref="G50:I50"/>
    <mergeCell ref="G51:I51"/>
    <mergeCell ref="G6:H6"/>
    <mergeCell ref="D47:F47"/>
    <mergeCell ref="D48:F48"/>
    <mergeCell ref="G38:I38"/>
    <mergeCell ref="G39:I39"/>
    <mergeCell ref="G40:I40"/>
    <mergeCell ref="D32:F32"/>
    <mergeCell ref="D33:F33"/>
    <mergeCell ref="G30:I30"/>
    <mergeCell ref="D39:F39"/>
    <mergeCell ref="D30:F30"/>
    <mergeCell ref="D31:F31"/>
    <mergeCell ref="G46:I46"/>
    <mergeCell ref="G31:I31"/>
    <mergeCell ref="D34:F34"/>
    <mergeCell ref="G20:G21"/>
    <mergeCell ref="D37:F37"/>
    <mergeCell ref="E17:F17"/>
    <mergeCell ref="C10:G10"/>
    <mergeCell ref="B12:C12"/>
    <mergeCell ref="B13:C13"/>
    <mergeCell ref="G11:I11"/>
    <mergeCell ref="G12:I12"/>
    <mergeCell ref="G13:I13"/>
    <mergeCell ref="B86:L89"/>
    <mergeCell ref="B72:D72"/>
    <mergeCell ref="B70:D70"/>
    <mergeCell ref="B69:D69"/>
    <mergeCell ref="B68:D68"/>
    <mergeCell ref="B67:D67"/>
    <mergeCell ref="B59:H60"/>
    <mergeCell ref="E63:H63"/>
    <mergeCell ref="E64:H64"/>
    <mergeCell ref="B61:I61"/>
    <mergeCell ref="I68:L68"/>
    <mergeCell ref="B75:D75"/>
    <mergeCell ref="E75:H75"/>
    <mergeCell ref="B73:D73"/>
    <mergeCell ref="E72:H72"/>
    <mergeCell ref="E71:H71"/>
    <mergeCell ref="I73:L73"/>
    <mergeCell ref="I75:L75"/>
    <mergeCell ref="E70:H70"/>
    <mergeCell ref="E69:H69"/>
    <mergeCell ref="E74:H74"/>
    <mergeCell ref="I72:L72"/>
    <mergeCell ref="I71:L71"/>
    <mergeCell ref="I70:L70"/>
    <mergeCell ref="H116:K116"/>
    <mergeCell ref="H117:K117"/>
    <mergeCell ref="B1:L4"/>
    <mergeCell ref="B82:L82"/>
    <mergeCell ref="B79:L79"/>
    <mergeCell ref="B83:L83"/>
    <mergeCell ref="B85:L85"/>
    <mergeCell ref="B91:L91"/>
    <mergeCell ref="B96:L96"/>
    <mergeCell ref="B102:L102"/>
    <mergeCell ref="D15:F15"/>
    <mergeCell ref="G36:I36"/>
    <mergeCell ref="G37:I37"/>
    <mergeCell ref="D38:F38"/>
    <mergeCell ref="C28:K29"/>
    <mergeCell ref="B105:L105"/>
    <mergeCell ref="B106:L108"/>
    <mergeCell ref="B103:L104"/>
    <mergeCell ref="D36:F36"/>
    <mergeCell ref="C8:L8"/>
    <mergeCell ref="B97:L100"/>
    <mergeCell ref="B92:L94"/>
    <mergeCell ref="E20:E21"/>
    <mergeCell ref="B78:L78"/>
    <mergeCell ref="I69:L69"/>
    <mergeCell ref="E73:H73"/>
    <mergeCell ref="B74:D74"/>
    <mergeCell ref="G53:I53"/>
    <mergeCell ref="B66:L66"/>
    <mergeCell ref="E68:H68"/>
    <mergeCell ref="D55:F55"/>
    <mergeCell ref="B23:B25"/>
    <mergeCell ref="B27:L27"/>
    <mergeCell ref="B58:I58"/>
    <mergeCell ref="G54:I54"/>
    <mergeCell ref="G32:I32"/>
    <mergeCell ref="C23:L23"/>
    <mergeCell ref="C24:L25"/>
    <mergeCell ref="I74:L74"/>
    <mergeCell ref="B71:D71"/>
    <mergeCell ref="I56:J56"/>
    <mergeCell ref="I67:L67"/>
    <mergeCell ref="G34:I34"/>
    <mergeCell ref="G33:I33"/>
    <mergeCell ref="G35:I35"/>
    <mergeCell ref="G47:I47"/>
    <mergeCell ref="G48:I48"/>
    <mergeCell ref="G55:I55"/>
    <mergeCell ref="F20:F21"/>
    <mergeCell ref="K12:L13"/>
    <mergeCell ref="B18:E19"/>
    <mergeCell ref="G15:H15"/>
    <mergeCell ref="G14:H14"/>
    <mergeCell ref="E16:F16"/>
    <mergeCell ref="F19:G19"/>
    <mergeCell ref="I14:I15"/>
    <mergeCell ref="J14:J15"/>
    <mergeCell ref="J18:L18"/>
    <mergeCell ref="J19:L19"/>
    <mergeCell ref="H18:I18"/>
    <mergeCell ref="H19:I19"/>
    <mergeCell ref="F18:G18"/>
    <mergeCell ref="L14:L15"/>
    <mergeCell ref="G16:H16"/>
    <mergeCell ref="G17:H17"/>
    <mergeCell ref="B15:C15"/>
    <mergeCell ref="L16:L17"/>
    <mergeCell ref="J16:J17"/>
    <mergeCell ref="I16:I17"/>
    <mergeCell ref="B16:C16"/>
    <mergeCell ref="D14:F14"/>
    <mergeCell ref="B14:C14"/>
  </mergeCells>
  <phoneticPr fontId="59" type="noConversion"/>
  <conditionalFormatting sqref="B19:L19 I16:L16 B15:H15 J22:K22 K20 I21:J22 B20:G21 I20 B17:H17 B22:C22 E22:G22">
    <cfRule type="cellIs" dxfId="16" priority="14" operator="equal">
      <formula>""</formula>
    </cfRule>
  </conditionalFormatting>
  <conditionalFormatting sqref="C31:I31 K31 C46:J46 J58 J61">
    <cfRule type="cellIs" dxfId="15" priority="7" operator="equal">
      <formula>""</formula>
    </cfRule>
  </conditionalFormatting>
  <conditionalFormatting sqref="L46">
    <cfRule type="cellIs" dxfId="14" priority="6" operator="equal">
      <formula>""</formula>
    </cfRule>
  </conditionalFormatting>
  <conditionalFormatting sqref="H22">
    <cfRule type="cellIs" dxfId="13" priority="2" operator="equal">
      <formula>""</formula>
    </cfRule>
  </conditionalFormatting>
  <conditionalFormatting sqref="H20">
    <cfRule type="cellIs" dxfId="12" priority="1" operator="equal">
      <formula>""</formula>
    </cfRule>
  </conditionalFormatting>
  <dataValidations xWindow="794" yWindow="483" count="39">
    <dataValidation type="whole" allowBlank="1" showInputMessage="1" showErrorMessage="1" errorTitle="DEVE SER INSERIDO NÚMERO" error="INFORMAR QUAL A PROTEÇÃO DO DISJUNTOR QUE ATENDE A UNIDADE CONSUMIDORA!" promptTitle="DISJUNTOR GERAL " prompt="EM AMPERES" sqref="B15:C15" xr:uid="{00000000-0002-0000-0800-000000000000}">
      <formula1>1</formula1>
      <formula2>9999999999</formula2>
    </dataValidation>
    <dataValidation type="decimal" allowBlank="1" showInputMessage="1" showErrorMessage="1" errorTitle="DEVE SER INSERIDO UM NÚMERO." promptTitle="POTENCIA DE GERAÇÃO" prompt="MENOR VALOR DE POTENCIA ENTRE INVERSORES E PAINEIS." sqref="D22" xr:uid="{00000000-0002-0000-0800-000001000000}">
      <formula1>0</formula1>
      <formula2>9999999</formula2>
    </dataValidation>
    <dataValidation type="whole" allowBlank="1" showInputMessage="1" showErrorMessage="1" errorTitle="DEVE SER INSERIDO UM NÚMERO." error="INSIRA UM NÚMERO DE 1 A 2 PARA A QUANTIDADE DE CABOS POR FASE." promptTitle="CABOS POR FASE" prompt="CABOS EM PARALELO NA MESMA FASE" sqref="C22" xr:uid="{00000000-0002-0000-0800-000002000000}">
      <formula1>1</formula1>
      <formula2>2</formula2>
    </dataValidation>
    <dataValidation type="list" allowBlank="1" showInputMessage="1" showErrorMessage="1" promptTitle="POTENCIA TRAFO" prompt="GERAÇÃO NA PRÓPRIA UC = GERAÇÃO PARA CONSUMO NA PRÓPRIA UC_x000a__x000a_AUTOCONSUMO REMOTO = GERAÇÃO PARA CONSUMO EM OUTRAS UCs DE MESMO CNPJ EX.: FILIAIS" sqref="B17:C17" xr:uid="{00000000-0002-0000-0800-000003000000}">
      <formula1>"Compensação local, Autoconsumo remoto,Múltiplas Unidades Consumidoras,Geração compartilhada"</formula1>
    </dataValidation>
    <dataValidation allowBlank="1" showInputMessage="1" showErrorMessage="1" promptTitle="ATENDIMENTO RURAL" prompt="PARA ATENDIMENTOS RURAIS, INFORMAR A POTÊNCIA DO TRANSFORMADOR QUE ATENDE A UNIDADE CONSUMIDORA" sqref="B61:B64 I59 I62" xr:uid="{00000000-0002-0000-0800-000004000000}"/>
    <dataValidation type="decimal" showInputMessage="1" showErrorMessage="1" errorTitle="FP INVÁLIDO" error="Deve ser inserido um número entre 0 e 1" promptTitle="FATOR DE POTÊNCIA" prompt="INSERIR UM NÚMERO ENTRE 0 E 1_x000a__x000a_EX: 0,92_x000a_" sqref="D15:F15" xr:uid="{00000000-0002-0000-0800-000005000000}">
      <formula1>0</formula1>
      <formula2>1</formula2>
    </dataValidation>
    <dataValidation type="list" allowBlank="1" showInputMessage="1" showErrorMessage="1" promptTitle="ANO" prompt="INSERIR O ANO DE PREVISÃO DA CONCLUSÃO" sqref="J22" xr:uid="{00000000-0002-0000-0800-000006000000}">
      <formula1>"2023,2024,2025,2026,2027"</formula1>
    </dataValidation>
    <dataValidation type="list" allowBlank="1" showInputMessage="1" showErrorMessage="1" promptTitle="MÊS" prompt="INSERIR O MÊS DE PREVISÃO DE CONCLUSÃO" sqref="I22" xr:uid="{00000000-0002-0000-0800-000007000000}">
      <formula1>"JANEIRO,FEVEREIRO,MARÇO,ABRIL,MAIO,JUNHO,JULHO,AGOSTO,SETEMBRO,OUTUBRO,NOVEMBRO,DEZEMBRO"</formula1>
    </dataValidation>
    <dataValidation type="list" allowBlank="1" showInputMessage="1" showErrorMessage="1" promptTitle="TIPO DE TENSÃO:" prompt="ALTA PARA &gt; 1kV_x000a__x000a_BAIXA PARA &lt; 1kV _x000a__x000a_&gt;TENSÃO DE CONEXÃO DO PADRÃO DE ENTRADA" sqref="B22" xr:uid="{00000000-0002-0000-0800-000008000000}">
      <formula1>"BAIXA,ALTA"</formula1>
    </dataValidation>
    <dataValidation type="whole" allowBlank="1" showInputMessage="1" showErrorMessage="1" errorTitle="DEVE SER INSERIDO UM NÚMERO." promptTitle="BITOLA FASE" prompt="EM MM²_x000a_" sqref="E22" xr:uid="{00000000-0002-0000-0800-00000D000000}">
      <formula1>0</formula1>
      <formula2>9999999999</formula2>
    </dataValidation>
    <dataValidation type="whole" allowBlank="1" showInputMessage="1" showErrorMessage="1" errorTitle="DEVE SER INSERIDO UM NÚMERO." promptTitle="BITOLA TERRA" prompt="EM MM²" sqref="G22" xr:uid="{00000000-0002-0000-0800-00000E000000}">
      <formula1>0</formula1>
      <formula2>9999999999</formula2>
    </dataValidation>
    <dataValidation type="custom" allowBlank="1" showInputMessage="1" showErrorMessage="1" errorTitle="erro" error="teste" sqref="N64" xr:uid="{00000000-0002-0000-0800-00000F000000}">
      <formula1>N64&gt;M41</formula1>
    </dataValidation>
    <dataValidation type="custom" allowBlank="1" showInputMessage="1" showErrorMessage="1" errorTitle="erro" error="teste" sqref="N63" xr:uid="{00000000-0002-0000-0800-000010000000}">
      <formula1>N63&gt;M41</formula1>
    </dataValidation>
    <dataValidation type="custom" allowBlank="1" showInputMessage="1" showErrorMessage="1" errorTitle="erro" error="teste" sqref="N60:N61" xr:uid="{00000000-0002-0000-0800-000011000000}">
      <formula1>N60&gt;M40</formula1>
    </dataValidation>
    <dataValidation type="custom" allowBlank="1" showInputMessage="1" showErrorMessage="1" errorTitle="erro" error="teste" sqref="N62" xr:uid="{00000000-0002-0000-0800-000012000000}">
      <formula1>N62&gt;M41</formula1>
    </dataValidation>
    <dataValidation type="list" allowBlank="1" showInputMessage="1" showErrorMessage="1" promptTitle="TRAFO EXCLUSIVO" prompt="PARA ATENDIMENTOS RURAIS OU GRUPO A,  INFORMAR A POTÊNCIA DO TRANSFORMADOR QUE ATENDE A UNIDADE CONSUMIDORA, DEIXAR VAZIO CASO NÃO EXISTA." sqref="J61" xr:uid="{00000000-0002-0000-0800-000013000000}">
      <formula1>"SIM,NÃO"</formula1>
    </dataValidation>
    <dataValidation type="list" allowBlank="1" showInputMessage="1" showErrorMessage="1" promptTitle="TRAFO DE ACOPLAMENTO" prompt="CASO A TENSÃO DE SAÍDA DO INVERSOR FOR DIFERENTE DA TENSÃO DE FORNECIMENTO DA UNIDADE CONSUMIDORA, DEVERÁ SER INSTALADO NO CIRCUITO DE GERAÇÃO, UM TRANSFORMADOR DE ACOPLAMENTO (AUTOTRAFO)." sqref="J58" xr:uid="{00000000-0002-0000-0800-000014000000}">
      <formula1>"SIM,NÃO"</formula1>
    </dataValidation>
    <dataValidation type="whole" allowBlank="1" showInputMessage="1" showErrorMessage="1" errorTitle="DEVE SER INSERIDO UM NÚMERO." promptTitle="BITOLA NEUTRO" prompt="EM MM²" sqref="F22" xr:uid="{00000000-0002-0000-0800-000015000000}">
      <formula1>0</formula1>
      <formula2>999999999</formula2>
    </dataValidation>
    <dataValidation type="decimal" allowBlank="1" showInputMessage="1" showErrorMessage="1" promptTitle="DPS CC" prompt="EM  QUILOAMPERES" sqref="K16:K17" xr:uid="{00000000-0002-0000-0800-000016000000}">
      <formula1>0</formula1>
      <formula2>1000</formula2>
    </dataValidation>
    <dataValidation type="decimal" allowBlank="1" showInputMessage="1" showErrorMessage="1" prompt="DEIXAR VAZIO OU ZERO, CASO NÃO HOUVER DAMANDA CONTRATADA PARA A GERAÇÃO. (CASO GRUPO &quot;B&quot; BAIXA TENSÃO.)_x000a_  _x000a_" sqref="G17:H17" xr:uid="{00000000-0002-0000-0800-000017000000}">
      <formula1>0</formula1>
      <formula2>10000</formula2>
    </dataValidation>
    <dataValidation type="whole" allowBlank="1" showErrorMessage="1" prompt="INSIRA O NUMERO DE PAINEIS_x000a__x000a_PARA O CAMPO FABRICANTE E MODELO:_x000a_DIGITE O NOME DO FABRICANTE OU MODELO, CASO NÃO APAREÇA NA PESQUISA APERTE SETA PARA BAIXO OU CLIQUE NA SETA AO LADO. " sqref="C32:C40" xr:uid="{00000000-0002-0000-0800-000018000000}">
      <formula1>1</formula1>
      <formula2>9999</formula2>
    </dataValidation>
    <dataValidation type="decimal" allowBlank="1" showInputMessage="1" showErrorMessage="1" sqref="J31:J40" xr:uid="{00000000-0002-0000-0800-000019000000}">
      <formula1>0</formula1>
      <formula2>100000</formula2>
    </dataValidation>
    <dataValidation type="decimal" allowBlank="1" showInputMessage="1" showErrorMessage="1" sqref="J47:J55 L47:L55" xr:uid="{00000000-0002-0000-0800-00001A000000}">
      <formula1>0</formula1>
      <formula2>99999</formula2>
    </dataValidation>
    <dataValidation type="whole" allowBlank="1" showInputMessage="1" showErrorMessage="1" sqref="C47:C55" xr:uid="{00000000-0002-0000-0800-00001B000000}">
      <formula1>0</formula1>
      <formula2>9999</formula2>
    </dataValidation>
    <dataValidation type="decimal" allowBlank="1" showInputMessage="1" showErrorMessage="1" promptTitle="DISJUNTOR CC" prompt="EM AMPERES" sqref="L16:L17" xr:uid="{00000000-0002-0000-0800-00001C000000}">
      <formula1>0</formula1>
      <formula2>10000</formula2>
    </dataValidation>
    <dataValidation type="whole" allowBlank="1" showInputMessage="1" showErrorMessage="1" promptTitle="DIGITE O NUMERO DE PAINEIS" prompt=" " sqref="C31" xr:uid="{00000000-0002-0000-0800-00001D000000}">
      <formula1>1</formula1>
      <formula2>9999</formula2>
    </dataValidation>
    <dataValidation type="decimal" allowBlank="1" showInputMessage="1" showErrorMessage="1" promptTitle="DIGITE A POTENCIA" prompt="INDIVIDUAL DOS MOULOS_x000a_OS VALORES DEVEM ESTAR EM kW_x000a_EX.: 0,4 PARA 400W" sqref="K31" xr:uid="{00000000-0002-0000-0800-000020000000}">
      <formula1>0.1</formula1>
      <formula2>0.999</formula2>
    </dataValidation>
    <dataValidation type="whole" allowBlank="1" showInputMessage="1" showErrorMessage="1" promptTitle="DIGITE O NUMERO DE INVERSORES" prompt=" " sqref="C46" xr:uid="{00000000-0002-0000-0800-000021000000}">
      <formula1>0</formula1>
      <formula2>9999</formula2>
    </dataValidation>
    <dataValidation type="decimal" allowBlank="1" showInputMessage="1" showErrorMessage="1" promptTitle="DIGITE A POTENCIA " prompt="DOS INVERSORES INDIVIDUAIS EM KW" sqref="J46" xr:uid="{00000000-0002-0000-0800-000024000000}">
      <formula1>0</formula1>
      <formula2>99999</formula2>
    </dataValidation>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H116:K116 E63:H63" xr:uid="{00000000-0002-0000-0800-000025000000}"/>
    <dataValidation type="decimal" allowBlank="1" showInputMessage="1" showErrorMessage="1" promptTitle="DPS CA DA STRINGBOX" prompt="EM  QUILOAMPERES" sqref="I16:I17" xr:uid="{00000000-0002-0000-0800-000026000000}">
      <formula1>0</formula1>
      <formula2>1000</formula2>
    </dataValidation>
    <dataValidation type="decimal" allowBlank="1" showInputMessage="1" showErrorMessage="1" promptTitle="DISJUNTOR CA DA STRINGBOX" prompt="EM AMPERES" sqref="J16:J17" xr:uid="{00000000-0002-0000-0800-000027000000}">
      <formula1>0</formula1>
      <formula2>10000</formula2>
    </dataValidation>
    <dataValidation allowBlank="1" showInputMessage="1" showErrorMessage="1" promptTitle="NUMERO DE HASTES" prompt="INSIRA O NUMERO DE HASTES DE ATERRAMENTO" sqref="E17:F17" xr:uid="{00000000-0002-0000-0800-000028000000}"/>
    <dataValidation type="whole" allowBlank="1" showInputMessage="1" showErrorMessage="1" errorTitle="LONGITUDE" error="PARA LONGITUDE INFORMAR 6 DÍGITOS" promptTitle="X (LONG)" prompt="INFORMAR 6 DÍGITOS PARA X_x000a_EX: 123456" sqref="H19:I19" xr:uid="{00000000-0002-0000-0800-000029000000}">
      <formula1>111111</formula1>
      <formula2>999999</formula2>
    </dataValidation>
    <dataValidation type="whole" allowBlank="1" showInputMessage="1" showErrorMessage="1" errorTitle="LATITUDE" error="PARA LATITUDE INFORMAR 7 DIGITOS" promptTitle="Y (LAT)" prompt="INFORMAR 7 DIGITOS PARA Y_x000a_EX:1234567" sqref="J19:L19" xr:uid="{00000000-0002-0000-0800-00002A000000}">
      <formula1>1111111</formula1>
      <formula2>9999999</formula2>
    </dataValidation>
    <dataValidation type="list" allowBlank="1" showInputMessage="1" showErrorMessage="1" promptTitle="ZONA " prompt="RURAL OU URBANO" sqref="K22" xr:uid="{00000000-0002-0000-0800-00002B000000}">
      <formula1>"URBANO,RURAL"</formula1>
    </dataValidation>
    <dataValidation type="list" allowBlank="1" showInputMessage="1" showErrorMessage="1" promptTitle="SISTEMA INSTALADO?" prompt="O NOVO SISTEMA PROJETADO JÁ ESTÁ INSTALADO?" sqref="H22" xr:uid="{00000000-0002-0000-0800-00002C000000}">
      <formula1>"SIM,NÃO"</formula1>
    </dataValidation>
    <dataValidation type="decimal" allowBlank="1" showInputMessage="1" showErrorMessage="1" promptTitle="DIGITE A TENSÃO DO INVERSOR" prompt="CASO A TENSÃO NOMINAL SEJA DIVERGENTE DA TENSÃO DE ATENDIMENTO, É NECESSÁRIO O USO DO AUTOTRAFO OU TRAFO DE ACOPLAMENTO." sqref="L46" xr:uid="{00000000-0002-0000-0800-00002D000000}">
      <formula1>0</formula1>
      <formula2>99999</formula2>
    </dataValidation>
    <dataValidation type="decimal" allowBlank="1" showInputMessage="1" showErrorMessage="1" prompt="DEIXAR VAZIO OU ZERO, CASO NÃO HOUVER DAMANDA CONTRATADA PARA A CARGA. (CASO GRUPO &quot;B&quot; BAIXA TENSÃO.)_x000a_  _x000a_" sqref="G15:H15" xr:uid="{9FEC1E37-6494-44E7-8095-B4A3B8822A8E}">
      <formula1>0</formula1>
      <formula2>10000</formula2>
    </dataValidation>
  </dataValidations>
  <pageMargins left="0.19685039370078741" right="0.19685039370078741" top="0.19685039370078741" bottom="0.19685039370078741" header="0.39370078740157483" footer="0.39370078740157483"/>
  <pageSetup paperSize="9" scale="51" fitToHeight="0" orientation="portrait" r:id="rId1"/>
  <rowBreaks count="1" manualBreakCount="1">
    <brk id="65" min="1" max="11" man="1"/>
  </rowBreaks>
  <colBreaks count="1" manualBreakCount="1">
    <brk id="13" max="139" man="1"/>
  </colBreaks>
  <drawing r:id="rId2"/>
  <extLst>
    <ext xmlns:x14="http://schemas.microsoft.com/office/spreadsheetml/2009/9/main" uri="{CCE6A557-97BC-4b89-ADB6-D9C93CAAB3DF}">
      <x14:dataValidations xmlns:xm="http://schemas.microsoft.com/office/excel/2006/main" xWindow="794" yWindow="483" count="26">
        <x14:dataValidation type="list" allowBlank="1" showInputMessage="1" showErrorMessage="1" promptTitle="SELECIONE O MODELO" prompt="ATRAVES DA SETA AO LADO _x000a__x000a_CASO NÃO DISPONIVEL O MODELO, SELECIONE &quot;OUTROS&quot; AO FINAL DA LISTA." xr:uid="{00000000-0002-0000-0800-000023000000}">
          <x14:formula1>
            <xm:f>'INVERSOR-MODULO'!$AE$3:$AE$203</xm:f>
          </x14:formula1>
          <xm:sqref>G46:I46</xm:sqref>
        </x14:dataValidation>
        <x14:dataValidation type="list" allowBlank="1" showInputMessage="1" showErrorMessage="1" prompt="- CASO A TENSÃO DE SAÍDA DO INVERSOR FOR DIFERENTE DA TENSÃO DE FORNECIMENTO DA UNIDADE CONSUMIDORA, DEVERÁ SER INSTALADO NO CIRCUITO DE GERAÇÃO, UM TRANSFORMADOR DE ACOPLAMENTO (AUTOTRAFO)._x000a_- CASO POTENCIA NÃO ESTEJA LISTADA INFORMAR NO CAMPO OBSERVAÇÃO" xr:uid="{00000000-0002-0000-0800-00002E000000}">
          <x14:formula1>
            <xm:f>CONFIG!$G$5:$G$32</xm:f>
          </x14:formula1>
          <xm:sqref>J59</xm:sqref>
        </x14:dataValidation>
        <x14:dataValidation type="list" allowBlank="1" showInputMessage="1" showErrorMessage="1" promptTitle="FUSO" prompt="EX: 21K" xr:uid="{00000000-0002-0000-0800-00002F000000}">
          <x14:formula1>
            <xm:f>CONFIG!$F$28:$F$35</xm:f>
          </x14:formula1>
          <xm:sqref>F19:G19</xm:sqref>
        </x14:dataValidation>
        <x14:dataValidation type="list" allowBlank="1" showErrorMessage="1" prompt="_x000a_" xr:uid="{9C7FC7FF-8A9A-49AF-AC45-39F38D9E11B8}">
          <x14:formula1>
            <xm:f>'INVERSOR-MODULO'!$AD$3:$AD$203</xm:f>
          </x14:formula1>
          <xm:sqref>G40:I40</xm:sqref>
        </x14:dataValidation>
        <x14:dataValidation type="list" allowBlank="1" showInputMessage="1" showErrorMessage="1" promptTitle="SELECIONE O MODELO" prompt="ATRAVES DA SETA AO LADO_x000a__x000a_CASO NÃO DISPONIVEL O MODELO, SELECIONE &quot;OUTROS&quot; AO FINAL DA LISTA." xr:uid="{E0643B16-C11A-44EA-8ACE-ACF50A0FFE65}">
          <x14:formula1>
            <xm:f>'INVERSOR-MODULO'!$U$3:$U$203</xm:f>
          </x14:formula1>
          <xm:sqref>G31:I31</xm:sqref>
        </x14:dataValidation>
        <x14:dataValidation type="list" allowBlank="1" showInputMessage="1" showErrorMessage="1" prompt="ATRAVES DA SETA AO LADO_x000a__x000a_CASO NÃO DISPONIVEL O MODELO, SELECIONE &quot;OUTROS&quot; AO FINAL DA LISTA." xr:uid="{5282863E-F355-4E9B-9C28-6B554A7A5442}">
          <x14:formula1>
            <xm:f>'INVERSOR-MODULO'!$W$3:$W$203</xm:f>
          </x14:formula1>
          <xm:sqref>G33:I33</xm:sqref>
        </x14:dataValidation>
        <x14:dataValidation type="list" allowBlank="1" showInputMessage="1" showErrorMessage="1" prompt="ATRAVES DA SETA AO LADO_x000a__x000a_CASO NÃO DISPONIVEL O MODELO, SELECIONE &quot;OUTROS&quot; AO FINAL DA LISTA." xr:uid="{354C9DAE-1B2B-470A-A3F5-9F53AF394799}">
          <x14:formula1>
            <xm:f>'INVERSOR-MODULO'!$X$3:$X$203</xm:f>
          </x14:formula1>
          <xm:sqref>G34:I34</xm:sqref>
        </x14:dataValidation>
        <x14:dataValidation type="list" allowBlank="1" showInputMessage="1" showErrorMessage="1" prompt="ATRAVES DA SETA AO LADO_x000a__x000a_CASO NÃO DISPONIVEL O MODELO, SELECIONE &quot;OUTROS&quot; AO FINAL DA LISTA." xr:uid="{C8D0036C-3055-44E0-9F85-6D20783C20BE}">
          <x14:formula1>
            <xm:f>'INVERSOR-MODULO'!$Y$3:$Y$203</xm:f>
          </x14:formula1>
          <xm:sqref>G35:I35</xm:sqref>
        </x14:dataValidation>
        <x14:dataValidation type="list" allowBlank="1" showErrorMessage="1" prompt="_x000a_" xr:uid="{E2C241D2-2690-4109-B75C-860761E08B9E}">
          <x14:formula1>
            <xm:f>'INVERSOR-MODULO'!$Z$3:$Z$203</xm:f>
          </x14:formula1>
          <xm:sqref>G36:I36</xm:sqref>
        </x14:dataValidation>
        <x14:dataValidation type="list" allowBlank="1" showErrorMessage="1" prompt="_x000a_" xr:uid="{E49C5E9A-C9A1-49F1-BC52-C59413C87CE3}">
          <x14:formula1>
            <xm:f>'INVERSOR-MODULO'!$AA$3:$AA$203</xm:f>
          </x14:formula1>
          <xm:sqref>G37:I37</xm:sqref>
        </x14:dataValidation>
        <x14:dataValidation type="list" allowBlank="1" showErrorMessage="1" prompt="_x000a_" xr:uid="{99AAFAD0-50F0-48C9-B71E-9B2686F8EB61}">
          <x14:formula1>
            <xm:f>'INVERSOR-MODULO'!$AB$3:$AB$203</xm:f>
          </x14:formula1>
          <xm:sqref>G38:I38</xm:sqref>
        </x14:dataValidation>
        <x14:dataValidation type="list" allowBlank="1" showErrorMessage="1" prompt="_x000a_" xr:uid="{584A8C87-D0F8-47ED-BAFB-4B9058EC284D}">
          <x14:formula1>
            <xm:f>'INVERSOR-MODULO'!$AC$3:$AC$203</xm:f>
          </x14:formula1>
          <xm:sqref>G39:I39</xm:sqref>
        </x14:dataValidation>
        <x14:dataValidation type="list" allowBlank="1" showInputMessage="1" showErrorMessage="1" promptTitle="SELECIONE O MODELO" prompt="ATRAVES DA SETA AO LADO_x000a__x000a_CASO NÃO DISPONIVEL O MODELO, SELECIONE &quot;OUTROS&quot; AO FINAL DA LISTA." xr:uid="{4D2C5CF4-E6BC-46FA-B9C3-3F92E9C0DB01}">
          <x14:formula1>
            <xm:f>'INVERSOR-MODULO'!$AF$3:$AF$203</xm:f>
          </x14:formula1>
          <xm:sqref>G47:I47</xm:sqref>
        </x14:dataValidation>
        <x14:dataValidation type="list" allowBlank="1" showInputMessage="1" showErrorMessage="1" promptTitle="SELECIONE O MODELO" prompt="ATRAVES DA SETA AO LADO_x000a__x000a_CASO NÃO DISPONIVEL O MODELO, SELECIONE &quot;OUTROS&quot; AO FINAL DA LISTA." xr:uid="{F6857206-ECAF-44A8-8E10-DF0709B890D9}">
          <x14:formula1>
            <xm:f>'INVERSOR-MODULO'!$AG$3:$AG$203</xm:f>
          </x14:formula1>
          <xm:sqref>G48:I48</xm:sqref>
        </x14:dataValidation>
        <x14:dataValidation type="list" allowBlank="1" showInputMessage="1" showErrorMessage="1" promptTitle="SELECIONE O MODELO" prompt="ATRAVES DA SETA AO LADO_x000a__x000a_CASO NÃO DISPONIVEL O MODELO, SELECIONE &quot;OUTROS&quot; AO FINAL DA LISTA." xr:uid="{F94F2459-1B6A-46B3-9696-8CDCE199A6D7}">
          <x14:formula1>
            <xm:f>'INVERSOR-MODULO'!$AH$3:$AH$203</xm:f>
          </x14:formula1>
          <xm:sqref>G49:I49</xm:sqref>
        </x14:dataValidation>
        <x14:dataValidation type="list" allowBlank="1" showInputMessage="1" showErrorMessage="1" promptTitle="SELECIONE O MODELO" prompt="ATRAVES DA SETA AO LADO_x000a__x000a_CASO NÃO DISPONIVEL O MODELO, SELECIONE &quot;OUTROS&quot; AO FINAL DA LISTA." xr:uid="{0864883A-0C40-4BF4-B889-E94602C9A6D6}">
          <x14:formula1>
            <xm:f>'INVERSOR-MODULO'!$AI$3:$AI$203</xm:f>
          </x14:formula1>
          <xm:sqref>G50:I50</xm:sqref>
        </x14:dataValidation>
        <x14:dataValidation type="list" allowBlank="1" showErrorMessage="1" xr:uid="{561B97B2-AC4F-4342-9478-C47D6A8B45B5}">
          <x14:formula1>
            <xm:f>'INVERSOR-MODULO'!$AJ$3:$AJ$203</xm:f>
          </x14:formula1>
          <xm:sqref>G51:I51</xm:sqref>
        </x14:dataValidation>
        <x14:dataValidation type="list" allowBlank="1" showErrorMessage="1" xr:uid="{C7EDE2FF-92D7-419B-B308-E64A9ECDCD13}">
          <x14:formula1>
            <xm:f>'INVERSOR-MODULO'!$AK$3:$AK$203</xm:f>
          </x14:formula1>
          <xm:sqref>G52:I52</xm:sqref>
        </x14:dataValidation>
        <x14:dataValidation type="list" allowBlank="1" showErrorMessage="1" xr:uid="{68A702DB-09DF-4864-B552-80F8586530E0}">
          <x14:formula1>
            <xm:f>'INVERSOR-MODULO'!$AL$3:$AL$203</xm:f>
          </x14:formula1>
          <xm:sqref>G53:I53</xm:sqref>
        </x14:dataValidation>
        <x14:dataValidation type="list" allowBlank="1" showErrorMessage="1" xr:uid="{2AC489BB-08BF-4446-A129-9992097966E9}">
          <x14:formula1>
            <xm:f>'INVERSOR-MODULO'!$AM$3:$AM$203</xm:f>
          </x14:formula1>
          <xm:sqref>G54:I54</xm:sqref>
        </x14:dataValidation>
        <x14:dataValidation type="list" allowBlank="1" showErrorMessage="1" xr:uid="{9C4A42BA-2411-4BE7-966A-7769B86F9F7D}">
          <x14:formula1>
            <xm:f>'INVERSOR-MODULO'!$AN$3:$AN$203</xm:f>
          </x14:formula1>
          <xm:sqref>G55:I55</xm:sqref>
        </x14:dataValidation>
        <x14:dataValidation type="list" allowBlank="1" showInputMessage="1" showErrorMessage="1" promptTitle="SELECIONE O FABRICANTE" prompt="ATRAVES DA SETA AO LADO_x000a__x000a_CASO NÃO DISPONIVEL O FABRICANTE, SELECIONE &quot;OUTROS&quot; AO FINAL DA LISTA." xr:uid="{80BD97D2-1A0E-417D-B34F-4E79343C5E6D}">
          <x14:formula1>
            <xm:f>'INVERSOR-MODULO'!$I$2:$I$282</xm:f>
          </x14:formula1>
          <xm:sqref>D31:F40</xm:sqref>
        </x14:dataValidation>
        <x14:dataValidation type="list" allowBlank="1" showInputMessage="1" showErrorMessage="1" prompt="- PARA ATENDIMENTOS RURAIS OU GRUPO A,  INFORMAR A POTÊNCIA DO TRANSFORMADOR QUE ATENDE A UNIDADE CONSUMIDORA, DEIXAR VAZIO CASO NÃO EXISTA._x000a__x000a_- CASO POTENCIA NÃO ESTEJA LISTADA INFORMAR NO CAMPO OBSERVAÇÃO ACIMA" xr:uid="{00000000-0002-0000-0800-000030000000}">
          <x14:formula1>
            <xm:f>CONFIG!G5:G32</xm:f>
          </x14:formula1>
          <xm:sqref>J62</xm:sqref>
        </x14:dataValidation>
        <x14:dataValidation type="list" allowBlank="1" showInputMessage="1" showErrorMessage="1" promptTitle="POTENCIA TRAFO" prompt="- INFORMAR A POTÊNCIA DO TRANSFORMADOR (KVA), QUE ATENDE A UNIDADE CONSUMIDORA._x000a__x000a_- CASO POTENCIA NÃO ESTEJA LISTADA INFORMAR NO CAMPO OBSERVAÇÃO ABAIXO" xr:uid="{00000000-0002-0000-0800-000031000000}">
          <x14:formula1>
            <xm:f>CONFIG!G5:G32</xm:f>
          </x14:formula1>
          <xm:sqref>D17</xm:sqref>
        </x14:dataValidation>
        <x14:dataValidation type="list" allowBlank="1" showInputMessage="1" showErrorMessage="1" prompt="ATRAVES DA SETA AO LADO_x000a__x000a_CASO NÃO DISPONIVEL O MODELO, SELECIONE &quot;OUTROS&quot; AO FINAL DA LISTA." xr:uid="{40001A58-735F-4DCF-8D57-2EDB10228245}">
          <x14:formula1>
            <xm:f>'INVERSOR-MODULO'!$V$3:$V$203</xm:f>
          </x14:formula1>
          <xm:sqref>G32:I32</xm:sqref>
        </x14:dataValidation>
        <x14:dataValidation type="list" allowBlank="1" showInputMessage="1" showErrorMessage="1" promptTitle="SELECIONE O FABRICANTE" prompt="ATRAVES DA SETA AO LADO_x000a__x000a_CASO NÃO DISPONIVEL O FABRICANTE, SELECIONE &quot;OUTROS&quot; AO FINAL DA LISTA." xr:uid="{8B76E5A3-0EF0-472A-A3DF-4F775B0D8D6B}">
          <x14:formula1>
            <xm:f>'INVERSOR-MODULO'!$J$2:$J$282</xm:f>
          </x14:formula1>
          <xm:sqref>D46:F55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0">
    <pageSetUpPr fitToPage="1"/>
  </sheetPr>
  <dimension ref="A1:S1048575"/>
  <sheetViews>
    <sheetView showGridLines="0" showRowColHeaders="0" view="pageBreakPreview" zoomScale="85" zoomScaleNormal="120" zoomScaleSheetLayoutView="85" workbookViewId="0">
      <selection activeCell="B15" sqref="B15"/>
    </sheetView>
  </sheetViews>
  <sheetFormatPr defaultRowHeight="14.25" x14ac:dyDescent="0.2"/>
  <cols>
    <col min="1" max="1" width="9.140625" style="68"/>
    <col min="2" max="2" width="22.85546875" style="68" customWidth="1"/>
    <col min="3" max="3" width="13.7109375" style="68" customWidth="1"/>
    <col min="4" max="4" width="9.5703125" style="68" customWidth="1"/>
    <col min="5" max="5" width="9.7109375" style="68" customWidth="1"/>
    <col min="6" max="6" width="9.140625" style="68"/>
    <col min="7" max="7" width="18.85546875" style="68" customWidth="1"/>
    <col min="8" max="8" width="11.42578125" style="68" customWidth="1"/>
    <col min="9" max="9" width="40.85546875" style="68" bestFit="1" customWidth="1"/>
    <col min="10" max="10" width="11.28515625" style="68" customWidth="1"/>
    <col min="11" max="11" width="23.42578125" style="68" customWidth="1"/>
    <col min="12" max="12" width="15" style="68" customWidth="1"/>
    <col min="13" max="13" width="15.5703125" style="68" hidden="1" customWidth="1"/>
    <col min="14" max="14" width="18" style="68" hidden="1" customWidth="1"/>
    <col min="15" max="15" width="8.5703125" style="68" customWidth="1"/>
    <col min="16" max="16" width="13.42578125" style="68" customWidth="1"/>
    <col min="17" max="16384" width="9.140625" style="68"/>
  </cols>
  <sheetData>
    <row r="1" spans="1:19" ht="20.25" x14ac:dyDescent="0.3">
      <c r="A1" s="64"/>
      <c r="B1" s="65"/>
      <c r="C1" s="66"/>
      <c r="D1" s="675" t="s">
        <v>9</v>
      </c>
      <c r="E1" s="675"/>
      <c r="F1" s="675"/>
      <c r="G1" s="675"/>
      <c r="H1" s="675"/>
      <c r="I1" s="675"/>
      <c r="J1" s="66"/>
      <c r="K1" s="961" t="str">
        <f>"V"&amp;SAIDA!$DS$2</f>
        <v>V6</v>
      </c>
      <c r="L1" s="259"/>
      <c r="M1" s="259" t="s">
        <v>3608</v>
      </c>
      <c r="N1" s="259">
        <v>12120</v>
      </c>
      <c r="O1" s="259"/>
      <c r="P1" s="258"/>
      <c r="Q1" s="259"/>
      <c r="R1" s="259"/>
      <c r="S1" s="259"/>
    </row>
    <row r="2" spans="1:19" x14ac:dyDescent="0.2">
      <c r="A2" s="79"/>
      <c r="B2" s="35"/>
      <c r="C2" s="9"/>
      <c r="D2" s="9"/>
      <c r="E2" s="9"/>
      <c r="F2" s="9"/>
      <c r="G2" s="9"/>
      <c r="H2" s="9"/>
      <c r="I2" s="9"/>
      <c r="J2" s="9"/>
      <c r="K2" s="36"/>
      <c r="L2" s="259"/>
      <c r="M2" s="259" t="s">
        <v>3609</v>
      </c>
      <c r="N2" s="259" t="str">
        <f>C13</f>
        <v/>
      </c>
      <c r="O2" s="259"/>
      <c r="P2" s="259"/>
      <c r="Q2" s="259"/>
      <c r="R2" s="259"/>
      <c r="S2" s="259"/>
    </row>
    <row r="3" spans="1:19" x14ac:dyDescent="0.2">
      <c r="A3" s="79"/>
      <c r="B3" s="35"/>
      <c r="C3" s="9"/>
      <c r="D3" s="680" t="s">
        <v>3610</v>
      </c>
      <c r="E3" s="680"/>
      <c r="F3" s="680"/>
      <c r="G3" s="680"/>
      <c r="H3" s="680"/>
      <c r="I3" s="680"/>
      <c r="J3" s="9"/>
      <c r="K3" s="36"/>
      <c r="L3" s="259"/>
      <c r="M3" s="259" t="s">
        <v>3611</v>
      </c>
      <c r="N3" s="259">
        <v>100</v>
      </c>
      <c r="O3" s="259"/>
      <c r="P3" s="259"/>
      <c r="Q3" s="259"/>
      <c r="R3" s="259"/>
      <c r="S3" s="259"/>
    </row>
    <row r="4" spans="1:19" x14ac:dyDescent="0.2">
      <c r="A4" s="79"/>
      <c r="B4" s="35"/>
      <c r="C4" s="9"/>
      <c r="D4" s="680"/>
      <c r="E4" s="680"/>
      <c r="F4" s="680"/>
      <c r="G4" s="680"/>
      <c r="H4" s="680"/>
      <c r="I4" s="680"/>
      <c r="J4" s="9"/>
      <c r="K4" s="36"/>
      <c r="L4" s="259"/>
      <c r="M4" s="259" t="s">
        <v>3612</v>
      </c>
      <c r="N4" s="259">
        <f>SUM(K15:K24)</f>
        <v>0</v>
      </c>
      <c r="O4" s="259"/>
      <c r="P4" s="259"/>
      <c r="Q4" s="259"/>
      <c r="R4" s="259"/>
      <c r="S4" s="259"/>
    </row>
    <row r="5" spans="1:19" x14ac:dyDescent="0.2">
      <c r="A5" s="79"/>
      <c r="B5" s="35"/>
      <c r="C5" s="9"/>
      <c r="D5" s="448"/>
      <c r="E5" s="448"/>
      <c r="F5" s="448"/>
      <c r="G5" s="448"/>
      <c r="H5" s="448"/>
      <c r="I5" s="448"/>
      <c r="J5" s="9"/>
      <c r="K5" s="36"/>
      <c r="L5" s="259"/>
      <c r="M5" s="259"/>
      <c r="N5" s="259"/>
      <c r="O5" s="259"/>
      <c r="P5" s="259"/>
      <c r="Q5" s="259"/>
      <c r="R5" s="259"/>
      <c r="S5" s="259"/>
    </row>
    <row r="6" spans="1:19" ht="15" x14ac:dyDescent="0.25">
      <c r="A6" s="79"/>
      <c r="B6" s="436" t="s">
        <v>12</v>
      </c>
      <c r="C6" s="436"/>
      <c r="D6" s="436"/>
      <c r="E6" s="436"/>
      <c r="F6" s="436"/>
      <c r="G6" s="436"/>
      <c r="H6" s="436"/>
      <c r="I6" s="436"/>
      <c r="J6" s="436"/>
      <c r="K6" s="436"/>
      <c r="L6" s="259"/>
      <c r="M6" s="259"/>
      <c r="N6" s="259"/>
      <c r="O6" s="259"/>
      <c r="P6" s="259"/>
      <c r="Q6" s="259"/>
      <c r="R6" s="259"/>
      <c r="S6" s="259"/>
    </row>
    <row r="7" spans="1:19" ht="15" x14ac:dyDescent="0.25">
      <c r="A7" s="79"/>
      <c r="B7" s="80" t="s">
        <v>44372</v>
      </c>
      <c r="C7" s="676" t="str">
        <f>CONFIG!D2</f>
        <v/>
      </c>
      <c r="D7" s="677"/>
      <c r="E7" s="677"/>
      <c r="F7" s="677"/>
      <c r="G7" s="678"/>
      <c r="H7" s="80" t="s">
        <v>14</v>
      </c>
      <c r="I7" s="679" t="str">
        <f>CONFIG!F2</f>
        <v/>
      </c>
      <c r="J7" s="677"/>
      <c r="K7" s="678"/>
      <c r="L7" s="259"/>
      <c r="M7" s="259"/>
      <c r="N7" s="259"/>
      <c r="O7" s="259"/>
      <c r="P7" s="259"/>
      <c r="Q7" s="259"/>
      <c r="R7" s="259"/>
      <c r="S7" s="259"/>
    </row>
    <row r="8" spans="1:19" ht="15" x14ac:dyDescent="0.25">
      <c r="A8" s="79"/>
      <c r="B8" s="80" t="s">
        <v>15</v>
      </c>
      <c r="C8" s="679" t="str">
        <f>UPPER(CONFIG!E2)</f>
        <v/>
      </c>
      <c r="D8" s="677"/>
      <c r="E8" s="677"/>
      <c r="F8" s="677"/>
      <c r="G8" s="677"/>
      <c r="H8" s="677"/>
      <c r="I8" s="677"/>
      <c r="J8" s="677"/>
      <c r="K8" s="678"/>
      <c r="L8" s="259"/>
      <c r="M8" s="259"/>
      <c r="N8" s="259"/>
      <c r="O8" s="259"/>
      <c r="P8" s="259"/>
      <c r="Q8" s="259"/>
      <c r="R8" s="259"/>
      <c r="S8" s="259"/>
    </row>
    <row r="9" spans="1:19" ht="15" x14ac:dyDescent="0.25">
      <c r="A9" s="79"/>
      <c r="B9" s="80" t="s">
        <v>16</v>
      </c>
      <c r="C9" s="679" t="str">
        <f>UPPER(CONFIG!G2)</f>
        <v/>
      </c>
      <c r="D9" s="677"/>
      <c r="E9" s="677"/>
      <c r="F9" s="677"/>
      <c r="G9" s="677"/>
      <c r="H9" s="677"/>
      <c r="I9" s="677"/>
      <c r="J9" s="677"/>
      <c r="K9" s="678"/>
      <c r="L9" s="259"/>
      <c r="M9" s="259"/>
      <c r="N9" s="259"/>
      <c r="O9" s="259"/>
      <c r="P9" s="259"/>
      <c r="Q9" s="259"/>
      <c r="R9" s="259"/>
      <c r="S9" s="259"/>
    </row>
    <row r="10" spans="1:19" ht="15" x14ac:dyDescent="0.25">
      <c r="A10" s="79"/>
      <c r="B10" s="80" t="s">
        <v>17</v>
      </c>
      <c r="C10" s="205" t="str">
        <f>CONFIG!H2</f>
        <v/>
      </c>
      <c r="D10" s="80" t="s">
        <v>18</v>
      </c>
      <c r="E10" s="679" t="str">
        <f>UPPER(CONFIG!I2)</f>
        <v/>
      </c>
      <c r="F10" s="677"/>
      <c r="G10" s="678"/>
      <c r="H10" s="80" t="s">
        <v>22</v>
      </c>
      <c r="I10" s="679" t="str">
        <f>UPPER(CONFIG!J2)</f>
        <v/>
      </c>
      <c r="J10" s="677"/>
      <c r="K10" s="678"/>
      <c r="L10" s="259"/>
      <c r="M10" s="259"/>
      <c r="N10" s="259"/>
      <c r="O10" s="259"/>
      <c r="P10" s="259"/>
      <c r="Q10" s="259"/>
      <c r="R10" s="259"/>
      <c r="S10" s="259"/>
    </row>
    <row r="11" spans="1:19" ht="15" x14ac:dyDescent="0.25">
      <c r="A11" s="79"/>
      <c r="B11" s="80" t="s">
        <v>21</v>
      </c>
      <c r="C11" s="679" t="str">
        <f>CONFIG!K2</f>
        <v/>
      </c>
      <c r="D11" s="677"/>
      <c r="E11" s="677"/>
      <c r="F11" s="677"/>
      <c r="G11" s="678"/>
      <c r="H11" s="80" t="s">
        <v>19</v>
      </c>
      <c r="I11" s="205" t="str">
        <f>UPPER(CONFIG!L2)</f>
        <v/>
      </c>
      <c r="J11" s="80" t="s">
        <v>20</v>
      </c>
      <c r="K11" s="81" t="str">
        <f>CONFIG!N2</f>
        <v/>
      </c>
      <c r="L11" s="259"/>
      <c r="M11" s="259"/>
      <c r="N11" s="259"/>
      <c r="O11" s="259"/>
      <c r="P11" s="259"/>
      <c r="Q11" s="259"/>
      <c r="R11" s="259"/>
      <c r="S11" s="259"/>
    </row>
    <row r="12" spans="1:19" ht="15" x14ac:dyDescent="0.25">
      <c r="A12" s="79"/>
      <c r="B12" s="80" t="s">
        <v>23</v>
      </c>
      <c r="C12" s="684" t="str">
        <f>CONFIG!P2</f>
        <v/>
      </c>
      <c r="D12" s="685"/>
      <c r="E12" s="685"/>
      <c r="F12" s="685"/>
      <c r="G12" s="686"/>
      <c r="H12" s="80" t="s">
        <v>24</v>
      </c>
      <c r="I12" s="666" t="str">
        <f>CONFIG!R2</f>
        <v/>
      </c>
      <c r="J12" s="667"/>
      <c r="K12" s="668"/>
      <c r="L12" s="259"/>
      <c r="M12" s="259"/>
      <c r="N12" s="259"/>
      <c r="O12" s="259"/>
      <c r="P12" s="259"/>
      <c r="Q12" s="259"/>
      <c r="R12" s="259"/>
      <c r="S12" s="259"/>
    </row>
    <row r="13" spans="1:19" ht="15" x14ac:dyDescent="0.25">
      <c r="A13" s="79"/>
      <c r="B13" s="80" t="s">
        <v>25</v>
      </c>
      <c r="C13" s="681" t="str">
        <f>CONFIG!T2</f>
        <v/>
      </c>
      <c r="D13" s="682"/>
      <c r="E13" s="682"/>
      <c r="F13" s="682"/>
      <c r="G13" s="682"/>
      <c r="H13" s="682"/>
      <c r="I13" s="682"/>
      <c r="J13" s="682"/>
      <c r="K13" s="683"/>
      <c r="L13" s="259"/>
      <c r="M13" s="259"/>
      <c r="N13" s="259"/>
      <c r="O13" s="259"/>
      <c r="P13" s="259"/>
      <c r="Q13" s="259"/>
      <c r="R13" s="259"/>
      <c r="S13" s="259"/>
    </row>
    <row r="14" spans="1:19" ht="30" x14ac:dyDescent="0.2">
      <c r="A14" s="79"/>
      <c r="B14" s="285" t="s">
        <v>44372</v>
      </c>
      <c r="C14" s="467" t="s">
        <v>3613</v>
      </c>
      <c r="D14" s="468"/>
      <c r="E14" s="469"/>
      <c r="F14" s="480" t="s">
        <v>3614</v>
      </c>
      <c r="G14" s="481"/>
      <c r="H14" s="480" t="s">
        <v>3615</v>
      </c>
      <c r="I14" s="669"/>
      <c r="J14" s="481"/>
      <c r="K14" s="286" t="s">
        <v>3616</v>
      </c>
      <c r="L14" s="259"/>
      <c r="M14" s="259"/>
      <c r="N14" s="259"/>
      <c r="O14" s="259"/>
      <c r="P14" s="259"/>
      <c r="Q14" s="259"/>
      <c r="R14" s="259"/>
      <c r="S14" s="259"/>
    </row>
    <row r="15" spans="1:19" ht="15.75" x14ac:dyDescent="0.25">
      <c r="A15" s="79"/>
      <c r="B15" s="13"/>
      <c r="C15" s="670"/>
      <c r="D15" s="671"/>
      <c r="E15" s="672"/>
      <c r="F15" s="673"/>
      <c r="G15" s="674"/>
      <c r="H15" s="670"/>
      <c r="I15" s="671"/>
      <c r="J15" s="672"/>
      <c r="K15" s="13"/>
      <c r="L15" s="259"/>
      <c r="M15" s="259"/>
      <c r="N15" s="259"/>
      <c r="O15" s="259"/>
      <c r="P15" s="259"/>
      <c r="Q15" s="259"/>
      <c r="R15" s="259"/>
      <c r="S15" s="259"/>
    </row>
    <row r="16" spans="1:19" ht="15.75" x14ac:dyDescent="0.25">
      <c r="A16" s="79"/>
      <c r="B16" s="204"/>
      <c r="C16" s="670"/>
      <c r="D16" s="671"/>
      <c r="E16" s="672"/>
      <c r="F16" s="673"/>
      <c r="G16" s="674"/>
      <c r="H16" s="670"/>
      <c r="I16" s="671"/>
      <c r="J16" s="672"/>
      <c r="K16" s="82"/>
      <c r="L16" s="259"/>
      <c r="M16" s="259"/>
      <c r="N16" s="259"/>
      <c r="O16" s="259"/>
      <c r="P16" s="259"/>
      <c r="Q16" s="259"/>
      <c r="R16" s="259"/>
      <c r="S16" s="259"/>
    </row>
    <row r="17" spans="1:19" ht="15.75" x14ac:dyDescent="0.25">
      <c r="A17" s="79"/>
      <c r="B17" s="204"/>
      <c r="C17" s="670"/>
      <c r="D17" s="671"/>
      <c r="E17" s="672"/>
      <c r="F17" s="673"/>
      <c r="G17" s="674"/>
      <c r="H17" s="670"/>
      <c r="I17" s="671"/>
      <c r="J17" s="672"/>
      <c r="K17" s="82"/>
      <c r="L17" s="259"/>
      <c r="M17" s="259"/>
      <c r="N17" s="259"/>
      <c r="O17" s="259"/>
      <c r="P17" s="259"/>
      <c r="Q17" s="259"/>
      <c r="R17" s="259"/>
      <c r="S17" s="259"/>
    </row>
    <row r="18" spans="1:19" ht="15.75" x14ac:dyDescent="0.25">
      <c r="A18" s="79"/>
      <c r="B18" s="204"/>
      <c r="C18" s="670"/>
      <c r="D18" s="671"/>
      <c r="E18" s="672"/>
      <c r="F18" s="673"/>
      <c r="G18" s="674"/>
      <c r="H18" s="670"/>
      <c r="I18" s="671"/>
      <c r="J18" s="672"/>
      <c r="K18" s="82"/>
      <c r="L18" s="259"/>
      <c r="M18" s="259"/>
      <c r="N18" s="259"/>
      <c r="O18" s="259"/>
      <c r="P18" s="259"/>
      <c r="Q18" s="259"/>
      <c r="R18" s="259"/>
      <c r="S18" s="259"/>
    </row>
    <row r="19" spans="1:19" ht="15.75" x14ac:dyDescent="0.25">
      <c r="A19" s="79"/>
      <c r="B19" s="204"/>
      <c r="C19" s="670"/>
      <c r="D19" s="671"/>
      <c r="E19" s="672"/>
      <c r="F19" s="673"/>
      <c r="G19" s="674"/>
      <c r="H19" s="670"/>
      <c r="I19" s="671"/>
      <c r="J19" s="672"/>
      <c r="K19" s="82"/>
      <c r="L19" s="259"/>
      <c r="M19" s="259"/>
      <c r="N19" s="259"/>
      <c r="O19" s="259"/>
      <c r="P19" s="259"/>
      <c r="Q19" s="259"/>
      <c r="R19" s="259"/>
      <c r="S19" s="259"/>
    </row>
    <row r="20" spans="1:19" ht="15.75" x14ac:dyDescent="0.25">
      <c r="A20" s="79"/>
      <c r="B20" s="204"/>
      <c r="C20" s="670"/>
      <c r="D20" s="671"/>
      <c r="E20" s="672"/>
      <c r="F20" s="673"/>
      <c r="G20" s="674"/>
      <c r="H20" s="670"/>
      <c r="I20" s="671"/>
      <c r="J20" s="672"/>
      <c r="K20" s="82"/>
      <c r="L20" s="259"/>
      <c r="M20" s="259"/>
      <c r="N20" s="259"/>
      <c r="O20" s="259"/>
      <c r="P20" s="259"/>
      <c r="Q20" s="259"/>
      <c r="R20" s="259"/>
      <c r="S20" s="259"/>
    </row>
    <row r="21" spans="1:19" ht="15.75" x14ac:dyDescent="0.25">
      <c r="A21" s="79"/>
      <c r="B21" s="204"/>
      <c r="C21" s="670"/>
      <c r="D21" s="671"/>
      <c r="E21" s="672"/>
      <c r="F21" s="673"/>
      <c r="G21" s="674"/>
      <c r="H21" s="670"/>
      <c r="I21" s="671"/>
      <c r="J21" s="672"/>
      <c r="K21" s="82"/>
      <c r="L21" s="259"/>
      <c r="M21" s="259"/>
      <c r="N21" s="259"/>
      <c r="O21" s="259"/>
      <c r="P21" s="259"/>
      <c r="Q21" s="259"/>
      <c r="R21" s="259"/>
      <c r="S21" s="259"/>
    </row>
    <row r="22" spans="1:19" ht="15.75" x14ac:dyDescent="0.25">
      <c r="A22" s="79"/>
      <c r="B22" s="204"/>
      <c r="C22" s="670"/>
      <c r="D22" s="671"/>
      <c r="E22" s="672"/>
      <c r="F22" s="673"/>
      <c r="G22" s="674"/>
      <c r="H22" s="670"/>
      <c r="I22" s="671"/>
      <c r="J22" s="672"/>
      <c r="K22" s="82"/>
      <c r="L22" s="259"/>
      <c r="M22" s="259"/>
      <c r="N22" s="259"/>
      <c r="O22" s="259"/>
      <c r="P22" s="259"/>
      <c r="Q22" s="259"/>
      <c r="R22" s="259"/>
      <c r="S22" s="259"/>
    </row>
    <row r="23" spans="1:19" ht="15.75" x14ac:dyDescent="0.25">
      <c r="A23" s="79"/>
      <c r="B23" s="204"/>
      <c r="C23" s="670"/>
      <c r="D23" s="671"/>
      <c r="E23" s="672"/>
      <c r="F23" s="673"/>
      <c r="G23" s="674"/>
      <c r="H23" s="670"/>
      <c r="I23" s="671"/>
      <c r="J23" s="672"/>
      <c r="K23" s="82"/>
      <c r="L23" s="259"/>
      <c r="M23" s="259"/>
      <c r="N23" s="259"/>
      <c r="O23" s="259"/>
      <c r="P23" s="259"/>
      <c r="Q23" s="259"/>
      <c r="R23" s="259"/>
      <c r="S23" s="259"/>
    </row>
    <row r="24" spans="1:19" ht="15.75" x14ac:dyDescent="0.25">
      <c r="A24" s="79"/>
      <c r="B24" s="206"/>
      <c r="C24" s="687"/>
      <c r="D24" s="687"/>
      <c r="E24" s="687"/>
      <c r="F24" s="673"/>
      <c r="G24" s="674"/>
      <c r="H24" s="687"/>
      <c r="I24" s="687"/>
      <c r="J24" s="687"/>
      <c r="K24" s="82"/>
      <c r="L24" s="259"/>
      <c r="M24" s="259"/>
      <c r="N24" s="259"/>
      <c r="O24" s="259"/>
      <c r="P24" s="259"/>
      <c r="Q24" s="259"/>
      <c r="R24" s="259"/>
      <c r="S24" s="259"/>
    </row>
    <row r="25" spans="1:19" ht="15.75" x14ac:dyDescent="0.25">
      <c r="A25" s="79"/>
      <c r="B25" s="83"/>
      <c r="C25" s="84"/>
      <c r="D25" s="84"/>
      <c r="E25" s="84"/>
      <c r="F25" s="84"/>
      <c r="G25" s="84"/>
      <c r="H25" s="84"/>
      <c r="I25" s="84"/>
      <c r="J25" s="85"/>
      <c r="K25" s="205">
        <f>N4</f>
        <v>0</v>
      </c>
      <c r="L25" s="259"/>
      <c r="M25" s="259"/>
      <c r="N25" s="259"/>
      <c r="O25" s="259"/>
      <c r="P25" s="259"/>
      <c r="Q25" s="259"/>
      <c r="R25" s="259"/>
      <c r="S25" s="259"/>
    </row>
    <row r="26" spans="1:19" ht="19.5" customHeight="1" x14ac:dyDescent="0.2">
      <c r="A26" s="79"/>
      <c r="B26" s="691" t="s">
        <v>3617</v>
      </c>
      <c r="C26" s="692"/>
      <c r="D26" s="692"/>
      <c r="E26" s="692"/>
      <c r="F26" s="692"/>
      <c r="G26" s="692"/>
      <c r="H26" s="692"/>
      <c r="I26" s="692"/>
      <c r="J26" s="692"/>
      <c r="K26" s="693"/>
      <c r="L26" s="259"/>
      <c r="M26" s="259"/>
      <c r="N26" s="259"/>
      <c r="O26" s="259"/>
      <c r="P26" s="259"/>
      <c r="Q26" s="259"/>
      <c r="R26" s="259"/>
      <c r="S26" s="259"/>
    </row>
    <row r="27" spans="1:19" ht="31.5" customHeight="1" x14ac:dyDescent="0.2">
      <c r="A27" s="79"/>
      <c r="B27" s="691" t="s">
        <v>3618</v>
      </c>
      <c r="C27" s="692"/>
      <c r="D27" s="692"/>
      <c r="E27" s="692"/>
      <c r="F27" s="692"/>
      <c r="G27" s="692"/>
      <c r="H27" s="692"/>
      <c r="I27" s="692"/>
      <c r="J27" s="692"/>
      <c r="K27" s="693"/>
      <c r="L27" s="259"/>
      <c r="M27" s="259"/>
      <c r="N27" s="259"/>
      <c r="O27" s="259"/>
      <c r="P27" s="259"/>
      <c r="Q27" s="259"/>
      <c r="R27" s="259"/>
      <c r="S27" s="259"/>
    </row>
    <row r="28" spans="1:19" ht="74.25" customHeight="1" x14ac:dyDescent="0.2">
      <c r="A28" s="79"/>
      <c r="B28" s="688" t="s">
        <v>37288</v>
      </c>
      <c r="C28" s="689"/>
      <c r="D28" s="689"/>
      <c r="E28" s="689"/>
      <c r="F28" s="689"/>
      <c r="G28" s="689"/>
      <c r="H28" s="689"/>
      <c r="I28" s="689"/>
      <c r="J28" s="689"/>
      <c r="K28" s="690"/>
      <c r="L28" s="259"/>
      <c r="M28" s="259"/>
      <c r="N28" s="259"/>
      <c r="O28" s="259"/>
      <c r="P28" s="259"/>
      <c r="Q28" s="259"/>
      <c r="R28" s="259"/>
      <c r="S28" s="259"/>
    </row>
    <row r="29" spans="1:19" ht="54" customHeight="1" x14ac:dyDescent="0.2">
      <c r="A29" s="79"/>
      <c r="B29" s="602" t="s">
        <v>3619</v>
      </c>
      <c r="C29" s="603"/>
      <c r="D29" s="603"/>
      <c r="E29" s="603"/>
      <c r="F29" s="603"/>
      <c r="G29" s="603"/>
      <c r="H29" s="603"/>
      <c r="I29" s="603"/>
      <c r="J29" s="603"/>
      <c r="K29" s="604"/>
      <c r="L29" s="259"/>
      <c r="M29" s="259"/>
      <c r="N29" s="259"/>
      <c r="O29" s="259"/>
      <c r="P29" s="259"/>
      <c r="Q29" s="259"/>
      <c r="R29" s="259"/>
      <c r="S29" s="259"/>
    </row>
    <row r="30" spans="1:19" ht="27.75" customHeight="1" x14ac:dyDescent="0.2">
      <c r="A30" s="79"/>
      <c r="B30" s="602" t="s">
        <v>3620</v>
      </c>
      <c r="C30" s="603"/>
      <c r="D30" s="603"/>
      <c r="E30" s="603"/>
      <c r="F30" s="603"/>
      <c r="G30" s="603"/>
      <c r="H30" s="603"/>
      <c r="I30" s="603"/>
      <c r="J30" s="603"/>
      <c r="K30" s="604"/>
      <c r="L30" s="259"/>
      <c r="M30" s="259"/>
      <c r="N30" s="259"/>
      <c r="O30" s="259"/>
      <c r="P30" s="259"/>
      <c r="Q30" s="259"/>
      <c r="R30" s="259"/>
      <c r="S30" s="259"/>
    </row>
    <row r="31" spans="1:19" ht="39.75" customHeight="1" x14ac:dyDescent="0.2">
      <c r="A31" s="79"/>
      <c r="B31" s="602" t="s">
        <v>3621</v>
      </c>
      <c r="C31" s="603"/>
      <c r="D31" s="603"/>
      <c r="E31" s="603"/>
      <c r="F31" s="603"/>
      <c r="G31" s="603"/>
      <c r="H31" s="603"/>
      <c r="I31" s="603"/>
      <c r="J31" s="603"/>
      <c r="K31" s="604"/>
      <c r="L31" s="259"/>
      <c r="M31" s="259"/>
      <c r="N31" s="259"/>
      <c r="O31" s="259"/>
      <c r="P31" s="259"/>
      <c r="Q31" s="259"/>
      <c r="R31" s="259"/>
      <c r="S31" s="259"/>
    </row>
    <row r="32" spans="1:19" x14ac:dyDescent="0.2">
      <c r="A32" s="79"/>
      <c r="B32" s="86"/>
      <c r="C32" s="694"/>
      <c r="D32" s="694"/>
      <c r="E32" s="694"/>
      <c r="F32" s="207"/>
      <c r="G32" s="695"/>
      <c r="H32" s="695"/>
      <c r="I32" s="695"/>
      <c r="J32" s="695"/>
      <c r="K32" s="696"/>
      <c r="L32" s="259"/>
      <c r="M32" s="259"/>
      <c r="N32" s="259"/>
      <c r="O32" s="259"/>
      <c r="P32" s="259"/>
      <c r="Q32" s="259"/>
      <c r="R32" s="259"/>
      <c r="S32" s="259"/>
    </row>
    <row r="33" spans="1:19" ht="15" customHeight="1" x14ac:dyDescent="0.2">
      <c r="A33" s="79"/>
      <c r="B33" s="661" t="s">
        <v>50</v>
      </c>
      <c r="C33" s="662"/>
      <c r="D33" s="662"/>
      <c r="E33" s="662"/>
      <c r="F33" s="662"/>
      <c r="G33" s="662"/>
      <c r="H33" s="662"/>
      <c r="I33" s="662"/>
      <c r="J33" s="662"/>
      <c r="K33" s="663"/>
      <c r="L33" s="259"/>
      <c r="M33" s="259"/>
      <c r="N33" s="259"/>
      <c r="O33" s="259"/>
      <c r="P33" s="259"/>
      <c r="Q33" s="259"/>
      <c r="R33" s="259"/>
      <c r="S33" s="259"/>
    </row>
    <row r="34" spans="1:19" ht="15" customHeight="1" x14ac:dyDescent="0.2">
      <c r="A34" s="79"/>
      <c r="B34" s="700" t="s">
        <v>51</v>
      </c>
      <c r="C34" s="701"/>
      <c r="D34" s="701"/>
      <c r="E34" s="701"/>
      <c r="F34" s="701"/>
      <c r="G34" s="701"/>
      <c r="H34" s="701"/>
      <c r="I34" s="701"/>
      <c r="J34" s="701"/>
      <c r="K34" s="702"/>
      <c r="L34" s="259"/>
      <c r="M34" s="259"/>
      <c r="N34" s="259"/>
      <c r="O34" s="259"/>
      <c r="P34" s="259"/>
      <c r="Q34" s="259"/>
      <c r="R34" s="259"/>
      <c r="S34" s="259"/>
    </row>
    <row r="35" spans="1:19" x14ac:dyDescent="0.2">
      <c r="B35" s="703"/>
      <c r="C35" s="704"/>
      <c r="D35" s="704"/>
      <c r="E35" s="704"/>
      <c r="F35" s="704"/>
      <c r="G35" s="704"/>
      <c r="H35" s="704"/>
      <c r="I35" s="704"/>
      <c r="J35" s="704"/>
      <c r="K35" s="705"/>
      <c r="L35" s="259"/>
      <c r="M35" s="259"/>
      <c r="N35" s="259"/>
      <c r="O35" s="259"/>
      <c r="P35" s="259"/>
      <c r="Q35" s="259"/>
      <c r="R35" s="259"/>
      <c r="S35" s="259"/>
    </row>
    <row r="36" spans="1:19" x14ac:dyDescent="0.2">
      <c r="L36" s="259"/>
      <c r="M36" s="259"/>
      <c r="N36" s="259"/>
      <c r="O36" s="259"/>
      <c r="P36" s="259"/>
      <c r="Q36" s="259"/>
      <c r="R36" s="259"/>
      <c r="S36" s="259"/>
    </row>
    <row r="37" spans="1:19" x14ac:dyDescent="0.2">
      <c r="L37" s="259"/>
      <c r="M37" s="259"/>
      <c r="N37" s="259"/>
      <c r="O37" s="259"/>
      <c r="P37" s="259"/>
      <c r="Q37" s="259"/>
      <c r="R37" s="259"/>
      <c r="S37" s="259"/>
    </row>
    <row r="38" spans="1:19" x14ac:dyDescent="0.2">
      <c r="L38" s="259"/>
      <c r="M38" s="259"/>
      <c r="N38" s="259"/>
      <c r="O38" s="259"/>
    </row>
    <row r="39" spans="1:19" x14ac:dyDescent="0.2">
      <c r="L39" s="259"/>
      <c r="M39" s="259"/>
      <c r="N39" s="259"/>
      <c r="O39" s="259"/>
    </row>
    <row r="40" spans="1:19" x14ac:dyDescent="0.2">
      <c r="B40" s="15"/>
      <c r="C40" s="15"/>
      <c r="D40" s="15"/>
      <c r="E40" s="15"/>
      <c r="F40" s="15"/>
      <c r="G40" s="15"/>
      <c r="H40" s="15"/>
      <c r="I40" s="15"/>
      <c r="J40" s="15"/>
      <c r="K40" s="15"/>
    </row>
    <row r="51" spans="12:15" x14ac:dyDescent="0.2">
      <c r="L51" s="87"/>
      <c r="M51" s="87"/>
      <c r="N51" s="87"/>
      <c r="O51" s="87"/>
    </row>
    <row r="52" spans="12:15" x14ac:dyDescent="0.2">
      <c r="L52" s="87"/>
      <c r="M52" s="87"/>
      <c r="N52" s="87"/>
      <c r="O52" s="87"/>
    </row>
    <row r="53" spans="12:15" x14ac:dyDescent="0.2">
      <c r="L53" s="87"/>
      <c r="M53" s="87"/>
      <c r="N53" s="87"/>
      <c r="O53" s="87"/>
    </row>
    <row r="54" spans="12:15" x14ac:dyDescent="0.2">
      <c r="L54" s="87"/>
      <c r="M54" s="87"/>
      <c r="N54" s="87"/>
      <c r="O54" s="87"/>
    </row>
    <row r="55" spans="12:15" x14ac:dyDescent="0.2">
      <c r="L55" s="87"/>
      <c r="M55" s="87"/>
      <c r="N55" s="87"/>
      <c r="O55" s="87"/>
    </row>
    <row r="56" spans="12:15" x14ac:dyDescent="0.2">
      <c r="L56" s="87"/>
      <c r="M56" s="87"/>
      <c r="N56" s="87"/>
      <c r="O56" s="87"/>
    </row>
    <row r="57" spans="12:15" x14ac:dyDescent="0.2">
      <c r="L57" s="87"/>
      <c r="M57" s="87"/>
      <c r="N57" s="87"/>
      <c r="O57" s="87"/>
    </row>
    <row r="58" spans="12:15" x14ac:dyDescent="0.2">
      <c r="L58" s="87"/>
      <c r="M58" s="87"/>
      <c r="N58" s="87"/>
      <c r="O58" s="87"/>
    </row>
    <row r="74" spans="2:12" x14ac:dyDescent="0.2">
      <c r="B74" s="664"/>
      <c r="C74" s="664"/>
      <c r="D74" s="664"/>
      <c r="E74" s="664"/>
      <c r="F74" s="664"/>
      <c r="G74" s="664"/>
      <c r="H74" s="664"/>
      <c r="I74" s="664"/>
      <c r="J74" s="664"/>
      <c r="K74" s="664"/>
      <c r="L74" s="664"/>
    </row>
    <row r="76" spans="2:12" x14ac:dyDescent="0.2">
      <c r="I76" s="141"/>
    </row>
    <row r="77" spans="2:12" x14ac:dyDescent="0.2">
      <c r="B77" s="697"/>
      <c r="C77" s="697"/>
      <c r="D77" s="697"/>
      <c r="E77" s="697"/>
      <c r="F77" s="697"/>
      <c r="G77" s="697"/>
      <c r="H77" s="697"/>
      <c r="I77" s="697"/>
      <c r="J77" s="697"/>
      <c r="K77" s="697"/>
      <c r="L77" s="697"/>
    </row>
    <row r="78" spans="2:12" x14ac:dyDescent="0.2">
      <c r="B78" s="698"/>
      <c r="C78" s="698"/>
      <c r="D78" s="698"/>
      <c r="E78" s="698"/>
      <c r="F78" s="698"/>
      <c r="G78" s="698"/>
      <c r="H78" s="698"/>
      <c r="I78" s="698"/>
      <c r="J78" s="698"/>
      <c r="K78" s="698"/>
      <c r="L78" s="698"/>
    </row>
    <row r="80" spans="2:12" x14ac:dyDescent="0.2">
      <c r="B80" s="697"/>
      <c r="C80" s="697"/>
      <c r="D80" s="697"/>
      <c r="E80" s="697"/>
      <c r="F80" s="697"/>
      <c r="G80" s="697"/>
      <c r="H80" s="697"/>
      <c r="I80" s="697"/>
      <c r="J80" s="697"/>
      <c r="K80" s="697"/>
      <c r="L80" s="697"/>
    </row>
    <row r="81" spans="2:12" x14ac:dyDescent="0.2">
      <c r="B81" s="665" t="s">
        <v>61</v>
      </c>
      <c r="C81" s="665"/>
      <c r="D81" s="665"/>
      <c r="E81" s="665"/>
      <c r="F81" s="665"/>
      <c r="G81" s="665"/>
      <c r="H81" s="665"/>
      <c r="I81" s="665"/>
      <c r="J81" s="665"/>
      <c r="K81" s="665"/>
      <c r="L81" s="665"/>
    </row>
    <row r="82" spans="2:12" x14ac:dyDescent="0.2">
      <c r="B82" s="665"/>
      <c r="C82" s="665"/>
      <c r="D82" s="665"/>
      <c r="E82" s="665"/>
      <c r="F82" s="665"/>
      <c r="G82" s="665"/>
      <c r="H82" s="665"/>
      <c r="I82" s="665"/>
      <c r="J82" s="665"/>
      <c r="K82" s="665"/>
      <c r="L82" s="665"/>
    </row>
    <row r="83" spans="2:12" x14ac:dyDescent="0.2">
      <c r="B83" s="665"/>
      <c r="C83" s="665"/>
      <c r="D83" s="665"/>
      <c r="E83" s="665"/>
      <c r="F83" s="665"/>
      <c r="G83" s="665"/>
      <c r="H83" s="665"/>
      <c r="I83" s="665"/>
      <c r="J83" s="665"/>
      <c r="K83" s="665"/>
      <c r="L83" s="665"/>
    </row>
    <row r="84" spans="2:12" x14ac:dyDescent="0.2">
      <c r="B84" s="665"/>
      <c r="C84" s="665"/>
      <c r="D84" s="665"/>
      <c r="E84" s="665"/>
      <c r="F84" s="665"/>
      <c r="G84" s="665"/>
      <c r="H84" s="665"/>
      <c r="I84" s="665"/>
      <c r="J84" s="665"/>
      <c r="K84" s="665"/>
      <c r="L84" s="665"/>
    </row>
    <row r="86" spans="2:12" x14ac:dyDescent="0.2">
      <c r="B86" s="697"/>
      <c r="C86" s="697"/>
      <c r="D86" s="697"/>
      <c r="E86" s="697"/>
      <c r="F86" s="697"/>
      <c r="G86" s="697"/>
      <c r="H86" s="697"/>
      <c r="I86" s="697"/>
      <c r="J86" s="697"/>
      <c r="K86" s="697"/>
      <c r="L86" s="697"/>
    </row>
    <row r="87" spans="2:12" x14ac:dyDescent="0.2">
      <c r="B87" s="665" t="s">
        <v>62</v>
      </c>
      <c r="C87" s="665"/>
      <c r="D87" s="665"/>
      <c r="E87" s="665"/>
      <c r="F87" s="665"/>
      <c r="G87" s="665"/>
      <c r="H87" s="665"/>
      <c r="I87" s="665"/>
      <c r="J87" s="665"/>
      <c r="K87" s="665"/>
      <c r="L87" s="665"/>
    </row>
    <row r="88" spans="2:12" x14ac:dyDescent="0.2">
      <c r="B88" s="665"/>
      <c r="C88" s="665"/>
      <c r="D88" s="665"/>
      <c r="E88" s="665"/>
      <c r="F88" s="665"/>
      <c r="G88" s="665"/>
      <c r="H88" s="665"/>
      <c r="I88" s="665"/>
      <c r="J88" s="665"/>
      <c r="K88" s="665"/>
      <c r="L88" s="665"/>
    </row>
    <row r="89" spans="2:12" x14ac:dyDescent="0.2">
      <c r="B89" s="665"/>
      <c r="C89" s="665"/>
      <c r="D89" s="665"/>
      <c r="E89" s="665"/>
      <c r="F89" s="665"/>
      <c r="G89" s="665"/>
      <c r="H89" s="665"/>
      <c r="I89" s="665"/>
      <c r="J89" s="665"/>
      <c r="K89" s="665"/>
      <c r="L89" s="665"/>
    </row>
    <row r="91" spans="2:12" x14ac:dyDescent="0.2">
      <c r="B91" s="697"/>
      <c r="C91" s="697"/>
      <c r="D91" s="697"/>
      <c r="E91" s="697"/>
      <c r="F91" s="697"/>
      <c r="G91" s="697"/>
      <c r="H91" s="697"/>
      <c r="I91" s="697"/>
      <c r="J91" s="697"/>
      <c r="K91" s="697"/>
      <c r="L91" s="697"/>
    </row>
    <row r="92" spans="2:12" x14ac:dyDescent="0.2">
      <c r="B92" s="665" t="s">
        <v>63</v>
      </c>
      <c r="C92" s="665"/>
      <c r="D92" s="665"/>
      <c r="E92" s="665"/>
      <c r="F92" s="665"/>
      <c r="G92" s="665"/>
      <c r="H92" s="665"/>
      <c r="I92" s="665"/>
      <c r="J92" s="665"/>
      <c r="K92" s="665"/>
      <c r="L92" s="665"/>
    </row>
    <row r="93" spans="2:12" x14ac:dyDescent="0.2">
      <c r="B93" s="665"/>
      <c r="C93" s="665"/>
      <c r="D93" s="665"/>
      <c r="E93" s="665"/>
      <c r="F93" s="665"/>
      <c r="G93" s="665"/>
      <c r="H93" s="665"/>
      <c r="I93" s="665"/>
      <c r="J93" s="665"/>
      <c r="K93" s="665"/>
      <c r="L93" s="665"/>
    </row>
    <row r="94" spans="2:12" x14ac:dyDescent="0.2">
      <c r="B94" s="665"/>
      <c r="C94" s="665"/>
      <c r="D94" s="665"/>
      <c r="E94" s="665"/>
      <c r="F94" s="665"/>
      <c r="G94" s="665"/>
      <c r="H94" s="665"/>
      <c r="I94" s="665"/>
      <c r="J94" s="665"/>
      <c r="K94" s="665"/>
      <c r="L94" s="665"/>
    </row>
    <row r="95" spans="2:12" x14ac:dyDescent="0.2">
      <c r="B95" s="665"/>
      <c r="C95" s="665"/>
      <c r="D95" s="665"/>
      <c r="E95" s="665"/>
      <c r="F95" s="665"/>
      <c r="G95" s="665"/>
      <c r="H95" s="665"/>
      <c r="I95" s="665"/>
      <c r="J95" s="665"/>
      <c r="K95" s="665"/>
      <c r="L95" s="665"/>
    </row>
    <row r="97" spans="2:12" x14ac:dyDescent="0.2">
      <c r="B97" s="697"/>
      <c r="C97" s="697"/>
      <c r="D97" s="697"/>
      <c r="E97" s="697"/>
      <c r="F97" s="697"/>
      <c r="G97" s="697"/>
      <c r="H97" s="697"/>
      <c r="I97" s="697"/>
      <c r="J97" s="697"/>
      <c r="K97" s="697"/>
      <c r="L97" s="697"/>
    </row>
    <row r="98" spans="2:12" x14ac:dyDescent="0.2">
      <c r="B98" s="665" t="s">
        <v>64</v>
      </c>
      <c r="C98" s="665"/>
      <c r="D98" s="665"/>
      <c r="E98" s="665"/>
      <c r="F98" s="665"/>
      <c r="G98" s="665"/>
      <c r="H98" s="665"/>
      <c r="I98" s="665"/>
      <c r="J98" s="665"/>
      <c r="K98" s="665"/>
      <c r="L98" s="665"/>
    </row>
    <row r="99" spans="2:12" x14ac:dyDescent="0.2">
      <c r="B99" s="665"/>
      <c r="C99" s="665"/>
      <c r="D99" s="665"/>
      <c r="E99" s="665"/>
      <c r="F99" s="665"/>
      <c r="G99" s="665"/>
      <c r="H99" s="665"/>
      <c r="I99" s="665"/>
      <c r="J99" s="665"/>
      <c r="K99" s="665"/>
      <c r="L99" s="665"/>
    </row>
    <row r="100" spans="2:12" x14ac:dyDescent="0.2">
      <c r="B100" s="664"/>
      <c r="C100" s="664"/>
      <c r="D100" s="664"/>
      <c r="E100" s="664"/>
      <c r="F100" s="664"/>
      <c r="G100" s="664"/>
      <c r="H100" s="664"/>
      <c r="I100" s="664"/>
      <c r="J100" s="664"/>
      <c r="K100" s="664"/>
      <c r="L100" s="664"/>
    </row>
    <row r="101" spans="2:12" x14ac:dyDescent="0.2">
      <c r="B101" s="699" t="s">
        <v>65</v>
      </c>
      <c r="C101" s="699"/>
      <c r="D101" s="699"/>
      <c r="E101" s="699"/>
      <c r="F101" s="699"/>
      <c r="G101" s="699"/>
      <c r="H101" s="699"/>
      <c r="I101" s="699"/>
      <c r="J101" s="699"/>
      <c r="K101" s="699"/>
      <c r="L101" s="699"/>
    </row>
    <row r="102" spans="2:12" x14ac:dyDescent="0.2">
      <c r="B102" s="699"/>
      <c r="C102" s="699"/>
      <c r="D102" s="699"/>
      <c r="E102" s="699"/>
      <c r="F102" s="699"/>
      <c r="G102" s="699"/>
      <c r="H102" s="699"/>
      <c r="I102" s="699"/>
      <c r="J102" s="699"/>
      <c r="K102" s="699"/>
      <c r="L102" s="699"/>
    </row>
    <row r="103" spans="2:12" x14ac:dyDescent="0.2">
      <c r="B103" s="699"/>
      <c r="C103" s="699"/>
      <c r="D103" s="699"/>
      <c r="E103" s="699"/>
      <c r="F103" s="699"/>
      <c r="G103" s="699"/>
      <c r="H103" s="699"/>
      <c r="I103" s="699"/>
      <c r="J103" s="699"/>
      <c r="K103" s="699"/>
      <c r="L103" s="699"/>
    </row>
    <row r="111" spans="2:12" x14ac:dyDescent="0.2">
      <c r="H111" s="664"/>
      <c r="I111" s="664"/>
      <c r="J111" s="664"/>
      <c r="K111" s="664"/>
    </row>
    <row r="112" spans="2:12" x14ac:dyDescent="0.2">
      <c r="H112" s="664"/>
      <c r="I112" s="664"/>
      <c r="J112" s="664"/>
      <c r="K112" s="664"/>
    </row>
    <row r="115" spans="8:10" x14ac:dyDescent="0.2">
      <c r="H115" s="664"/>
      <c r="I115" s="664"/>
    </row>
    <row r="120" spans="8:10" x14ac:dyDescent="0.2">
      <c r="J120" s="68" t="s">
        <v>340</v>
      </c>
    </row>
    <row r="1048575" spans="6:7" x14ac:dyDescent="0.2">
      <c r="F1048575" s="395"/>
      <c r="G1048575" s="397"/>
    </row>
  </sheetData>
  <sheetProtection algorithmName="SHA-512" hashValue="KobYrK5Kz02OmixEFvHVPEzJCWI5f1H+Gz6/Hd8cFgROPy/faqAmFuw28Aidpm2JKnb2TcstEve3BUTXJfzmBw==" saltValue="ifcamODqk9EIc2QQgQG6lQ==" spinCount="100000" sheet="1" objects="1" scenarios="1" selectLockedCells="1"/>
  <protectedRanges>
    <protectedRange sqref="L1:L2" name="Intervalo2"/>
    <protectedRange sqref="I7 E10 K11 I10:I12 C7:C13" name="Intervalo1"/>
    <protectedRange sqref="L1:L2" name="voltar"/>
    <protectedRange sqref="L35:N36" name="avançar"/>
  </protectedRanges>
  <mergeCells count="75">
    <mergeCell ref="F1048575:G1048575"/>
    <mergeCell ref="C32:E32"/>
    <mergeCell ref="G32:K32"/>
    <mergeCell ref="H115:I115"/>
    <mergeCell ref="B77:L77"/>
    <mergeCell ref="B74:L74"/>
    <mergeCell ref="B78:L78"/>
    <mergeCell ref="B80:L80"/>
    <mergeCell ref="B86:L86"/>
    <mergeCell ref="B91:L91"/>
    <mergeCell ref="B97:L97"/>
    <mergeCell ref="B100:L100"/>
    <mergeCell ref="B101:L103"/>
    <mergeCell ref="B98:L99"/>
    <mergeCell ref="B34:K34"/>
    <mergeCell ref="B35:K35"/>
    <mergeCell ref="B31:K31"/>
    <mergeCell ref="C24:E24"/>
    <mergeCell ref="F24:G24"/>
    <mergeCell ref="H24:J24"/>
    <mergeCell ref="B28:K28"/>
    <mergeCell ref="B26:K26"/>
    <mergeCell ref="B27:K27"/>
    <mergeCell ref="B30:K30"/>
    <mergeCell ref="B29:K29"/>
    <mergeCell ref="F22:G22"/>
    <mergeCell ref="H22:J22"/>
    <mergeCell ref="C23:E23"/>
    <mergeCell ref="F23:G23"/>
    <mergeCell ref="H23:J23"/>
    <mergeCell ref="C21:E21"/>
    <mergeCell ref="F21:G21"/>
    <mergeCell ref="H21:J21"/>
    <mergeCell ref="C22:E22"/>
    <mergeCell ref="C16:E16"/>
    <mergeCell ref="F16:G16"/>
    <mergeCell ref="H16:J16"/>
    <mergeCell ref="C17:E17"/>
    <mergeCell ref="F17:G17"/>
    <mergeCell ref="H17:J17"/>
    <mergeCell ref="C20:E20"/>
    <mergeCell ref="F20:G20"/>
    <mergeCell ref="H20:J20"/>
    <mergeCell ref="C18:E18"/>
    <mergeCell ref="F18:G18"/>
    <mergeCell ref="H18:J18"/>
    <mergeCell ref="C19:E19"/>
    <mergeCell ref="F19:G19"/>
    <mergeCell ref="H19:J19"/>
    <mergeCell ref="D1:I1"/>
    <mergeCell ref="D5:I5"/>
    <mergeCell ref="B6:K6"/>
    <mergeCell ref="C7:G7"/>
    <mergeCell ref="I7:K7"/>
    <mergeCell ref="D3:I4"/>
    <mergeCell ref="C13:K13"/>
    <mergeCell ref="C8:K8"/>
    <mergeCell ref="C9:K9"/>
    <mergeCell ref="E10:G10"/>
    <mergeCell ref="I10:K10"/>
    <mergeCell ref="C11:G11"/>
    <mergeCell ref="C12:G12"/>
    <mergeCell ref="I12:K12"/>
    <mergeCell ref="C14:E14"/>
    <mergeCell ref="F14:G14"/>
    <mergeCell ref="H14:J14"/>
    <mergeCell ref="C15:E15"/>
    <mergeCell ref="F15:G15"/>
    <mergeCell ref="H15:J15"/>
    <mergeCell ref="B33:K33"/>
    <mergeCell ref="H112:K112"/>
    <mergeCell ref="B92:L95"/>
    <mergeCell ref="B87:L89"/>
    <mergeCell ref="B81:L84"/>
    <mergeCell ref="H111:K111"/>
  </mergeCells>
  <conditionalFormatting sqref="B16:B24">
    <cfRule type="containsText" dxfId="11" priority="26" operator="containsText" text="Corrigir">
      <formula>NOT(ISERROR(SEARCH("Corrigir",B16)))</formula>
    </cfRule>
  </conditionalFormatting>
  <conditionalFormatting sqref="B15">
    <cfRule type="cellIs" dxfId="10" priority="3" operator="equal">
      <formula>""</formula>
    </cfRule>
  </conditionalFormatting>
  <conditionalFormatting sqref="F15:F24">
    <cfRule type="cellIs" dxfId="9" priority="2" operator="equal">
      <formula>""</formula>
    </cfRule>
  </conditionalFormatting>
  <conditionalFormatting sqref="K15">
    <cfRule type="cellIs" dxfId="8" priority="1" operator="equal">
      <formula>""</formula>
    </cfRule>
  </conditionalFormatting>
  <dataValidations count="5">
    <dataValidation allowBlank="1" showInputMessage="1" showErrorMessage="1" errorTitle="error404" promptTitle="UC" prompt="DIGITAR O NUMERO DA UC SEM O 10/ E O DIGITO_x000a__x000a_EX:. QUANDO A UC FOR 10/12345-6_x000a__x000a_ DEVE-SE DIGITAR APENAS 12345" sqref="B15" xr:uid="{00000000-0002-0000-0A00-000000000000}"/>
    <dataValidation type="list" allowBlank="1" showInputMessage="1" showErrorMessage="1" sqref="I7:K7" xr:uid="{00000000-0002-0000-0A00-000001000000}">
      <formula1>"RESIDENCIAL,COMERCIAL,INDUSTRIAL,RURAL,PODER PÚBLICO, SERVIÇO PÚBLICO"</formula1>
    </dataValidation>
    <dataValidation allowBlank="1" showInputMessage="1" showErrorMessage="1" promptTitle="DOCUMENTO" prompt="DIGITAR O NUMERO DO CPF OU CNPJ DO TITULAR DA UC" sqref="F15:G15" xr:uid="{00000000-0002-0000-0A00-000003000000}"/>
    <dataValidation allowBlank="1" showInputMessage="1" showErrorMessage="1" promptTitle="PERCENTIL DE COMPARTILHAMENTO" prompt="A SOMA DOS PERCENTIS DE COMPARTILHAMENTO DEVE SER DE NO MAXIMO 100%_x000a__x000a_SOMENTE OS CREDITOS EXCEDENTES DO CONSUMO DA UC GERADORA SERÃO COMPARTILHADOS_x000a__x000a__x000a_CONFORME PRODIST 3 E REN 414/2012 " sqref="K15" xr:uid="{00000000-0002-0000-0A00-000004000000}"/>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B33" xr:uid="{00000000-0002-0000-0A00-000002000000}"/>
  </dataValidations>
  <pageMargins left="0.19685039370078741" right="0.19685039370078741" top="0.19685039370078741" bottom="0.19685039370078741" header="0.39370078740157483" footer="0.39370078740157483"/>
  <pageSetup paperSize="9" scale="58" fitToHeight="0" orientation="portrait" r:id="rId1"/>
  <colBreaks count="1" manualBreakCount="1">
    <brk id="11" max="34"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12">
    <pageSetUpPr fitToPage="1"/>
  </sheetPr>
  <dimension ref="B1:W112"/>
  <sheetViews>
    <sheetView showGridLines="0" showRowColHeaders="0" view="pageBreakPreview" zoomScale="40" zoomScaleNormal="85" zoomScaleSheetLayoutView="40" workbookViewId="0">
      <selection activeCell="B15" sqref="B15"/>
    </sheetView>
  </sheetViews>
  <sheetFormatPr defaultColWidth="9.140625" defaultRowHeight="21" x14ac:dyDescent="0.35"/>
  <cols>
    <col min="1" max="1" width="9.140625" style="106"/>
    <col min="2" max="2" width="46.28515625" style="106" customWidth="1"/>
    <col min="3" max="3" width="52" style="106" customWidth="1"/>
    <col min="4" max="4" width="33" style="106" customWidth="1"/>
    <col min="5" max="5" width="13.7109375" style="106" customWidth="1"/>
    <col min="6" max="6" width="15.5703125" style="106" customWidth="1"/>
    <col min="7" max="7" width="17.85546875" style="106" customWidth="1"/>
    <col min="8" max="9" width="15.5703125" style="106" customWidth="1"/>
    <col min="10" max="10" width="20" style="106" customWidth="1"/>
    <col min="11" max="11" width="14.28515625" style="106" customWidth="1"/>
    <col min="12" max="12" width="18" style="106" customWidth="1"/>
    <col min="13" max="13" width="11.5703125" style="106" customWidth="1"/>
    <col min="14" max="14" width="15.42578125" style="106" customWidth="1"/>
    <col min="15" max="15" width="28.7109375" style="106" customWidth="1"/>
    <col min="16" max="16" width="35.28515625" style="106" customWidth="1"/>
    <col min="17" max="17" width="14.85546875" style="106" customWidth="1"/>
    <col min="18" max="16384" width="9.140625" style="106"/>
  </cols>
  <sheetData>
    <row r="1" spans="2:19" ht="21" customHeight="1" x14ac:dyDescent="0.35">
      <c r="B1" s="727" t="s">
        <v>3739</v>
      </c>
      <c r="C1" s="728"/>
      <c r="D1" s="728"/>
      <c r="E1" s="728"/>
      <c r="F1" s="728"/>
      <c r="G1" s="728"/>
      <c r="H1" s="162"/>
      <c r="I1" s="162"/>
      <c r="J1" s="162"/>
      <c r="K1" s="162"/>
      <c r="L1" s="162"/>
      <c r="M1" s="163"/>
      <c r="N1" s="163"/>
      <c r="O1" s="163"/>
      <c r="P1" s="163"/>
      <c r="Q1" s="162"/>
      <c r="R1" s="105"/>
      <c r="S1" s="165"/>
    </row>
    <row r="2" spans="2:19" ht="24.95" customHeight="1" x14ac:dyDescent="0.35">
      <c r="B2" s="729"/>
      <c r="C2" s="730"/>
      <c r="D2" s="730"/>
      <c r="E2" s="730"/>
      <c r="F2" s="730"/>
      <c r="G2" s="730"/>
      <c r="H2" s="102"/>
      <c r="I2" s="102"/>
      <c r="J2" s="102"/>
      <c r="K2" s="102"/>
      <c r="L2" s="102"/>
      <c r="M2" s="719"/>
      <c r="N2" s="719"/>
      <c r="O2" s="719"/>
      <c r="P2" s="719"/>
      <c r="Q2" s="102"/>
      <c r="S2" s="165"/>
    </row>
    <row r="3" spans="2:19" ht="24.95" customHeight="1" x14ac:dyDescent="0.35">
      <c r="B3" s="729"/>
      <c r="C3" s="730"/>
      <c r="D3" s="730"/>
      <c r="E3" s="730"/>
      <c r="F3" s="730"/>
      <c r="G3" s="730"/>
      <c r="K3" s="102"/>
      <c r="L3" s="102"/>
      <c r="M3" s="102"/>
      <c r="O3" s="102"/>
      <c r="Q3" s="102"/>
      <c r="S3" s="165"/>
    </row>
    <row r="4" spans="2:19" ht="24.95" customHeight="1" x14ac:dyDescent="0.35">
      <c r="B4" s="729"/>
      <c r="C4" s="730"/>
      <c r="D4" s="730"/>
      <c r="E4" s="730"/>
      <c r="F4" s="730"/>
      <c r="G4" s="730"/>
      <c r="J4" s="102"/>
      <c r="K4" s="102"/>
      <c r="L4" s="102"/>
      <c r="M4" s="102"/>
      <c r="O4" s="102"/>
      <c r="Q4" s="102"/>
      <c r="S4" s="165"/>
    </row>
    <row r="5" spans="2:19" ht="24.95" customHeight="1" x14ac:dyDescent="0.35">
      <c r="B5" s="714" t="s">
        <v>3740</v>
      </c>
      <c r="C5" s="715"/>
      <c r="D5" s="111"/>
      <c r="E5" s="111"/>
      <c r="G5" s="102"/>
      <c r="J5" s="102"/>
      <c r="K5" s="102"/>
      <c r="L5" s="102"/>
      <c r="M5" s="102"/>
      <c r="O5" s="102"/>
      <c r="Q5" s="102"/>
      <c r="S5" s="165"/>
    </row>
    <row r="6" spans="2:19" ht="24.95" customHeight="1" x14ac:dyDescent="0.35">
      <c r="B6" s="159" t="str">
        <f>IF(OR('MD-SOLAR'!D13 ="6,58kV",'MD-SOLAR'!D13 ="7,96kV",'MD-SOLAR'!D13 ="11,4kV",'MD-SOLAR'!D13 ="12,7kV",'MD-SOLAR'!D13 ="13,8kV",'MD-SOLAR'!D13 ="19,9kV",'MD-SOLAR'!D13 ="22kV",'MD-SOLAR'!D13 ="34,5kV",'MD-SOLAR'!D13 ="69kV",'MD-SOLAR'!D13 ="138kV"), "Tensão Nominal (kV):","Tensão Nominal (V):")</f>
        <v>Tensão Nominal (V):</v>
      </c>
      <c r="C6" s="143" t="str">
        <f>IF(OR('MD-SOLAR'!D13 ="6,58kV",'MD-SOLAR'!D13 ="7,96kV",'MD-SOLAR'!D13 ="11,4kV",'MD-SOLAR'!D13 ="12,7kV",'MD-SOLAR'!D13 ="13,8kV",'MD-SOLAR'!D13 ="19,9kV",'MD-SOLAR'!D13 ="22kV",'MD-SOLAR'!D13 ="34,5kV",'MD-SOLAR'!D13 ="69kV",'MD-SOLAR'!D13 ="138kV"), LEFT('MD-SOLAR'!D13,4),'MD-SOLAR'!D13)</f>
        <v/>
      </c>
      <c r="G6" s="104"/>
      <c r="J6" s="102"/>
      <c r="K6" s="102"/>
      <c r="L6" s="102"/>
      <c r="M6" s="102"/>
      <c r="O6" s="102"/>
      <c r="P6" s="102"/>
      <c r="Q6" s="102"/>
      <c r="S6" s="165"/>
    </row>
    <row r="7" spans="2:19" ht="24.95" customHeight="1" x14ac:dyDescent="0.35">
      <c r="B7" s="144" t="s">
        <v>91</v>
      </c>
      <c r="C7" s="145" t="str">
        <f>'MD-SOLAR'!J12</f>
        <v/>
      </c>
      <c r="D7" s="166"/>
      <c r="E7" s="166"/>
      <c r="G7" s="102"/>
      <c r="J7" s="102"/>
      <c r="K7" s="102"/>
      <c r="L7" s="102"/>
      <c r="Q7" s="102"/>
      <c r="S7" s="165"/>
    </row>
    <row r="8" spans="2:19" ht="24.95" customHeight="1" x14ac:dyDescent="0.35">
      <c r="B8" s="144" t="s">
        <v>111</v>
      </c>
      <c r="C8" s="145">
        <f>'MD-SOLAR'!C22</f>
        <v>0</v>
      </c>
      <c r="D8" s="166"/>
      <c r="E8" s="166"/>
      <c r="K8" s="102"/>
      <c r="Q8" s="102"/>
      <c r="S8" s="165"/>
    </row>
    <row r="9" spans="2:19" ht="24.95" customHeight="1" x14ac:dyDescent="0.35">
      <c r="B9" s="144" t="s">
        <v>3741</v>
      </c>
      <c r="C9" s="145">
        <f>'MD-SOLAR'!E22</f>
        <v>0</v>
      </c>
      <c r="H9" s="102"/>
      <c r="N9" s="713" t="str">
        <f>"                 "&amp;'MD-SOLAR'!J16&amp;"A"</f>
        <v xml:space="preserve">                 A</v>
      </c>
      <c r="O9" s="713"/>
      <c r="Q9" s="102"/>
      <c r="S9" s="165"/>
    </row>
    <row r="10" spans="2:19" ht="24.95" customHeight="1" x14ac:dyDescent="0.35">
      <c r="B10" s="144" t="s">
        <v>3742</v>
      </c>
      <c r="C10" s="145">
        <f>'MD-SOLAR'!F22</f>
        <v>0</v>
      </c>
      <c r="D10" s="166"/>
      <c r="E10" s="166"/>
      <c r="H10" s="102"/>
      <c r="I10" s="102"/>
      <c r="J10" s="209" t="str">
        <f>C12&amp;"A"</f>
        <v>0A</v>
      </c>
      <c r="K10" s="176"/>
      <c r="L10" s="176"/>
      <c r="Q10" s="102"/>
      <c r="S10" s="165"/>
    </row>
    <row r="11" spans="2:19" ht="24.95" customHeight="1" x14ac:dyDescent="0.35">
      <c r="B11" s="144" t="s">
        <v>3743</v>
      </c>
      <c r="C11" s="145">
        <f>'MD-SOLAR'!G22</f>
        <v>0</v>
      </c>
      <c r="D11" s="166"/>
      <c r="E11" s="166"/>
      <c r="J11" s="102"/>
      <c r="K11" s="102"/>
      <c r="L11" s="102"/>
      <c r="Q11" s="102"/>
      <c r="S11" s="165"/>
    </row>
    <row r="12" spans="2:19" ht="24.95" customHeight="1" x14ac:dyDescent="0.35">
      <c r="B12" s="146" t="s">
        <v>3744</v>
      </c>
      <c r="C12" s="147">
        <f>'MD-SOLAR'!B15</f>
        <v>0</v>
      </c>
      <c r="D12" s="712" t="str">
        <f>IF(OR('MD-SOLAR'!D13 ="6,58kV",'MD-SOLAR'!D13 ="7,96kV",'MD-SOLAR'!D13 ="11,4kV",'MD-SOLAR'!D13 ="12,7kV",'MD-SOLAR'!D13 ="13,8kV",'MD-SOLAR'!D13 ="19,9kV",'MD-SOLAR'!D13 ="22kV",'MD-SOLAR'!D13 ="34,5kV",'MD-SOLAR'!D13 ="69kV",'MD-SOLAR'!D13 ="138kV"), C6&amp;"kV",C6&amp;"V")</f>
        <v>V</v>
      </c>
      <c r="E12" s="713"/>
      <c r="F12" s="713"/>
      <c r="H12" s="102"/>
      <c r="I12" s="102"/>
      <c r="L12" s="102"/>
      <c r="Q12" s="102"/>
      <c r="S12" s="165"/>
    </row>
    <row r="13" spans="2:19" ht="24.95" customHeight="1" x14ac:dyDescent="0.35">
      <c r="B13" s="164"/>
      <c r="H13" s="102"/>
      <c r="I13" s="102"/>
      <c r="J13" s="102"/>
      <c r="K13" s="102"/>
      <c r="L13" s="102"/>
      <c r="Q13" s="102"/>
      <c r="S13" s="165"/>
    </row>
    <row r="14" spans="2:19" ht="24.95" customHeight="1" x14ac:dyDescent="0.35">
      <c r="B14" s="714" t="s">
        <v>3745</v>
      </c>
      <c r="C14" s="715"/>
      <c r="D14" s="210"/>
      <c r="E14" s="133"/>
      <c r="H14" s="102"/>
      <c r="I14" s="102"/>
      <c r="J14" s="102"/>
      <c r="K14" s="102"/>
      <c r="L14" s="102"/>
      <c r="O14" s="102"/>
      <c r="Q14" s="102"/>
      <c r="S14" s="165"/>
    </row>
    <row r="15" spans="2:19" ht="61.5" customHeight="1" x14ac:dyDescent="0.35">
      <c r="B15" s="160" t="s">
        <v>3746</v>
      </c>
      <c r="C15" s="143" t="str">
        <f>CONCATENATE(IF(SAIDA!AR2&lt;&gt;"",SAIDA!AR2,""),IF(SAIDA!AU2&lt;&gt;"",","&amp;SAIDA!AU2,""),IF(SAIDA!AX2&lt;&gt;"",","&amp;SAIDA!AX2,""),IF(SAIDA!BA2&lt;&gt;"",","&amp;SAIDA!BA2,""),IF(SAIDA!BD2&lt;&gt;"",","&amp;SAIDA!BD2,""),IF(SAIDA!BG2&lt;&gt;"",","&amp;SAIDA!BG2,""),IF(SAIDA!BJ2&lt;&gt;"",","&amp;SAIDA!BJ2,""),IF(SAIDA!BM2&lt;&gt;"",","&amp;SAIDA!BM2,""),IF(SAIDA!BP2&lt;&gt;"",","&amp;SAIDA!BP2,""),IF(SAIDA!BS2&lt;&gt;"",","&amp;SAIDA!BS2,""))</f>
        <v/>
      </c>
      <c r="D15" s="166"/>
      <c r="E15" s="166"/>
      <c r="H15" s="102"/>
      <c r="I15" s="102"/>
      <c r="J15" s="102"/>
      <c r="K15" s="102"/>
      <c r="L15" s="102"/>
      <c r="O15" s="181" t="str">
        <f>"  "&amp;'MD-SOLAR'!I16&amp;"kA"</f>
        <v xml:space="preserve">  kA</v>
      </c>
      <c r="Q15" s="102"/>
      <c r="S15" s="165"/>
    </row>
    <row r="16" spans="2:19" ht="61.5" customHeight="1" x14ac:dyDescent="0.35">
      <c r="B16" s="144" t="s">
        <v>3747</v>
      </c>
      <c r="C16" s="145" t="str">
        <f>CONCATENATE(IF(SAIDA!AS2&lt;&gt;"",SAIDA!AS2,""),IF(SAIDA!AV2&lt;&gt;"",","&amp;SAIDA!AV2,""),IF(SAIDA!AY2&lt;&gt;"",","&amp;SAIDA!AY2,""),IF(SAIDA!BB2&lt;&gt;"",","&amp;SAIDA!BB2,""),IF(SAIDA!BE2&lt;&gt;"",","&amp;SAIDA!BE2,""),IF(SAIDA!BH2&lt;&gt;"",","&amp;SAIDA!BH2,""),IF(SAIDA!BK2&lt;&gt;"",","&amp;SAIDA!BK2,""),IF(SAIDA!BN2&lt;&gt;"",","&amp;SAIDA!BN2,""),IF(SAIDA!BQ2&lt;&gt;"",","&amp;SAIDA!BQ2,""),IF(SAIDA!BT2&lt;&gt;"",","&amp;SAIDA!BT2,""))</f>
        <v/>
      </c>
      <c r="D16" s="166"/>
      <c r="E16" s="166"/>
      <c r="H16" s="102"/>
      <c r="I16" s="102"/>
      <c r="J16" s="713" t="str">
        <f>"             "&amp;'MD-SOLAR'!L16&amp;"A"</f>
        <v xml:space="preserve">             A</v>
      </c>
      <c r="K16" s="713"/>
      <c r="L16" s="102"/>
      <c r="Q16" s="102"/>
      <c r="S16" s="165"/>
    </row>
    <row r="17" spans="2:19" ht="24.95" customHeight="1" x14ac:dyDescent="0.35">
      <c r="B17" s="144" t="s">
        <v>3748</v>
      </c>
      <c r="C17" s="149">
        <f>SUM('MD-SOLAR'!C31:C40)</f>
        <v>0</v>
      </c>
      <c r="D17" s="137"/>
      <c r="E17" s="137"/>
      <c r="H17" s="102"/>
      <c r="I17" s="102"/>
      <c r="J17" s="102"/>
      <c r="K17" s="102"/>
      <c r="L17" s="102"/>
      <c r="Q17" s="102"/>
      <c r="S17" s="165"/>
    </row>
    <row r="18" spans="2:19" ht="24.95" customHeight="1" x14ac:dyDescent="0.35">
      <c r="B18" s="150" t="s">
        <v>3749</v>
      </c>
      <c r="C18" s="151" t="str">
        <f>CONCATENATE('MD-SOLAR'!L41," kWp")</f>
        <v>0 kWp</v>
      </c>
      <c r="D18" s="137"/>
      <c r="E18" s="137"/>
      <c r="H18" s="102"/>
      <c r="I18" s="102"/>
      <c r="K18" s="102"/>
      <c r="L18" s="102"/>
      <c r="P18" s="104"/>
      <c r="Q18" s="102"/>
      <c r="R18" s="105"/>
      <c r="S18" s="165"/>
    </row>
    <row r="19" spans="2:19" ht="24.95" customHeight="1" x14ac:dyDescent="0.35">
      <c r="B19" s="144"/>
      <c r="C19" s="135"/>
      <c r="E19" s="166"/>
      <c r="H19" s="102"/>
      <c r="I19" s="102"/>
      <c r="K19" s="716" t="str">
        <f>""&amp;'MD-SOLAR'!K16&amp;"kA"</f>
        <v>kA</v>
      </c>
      <c r="L19" s="716"/>
      <c r="P19" s="104"/>
      <c r="Q19" s="102"/>
      <c r="R19" s="105"/>
      <c r="S19" s="165"/>
    </row>
    <row r="20" spans="2:19" ht="24.95" customHeight="1" x14ac:dyDescent="0.35">
      <c r="B20" s="714" t="s">
        <v>3750</v>
      </c>
      <c r="C20" s="715"/>
      <c r="D20" s="136"/>
      <c r="E20" s="166"/>
      <c r="H20" s="112"/>
      <c r="I20" s="112"/>
      <c r="J20" s="112"/>
      <c r="K20" s="716"/>
      <c r="L20" s="716"/>
      <c r="Q20" s="102"/>
      <c r="S20" s="165"/>
    </row>
    <row r="21" spans="2:19" ht="61.5" customHeight="1" x14ac:dyDescent="0.35">
      <c r="B21" s="160" t="s">
        <v>3746</v>
      </c>
      <c r="C21" s="161" t="str">
        <f>CONCATENATE(IF(SAIDA!BV2&lt;&gt;"",SAIDA!BV2,""),IF(SAIDA!BY2&lt;&gt;"",","&amp;SAIDA!BY2,""),IF(SAIDA!CB2&lt;&gt;"",","&amp;SAIDA!CB2,""),IF(SAIDA!CE2&lt;&gt;"",","&amp;SAIDA!CE2,""),IF(SAIDA!CH2&lt;&gt;"",","&amp;SAIDA!CH2,""),IF(SAIDA!CK2&lt;&gt;"",","&amp;SAIDA!CK2,""),IF(SAIDA!CN2&lt;&gt;"",","&amp;SAIDA!CN2,""),IF(SAIDA!CQ2&lt;&gt;"",","&amp;SAIDA!CQ2,""),IF(SAIDA!CS2&lt;&gt;"",","&amp;SAIDA!CS2,""),IF(SAIDA!CW2&lt;&gt;"",","&amp;SAIDA!CW2,""))</f>
        <v/>
      </c>
      <c r="D21" s="137"/>
      <c r="E21" s="137"/>
      <c r="H21" s="177" t="str">
        <f>C24</f>
        <v>0 kW</v>
      </c>
      <c r="I21" s="104"/>
      <c r="J21" s="104"/>
      <c r="M21" s="104"/>
      <c r="Q21" s="102"/>
      <c r="S21" s="165"/>
    </row>
    <row r="22" spans="2:19" ht="61.5" customHeight="1" x14ac:dyDescent="0.35">
      <c r="B22" s="148" t="s">
        <v>3751</v>
      </c>
      <c r="C22" s="152" t="str">
        <f>CONCATENATE(IF(SAIDA!BW2&lt;&gt;"",SAIDA!BW2,""),IF(SAIDA!BZ2&lt;&gt;"",","&amp;SAIDA!BZ2,""),IF(SAIDA!CC2&lt;&gt;"",","&amp;SAIDA!CC2,""),IF(SAIDA!CF2&lt;&gt;"",","&amp;SAIDA!CF2,""),IF(SAIDA!CI2&lt;&gt;"",","&amp;SAIDA!CI2,""),IF(SAIDA!CL2&lt;&gt;"",","&amp;SAIDA!CL2,""),IF(SAIDA!CO2&lt;&gt;"",","&amp;SAIDA!CO2,""),IF(SAIDA!CR2&lt;&gt;"",","&amp;SAIDA!CR2,""),IF(SAIDA!CT2&lt;&gt;"",","&amp;SAIDA!CT2,""),IF(SAIDA!CX2&lt;&gt;"",","&amp;SAIDA!CX2,""))</f>
        <v/>
      </c>
      <c r="D22" s="138"/>
      <c r="E22" s="138"/>
      <c r="H22" s="104"/>
      <c r="I22" s="104"/>
      <c r="J22" s="104"/>
      <c r="K22" s="104"/>
      <c r="L22" s="104"/>
      <c r="M22" s="104"/>
      <c r="Q22" s="102"/>
      <c r="S22" s="165"/>
    </row>
    <row r="23" spans="2:19" ht="24.95" customHeight="1" x14ac:dyDescent="0.35">
      <c r="B23" s="148" t="s">
        <v>3752</v>
      </c>
      <c r="C23" s="149">
        <f>SUM('MD-SOLAR'!C46:C55)</f>
        <v>0</v>
      </c>
      <c r="D23" s="137"/>
      <c r="E23" s="137"/>
      <c r="H23" s="104"/>
      <c r="I23" s="104"/>
      <c r="J23" s="104"/>
      <c r="K23" s="104"/>
      <c r="L23" s="104"/>
      <c r="M23" s="104"/>
      <c r="N23" s="209" t="str">
        <f>C18</f>
        <v>0 kWp</v>
      </c>
      <c r="Q23" s="102"/>
      <c r="S23" s="165"/>
    </row>
    <row r="24" spans="2:19" ht="54.75" customHeight="1" x14ac:dyDescent="0.35">
      <c r="B24" s="148" t="s">
        <v>3753</v>
      </c>
      <c r="C24" s="153" t="str">
        <f>CONCATENATE('MD-SOLAR'!K56," kW")</f>
        <v>0 kW</v>
      </c>
      <c r="D24" s="137"/>
      <c r="E24" s="137"/>
      <c r="H24" s="104"/>
      <c r="I24" s="104"/>
      <c r="J24" s="104"/>
      <c r="M24" s="104"/>
      <c r="O24" s="105"/>
      <c r="P24" s="105"/>
      <c r="Q24" s="102"/>
      <c r="S24" s="165"/>
    </row>
    <row r="25" spans="2:19" ht="24.95" customHeight="1" x14ac:dyDescent="0.35">
      <c r="B25" s="148" t="s">
        <v>3754</v>
      </c>
      <c r="C25" s="145">
        <f>'MD-SOLAR'!I16</f>
        <v>0</v>
      </c>
      <c r="D25" s="166"/>
      <c r="E25" s="166"/>
      <c r="H25" s="172"/>
      <c r="I25" s="104"/>
      <c r="J25" s="104"/>
      <c r="K25" s="104"/>
      <c r="L25" s="172"/>
      <c r="M25" s="104"/>
      <c r="N25" s="102"/>
      <c r="O25" s="112" t="s">
        <v>3755</v>
      </c>
      <c r="S25" s="165"/>
    </row>
    <row r="26" spans="2:19" ht="24.95" customHeight="1" x14ac:dyDescent="0.35">
      <c r="B26" s="154" t="s">
        <v>3756</v>
      </c>
      <c r="C26" s="147">
        <f>'MD-SOLAR'!K16</f>
        <v>0</v>
      </c>
      <c r="D26" s="166"/>
      <c r="E26" s="166"/>
      <c r="H26" s="174"/>
      <c r="I26" s="104"/>
      <c r="J26" s="104"/>
      <c r="K26" s="104"/>
      <c r="L26" s="174"/>
      <c r="M26" s="174"/>
      <c r="N26" s="175"/>
      <c r="O26" s="208" t="s">
        <v>3757</v>
      </c>
      <c r="P26" s="175"/>
      <c r="S26" s="165"/>
    </row>
    <row r="27" spans="2:19" ht="24.95" customHeight="1" x14ac:dyDescent="0.35">
      <c r="B27" s="148"/>
      <c r="C27" s="135"/>
      <c r="D27" s="166"/>
      <c r="E27" s="166"/>
      <c r="H27" s="174"/>
      <c r="I27" s="104"/>
      <c r="J27" s="104"/>
      <c r="K27" s="104"/>
      <c r="L27" s="174"/>
      <c r="M27" s="174"/>
      <c r="N27" s="174"/>
      <c r="O27" s="208" t="s">
        <v>3758</v>
      </c>
      <c r="P27" s="174"/>
      <c r="S27" s="165"/>
    </row>
    <row r="28" spans="2:19" ht="24.95" customHeight="1" x14ac:dyDescent="0.35">
      <c r="B28" s="714" t="s">
        <v>3759</v>
      </c>
      <c r="C28" s="715"/>
      <c r="D28" s="167"/>
      <c r="E28" s="168"/>
      <c r="G28" s="108"/>
      <c r="H28" s="174"/>
      <c r="I28" s="104"/>
      <c r="J28" s="104"/>
      <c r="K28" s="104"/>
      <c r="L28" s="174"/>
      <c r="M28" s="174"/>
      <c r="N28" s="174"/>
      <c r="O28" s="208" t="s">
        <v>3760</v>
      </c>
      <c r="P28" s="174"/>
      <c r="S28" s="165"/>
    </row>
    <row r="29" spans="2:19" ht="24.95" customHeight="1" x14ac:dyDescent="0.35">
      <c r="B29" s="160" t="s">
        <v>44372</v>
      </c>
      <c r="C29" s="143" t="str">
        <f>SAIDA!A2</f>
        <v/>
      </c>
      <c r="D29" s="166"/>
      <c r="E29" s="166"/>
      <c r="G29" s="108"/>
      <c r="H29" s="174"/>
      <c r="I29" s="104"/>
      <c r="J29" s="104"/>
      <c r="K29" s="104"/>
      <c r="L29" s="174"/>
      <c r="M29" s="174"/>
      <c r="N29" s="174"/>
      <c r="O29" s="208" t="s">
        <v>3761</v>
      </c>
      <c r="P29" s="174"/>
      <c r="S29" s="165"/>
    </row>
    <row r="30" spans="2:19" ht="24.95" customHeight="1" x14ac:dyDescent="0.35">
      <c r="B30" s="148" t="s">
        <v>3762</v>
      </c>
      <c r="C30" s="145" t="str">
        <f>SAIDA!B2</f>
        <v/>
      </c>
      <c r="D30" s="166"/>
      <c r="E30" s="166"/>
      <c r="H30" s="174"/>
      <c r="K30" s="104"/>
      <c r="L30" s="174"/>
      <c r="M30" s="174"/>
      <c r="N30" s="174"/>
      <c r="O30" s="208" t="s">
        <v>3763</v>
      </c>
      <c r="P30" s="174"/>
      <c r="S30" s="165"/>
    </row>
    <row r="31" spans="2:19" s="169" customFormat="1" ht="54.95" customHeight="1" x14ac:dyDescent="0.35">
      <c r="B31" s="148" t="s">
        <v>16</v>
      </c>
      <c r="C31" s="145" t="str">
        <f>CONCATENATE(SAIDA!C2,,", ",SAIDA!D2)</f>
        <v xml:space="preserve">, </v>
      </c>
      <c r="D31" s="721" t="s">
        <v>3764</v>
      </c>
      <c r="E31" s="722"/>
      <c r="F31" s="722"/>
      <c r="G31" s="100"/>
      <c r="H31" s="174"/>
      <c r="K31" s="109"/>
      <c r="L31" s="174"/>
      <c r="M31" s="174"/>
      <c r="N31" s="174"/>
      <c r="O31" s="208" t="s">
        <v>3765</v>
      </c>
      <c r="P31" s="174"/>
      <c r="S31" s="211"/>
    </row>
    <row r="32" spans="2:19" ht="24.95" customHeight="1" x14ac:dyDescent="0.35">
      <c r="B32" s="148" t="s">
        <v>18</v>
      </c>
      <c r="C32" s="145" t="str">
        <f>SAIDA!H2</f>
        <v/>
      </c>
      <c r="D32" s="721"/>
      <c r="E32" s="722"/>
      <c r="F32" s="722"/>
      <c r="G32" s="100"/>
      <c r="H32" s="174"/>
      <c r="K32" s="104"/>
      <c r="L32" s="174"/>
      <c r="M32" s="174"/>
      <c r="N32" s="174"/>
      <c r="O32" s="208" t="s">
        <v>3766</v>
      </c>
      <c r="P32" s="174"/>
      <c r="S32" s="165"/>
    </row>
    <row r="33" spans="2:23" ht="24.95" customHeight="1" x14ac:dyDescent="0.35">
      <c r="B33" s="148" t="s">
        <v>22</v>
      </c>
      <c r="C33" s="145" t="str">
        <f>SAIDA!J2</f>
        <v/>
      </c>
      <c r="D33" s="721"/>
      <c r="E33" s="722"/>
      <c r="F33" s="722"/>
      <c r="G33" s="100"/>
      <c r="H33" s="174"/>
      <c r="L33" s="174"/>
      <c r="M33" s="174"/>
      <c r="N33" s="174"/>
      <c r="O33" s="208" t="s">
        <v>3767</v>
      </c>
      <c r="P33" s="174"/>
      <c r="S33" s="165"/>
    </row>
    <row r="34" spans="2:23" ht="24.95" customHeight="1" x14ac:dyDescent="0.35">
      <c r="B34" s="148" t="s">
        <v>20</v>
      </c>
      <c r="C34" s="145" t="str">
        <f>SAIDA!M2</f>
        <v/>
      </c>
      <c r="D34" s="721"/>
      <c r="E34" s="722"/>
      <c r="F34" s="722"/>
      <c r="G34" s="100"/>
      <c r="H34" s="174"/>
      <c r="L34" s="174"/>
      <c r="M34" s="174"/>
      <c r="N34" s="174"/>
      <c r="O34" s="208" t="s">
        <v>3768</v>
      </c>
      <c r="P34" s="174"/>
      <c r="S34" s="165"/>
    </row>
    <row r="35" spans="2:23" ht="24.95" customHeight="1" x14ac:dyDescent="0.35">
      <c r="B35" s="148" t="s">
        <v>3769</v>
      </c>
      <c r="C35" s="145">
        <f>SAIDA!V2</f>
        <v>0</v>
      </c>
      <c r="D35" s="721"/>
      <c r="E35" s="722"/>
      <c r="F35" s="722"/>
      <c r="G35" s="100"/>
      <c r="H35" s="174"/>
      <c r="L35" s="174"/>
      <c r="M35" s="174"/>
      <c r="N35" s="174"/>
      <c r="O35" s="208" t="s">
        <v>3770</v>
      </c>
      <c r="P35" s="174"/>
      <c r="S35" s="165"/>
    </row>
    <row r="36" spans="2:23" ht="24.95" customHeight="1" x14ac:dyDescent="0.35">
      <c r="B36" s="155" t="s">
        <v>3771</v>
      </c>
      <c r="C36" s="156">
        <f>SAIDA!W2</f>
        <v>0</v>
      </c>
      <c r="D36" s="723" t="s">
        <v>3772</v>
      </c>
      <c r="E36" s="724"/>
      <c r="F36" s="724"/>
      <c r="G36" s="100"/>
      <c r="H36" s="174"/>
      <c r="K36" s="142"/>
      <c r="L36" s="174"/>
      <c r="M36" s="174"/>
      <c r="N36" s="174"/>
      <c r="O36" s="208" t="s">
        <v>3773</v>
      </c>
      <c r="P36" s="174"/>
      <c r="S36" s="165"/>
    </row>
    <row r="37" spans="2:23" ht="24.95" customHeight="1" x14ac:dyDescent="0.35">
      <c r="B37" s="157" t="s">
        <v>3774</v>
      </c>
      <c r="C37" s="158">
        <f>SAIDA!X2</f>
        <v>0</v>
      </c>
      <c r="D37" s="173"/>
      <c r="E37" s="173"/>
      <c r="F37" s="173"/>
      <c r="G37" s="173"/>
      <c r="K37" s="104"/>
      <c r="L37" s="170"/>
      <c r="M37" s="102"/>
      <c r="N37" s="102"/>
      <c r="O37" s="178" t="s">
        <v>3775</v>
      </c>
      <c r="P37" s="102"/>
      <c r="R37" s="109"/>
      <c r="S37" s="287"/>
      <c r="T37" s="109"/>
    </row>
    <row r="38" spans="2:23" ht="24.95" customHeight="1" x14ac:dyDescent="0.35">
      <c r="B38" s="164"/>
      <c r="C38" s="134"/>
      <c r="D38" s="173"/>
      <c r="E38" s="173"/>
      <c r="F38" s="173"/>
      <c r="G38" s="725" t="s">
        <v>3776</v>
      </c>
      <c r="H38" s="725"/>
      <c r="I38" s="725"/>
      <c r="J38" s="725"/>
      <c r="K38" s="725"/>
      <c r="M38" s="105"/>
      <c r="N38" s="105"/>
      <c r="O38" s="178" t="s">
        <v>3777</v>
      </c>
      <c r="P38" s="105"/>
      <c r="R38" s="109"/>
      <c r="S38" s="287"/>
      <c r="T38" s="109"/>
    </row>
    <row r="39" spans="2:23" ht="24.95" customHeight="1" x14ac:dyDescent="0.35">
      <c r="B39" s="164"/>
      <c r="C39" s="100"/>
      <c r="D39" s="100"/>
      <c r="E39" s="100"/>
      <c r="G39" s="726" t="s">
        <v>138</v>
      </c>
      <c r="H39" s="726"/>
      <c r="I39" s="726"/>
      <c r="J39" s="726"/>
      <c r="K39" s="726"/>
      <c r="M39" s="109"/>
      <c r="O39" s="110"/>
      <c r="P39" s="110"/>
      <c r="Q39" s="107"/>
      <c r="S39" s="287"/>
      <c r="T39" s="109"/>
    </row>
    <row r="40" spans="2:23" ht="24.95" customHeight="1" x14ac:dyDescent="0.35">
      <c r="B40" s="164"/>
      <c r="G40" s="104"/>
      <c r="H40" s="104"/>
      <c r="I40" s="104"/>
      <c r="J40" s="104"/>
      <c r="K40" s="104"/>
      <c r="L40" s="109"/>
      <c r="M40" s="109"/>
      <c r="O40" s="171"/>
      <c r="P40" s="171"/>
      <c r="S40" s="287"/>
      <c r="U40" s="110"/>
      <c r="V40" s="110"/>
      <c r="W40" s="107"/>
    </row>
    <row r="41" spans="2:23" ht="24.95" customHeight="1" x14ac:dyDescent="0.35">
      <c r="B41" s="708" t="s">
        <v>3778</v>
      </c>
      <c r="C41" s="709"/>
      <c r="D41" s="709"/>
      <c r="E41" s="709"/>
      <c r="F41" s="709"/>
      <c r="G41" s="709"/>
      <c r="H41" s="709"/>
      <c r="I41" s="709"/>
      <c r="J41" s="709"/>
      <c r="K41" s="709"/>
      <c r="L41" s="709"/>
      <c r="M41" s="709"/>
      <c r="N41" s="709"/>
      <c r="O41" s="709"/>
      <c r="P41" s="709"/>
      <c r="Q41" s="709"/>
      <c r="R41" s="109"/>
      <c r="S41" s="287"/>
      <c r="U41" s="171"/>
      <c r="V41" s="171"/>
    </row>
    <row r="42" spans="2:23" ht="36.75" customHeight="1" x14ac:dyDescent="0.35">
      <c r="B42" s="710"/>
      <c r="C42" s="711"/>
      <c r="D42" s="711"/>
      <c r="E42" s="711"/>
      <c r="F42" s="711"/>
      <c r="G42" s="711"/>
      <c r="H42" s="711"/>
      <c r="I42" s="711"/>
      <c r="J42" s="711"/>
      <c r="K42" s="711"/>
      <c r="L42" s="711"/>
      <c r="M42" s="711"/>
      <c r="N42" s="711"/>
      <c r="O42" s="711"/>
      <c r="P42" s="711"/>
      <c r="Q42" s="711"/>
      <c r="R42" s="962" t="str">
        <f>"V"&amp;SAIDA!$DS$2</f>
        <v>V6</v>
      </c>
      <c r="S42" s="963"/>
    </row>
    <row r="43" spans="2:23" ht="21" customHeight="1" x14ac:dyDescent="0.35">
      <c r="Q43" s="103"/>
    </row>
    <row r="44" spans="2:23" x14ac:dyDescent="0.35">
      <c r="Q44" s="100"/>
    </row>
    <row r="45" spans="2:23" x14ac:dyDescent="0.35">
      <c r="Q45" s="100"/>
    </row>
    <row r="47" spans="2:23" ht="21" customHeight="1" x14ac:dyDescent="0.35">
      <c r="C47" s="142"/>
      <c r="D47" s="142"/>
      <c r="E47" s="142"/>
      <c r="F47" s="142"/>
      <c r="G47" s="142"/>
      <c r="H47" s="142"/>
      <c r="I47" s="142"/>
      <c r="J47" s="142"/>
      <c r="K47" s="142"/>
      <c r="L47" s="142"/>
      <c r="M47" s="142"/>
      <c r="N47" s="142"/>
      <c r="O47" s="142"/>
      <c r="P47" s="142"/>
    </row>
    <row r="48" spans="2:23" ht="21" customHeight="1" x14ac:dyDescent="0.35">
      <c r="B48" s="720" t="s">
        <v>61</v>
      </c>
      <c r="C48" s="720"/>
      <c r="D48" s="720"/>
      <c r="E48" s="720"/>
      <c r="F48" s="720"/>
      <c r="G48" s="720"/>
      <c r="H48" s="720"/>
      <c r="I48" s="720"/>
      <c r="J48" s="720"/>
      <c r="K48" s="720"/>
      <c r="L48" s="720"/>
      <c r="M48" s="720"/>
      <c r="N48" s="720"/>
      <c r="O48" s="720"/>
      <c r="P48" s="720"/>
      <c r="Q48" s="720"/>
    </row>
    <row r="49" spans="2:17" x14ac:dyDescent="0.35">
      <c r="B49" s="720"/>
      <c r="C49" s="720"/>
      <c r="D49" s="720"/>
      <c r="E49" s="720"/>
      <c r="F49" s="720"/>
      <c r="G49" s="720"/>
      <c r="H49" s="720"/>
      <c r="I49" s="720"/>
      <c r="J49" s="720"/>
      <c r="K49" s="720"/>
      <c r="L49" s="720"/>
      <c r="M49" s="720"/>
      <c r="N49" s="720"/>
      <c r="O49" s="720"/>
      <c r="P49" s="720"/>
      <c r="Q49" s="720"/>
    </row>
    <row r="50" spans="2:17" x14ac:dyDescent="0.35">
      <c r="B50" s="720"/>
      <c r="C50" s="720"/>
      <c r="D50" s="720"/>
      <c r="E50" s="720"/>
      <c r="F50" s="720"/>
      <c r="G50" s="720"/>
      <c r="H50" s="720"/>
      <c r="I50" s="720"/>
      <c r="J50" s="720"/>
      <c r="K50" s="720"/>
      <c r="L50" s="720"/>
      <c r="M50" s="720"/>
      <c r="N50" s="720"/>
      <c r="O50" s="720"/>
      <c r="P50" s="720"/>
      <c r="Q50" s="720"/>
    </row>
    <row r="51" spans="2:17" x14ac:dyDescent="0.35">
      <c r="B51" s="720"/>
      <c r="C51" s="720"/>
      <c r="D51" s="720"/>
      <c r="E51" s="720"/>
      <c r="F51" s="720"/>
      <c r="G51" s="720"/>
      <c r="H51" s="720"/>
      <c r="I51" s="720"/>
      <c r="J51" s="720"/>
      <c r="K51" s="720"/>
      <c r="L51" s="720"/>
      <c r="M51" s="720"/>
      <c r="N51" s="720"/>
      <c r="O51" s="720"/>
      <c r="P51" s="720"/>
      <c r="Q51" s="720"/>
    </row>
    <row r="52" spans="2:17" ht="21" customHeight="1" x14ac:dyDescent="0.35">
      <c r="B52" s="720" t="s">
        <v>62</v>
      </c>
      <c r="C52" s="720"/>
      <c r="D52" s="720"/>
      <c r="E52" s="720"/>
      <c r="F52" s="720"/>
      <c r="G52" s="720"/>
      <c r="H52" s="720"/>
      <c r="I52" s="720"/>
      <c r="J52" s="720"/>
      <c r="K52" s="720"/>
      <c r="L52" s="720"/>
      <c r="M52" s="720"/>
      <c r="N52" s="720"/>
      <c r="O52" s="720"/>
      <c r="P52" s="720"/>
      <c r="Q52" s="720"/>
    </row>
    <row r="53" spans="2:17" x14ac:dyDescent="0.35">
      <c r="B53" s="720"/>
      <c r="C53" s="720"/>
      <c r="D53" s="720"/>
      <c r="E53" s="720"/>
      <c r="F53" s="720"/>
      <c r="G53" s="720"/>
      <c r="H53" s="720"/>
      <c r="I53" s="720"/>
      <c r="J53" s="720"/>
      <c r="K53" s="720"/>
      <c r="L53" s="720"/>
      <c r="M53" s="720"/>
      <c r="N53" s="720"/>
      <c r="O53" s="720"/>
      <c r="P53" s="720"/>
      <c r="Q53" s="720"/>
    </row>
    <row r="54" spans="2:17" x14ac:dyDescent="0.35">
      <c r="B54" s="720"/>
      <c r="C54" s="720"/>
      <c r="D54" s="720"/>
      <c r="E54" s="720"/>
      <c r="F54" s="720"/>
      <c r="G54" s="720"/>
      <c r="H54" s="720"/>
      <c r="I54" s="720"/>
      <c r="J54" s="720"/>
      <c r="K54" s="720"/>
      <c r="L54" s="720"/>
      <c r="M54" s="720"/>
      <c r="N54" s="720"/>
      <c r="O54" s="720"/>
      <c r="P54" s="720"/>
      <c r="Q54" s="720"/>
    </row>
    <row r="55" spans="2:17" x14ac:dyDescent="0.35">
      <c r="B55" s="720"/>
      <c r="C55" s="720"/>
      <c r="D55" s="720"/>
      <c r="E55" s="720"/>
      <c r="F55" s="720"/>
      <c r="G55" s="720"/>
      <c r="H55" s="720"/>
      <c r="I55" s="720"/>
      <c r="J55" s="720"/>
      <c r="K55" s="720"/>
      <c r="L55" s="720"/>
      <c r="M55" s="720"/>
      <c r="N55" s="720"/>
      <c r="O55" s="720"/>
      <c r="P55" s="720"/>
      <c r="Q55" s="720"/>
    </row>
    <row r="56" spans="2:17" ht="21" customHeight="1" x14ac:dyDescent="0.35">
      <c r="B56" s="720" t="s">
        <v>63</v>
      </c>
      <c r="C56" s="720"/>
      <c r="D56" s="720"/>
      <c r="E56" s="720"/>
      <c r="F56" s="720"/>
      <c r="G56" s="720"/>
      <c r="H56" s="720"/>
      <c r="I56" s="720"/>
      <c r="J56" s="720"/>
      <c r="K56" s="720"/>
      <c r="L56" s="720"/>
      <c r="M56" s="720"/>
      <c r="N56" s="720"/>
      <c r="O56" s="720"/>
      <c r="P56" s="720"/>
      <c r="Q56" s="720"/>
    </row>
    <row r="57" spans="2:17" x14ac:dyDescent="0.35">
      <c r="B57" s="720"/>
      <c r="C57" s="720"/>
      <c r="D57" s="720"/>
      <c r="E57" s="720"/>
      <c r="F57" s="720"/>
      <c r="G57" s="720"/>
      <c r="H57" s="720"/>
      <c r="I57" s="720"/>
      <c r="J57" s="720"/>
      <c r="K57" s="720"/>
      <c r="L57" s="720"/>
      <c r="M57" s="720"/>
      <c r="N57" s="720"/>
      <c r="O57" s="720"/>
      <c r="P57" s="720"/>
      <c r="Q57" s="720"/>
    </row>
    <row r="58" spans="2:17" x14ac:dyDescent="0.35">
      <c r="B58" s="720"/>
      <c r="C58" s="720"/>
      <c r="D58" s="720"/>
      <c r="E58" s="720"/>
      <c r="F58" s="720"/>
      <c r="G58" s="720"/>
      <c r="H58" s="720"/>
      <c r="I58" s="720"/>
      <c r="J58" s="720"/>
      <c r="K58" s="720"/>
      <c r="L58" s="720"/>
      <c r="M58" s="720"/>
      <c r="N58" s="720"/>
      <c r="O58" s="720"/>
      <c r="P58" s="720"/>
      <c r="Q58" s="720"/>
    </row>
    <row r="59" spans="2:17" x14ac:dyDescent="0.35">
      <c r="B59" s="720"/>
      <c r="C59" s="720"/>
      <c r="D59" s="720"/>
      <c r="E59" s="720"/>
      <c r="F59" s="720"/>
      <c r="G59" s="720"/>
      <c r="H59" s="720"/>
      <c r="I59" s="720"/>
      <c r="J59" s="720"/>
      <c r="K59" s="720"/>
      <c r="L59" s="720"/>
      <c r="M59" s="720"/>
      <c r="N59" s="720"/>
      <c r="O59" s="720"/>
      <c r="P59" s="720"/>
      <c r="Q59" s="720"/>
    </row>
    <row r="67" spans="2:17" x14ac:dyDescent="0.35">
      <c r="B67" s="706"/>
      <c r="C67" s="706"/>
      <c r="D67" s="706"/>
      <c r="E67" s="706"/>
      <c r="F67" s="706"/>
      <c r="G67" s="706"/>
      <c r="H67" s="706"/>
      <c r="I67" s="706"/>
      <c r="J67" s="706"/>
      <c r="K67" s="706"/>
      <c r="L67" s="706"/>
      <c r="M67" s="706"/>
      <c r="N67" s="706"/>
      <c r="O67" s="706"/>
      <c r="P67" s="706"/>
      <c r="Q67" s="706"/>
    </row>
    <row r="68" spans="2:17" x14ac:dyDescent="0.35">
      <c r="B68" s="707"/>
      <c r="C68" s="707"/>
      <c r="D68" s="707"/>
      <c r="E68" s="707"/>
      <c r="F68" s="707"/>
      <c r="G68" s="707"/>
      <c r="H68" s="707"/>
      <c r="I68" s="707"/>
      <c r="J68" s="707"/>
      <c r="K68" s="707"/>
      <c r="L68" s="707"/>
      <c r="M68" s="707"/>
      <c r="N68" s="707"/>
      <c r="O68" s="707"/>
      <c r="P68" s="707"/>
      <c r="Q68" s="707"/>
    </row>
    <row r="69" spans="2:17" x14ac:dyDescent="0.35">
      <c r="C69" s="136"/>
      <c r="D69" s="136"/>
      <c r="E69" s="136"/>
      <c r="F69" s="136"/>
      <c r="G69" s="136"/>
      <c r="H69" s="136"/>
      <c r="I69" s="136"/>
      <c r="J69" s="136"/>
      <c r="K69" s="136"/>
      <c r="L69" s="136"/>
    </row>
    <row r="70" spans="2:17" x14ac:dyDescent="0.35">
      <c r="C70" s="108"/>
      <c r="D70" s="108"/>
      <c r="E70" s="108"/>
      <c r="F70" s="108"/>
      <c r="G70" s="108"/>
      <c r="H70" s="108"/>
      <c r="I70" s="108"/>
      <c r="J70" s="108"/>
      <c r="K70" s="108"/>
      <c r="L70" s="108"/>
    </row>
    <row r="71" spans="2:17" x14ac:dyDescent="0.35">
      <c r="C71" s="108"/>
      <c r="D71" s="108"/>
      <c r="E71" s="108"/>
      <c r="F71" s="108"/>
      <c r="G71" s="108"/>
      <c r="H71" s="108"/>
      <c r="I71" s="108"/>
      <c r="J71" s="108"/>
      <c r="K71" s="108"/>
      <c r="L71" s="108"/>
    </row>
    <row r="72" spans="2:17" x14ac:dyDescent="0.35">
      <c r="C72" s="108"/>
      <c r="D72" s="108"/>
      <c r="E72" s="108"/>
      <c r="F72" s="108"/>
      <c r="G72" s="108"/>
      <c r="H72" s="108"/>
      <c r="I72" s="108"/>
      <c r="J72" s="108"/>
      <c r="K72" s="108"/>
      <c r="L72" s="108"/>
    </row>
    <row r="73" spans="2:17" x14ac:dyDescent="0.35">
      <c r="B73" s="108"/>
      <c r="C73" s="108"/>
      <c r="D73" s="108"/>
      <c r="E73" s="108"/>
      <c r="F73" s="108"/>
      <c r="G73" s="108"/>
      <c r="H73" s="108"/>
      <c r="I73" s="108"/>
      <c r="J73" s="108"/>
      <c r="K73" s="108"/>
      <c r="L73" s="108"/>
    </row>
    <row r="74" spans="2:17" x14ac:dyDescent="0.35">
      <c r="C74" s="136"/>
      <c r="D74" s="136"/>
      <c r="E74" s="136"/>
      <c r="F74" s="136"/>
      <c r="G74" s="136"/>
      <c r="H74" s="136"/>
      <c r="I74" s="136"/>
      <c r="J74" s="136"/>
      <c r="K74" s="136"/>
      <c r="L74" s="136"/>
    </row>
    <row r="75" spans="2:17" x14ac:dyDescent="0.35">
      <c r="B75" s="136"/>
      <c r="C75" s="136"/>
      <c r="D75" s="136"/>
      <c r="E75" s="136"/>
      <c r="F75" s="136"/>
      <c r="G75" s="136"/>
      <c r="H75" s="136"/>
      <c r="I75" s="136"/>
      <c r="J75" s="136"/>
      <c r="K75" s="136"/>
      <c r="L75" s="136"/>
    </row>
    <row r="76" spans="2:17" x14ac:dyDescent="0.35">
      <c r="B76" s="136"/>
      <c r="C76" s="136"/>
      <c r="D76" s="136"/>
      <c r="E76" s="136"/>
      <c r="F76" s="136"/>
      <c r="G76" s="136"/>
      <c r="H76" s="136"/>
      <c r="I76" s="136"/>
      <c r="J76" s="136"/>
      <c r="K76" s="136"/>
      <c r="L76" s="136"/>
    </row>
    <row r="78" spans="2:17" x14ac:dyDescent="0.35">
      <c r="B78" s="718"/>
      <c r="C78" s="718"/>
      <c r="D78" s="718"/>
      <c r="E78" s="718"/>
      <c r="F78" s="718"/>
      <c r="G78" s="718"/>
      <c r="H78" s="718"/>
      <c r="I78" s="718"/>
      <c r="J78" s="718"/>
      <c r="K78" s="718"/>
      <c r="L78" s="718"/>
    </row>
    <row r="84" spans="2:12" x14ac:dyDescent="0.35">
      <c r="B84" s="718"/>
      <c r="C84" s="718"/>
      <c r="D84" s="718"/>
      <c r="E84" s="718"/>
      <c r="F84" s="718"/>
      <c r="G84" s="718"/>
      <c r="H84" s="718"/>
      <c r="I84" s="718"/>
      <c r="J84" s="718"/>
      <c r="K84" s="718"/>
      <c r="L84" s="718"/>
    </row>
    <row r="85" spans="2:12" x14ac:dyDescent="0.35">
      <c r="C85" s="108"/>
      <c r="D85" s="108"/>
      <c r="E85" s="108"/>
      <c r="F85" s="108"/>
      <c r="G85" s="108"/>
      <c r="H85" s="108"/>
      <c r="I85" s="108"/>
      <c r="J85" s="108"/>
      <c r="K85" s="108"/>
      <c r="L85" s="108"/>
    </row>
    <row r="86" spans="2:12" x14ac:dyDescent="0.35">
      <c r="C86" s="108"/>
      <c r="D86" s="108"/>
      <c r="E86" s="108"/>
      <c r="F86" s="108"/>
      <c r="G86" s="108"/>
      <c r="H86" s="108"/>
      <c r="I86" s="108"/>
      <c r="J86" s="108"/>
      <c r="K86" s="108"/>
      <c r="L86" s="108"/>
    </row>
    <row r="87" spans="2:12" x14ac:dyDescent="0.35">
      <c r="B87" s="717"/>
      <c r="C87" s="717"/>
      <c r="D87" s="717"/>
      <c r="E87" s="717"/>
      <c r="F87" s="717"/>
      <c r="G87" s="717"/>
      <c r="H87" s="717"/>
      <c r="I87" s="717"/>
      <c r="J87" s="717"/>
      <c r="K87" s="717"/>
      <c r="L87" s="717"/>
    </row>
    <row r="88" spans="2:12" x14ac:dyDescent="0.35">
      <c r="C88" s="108"/>
      <c r="D88" s="108"/>
      <c r="E88" s="108"/>
      <c r="F88" s="108"/>
      <c r="G88" s="108"/>
      <c r="H88" s="108"/>
      <c r="I88" s="108"/>
      <c r="J88" s="108"/>
      <c r="K88" s="108"/>
      <c r="L88" s="108"/>
    </row>
    <row r="89" spans="2:12" x14ac:dyDescent="0.35">
      <c r="B89" s="108"/>
      <c r="C89" s="108"/>
      <c r="D89" s="108"/>
      <c r="E89" s="108"/>
      <c r="F89" s="108"/>
      <c r="G89" s="108"/>
      <c r="H89" s="108"/>
      <c r="I89" s="108"/>
      <c r="J89" s="108"/>
      <c r="K89" s="108"/>
      <c r="L89" s="108"/>
    </row>
    <row r="90" spans="2:12" x14ac:dyDescent="0.35">
      <c r="B90" s="108"/>
      <c r="C90" s="108"/>
      <c r="D90" s="108"/>
      <c r="E90" s="108"/>
      <c r="F90" s="108"/>
      <c r="G90" s="108"/>
      <c r="H90" s="108"/>
      <c r="I90" s="108"/>
      <c r="J90" s="108"/>
      <c r="K90" s="108"/>
      <c r="L90" s="108"/>
    </row>
    <row r="111" spans="8:11" x14ac:dyDescent="0.35">
      <c r="H111" s="717"/>
      <c r="I111" s="717"/>
      <c r="J111" s="717"/>
      <c r="K111" s="717"/>
    </row>
    <row r="112" spans="8:11" x14ac:dyDescent="0.35">
      <c r="H112" s="717"/>
      <c r="I112" s="717"/>
      <c r="J112" s="717"/>
      <c r="K112" s="717"/>
    </row>
  </sheetData>
  <sheetProtection algorithmName="SHA-512" hashValue="PbXCe7xqPY2uAQHPRT6myI78PeB3dUl83gYDs0jFKy/Q9ANYCVz10va+QiJUJYeDNjtznIqk79JnF6BqkTAi6Q==" saltValue="+dgw1qCQ847LxslzyzwnWg==" spinCount="100000" sheet="1" objects="1" scenarios="1" selectLockedCells="1" selectUnlockedCells="1"/>
  <mergeCells count="26">
    <mergeCell ref="R42:S42"/>
    <mergeCell ref="M2:P2"/>
    <mergeCell ref="B56:Q59"/>
    <mergeCell ref="B52:Q55"/>
    <mergeCell ref="B48:Q51"/>
    <mergeCell ref="B5:C5"/>
    <mergeCell ref="D31:F35"/>
    <mergeCell ref="D36:F36"/>
    <mergeCell ref="N9:O9"/>
    <mergeCell ref="G38:K38"/>
    <mergeCell ref="G39:K39"/>
    <mergeCell ref="B1:G4"/>
    <mergeCell ref="H111:K111"/>
    <mergeCell ref="H112:K112"/>
    <mergeCell ref="B87:L87"/>
    <mergeCell ref="B84:L84"/>
    <mergeCell ref="B78:L78"/>
    <mergeCell ref="B67:Q67"/>
    <mergeCell ref="B68:Q68"/>
    <mergeCell ref="B41:Q42"/>
    <mergeCell ref="D12:F12"/>
    <mergeCell ref="B14:C14"/>
    <mergeCell ref="B20:C20"/>
    <mergeCell ref="B28:C28"/>
    <mergeCell ref="J16:K16"/>
    <mergeCell ref="K19:L20"/>
  </mergeCells>
  <dataValidations disablePrompts="1" count="1">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G38:K38" xr:uid="{00000000-0002-0000-0D00-000000000000}"/>
  </dataValidations>
  <pageMargins left="0.19685039370078741" right="0.19685039370078741" top="0.19685039370078741" bottom="0.19685039370078741" header="0.39370078740157483" footer="0.39370078740157483"/>
  <pageSetup paperSize="9" scale="37"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4">
    <tabColor rgb="FFFF0000"/>
  </sheetPr>
  <dimension ref="A1:BB11405"/>
  <sheetViews>
    <sheetView showGridLines="0" showRowColHeaders="0" zoomScale="70" zoomScaleNormal="70" workbookViewId="0">
      <selection activeCell="B15" sqref="B15"/>
    </sheetView>
  </sheetViews>
  <sheetFormatPr defaultRowHeight="15" x14ac:dyDescent="0.25"/>
  <cols>
    <col min="1" max="1" width="24.85546875" customWidth="1"/>
    <col min="2" max="2" width="31" customWidth="1"/>
    <col min="3" max="3" width="31.140625" customWidth="1"/>
    <col min="4" max="4" width="32.28515625" customWidth="1"/>
    <col min="5" max="5" width="30" customWidth="1"/>
    <col min="6" max="6" width="16.85546875" customWidth="1"/>
    <col min="7" max="7" width="21.5703125" customWidth="1"/>
    <col min="8" max="8" width="25.28515625" customWidth="1"/>
    <col min="9" max="9" width="12.85546875" bestFit="1" customWidth="1"/>
    <col min="10" max="10" width="13.42578125" bestFit="1" customWidth="1"/>
    <col min="11" max="11" width="14.5703125" bestFit="1" customWidth="1"/>
    <col min="12" max="12" width="15.5703125" bestFit="1" customWidth="1"/>
    <col min="13" max="13" width="13.5703125" bestFit="1" customWidth="1"/>
    <col min="14" max="14" width="14.5703125" bestFit="1" customWidth="1"/>
    <col min="15" max="15" width="13.42578125" customWidth="1"/>
    <col min="16" max="16" width="13.5703125" customWidth="1"/>
    <col min="17" max="17" width="14.5703125" customWidth="1"/>
    <col min="18" max="18" width="15" customWidth="1"/>
    <col min="19" max="20" width="13.5703125" customWidth="1"/>
  </cols>
  <sheetData>
    <row r="1" spans="1:54" ht="15.75" thickBot="1" x14ac:dyDescent="0.3">
      <c r="A1" s="295" t="s">
        <v>37261</v>
      </c>
      <c r="B1" s="307" t="s">
        <v>37262</v>
      </c>
      <c r="C1" s="297" t="s">
        <v>37263</v>
      </c>
      <c r="D1" s="307" t="s">
        <v>37264</v>
      </c>
      <c r="E1" s="299" t="s">
        <v>37265</v>
      </c>
      <c r="I1" s="303" t="s">
        <v>7192</v>
      </c>
      <c r="J1" s="303" t="s">
        <v>3794</v>
      </c>
      <c r="K1" s="737" t="s">
        <v>37266</v>
      </c>
      <c r="L1" s="738"/>
      <c r="M1" s="738"/>
      <c r="N1" s="738"/>
      <c r="O1" s="739"/>
      <c r="P1" s="737" t="s">
        <v>37272</v>
      </c>
      <c r="Q1" s="738"/>
      <c r="R1" s="738"/>
      <c r="S1" s="738"/>
      <c r="T1" s="739"/>
      <c r="U1" s="737" t="s">
        <v>37266</v>
      </c>
      <c r="V1" s="738"/>
      <c r="W1" s="738"/>
      <c r="X1" s="738"/>
      <c r="Y1" s="738"/>
      <c r="Z1" s="738"/>
      <c r="AA1" s="738"/>
      <c r="AB1" s="738"/>
      <c r="AC1" s="738"/>
      <c r="AD1" s="739"/>
      <c r="AE1" s="737" t="s">
        <v>37272</v>
      </c>
      <c r="AF1" s="738"/>
      <c r="AG1" s="738"/>
      <c r="AH1" s="738"/>
      <c r="AI1" s="738"/>
      <c r="AJ1" s="738"/>
      <c r="AK1" s="738"/>
      <c r="AL1" s="738"/>
      <c r="AM1" s="738"/>
      <c r="AN1" s="739"/>
      <c r="AX1" s="289" t="s">
        <v>8869</v>
      </c>
      <c r="AY1" s="289" t="s">
        <v>8870</v>
      </c>
      <c r="BA1" s="289" t="s">
        <v>8872</v>
      </c>
      <c r="BB1" s="289" t="s">
        <v>8873</v>
      </c>
    </row>
    <row r="2" spans="1:54" ht="15.75" thickBot="1" x14ac:dyDescent="0.3">
      <c r="A2" s="294" t="e">
        <f>CONFIG!$K$20</f>
        <v>#N/A</v>
      </c>
      <c r="B2" s="305" t="e">
        <f>CONCATENATE($A$2," ",'GD EXISTENTE'!D7)</f>
        <v>#N/A</v>
      </c>
      <c r="C2" s="183" t="e">
        <f>CONCATENATE($A$2," ",'GD EXISTENTE'!D17)</f>
        <v>#N/A</v>
      </c>
      <c r="D2" s="293" t="e">
        <f>CONCATENATE($A$2," ",'MD-SOLAR'!D31)</f>
        <v>#N/A</v>
      </c>
      <c r="E2" s="305" t="e">
        <f>CONCATENATE($A$2," ",'MD-SOLAR'!D46)</f>
        <v>#N/A</v>
      </c>
      <c r="I2" s="308" t="str">
        <f t="shared" ref="I2:I19" si="0">IFERROR(VLOOKUP($A$4&amp;ROW(A1),A:B,2,0),"^^")</f>
        <v>^^</v>
      </c>
      <c r="J2" s="308" t="str">
        <f t="shared" ref="J2:J19" si="1">IFERROR(VLOOKUP($A$6&amp;ROW(A1),E:F,2,0),"^^")</f>
        <v>^^</v>
      </c>
      <c r="K2" s="298" t="s">
        <v>37267</v>
      </c>
      <c r="L2" s="298" t="s">
        <v>37268</v>
      </c>
      <c r="M2" s="298" t="s">
        <v>37269</v>
      </c>
      <c r="N2" s="298" t="s">
        <v>37270</v>
      </c>
      <c r="O2" s="299" t="s">
        <v>37271</v>
      </c>
      <c r="P2" s="297" t="s">
        <v>37273</v>
      </c>
      <c r="Q2" s="298" t="s">
        <v>37274</v>
      </c>
      <c r="R2" s="298" t="s">
        <v>37275</v>
      </c>
      <c r="S2" s="298" t="s">
        <v>37276</v>
      </c>
      <c r="T2" s="299" t="s">
        <v>37277</v>
      </c>
      <c r="U2" s="297" t="s">
        <v>37267</v>
      </c>
      <c r="V2" s="298" t="s">
        <v>37268</v>
      </c>
      <c r="W2" s="298" t="s">
        <v>37269</v>
      </c>
      <c r="X2" s="298" t="s">
        <v>37270</v>
      </c>
      <c r="Y2" s="298" t="s">
        <v>37271</v>
      </c>
      <c r="Z2" s="298" t="s">
        <v>37278</v>
      </c>
      <c r="AA2" s="298" t="s">
        <v>37279</v>
      </c>
      <c r="AB2" s="298" t="s">
        <v>37280</v>
      </c>
      <c r="AC2" s="298" t="s">
        <v>37281</v>
      </c>
      <c r="AD2" s="299" t="s">
        <v>37282</v>
      </c>
      <c r="AE2" s="297" t="s">
        <v>37273</v>
      </c>
      <c r="AF2" s="298" t="s">
        <v>37274</v>
      </c>
      <c r="AG2" s="298" t="s">
        <v>37275</v>
      </c>
      <c r="AH2" s="298" t="s">
        <v>37276</v>
      </c>
      <c r="AI2" s="298" t="s">
        <v>37277</v>
      </c>
      <c r="AJ2" s="298" t="s">
        <v>37283</v>
      </c>
      <c r="AK2" s="298" t="s">
        <v>37284</v>
      </c>
      <c r="AL2" s="298" t="s">
        <v>37285</v>
      </c>
      <c r="AM2" s="298" t="s">
        <v>37286</v>
      </c>
      <c r="AN2" s="299" t="s">
        <v>37287</v>
      </c>
      <c r="AX2" t="str">
        <f>IFERROR(VLOOKUP($B$14&amp;ROW(A1),$A:$B,2,0),"^^")</f>
        <v>^^</v>
      </c>
      <c r="AY2" t="str">
        <f>IFERROR(VLOOKUP($C$14&amp;ROW(#REF!),$C:$D,2,0),"^^")</f>
        <v>^^</v>
      </c>
      <c r="BA2" t="str">
        <f>IFERROR(VLOOKUP($E$14&amp;ROW(A1),$E:$F,2,0),"^^")</f>
        <v>^^</v>
      </c>
    </row>
    <row r="3" spans="1:54" x14ac:dyDescent="0.25">
      <c r="A3" s="295" t="s">
        <v>8871</v>
      </c>
      <c r="B3" s="306" t="e">
        <f>CONCATENATE($A$2," ",'GD EXISTENTE'!D8)</f>
        <v>#N/A</v>
      </c>
      <c r="C3" s="183" t="e">
        <f>CONCATENATE($A$2," ",'GD EXISTENTE'!D18)</f>
        <v>#N/A</v>
      </c>
      <c r="D3" s="292" t="e">
        <f>CONCATENATE($A$2," ",'MD-SOLAR'!D32)</f>
        <v>#N/A</v>
      </c>
      <c r="E3" s="306" t="e">
        <f>CONCATENATE($A$2," ",'MD-SOLAR'!D47)</f>
        <v>#N/A</v>
      </c>
      <c r="I3" s="309" t="str">
        <f t="shared" si="0"/>
        <v>^^</v>
      </c>
      <c r="J3" s="19" t="str">
        <f t="shared" si="1"/>
        <v>^^</v>
      </c>
      <c r="K3" s="300" t="str">
        <f>IFERROR(VLOOKUP($B$2&amp;ROW($A1),C:D,2,0),"^^")</f>
        <v>^^</v>
      </c>
      <c r="L3" s="301" t="str">
        <f>IFERROR(VLOOKUP($B$3&amp;ROW($A1),C:D,2,0),"^^")</f>
        <v>^^</v>
      </c>
      <c r="M3" s="301" t="str">
        <f>IFERROR(VLOOKUP($B$4&amp;ROW($A1),C:D,2,0),"^^")</f>
        <v>^^</v>
      </c>
      <c r="N3" s="301" t="str">
        <f>IFERROR(VLOOKUP($B$5&amp;ROW($A1),C:D,2,0),"^^")</f>
        <v>^^</v>
      </c>
      <c r="O3" s="302" t="str">
        <f>IFERROR(VLOOKUP($B$6&amp;ROW($A1),C:D,2,0),"^^")</f>
        <v>^^</v>
      </c>
      <c r="P3" s="300" t="str">
        <f>IFERROR(VLOOKUP($C$2&amp;ROW($A1),G:H,2,0),"^^")</f>
        <v>^^</v>
      </c>
      <c r="Q3" s="301" t="str">
        <f>IFERROR(VLOOKUP($C$3&amp;ROW($A1),G:H,2,0),"^^")</f>
        <v>^^</v>
      </c>
      <c r="R3" s="301" t="str">
        <f>IFERROR(VLOOKUP($C$4&amp;ROW($A1),G:H,2,0),"^^")</f>
        <v>^^</v>
      </c>
      <c r="S3" s="301" t="str">
        <f>IFERROR(VLOOKUP($C$5&amp;ROW($A1),G:H,2,0),"^^")</f>
        <v>^^</v>
      </c>
      <c r="T3" s="302" t="str">
        <f>IFERROR(VLOOKUP($C$6&amp;ROW($A1),G:H,2,0),"^^")</f>
        <v>^^</v>
      </c>
      <c r="U3" s="300" t="str">
        <f>IFERROR(VLOOKUP($D$2&amp;ROW($A1),C:D,2,0),"^^")</f>
        <v>^^</v>
      </c>
      <c r="V3" s="301" t="str">
        <f>IFERROR(VLOOKUP($D$3&amp;ROW($A1),C:D,2,0),"^^")</f>
        <v>^^</v>
      </c>
      <c r="W3" s="301" t="str">
        <f>IFERROR(VLOOKUP($D$4&amp;ROW($A1),C:D,2,0),"^^")</f>
        <v>^^</v>
      </c>
      <c r="X3" s="301" t="str">
        <f>IFERROR(VLOOKUP($D$5&amp;ROW($A1),C:D,2,0),"^^")</f>
        <v>^^</v>
      </c>
      <c r="Y3" s="301" t="str">
        <f>IFERROR(VLOOKUP($D$6&amp;ROW($A1),C:D,2,0),"^^")</f>
        <v>^^</v>
      </c>
      <c r="Z3" s="301" t="str">
        <f>IFERROR(VLOOKUP($D$7&amp;ROW($A1),C:D,2,0),"^^")</f>
        <v>^^</v>
      </c>
      <c r="AA3" s="301" t="str">
        <f>IFERROR(VLOOKUP($D$8&amp;ROW($A1),C:D,2,0),"^^")</f>
        <v>^^</v>
      </c>
      <c r="AB3" s="301" t="str">
        <f>IFERROR(VLOOKUP($D$9&amp;ROW($A1),C:D,2,0),"^^")</f>
        <v>^^</v>
      </c>
      <c r="AC3" s="301" t="str">
        <f>IFERROR(VLOOKUP($D$10&amp;ROW($A1),C:D,2,0),"^^")</f>
        <v>^^</v>
      </c>
      <c r="AD3" s="302" t="str">
        <f>IFERROR(VLOOKUP($D$11&amp;ROW($A1),C:D,2,0),"^^")</f>
        <v>^^</v>
      </c>
      <c r="AE3" s="300" t="str">
        <f>IFERROR(VLOOKUP($E$2&amp;ROW($A1),G:H,2,0),"^^")</f>
        <v>^^</v>
      </c>
      <c r="AF3" s="301" t="str">
        <f>IFERROR(VLOOKUP($E$3&amp;ROW($A1),G:H,2,0),"^^")</f>
        <v>^^</v>
      </c>
      <c r="AG3" s="301" t="str">
        <f>IFERROR(VLOOKUP($E$4&amp;ROW($A1),G:H,2,0),"^^")</f>
        <v>^^</v>
      </c>
      <c r="AH3" s="301" t="str">
        <f>IFERROR(VLOOKUP($E$5&amp;ROW($A1),G:H,2,0),"^^")</f>
        <v>^^</v>
      </c>
      <c r="AI3" s="301" t="str">
        <f>IFERROR(VLOOKUP($E$6&amp;ROW($A1),G:H,2,0),"^^")</f>
        <v>^^</v>
      </c>
      <c r="AJ3" s="301" t="str">
        <f>IFERROR(VLOOKUP($E$7&amp;ROW($A1),G:H,2,0),"^^")</f>
        <v>^^</v>
      </c>
      <c r="AK3" s="301" t="str">
        <f>IFERROR(VLOOKUP($E$8&amp;ROW($A1),G:H,2,0),"^^")</f>
        <v>^^</v>
      </c>
      <c r="AL3" s="301" t="str">
        <f>IFERROR(VLOOKUP($E$9&amp;ROW($A1),G:H,2,0),"^^")</f>
        <v>^^</v>
      </c>
      <c r="AM3" s="301" t="str">
        <f>IFERROR(VLOOKUP($E$10&amp;ROW($A1),G:H,2,0),"^^")</f>
        <v>^^</v>
      </c>
      <c r="AN3" s="302" t="str">
        <f>IFERROR(VLOOKUP($E$11&amp;ROW($A1),G:H,2,0),"^^")</f>
        <v>^^</v>
      </c>
      <c r="AW3" t="str">
        <f>IFERROR(VLOOKUP($B$14&amp;ROW(A2),$A:$B,2,0),"^^")</f>
        <v>^^</v>
      </c>
      <c r="AX3" t="str">
        <f>IFERROR(VLOOKUP($C$14&amp;ROW(#REF!),$C:$D,2,0),"^^")</f>
        <v>^^</v>
      </c>
    </row>
    <row r="4" spans="1:54" ht="15.75" thickBot="1" x14ac:dyDescent="0.3">
      <c r="A4" s="294" t="e">
        <f>CONCATENATE($A$2,"_",A3)</f>
        <v>#N/A</v>
      </c>
      <c r="B4" s="306" t="e">
        <f>CONCATENATE($A$2," ",'GD EXISTENTE'!D9)</f>
        <v>#N/A</v>
      </c>
      <c r="C4" s="183" t="e">
        <f>CONCATENATE($A$2," ",'GD EXISTENTE'!D19)</f>
        <v>#N/A</v>
      </c>
      <c r="D4" s="292" t="e">
        <f>CONCATENATE($A$2," ",'MD-SOLAR'!D33)</f>
        <v>#N/A</v>
      </c>
      <c r="E4" s="306" t="e">
        <f>CONCATENATE($A$2," ",'MD-SOLAR'!D48)</f>
        <v>#N/A</v>
      </c>
      <c r="I4" s="309" t="str">
        <f t="shared" si="0"/>
        <v>^^</v>
      </c>
      <c r="J4" s="19" t="str">
        <f t="shared" si="1"/>
        <v>^^</v>
      </c>
      <c r="K4" s="19" t="str">
        <f>IFERROR(VLOOKUP($B$2&amp;ROW($A2),C:D,2,0),"^^")</f>
        <v>^^</v>
      </c>
      <c r="L4" t="str">
        <f>IFERROR(VLOOKUP($B$3&amp;ROW($A2),C:D,2,0),"^^")</f>
        <v>^^</v>
      </c>
      <c r="M4" t="str">
        <f>IFERROR(VLOOKUP($B$4&amp;ROW($A2),C:D,2,0),"^^")</f>
        <v>^^</v>
      </c>
      <c r="N4" t="str">
        <f>IFERROR(VLOOKUP($B$5&amp;ROW($A2),C:D,2,0),"^^")</f>
        <v>^^</v>
      </c>
      <c r="O4" s="18" t="str">
        <f>IFERROR(VLOOKUP($B$6&amp;ROW($A2),C:D,2,0),"^^")</f>
        <v>^^</v>
      </c>
      <c r="P4" s="19" t="str">
        <f>IFERROR(VLOOKUP($C$2&amp;ROW($A2),G:H,2,0),"^^")</f>
        <v>^^</v>
      </c>
      <c r="Q4" t="str">
        <f>IFERROR(VLOOKUP($C$3&amp;ROW($A2),G:H,2,0),"^^")</f>
        <v>^^</v>
      </c>
      <c r="R4" t="str">
        <f>IFERROR(VLOOKUP($C$4&amp;ROW($A2),G:H,2,0),"^^")</f>
        <v>^^</v>
      </c>
      <c r="S4" t="str">
        <f>IFERROR(VLOOKUP($C$5&amp;ROW($A2),G:H,2,0),"^^")</f>
        <v>^^</v>
      </c>
      <c r="T4" s="18" t="str">
        <f>IFERROR(VLOOKUP($C$6&amp;ROW($A2),G:H,2,0),"^^")</f>
        <v>^^</v>
      </c>
      <c r="U4" s="19" t="str">
        <f>IFERROR(VLOOKUP($D$2&amp;ROW($A2),C:D,2,0),"^^")</f>
        <v>^^</v>
      </c>
      <c r="V4" t="str">
        <f>IFERROR(VLOOKUP($D$3&amp;ROW($A2),C:D,2,0),"^^")</f>
        <v>^^</v>
      </c>
      <c r="W4" t="str">
        <f>IFERROR(VLOOKUP($D$4&amp;ROW($A2),C:D,2,0),"^^")</f>
        <v>^^</v>
      </c>
      <c r="X4" t="str">
        <f>IFERROR(VLOOKUP($D$5&amp;ROW($A2),C:D,2,0),"^^")</f>
        <v>^^</v>
      </c>
      <c r="Y4" t="str">
        <f>IFERROR(VLOOKUP($D$6&amp;ROW($A2),C:D,2,0),"^^")</f>
        <v>^^</v>
      </c>
      <c r="Z4" t="str">
        <f>IFERROR(VLOOKUP($D$7&amp;ROW($A2),C:D,2,0),"^^")</f>
        <v>^^</v>
      </c>
      <c r="AA4" t="str">
        <f>IFERROR(VLOOKUP($D$8&amp;ROW($A2),C:D,2,0),"^^")</f>
        <v>^^</v>
      </c>
      <c r="AB4" t="str">
        <f>IFERROR(VLOOKUP($D$9&amp;ROW($A2),C:D,2,0),"^^")</f>
        <v>^^</v>
      </c>
      <c r="AC4" t="str">
        <f>IFERROR(VLOOKUP($D$10&amp;ROW($A2),C:D,2,0),"^^")</f>
        <v>^^</v>
      </c>
      <c r="AD4" s="18" t="str">
        <f>IFERROR(VLOOKUP($D$11&amp;ROW($A2),C:D,2,0),"^^")</f>
        <v>^^</v>
      </c>
      <c r="AE4" s="19" t="str">
        <f>IFERROR(VLOOKUP($E$2&amp;ROW($A2),G:H,2,0),"^^")</f>
        <v>^^</v>
      </c>
      <c r="AF4" t="str">
        <f>IFERROR(VLOOKUP($E$3&amp;ROW($A2),G:H,2,0),"^^")</f>
        <v>^^</v>
      </c>
      <c r="AG4" t="str">
        <f>IFERROR(VLOOKUP($E$4&amp;ROW($A2),G:H,2,0),"^^")</f>
        <v>^^</v>
      </c>
      <c r="AH4" t="str">
        <f>IFERROR(VLOOKUP($E$5&amp;ROW($A2),G:H,2,0),"^^")</f>
        <v>^^</v>
      </c>
      <c r="AI4" t="str">
        <f>IFERROR(VLOOKUP($E$6&amp;ROW($A2),G:H,2,0),"^^")</f>
        <v>^^</v>
      </c>
      <c r="AJ4" t="str">
        <f>IFERROR(VLOOKUP($E$7&amp;ROW($A2),G:H,2,0),"^^")</f>
        <v>^^</v>
      </c>
      <c r="AK4" t="str">
        <f>IFERROR(VLOOKUP($E$8&amp;ROW($A2),G:H,2,0),"^^")</f>
        <v>^^</v>
      </c>
      <c r="AL4" t="str">
        <f>IFERROR(VLOOKUP($E$9&amp;ROW($A2),G:H,2,0),"^^")</f>
        <v>^^</v>
      </c>
      <c r="AM4" t="str">
        <f>IFERROR(VLOOKUP($E$10&amp;ROW($A2),G:H,2,0),"^^")</f>
        <v>^^</v>
      </c>
      <c r="AN4" s="18" t="str">
        <f>IFERROR(VLOOKUP($E$11&amp;ROW($A2),G:H,2,0),"^^")</f>
        <v>^^</v>
      </c>
      <c r="AW4" t="str">
        <f>IFERROR(VLOOKUP($B$14&amp;ROW(#REF!),$A:$B,2,0),"^^")</f>
        <v>^^</v>
      </c>
      <c r="AX4" t="str">
        <f>IFERROR(VLOOKUP($C$14&amp;ROW(#REF!),$C:$D,2,0),"^^")</f>
        <v>^^</v>
      </c>
    </row>
    <row r="5" spans="1:54" x14ac:dyDescent="0.25">
      <c r="A5" s="295" t="s">
        <v>3793</v>
      </c>
      <c r="B5" s="306" t="e">
        <f>CONCATENATE($A$2," ",'GD EXISTENTE'!D10)</f>
        <v>#N/A</v>
      </c>
      <c r="C5" s="183" t="e">
        <f>CONCATENATE($A$2," ",'GD EXISTENTE'!D20)</f>
        <v>#N/A</v>
      </c>
      <c r="D5" s="292" t="e">
        <f>CONCATENATE($A$2," ",'MD-SOLAR'!D34)</f>
        <v>#N/A</v>
      </c>
      <c r="E5" s="306" t="e">
        <f>CONCATENATE($A$2," ",'MD-SOLAR'!D49)</f>
        <v>#N/A</v>
      </c>
      <c r="I5" s="309" t="str">
        <f t="shared" si="0"/>
        <v>^^</v>
      </c>
      <c r="J5" s="19" t="str">
        <f t="shared" si="1"/>
        <v>^^</v>
      </c>
      <c r="K5" s="19" t="str">
        <f>IFERROR(VLOOKUP($B$2&amp;ROW($A3),C:D,2,0),"^^")</f>
        <v>^^</v>
      </c>
      <c r="L5" t="str">
        <f t="shared" ref="L5:L68" si="2">IFERROR(VLOOKUP($B$3&amp;ROW($A3),C:D,2,0),"^^")</f>
        <v>^^</v>
      </c>
      <c r="M5" t="str">
        <f t="shared" ref="M5:M68" si="3">IFERROR(VLOOKUP($B$4&amp;ROW($A3),C:D,2,0),"^^")</f>
        <v>^^</v>
      </c>
      <c r="N5" t="str">
        <f t="shared" ref="N5:N68" si="4">IFERROR(VLOOKUP($B$5&amp;ROW($A3),C:D,2,0),"^^")</f>
        <v>^^</v>
      </c>
      <c r="O5" s="18" t="str">
        <f t="shared" ref="O5:O68" si="5">IFERROR(VLOOKUP($B$6&amp;ROW($A3),C:D,2,0),"^^")</f>
        <v>^^</v>
      </c>
      <c r="P5" s="19" t="str">
        <f t="shared" ref="P5:P68" si="6">IFERROR(VLOOKUP($C$2&amp;ROW($A3),G:H,2,0),"^^")</f>
        <v>^^</v>
      </c>
      <c r="Q5" t="str">
        <f t="shared" ref="Q5:Q68" si="7">IFERROR(VLOOKUP($C$3&amp;ROW($A3),G:H,2,0),"^^")</f>
        <v>^^</v>
      </c>
      <c r="R5" t="str">
        <f t="shared" ref="R5:R68" si="8">IFERROR(VLOOKUP($C$4&amp;ROW($A3),G:H,2,0),"^^")</f>
        <v>^^</v>
      </c>
      <c r="S5" t="str">
        <f t="shared" ref="S5:S68" si="9">IFERROR(VLOOKUP($C$5&amp;ROW($A3),G:H,2,0),"^^")</f>
        <v>^^</v>
      </c>
      <c r="T5" s="18" t="str">
        <f t="shared" ref="T5:T68" si="10">IFERROR(VLOOKUP($C$6&amp;ROW($A3),G:H,2,0),"^^")</f>
        <v>^^</v>
      </c>
      <c r="U5" s="19" t="str">
        <f t="shared" ref="U5:U68" si="11">IFERROR(VLOOKUP($D$2&amp;ROW($A3),C:D,2,0),"^^")</f>
        <v>^^</v>
      </c>
      <c r="V5" t="str">
        <f t="shared" ref="V5:V68" si="12">IFERROR(VLOOKUP($D$3&amp;ROW($A3),C:D,2,0),"^^")</f>
        <v>^^</v>
      </c>
      <c r="W5" t="str">
        <f t="shared" ref="W5:W68" si="13">IFERROR(VLOOKUP($D$4&amp;ROW($A3),C:D,2,0),"^^")</f>
        <v>^^</v>
      </c>
      <c r="X5" t="str">
        <f t="shared" ref="X5:X68" si="14">IFERROR(VLOOKUP($D$5&amp;ROW($A3),C:D,2,0),"^^")</f>
        <v>^^</v>
      </c>
      <c r="Y5" t="str">
        <f t="shared" ref="Y5:Y68" si="15">IFERROR(VLOOKUP($D$6&amp;ROW($A3),C:D,2,0),"^^")</f>
        <v>^^</v>
      </c>
      <c r="Z5" t="str">
        <f t="shared" ref="Z5:Z68" si="16">IFERROR(VLOOKUP($D$7&amp;ROW($A3),C:D,2,0),"^^")</f>
        <v>^^</v>
      </c>
      <c r="AA5" t="str">
        <f t="shared" ref="AA5:AA68" si="17">IFERROR(VLOOKUP($D$8&amp;ROW($A3),C:D,2,0),"^^")</f>
        <v>^^</v>
      </c>
      <c r="AB5" t="str">
        <f t="shared" ref="AB5:AB68" si="18">IFERROR(VLOOKUP($D$9&amp;ROW($A3),C:D,2,0),"^^")</f>
        <v>^^</v>
      </c>
      <c r="AC5" t="str">
        <f t="shared" ref="AC5:AC68" si="19">IFERROR(VLOOKUP($D$10&amp;ROW($A3),C:D,2,0),"^^")</f>
        <v>^^</v>
      </c>
      <c r="AD5" s="18" t="str">
        <f t="shared" ref="AD5:AD68" si="20">IFERROR(VLOOKUP($D$11&amp;ROW($A3),C:D,2,0),"^^")</f>
        <v>^^</v>
      </c>
      <c r="AE5" s="19" t="str">
        <f t="shared" ref="AE5:AE68" si="21">IFERROR(VLOOKUP($E$2&amp;ROW($A3),G:H,2,0),"^^")</f>
        <v>^^</v>
      </c>
      <c r="AF5" t="str">
        <f t="shared" ref="AF5:AF68" si="22">IFERROR(VLOOKUP($E$3&amp;ROW($A3),G:H,2,0),"^^")</f>
        <v>^^</v>
      </c>
      <c r="AG5" t="str">
        <f t="shared" ref="AG5:AG68" si="23">IFERROR(VLOOKUP($E$4&amp;ROW($A3),G:H,2,0),"^^")</f>
        <v>^^</v>
      </c>
      <c r="AH5" t="str">
        <f t="shared" ref="AH5:AH68" si="24">IFERROR(VLOOKUP($E$5&amp;ROW($A3),G:H,2,0),"^^")</f>
        <v>^^</v>
      </c>
      <c r="AI5" t="str">
        <f t="shared" ref="AI5:AI68" si="25">IFERROR(VLOOKUP($E$6&amp;ROW($A3),G:H,2,0),"^^")</f>
        <v>^^</v>
      </c>
      <c r="AJ5" t="str">
        <f t="shared" ref="AJ5:AJ68" si="26">IFERROR(VLOOKUP($E$7&amp;ROW($A3),G:H,2,0),"^^")</f>
        <v>^^</v>
      </c>
      <c r="AK5" t="str">
        <f t="shared" ref="AK5:AK68" si="27">IFERROR(VLOOKUP($E$8&amp;ROW($A3),G:H,2,0),"^^")</f>
        <v>^^</v>
      </c>
      <c r="AL5" t="str">
        <f t="shared" ref="AL5:AL68" si="28">IFERROR(VLOOKUP($E$9&amp;ROW($A3),G:H,2,0),"^^")</f>
        <v>^^</v>
      </c>
      <c r="AM5" t="str">
        <f t="shared" ref="AM5:AM68" si="29">IFERROR(VLOOKUP($E$10&amp;ROW($A3),G:H,2,0),"^^")</f>
        <v>^^</v>
      </c>
      <c r="AN5" s="18" t="str">
        <f t="shared" ref="AN5:AN68" si="30">IFERROR(VLOOKUP($E$11&amp;ROW($A3),G:H,2,0),"^^")</f>
        <v>^^</v>
      </c>
      <c r="AW5" t="str">
        <f>IFERROR(VLOOKUP($B$14&amp;ROW(#REF!),$A:$B,2,0),"^^")</f>
        <v>^^</v>
      </c>
      <c r="AX5" t="str">
        <f>IFERROR(VLOOKUP($C$14&amp;ROW(#REF!),$C:$D,2,0),"^^")</f>
        <v>^^</v>
      </c>
    </row>
    <row r="6" spans="1:54" ht="15.75" thickBot="1" x14ac:dyDescent="0.3">
      <c r="A6" s="294" t="e">
        <f>CONCATENATE($A$2,"_",A5)</f>
        <v>#N/A</v>
      </c>
      <c r="B6" s="294" t="e">
        <f>CONCATENATE($A$2," ",'GD EXISTENTE'!D11)</f>
        <v>#N/A</v>
      </c>
      <c r="C6" s="183" t="e">
        <f>CONCATENATE($A$2," ",'GD EXISTENTE'!D21)</f>
        <v>#N/A</v>
      </c>
      <c r="D6" s="292" t="e">
        <f>CONCATENATE($A$2," ",'MD-SOLAR'!D35)</f>
        <v>#N/A</v>
      </c>
      <c r="E6" s="306" t="e">
        <f>CONCATENATE($A$2," ",'MD-SOLAR'!D50)</f>
        <v>#N/A</v>
      </c>
      <c r="I6" s="309" t="str">
        <f t="shared" si="0"/>
        <v>^^</v>
      </c>
      <c r="J6" s="19" t="str">
        <f t="shared" si="1"/>
        <v>^^</v>
      </c>
      <c r="K6" s="19" t="str">
        <f>IFERROR(VLOOKUP($B$2&amp;ROW($A4),C:D,2,0),"^^")</f>
        <v>^^</v>
      </c>
      <c r="L6" t="str">
        <f t="shared" si="2"/>
        <v>^^</v>
      </c>
      <c r="M6" t="str">
        <f t="shared" si="3"/>
        <v>^^</v>
      </c>
      <c r="N6" t="str">
        <f t="shared" si="4"/>
        <v>^^</v>
      </c>
      <c r="O6" s="18" t="str">
        <f t="shared" si="5"/>
        <v>^^</v>
      </c>
      <c r="P6" s="19" t="str">
        <f t="shared" si="6"/>
        <v>^^</v>
      </c>
      <c r="Q6" t="str">
        <f t="shared" si="7"/>
        <v>^^</v>
      </c>
      <c r="R6" t="str">
        <f t="shared" si="8"/>
        <v>^^</v>
      </c>
      <c r="S6" t="str">
        <f t="shared" si="9"/>
        <v>^^</v>
      </c>
      <c r="T6" s="18" t="str">
        <f t="shared" si="10"/>
        <v>^^</v>
      </c>
      <c r="U6" s="19" t="str">
        <f t="shared" si="11"/>
        <v>^^</v>
      </c>
      <c r="V6" t="str">
        <f t="shared" si="12"/>
        <v>^^</v>
      </c>
      <c r="W6" t="str">
        <f t="shared" si="13"/>
        <v>^^</v>
      </c>
      <c r="X6" t="str">
        <f t="shared" si="14"/>
        <v>^^</v>
      </c>
      <c r="Y6" t="str">
        <f t="shared" si="15"/>
        <v>^^</v>
      </c>
      <c r="Z6" t="str">
        <f t="shared" si="16"/>
        <v>^^</v>
      </c>
      <c r="AA6" t="str">
        <f t="shared" si="17"/>
        <v>^^</v>
      </c>
      <c r="AB6" t="str">
        <f t="shared" si="18"/>
        <v>^^</v>
      </c>
      <c r="AC6" t="str">
        <f t="shared" si="19"/>
        <v>^^</v>
      </c>
      <c r="AD6" s="18" t="str">
        <f t="shared" si="20"/>
        <v>^^</v>
      </c>
      <c r="AE6" s="19" t="str">
        <f t="shared" si="21"/>
        <v>^^</v>
      </c>
      <c r="AF6" t="str">
        <f t="shared" si="22"/>
        <v>^^</v>
      </c>
      <c r="AG6" t="str">
        <f t="shared" si="23"/>
        <v>^^</v>
      </c>
      <c r="AH6" t="str">
        <f t="shared" si="24"/>
        <v>^^</v>
      </c>
      <c r="AI6" t="str">
        <f t="shared" si="25"/>
        <v>^^</v>
      </c>
      <c r="AJ6" t="str">
        <f t="shared" si="26"/>
        <v>^^</v>
      </c>
      <c r="AK6" t="str">
        <f t="shared" si="27"/>
        <v>^^</v>
      </c>
      <c r="AL6" t="str">
        <f t="shared" si="28"/>
        <v>^^</v>
      </c>
      <c r="AM6" t="str">
        <f t="shared" si="29"/>
        <v>^^</v>
      </c>
      <c r="AN6" s="18" t="str">
        <f t="shared" si="30"/>
        <v>^^</v>
      </c>
      <c r="AW6" t="str">
        <f>IFERROR(VLOOKUP($B$14&amp;ROW(#REF!),$A:$B,2,0),"^^")</f>
        <v>^^</v>
      </c>
      <c r="AX6" t="str">
        <f>IFERROR(VLOOKUP($C$14&amp;ROW(#REF!),$C:$D,2,0),"^^")</f>
        <v>^^</v>
      </c>
    </row>
    <row r="7" spans="1:54" x14ac:dyDescent="0.25">
      <c r="A7" s="183"/>
      <c r="B7" s="183"/>
      <c r="C7" s="296"/>
      <c r="D7" s="292" t="e">
        <f>CONCATENATE($A$2," ",'MD-SOLAR'!D36)</f>
        <v>#N/A</v>
      </c>
      <c r="E7" s="306" t="e">
        <f>CONCATENATE($A$2," ",'MD-SOLAR'!D51)</f>
        <v>#N/A</v>
      </c>
      <c r="I7" s="309" t="str">
        <f t="shared" si="0"/>
        <v>^^</v>
      </c>
      <c r="J7" s="19" t="str">
        <f t="shared" si="1"/>
        <v>^^</v>
      </c>
      <c r="K7" s="19" t="str">
        <f t="shared" ref="K7:K68" si="31">IFERROR(VLOOKUP($B$2&amp;ROW($A5),C:D,2,0),"^^")</f>
        <v>^^</v>
      </c>
      <c r="L7" t="str">
        <f t="shared" si="2"/>
        <v>^^</v>
      </c>
      <c r="M7" t="str">
        <f t="shared" si="3"/>
        <v>^^</v>
      </c>
      <c r="N7" t="str">
        <f t="shared" si="4"/>
        <v>^^</v>
      </c>
      <c r="O7" s="18" t="str">
        <f t="shared" si="5"/>
        <v>^^</v>
      </c>
      <c r="P7" s="19" t="str">
        <f t="shared" si="6"/>
        <v>^^</v>
      </c>
      <c r="Q7" t="str">
        <f t="shared" si="7"/>
        <v>^^</v>
      </c>
      <c r="R7" t="str">
        <f t="shared" si="8"/>
        <v>^^</v>
      </c>
      <c r="S7" t="str">
        <f t="shared" si="9"/>
        <v>^^</v>
      </c>
      <c r="T7" s="18" t="str">
        <f t="shared" si="10"/>
        <v>^^</v>
      </c>
      <c r="U7" s="19" t="str">
        <f t="shared" si="11"/>
        <v>^^</v>
      </c>
      <c r="V7" t="str">
        <f t="shared" si="12"/>
        <v>^^</v>
      </c>
      <c r="W7" t="str">
        <f t="shared" si="13"/>
        <v>^^</v>
      </c>
      <c r="X7" t="str">
        <f t="shared" si="14"/>
        <v>^^</v>
      </c>
      <c r="Y7" t="str">
        <f t="shared" si="15"/>
        <v>^^</v>
      </c>
      <c r="Z7" t="str">
        <f t="shared" si="16"/>
        <v>^^</v>
      </c>
      <c r="AA7" t="str">
        <f t="shared" si="17"/>
        <v>^^</v>
      </c>
      <c r="AB7" t="str">
        <f t="shared" si="18"/>
        <v>^^</v>
      </c>
      <c r="AC7" t="str">
        <f t="shared" si="19"/>
        <v>^^</v>
      </c>
      <c r="AD7" s="18" t="str">
        <f t="shared" si="20"/>
        <v>^^</v>
      </c>
      <c r="AE7" s="19" t="str">
        <f t="shared" si="21"/>
        <v>^^</v>
      </c>
      <c r="AF7" t="str">
        <f t="shared" si="22"/>
        <v>^^</v>
      </c>
      <c r="AG7" t="str">
        <f t="shared" si="23"/>
        <v>^^</v>
      </c>
      <c r="AH7" t="str">
        <f t="shared" si="24"/>
        <v>^^</v>
      </c>
      <c r="AI7" t="str">
        <f t="shared" si="25"/>
        <v>^^</v>
      </c>
      <c r="AJ7" t="str">
        <f t="shared" si="26"/>
        <v>^^</v>
      </c>
      <c r="AK7" t="str">
        <f t="shared" si="27"/>
        <v>^^</v>
      </c>
      <c r="AL7" t="str">
        <f t="shared" si="28"/>
        <v>^^</v>
      </c>
      <c r="AM7" t="str">
        <f t="shared" si="29"/>
        <v>^^</v>
      </c>
      <c r="AN7" s="18" t="str">
        <f t="shared" si="30"/>
        <v>^^</v>
      </c>
      <c r="AW7" t="str">
        <f>IFERROR(VLOOKUP($B$14&amp;ROW(#REF!),$A:$B,2,0),"^^")</f>
        <v>^^</v>
      </c>
      <c r="AX7" t="str">
        <f>IFERROR(VLOOKUP($C$14&amp;ROW(#REF!),$C:$D,2,0),"^^")</f>
        <v>^^</v>
      </c>
    </row>
    <row r="8" spans="1:54" x14ac:dyDescent="0.25">
      <c r="A8" s="183"/>
      <c r="B8" s="183"/>
      <c r="C8" s="183"/>
      <c r="D8" s="292" t="e">
        <f>CONCATENATE($A$2," ",'MD-SOLAR'!D37)</f>
        <v>#N/A</v>
      </c>
      <c r="E8" s="306" t="e">
        <f>CONCATENATE($A$2," ",'MD-SOLAR'!D52)</f>
        <v>#N/A</v>
      </c>
      <c r="I8" s="309" t="str">
        <f t="shared" si="0"/>
        <v>^^</v>
      </c>
      <c r="J8" s="19" t="str">
        <f t="shared" si="1"/>
        <v>^^</v>
      </c>
      <c r="K8" s="19" t="str">
        <f t="shared" si="31"/>
        <v>^^</v>
      </c>
      <c r="L8" t="str">
        <f t="shared" si="2"/>
        <v>^^</v>
      </c>
      <c r="M8" t="str">
        <f t="shared" si="3"/>
        <v>^^</v>
      </c>
      <c r="N8" t="str">
        <f t="shared" si="4"/>
        <v>^^</v>
      </c>
      <c r="O8" s="18" t="str">
        <f t="shared" si="5"/>
        <v>^^</v>
      </c>
      <c r="P8" s="19" t="str">
        <f t="shared" si="6"/>
        <v>^^</v>
      </c>
      <c r="Q8" t="str">
        <f t="shared" si="7"/>
        <v>^^</v>
      </c>
      <c r="R8" t="str">
        <f t="shared" si="8"/>
        <v>^^</v>
      </c>
      <c r="S8" t="str">
        <f t="shared" si="9"/>
        <v>^^</v>
      </c>
      <c r="T8" s="18" t="str">
        <f t="shared" si="10"/>
        <v>^^</v>
      </c>
      <c r="U8" s="19" t="str">
        <f t="shared" si="11"/>
        <v>^^</v>
      </c>
      <c r="V8" t="str">
        <f t="shared" si="12"/>
        <v>^^</v>
      </c>
      <c r="W8" t="str">
        <f t="shared" si="13"/>
        <v>^^</v>
      </c>
      <c r="X8" t="str">
        <f t="shared" si="14"/>
        <v>^^</v>
      </c>
      <c r="Y8" t="str">
        <f t="shared" si="15"/>
        <v>^^</v>
      </c>
      <c r="Z8" t="str">
        <f t="shared" si="16"/>
        <v>^^</v>
      </c>
      <c r="AA8" t="str">
        <f t="shared" si="17"/>
        <v>^^</v>
      </c>
      <c r="AB8" t="str">
        <f t="shared" si="18"/>
        <v>^^</v>
      </c>
      <c r="AC8" t="str">
        <f t="shared" si="19"/>
        <v>^^</v>
      </c>
      <c r="AD8" s="18" t="str">
        <f t="shared" si="20"/>
        <v>^^</v>
      </c>
      <c r="AE8" s="19" t="str">
        <f t="shared" si="21"/>
        <v>^^</v>
      </c>
      <c r="AF8" t="str">
        <f t="shared" si="22"/>
        <v>^^</v>
      </c>
      <c r="AG8" t="str">
        <f t="shared" si="23"/>
        <v>^^</v>
      </c>
      <c r="AH8" t="str">
        <f t="shared" si="24"/>
        <v>^^</v>
      </c>
      <c r="AI8" t="str">
        <f t="shared" si="25"/>
        <v>^^</v>
      </c>
      <c r="AJ8" t="str">
        <f t="shared" si="26"/>
        <v>^^</v>
      </c>
      <c r="AK8" t="str">
        <f t="shared" si="27"/>
        <v>^^</v>
      </c>
      <c r="AL8" t="str">
        <f t="shared" si="28"/>
        <v>^^</v>
      </c>
      <c r="AM8" t="str">
        <f t="shared" si="29"/>
        <v>^^</v>
      </c>
      <c r="AN8" s="18" t="str">
        <f t="shared" si="30"/>
        <v>^^</v>
      </c>
      <c r="AW8" t="str">
        <f>IFERROR(VLOOKUP($B$14&amp;ROW(#REF!),$A:$B,2,0),"^^")</f>
        <v>^^</v>
      </c>
      <c r="AX8" t="str">
        <f>IFERROR(VLOOKUP($C$14&amp;ROW(#REF!),$C:$D,2,0),"^^")</f>
        <v>^^</v>
      </c>
    </row>
    <row r="9" spans="1:54" x14ac:dyDescent="0.25">
      <c r="A9" s="183"/>
      <c r="B9" s="183"/>
      <c r="C9" s="183"/>
      <c r="D9" s="292" t="e">
        <f>CONCATENATE($A$2," ",'MD-SOLAR'!D38)</f>
        <v>#N/A</v>
      </c>
      <c r="E9" s="306" t="e">
        <f>CONCATENATE($A$2," ",'MD-SOLAR'!D53)</f>
        <v>#N/A</v>
      </c>
      <c r="I9" s="309" t="str">
        <f t="shared" si="0"/>
        <v>^^</v>
      </c>
      <c r="J9" s="19" t="str">
        <f t="shared" si="1"/>
        <v>^^</v>
      </c>
      <c r="K9" s="19" t="str">
        <f t="shared" si="31"/>
        <v>^^</v>
      </c>
      <c r="L9" t="str">
        <f t="shared" si="2"/>
        <v>^^</v>
      </c>
      <c r="M9" t="str">
        <f t="shared" si="3"/>
        <v>^^</v>
      </c>
      <c r="N9" t="str">
        <f t="shared" si="4"/>
        <v>^^</v>
      </c>
      <c r="O9" s="18" t="str">
        <f t="shared" si="5"/>
        <v>^^</v>
      </c>
      <c r="P9" s="19" t="str">
        <f t="shared" si="6"/>
        <v>^^</v>
      </c>
      <c r="Q9" t="str">
        <f t="shared" si="7"/>
        <v>^^</v>
      </c>
      <c r="R9" t="str">
        <f t="shared" si="8"/>
        <v>^^</v>
      </c>
      <c r="S9" t="str">
        <f t="shared" si="9"/>
        <v>^^</v>
      </c>
      <c r="T9" s="18" t="str">
        <f t="shared" si="10"/>
        <v>^^</v>
      </c>
      <c r="U9" s="19" t="str">
        <f t="shared" si="11"/>
        <v>^^</v>
      </c>
      <c r="V9" t="str">
        <f t="shared" si="12"/>
        <v>^^</v>
      </c>
      <c r="W9" t="str">
        <f t="shared" si="13"/>
        <v>^^</v>
      </c>
      <c r="X9" t="str">
        <f t="shared" si="14"/>
        <v>^^</v>
      </c>
      <c r="Y9" t="str">
        <f t="shared" si="15"/>
        <v>^^</v>
      </c>
      <c r="Z9" t="str">
        <f t="shared" si="16"/>
        <v>^^</v>
      </c>
      <c r="AA9" t="str">
        <f t="shared" si="17"/>
        <v>^^</v>
      </c>
      <c r="AB9" t="str">
        <f t="shared" si="18"/>
        <v>^^</v>
      </c>
      <c r="AC9" t="str">
        <f t="shared" si="19"/>
        <v>^^</v>
      </c>
      <c r="AD9" s="18" t="str">
        <f t="shared" si="20"/>
        <v>^^</v>
      </c>
      <c r="AE9" s="19" t="str">
        <f t="shared" si="21"/>
        <v>^^</v>
      </c>
      <c r="AF9" t="str">
        <f t="shared" si="22"/>
        <v>^^</v>
      </c>
      <c r="AG9" t="str">
        <f t="shared" si="23"/>
        <v>^^</v>
      </c>
      <c r="AH9" t="str">
        <f t="shared" si="24"/>
        <v>^^</v>
      </c>
      <c r="AI9" t="str">
        <f t="shared" si="25"/>
        <v>^^</v>
      </c>
      <c r="AJ9" t="str">
        <f t="shared" si="26"/>
        <v>^^</v>
      </c>
      <c r="AK9" t="str">
        <f t="shared" si="27"/>
        <v>^^</v>
      </c>
      <c r="AL9" t="str">
        <f t="shared" si="28"/>
        <v>^^</v>
      </c>
      <c r="AM9" t="str">
        <f t="shared" si="29"/>
        <v>^^</v>
      </c>
      <c r="AN9" s="18" t="str">
        <f t="shared" si="30"/>
        <v>^^</v>
      </c>
      <c r="AW9" t="str">
        <f>IFERROR(VLOOKUP($B$14&amp;ROW(#REF!),$A:$B,2,0),"^^")</f>
        <v>^^</v>
      </c>
      <c r="AX9" t="str">
        <f>IFERROR(VLOOKUP($C$14&amp;ROW(#REF!),$C:$D,2,0),"^^")</f>
        <v>^^</v>
      </c>
    </row>
    <row r="10" spans="1:54" x14ac:dyDescent="0.25">
      <c r="A10" s="183"/>
      <c r="B10" s="183"/>
      <c r="C10" s="183"/>
      <c r="D10" s="292" t="e">
        <f>CONCATENATE($A$2," ",'MD-SOLAR'!D39)</f>
        <v>#N/A</v>
      </c>
      <c r="E10" s="306" t="e">
        <f>CONCATENATE($A$2," ",'MD-SOLAR'!D54)</f>
        <v>#N/A</v>
      </c>
      <c r="I10" s="309" t="str">
        <f t="shared" si="0"/>
        <v>^^</v>
      </c>
      <c r="J10" s="19" t="str">
        <f t="shared" si="1"/>
        <v>^^</v>
      </c>
      <c r="K10" s="19" t="str">
        <f t="shared" si="31"/>
        <v>^^</v>
      </c>
      <c r="L10" t="str">
        <f t="shared" si="2"/>
        <v>^^</v>
      </c>
      <c r="M10" t="str">
        <f t="shared" si="3"/>
        <v>^^</v>
      </c>
      <c r="N10" t="str">
        <f t="shared" si="4"/>
        <v>^^</v>
      </c>
      <c r="O10" s="18" t="str">
        <f t="shared" si="5"/>
        <v>^^</v>
      </c>
      <c r="P10" s="19" t="str">
        <f t="shared" si="6"/>
        <v>^^</v>
      </c>
      <c r="Q10" t="str">
        <f t="shared" si="7"/>
        <v>^^</v>
      </c>
      <c r="R10" t="str">
        <f t="shared" si="8"/>
        <v>^^</v>
      </c>
      <c r="S10" t="str">
        <f t="shared" si="9"/>
        <v>^^</v>
      </c>
      <c r="T10" s="18" t="str">
        <f t="shared" si="10"/>
        <v>^^</v>
      </c>
      <c r="U10" s="19" t="str">
        <f t="shared" si="11"/>
        <v>^^</v>
      </c>
      <c r="V10" t="str">
        <f t="shared" si="12"/>
        <v>^^</v>
      </c>
      <c r="W10" t="str">
        <f t="shared" si="13"/>
        <v>^^</v>
      </c>
      <c r="X10" t="str">
        <f t="shared" si="14"/>
        <v>^^</v>
      </c>
      <c r="Y10" t="str">
        <f t="shared" si="15"/>
        <v>^^</v>
      </c>
      <c r="Z10" t="str">
        <f t="shared" si="16"/>
        <v>^^</v>
      </c>
      <c r="AA10" t="str">
        <f t="shared" si="17"/>
        <v>^^</v>
      </c>
      <c r="AB10" t="str">
        <f t="shared" si="18"/>
        <v>^^</v>
      </c>
      <c r="AC10" t="str">
        <f t="shared" si="19"/>
        <v>^^</v>
      </c>
      <c r="AD10" s="18" t="str">
        <f t="shared" si="20"/>
        <v>^^</v>
      </c>
      <c r="AE10" s="19" t="str">
        <f t="shared" si="21"/>
        <v>^^</v>
      </c>
      <c r="AF10" t="str">
        <f t="shared" si="22"/>
        <v>^^</v>
      </c>
      <c r="AG10" t="str">
        <f t="shared" si="23"/>
        <v>^^</v>
      </c>
      <c r="AH10" t="str">
        <f t="shared" si="24"/>
        <v>^^</v>
      </c>
      <c r="AI10" t="str">
        <f t="shared" si="25"/>
        <v>^^</v>
      </c>
      <c r="AJ10" t="str">
        <f t="shared" si="26"/>
        <v>^^</v>
      </c>
      <c r="AK10" t="str">
        <f t="shared" si="27"/>
        <v>^^</v>
      </c>
      <c r="AL10" t="str">
        <f t="shared" si="28"/>
        <v>^^</v>
      </c>
      <c r="AM10" t="str">
        <f t="shared" si="29"/>
        <v>^^</v>
      </c>
      <c r="AN10" s="18" t="str">
        <f t="shared" si="30"/>
        <v>^^</v>
      </c>
      <c r="AW10" t="str">
        <f>IFERROR(VLOOKUP($B$14&amp;ROW(#REF!),$A:$B,2,0),"^^")</f>
        <v>^^</v>
      </c>
      <c r="AX10" t="str">
        <f>IFERROR(VLOOKUP($C$14&amp;ROW(#REF!),$C:$D,2,0),"^^")</f>
        <v>^^</v>
      </c>
    </row>
    <row r="11" spans="1:54" ht="15.75" thickBot="1" x14ac:dyDescent="0.3">
      <c r="A11" s="183"/>
      <c r="B11" s="183"/>
      <c r="C11" s="183"/>
      <c r="D11" s="304" t="e">
        <f>CONCATENATE($A$2," ",'MD-SOLAR'!D40)</f>
        <v>#N/A</v>
      </c>
      <c r="E11" s="294" t="e">
        <f>CONCATENATE($A$2," ",'MD-SOLAR'!D55)</f>
        <v>#N/A</v>
      </c>
      <c r="I11" s="309" t="str">
        <f t="shared" si="0"/>
        <v>^^</v>
      </c>
      <c r="J11" s="19" t="str">
        <f t="shared" si="1"/>
        <v>^^</v>
      </c>
      <c r="K11" s="19" t="str">
        <f t="shared" si="31"/>
        <v>^^</v>
      </c>
      <c r="L11" t="str">
        <f t="shared" si="2"/>
        <v>^^</v>
      </c>
      <c r="M11" t="str">
        <f t="shared" si="3"/>
        <v>^^</v>
      </c>
      <c r="N11" t="str">
        <f t="shared" si="4"/>
        <v>^^</v>
      </c>
      <c r="O11" s="18" t="str">
        <f t="shared" si="5"/>
        <v>^^</v>
      </c>
      <c r="P11" s="19" t="str">
        <f t="shared" si="6"/>
        <v>^^</v>
      </c>
      <c r="Q11" t="str">
        <f t="shared" si="7"/>
        <v>^^</v>
      </c>
      <c r="R11" t="str">
        <f t="shared" si="8"/>
        <v>^^</v>
      </c>
      <c r="S11" t="str">
        <f t="shared" si="9"/>
        <v>^^</v>
      </c>
      <c r="T11" s="18" t="str">
        <f t="shared" si="10"/>
        <v>^^</v>
      </c>
      <c r="U11" s="19" t="str">
        <f t="shared" si="11"/>
        <v>^^</v>
      </c>
      <c r="V11" t="str">
        <f t="shared" si="12"/>
        <v>^^</v>
      </c>
      <c r="W11" t="str">
        <f t="shared" si="13"/>
        <v>^^</v>
      </c>
      <c r="X11" t="str">
        <f t="shared" si="14"/>
        <v>^^</v>
      </c>
      <c r="Y11" t="str">
        <f t="shared" si="15"/>
        <v>^^</v>
      </c>
      <c r="Z11" t="str">
        <f t="shared" si="16"/>
        <v>^^</v>
      </c>
      <c r="AA11" t="str">
        <f t="shared" si="17"/>
        <v>^^</v>
      </c>
      <c r="AB11" t="str">
        <f t="shared" si="18"/>
        <v>^^</v>
      </c>
      <c r="AC11" t="str">
        <f t="shared" si="19"/>
        <v>^^</v>
      </c>
      <c r="AD11" s="18" t="str">
        <f t="shared" si="20"/>
        <v>^^</v>
      </c>
      <c r="AE11" s="19" t="str">
        <f t="shared" si="21"/>
        <v>^^</v>
      </c>
      <c r="AF11" t="str">
        <f t="shared" si="22"/>
        <v>^^</v>
      </c>
      <c r="AG11" t="str">
        <f t="shared" si="23"/>
        <v>^^</v>
      </c>
      <c r="AH11" t="str">
        <f t="shared" si="24"/>
        <v>^^</v>
      </c>
      <c r="AI11" t="str">
        <f t="shared" si="25"/>
        <v>^^</v>
      </c>
      <c r="AJ11" t="str">
        <f t="shared" si="26"/>
        <v>^^</v>
      </c>
      <c r="AK11" t="str">
        <f t="shared" si="27"/>
        <v>^^</v>
      </c>
      <c r="AL11" t="str">
        <f t="shared" si="28"/>
        <v>^^</v>
      </c>
      <c r="AM11" t="str">
        <f t="shared" si="29"/>
        <v>^^</v>
      </c>
      <c r="AN11" s="18" t="str">
        <f t="shared" si="30"/>
        <v>^^</v>
      </c>
      <c r="AW11" t="str">
        <f>IFERROR(VLOOKUP($B$14&amp;ROW(#REF!),$A:$B,2,0),"^^")</f>
        <v>^^</v>
      </c>
      <c r="AX11" t="str">
        <f>IFERROR(VLOOKUP($C$14&amp;ROW(#REF!),$C:$D,2,0),"^^")</f>
        <v>^^</v>
      </c>
    </row>
    <row r="12" spans="1:54" x14ac:dyDescent="0.25">
      <c r="A12" s="183"/>
      <c r="B12" s="183"/>
      <c r="C12" s="183"/>
      <c r="D12" s="183"/>
      <c r="E12" s="183"/>
      <c r="I12" s="309" t="str">
        <f t="shared" si="0"/>
        <v>^^</v>
      </c>
      <c r="J12" s="19" t="str">
        <f t="shared" si="1"/>
        <v>^^</v>
      </c>
      <c r="K12" s="19" t="str">
        <f t="shared" si="31"/>
        <v>^^</v>
      </c>
      <c r="L12" t="str">
        <f t="shared" si="2"/>
        <v>^^</v>
      </c>
      <c r="M12" t="str">
        <f t="shared" si="3"/>
        <v>^^</v>
      </c>
      <c r="N12" t="str">
        <f t="shared" si="4"/>
        <v>^^</v>
      </c>
      <c r="O12" s="18" t="str">
        <f t="shared" si="5"/>
        <v>^^</v>
      </c>
      <c r="P12" s="19" t="str">
        <f t="shared" si="6"/>
        <v>^^</v>
      </c>
      <c r="Q12" t="str">
        <f t="shared" si="7"/>
        <v>^^</v>
      </c>
      <c r="R12" t="str">
        <f t="shared" si="8"/>
        <v>^^</v>
      </c>
      <c r="S12" t="str">
        <f t="shared" si="9"/>
        <v>^^</v>
      </c>
      <c r="T12" s="18" t="str">
        <f t="shared" si="10"/>
        <v>^^</v>
      </c>
      <c r="U12" s="19" t="str">
        <f t="shared" si="11"/>
        <v>^^</v>
      </c>
      <c r="V12" t="str">
        <f t="shared" si="12"/>
        <v>^^</v>
      </c>
      <c r="W12" t="str">
        <f t="shared" si="13"/>
        <v>^^</v>
      </c>
      <c r="X12" t="str">
        <f t="shared" si="14"/>
        <v>^^</v>
      </c>
      <c r="Y12" t="str">
        <f t="shared" si="15"/>
        <v>^^</v>
      </c>
      <c r="Z12" t="str">
        <f t="shared" si="16"/>
        <v>^^</v>
      </c>
      <c r="AA12" t="str">
        <f t="shared" si="17"/>
        <v>^^</v>
      </c>
      <c r="AB12" t="str">
        <f t="shared" si="18"/>
        <v>^^</v>
      </c>
      <c r="AC12" t="str">
        <f t="shared" si="19"/>
        <v>^^</v>
      </c>
      <c r="AD12" s="18" t="str">
        <f t="shared" si="20"/>
        <v>^^</v>
      </c>
      <c r="AE12" s="19" t="str">
        <f t="shared" si="21"/>
        <v>^^</v>
      </c>
      <c r="AF12" t="str">
        <f t="shared" si="22"/>
        <v>^^</v>
      </c>
      <c r="AG12" t="str">
        <f t="shared" si="23"/>
        <v>^^</v>
      </c>
      <c r="AH12" t="str">
        <f t="shared" si="24"/>
        <v>^^</v>
      </c>
      <c r="AI12" t="str">
        <f t="shared" si="25"/>
        <v>^^</v>
      </c>
      <c r="AJ12" t="str">
        <f t="shared" si="26"/>
        <v>^^</v>
      </c>
      <c r="AK12" t="str">
        <f t="shared" si="27"/>
        <v>^^</v>
      </c>
      <c r="AL12" t="str">
        <f t="shared" si="28"/>
        <v>^^</v>
      </c>
      <c r="AM12" t="str">
        <f t="shared" si="29"/>
        <v>^^</v>
      </c>
      <c r="AN12" s="18" t="str">
        <f t="shared" si="30"/>
        <v>^^</v>
      </c>
      <c r="AW12" t="str">
        <f>IFERROR(VLOOKUP($B$14&amp;ROW(#REF!),$A:$B,2,0),"^^")</f>
        <v>^^</v>
      </c>
      <c r="AX12" t="str">
        <f>IFERROR(VLOOKUP($C$14&amp;ROW(#REF!),$C:$D,2,0),"^^")</f>
        <v>^^</v>
      </c>
    </row>
    <row r="13" spans="1:54" x14ac:dyDescent="0.25">
      <c r="I13" s="309" t="str">
        <f t="shared" si="0"/>
        <v>^^</v>
      </c>
      <c r="J13" s="19" t="str">
        <f t="shared" si="1"/>
        <v>^^</v>
      </c>
      <c r="K13" s="19" t="str">
        <f t="shared" si="31"/>
        <v>^^</v>
      </c>
      <c r="L13" t="str">
        <f t="shared" si="2"/>
        <v>^^</v>
      </c>
      <c r="M13" t="str">
        <f t="shared" si="3"/>
        <v>^^</v>
      </c>
      <c r="N13" t="str">
        <f t="shared" si="4"/>
        <v>^^</v>
      </c>
      <c r="O13" s="18" t="str">
        <f t="shared" si="5"/>
        <v>^^</v>
      </c>
      <c r="P13" s="19" t="str">
        <f t="shared" si="6"/>
        <v>^^</v>
      </c>
      <c r="Q13" t="str">
        <f t="shared" si="7"/>
        <v>^^</v>
      </c>
      <c r="R13" t="str">
        <f t="shared" si="8"/>
        <v>^^</v>
      </c>
      <c r="S13" t="str">
        <f t="shared" si="9"/>
        <v>^^</v>
      </c>
      <c r="T13" s="18" t="str">
        <f t="shared" si="10"/>
        <v>^^</v>
      </c>
      <c r="U13" s="19" t="str">
        <f t="shared" si="11"/>
        <v>^^</v>
      </c>
      <c r="V13" t="str">
        <f t="shared" si="12"/>
        <v>^^</v>
      </c>
      <c r="W13" t="str">
        <f t="shared" si="13"/>
        <v>^^</v>
      </c>
      <c r="X13" t="str">
        <f t="shared" si="14"/>
        <v>^^</v>
      </c>
      <c r="Y13" t="str">
        <f t="shared" si="15"/>
        <v>^^</v>
      </c>
      <c r="Z13" t="str">
        <f t="shared" si="16"/>
        <v>^^</v>
      </c>
      <c r="AA13" t="str">
        <f t="shared" si="17"/>
        <v>^^</v>
      </c>
      <c r="AB13" t="str">
        <f t="shared" si="18"/>
        <v>^^</v>
      </c>
      <c r="AC13" t="str">
        <f t="shared" si="19"/>
        <v>^^</v>
      </c>
      <c r="AD13" s="18" t="str">
        <f t="shared" si="20"/>
        <v>^^</v>
      </c>
      <c r="AE13" s="19" t="str">
        <f t="shared" si="21"/>
        <v>^^</v>
      </c>
      <c r="AF13" t="str">
        <f t="shared" si="22"/>
        <v>^^</v>
      </c>
      <c r="AG13" t="str">
        <f t="shared" si="23"/>
        <v>^^</v>
      </c>
      <c r="AH13" t="str">
        <f t="shared" si="24"/>
        <v>^^</v>
      </c>
      <c r="AI13" t="str">
        <f t="shared" si="25"/>
        <v>^^</v>
      </c>
      <c r="AJ13" t="str">
        <f t="shared" si="26"/>
        <v>^^</v>
      </c>
      <c r="AK13" t="str">
        <f t="shared" si="27"/>
        <v>^^</v>
      </c>
      <c r="AL13" t="str">
        <f t="shared" si="28"/>
        <v>^^</v>
      </c>
      <c r="AM13" t="str">
        <f t="shared" si="29"/>
        <v>^^</v>
      </c>
      <c r="AN13" s="18" t="str">
        <f t="shared" si="30"/>
        <v>^^</v>
      </c>
      <c r="AW13" t="str">
        <f>IFERROR(VLOOKUP($B$14&amp;ROW(#REF!),$A:$B,2,0),"^^")</f>
        <v>^^</v>
      </c>
      <c r="AX13" t="str">
        <f>IFERROR(VLOOKUP($C$14&amp;ROW(#REF!),$C:$D,2,0),"^^")</f>
        <v>^^</v>
      </c>
    </row>
    <row r="14" spans="1:54" x14ac:dyDescent="0.25">
      <c r="I14" s="309" t="str">
        <f t="shared" si="0"/>
        <v>^^</v>
      </c>
      <c r="J14" s="19" t="str">
        <f t="shared" si="1"/>
        <v>^^</v>
      </c>
      <c r="K14" s="19" t="str">
        <f t="shared" si="31"/>
        <v>^^</v>
      </c>
      <c r="L14" t="str">
        <f t="shared" si="2"/>
        <v>^^</v>
      </c>
      <c r="M14" t="str">
        <f t="shared" si="3"/>
        <v>^^</v>
      </c>
      <c r="N14" t="str">
        <f t="shared" si="4"/>
        <v>^^</v>
      </c>
      <c r="O14" s="18" t="str">
        <f t="shared" si="5"/>
        <v>^^</v>
      </c>
      <c r="P14" s="19" t="str">
        <f t="shared" si="6"/>
        <v>^^</v>
      </c>
      <c r="Q14" t="str">
        <f t="shared" si="7"/>
        <v>^^</v>
      </c>
      <c r="R14" t="str">
        <f t="shared" si="8"/>
        <v>^^</v>
      </c>
      <c r="S14" t="str">
        <f t="shared" si="9"/>
        <v>^^</v>
      </c>
      <c r="T14" s="18" t="str">
        <f t="shared" si="10"/>
        <v>^^</v>
      </c>
      <c r="U14" s="19" t="str">
        <f t="shared" si="11"/>
        <v>^^</v>
      </c>
      <c r="V14" t="str">
        <f t="shared" si="12"/>
        <v>^^</v>
      </c>
      <c r="W14" t="str">
        <f t="shared" si="13"/>
        <v>^^</v>
      </c>
      <c r="X14" t="str">
        <f t="shared" si="14"/>
        <v>^^</v>
      </c>
      <c r="Y14" t="str">
        <f t="shared" si="15"/>
        <v>^^</v>
      </c>
      <c r="Z14" t="str">
        <f t="shared" si="16"/>
        <v>^^</v>
      </c>
      <c r="AA14" t="str">
        <f t="shared" si="17"/>
        <v>^^</v>
      </c>
      <c r="AB14" t="str">
        <f t="shared" si="18"/>
        <v>^^</v>
      </c>
      <c r="AC14" t="str">
        <f t="shared" si="19"/>
        <v>^^</v>
      </c>
      <c r="AD14" s="18" t="str">
        <f t="shared" si="20"/>
        <v>^^</v>
      </c>
      <c r="AE14" s="19" t="str">
        <f t="shared" si="21"/>
        <v>^^</v>
      </c>
      <c r="AF14" t="str">
        <f t="shared" si="22"/>
        <v>^^</v>
      </c>
      <c r="AG14" t="str">
        <f t="shared" si="23"/>
        <v>^^</v>
      </c>
      <c r="AH14" t="str">
        <f t="shared" si="24"/>
        <v>^^</v>
      </c>
      <c r="AI14" t="str">
        <f t="shared" si="25"/>
        <v>^^</v>
      </c>
      <c r="AJ14" t="str">
        <f t="shared" si="26"/>
        <v>^^</v>
      </c>
      <c r="AK14" t="str">
        <f t="shared" si="27"/>
        <v>^^</v>
      </c>
      <c r="AL14" t="str">
        <f t="shared" si="28"/>
        <v>^^</v>
      </c>
      <c r="AM14" t="str">
        <f t="shared" si="29"/>
        <v>^^</v>
      </c>
      <c r="AN14" s="18" t="str">
        <f t="shared" si="30"/>
        <v>^^</v>
      </c>
      <c r="AW14" t="str">
        <f>IFERROR(VLOOKUP($B$14&amp;ROW(#REF!),$A:$B,2,0),"^^")</f>
        <v>^^</v>
      </c>
      <c r="AX14" t="str">
        <f>IFERROR(VLOOKUP($C$14&amp;ROW(#REF!),$C:$D,2,0),"^^")</f>
        <v>^^</v>
      </c>
    </row>
    <row r="15" spans="1:54" x14ac:dyDescent="0.25">
      <c r="I15" s="309" t="str">
        <f t="shared" si="0"/>
        <v>^^</v>
      </c>
      <c r="J15" s="19" t="str">
        <f t="shared" si="1"/>
        <v>^^</v>
      </c>
      <c r="K15" s="19" t="str">
        <f t="shared" si="31"/>
        <v>^^</v>
      </c>
      <c r="L15" t="str">
        <f t="shared" si="2"/>
        <v>^^</v>
      </c>
      <c r="M15" t="str">
        <f t="shared" si="3"/>
        <v>^^</v>
      </c>
      <c r="N15" t="str">
        <f t="shared" si="4"/>
        <v>^^</v>
      </c>
      <c r="O15" s="18" t="str">
        <f t="shared" si="5"/>
        <v>^^</v>
      </c>
      <c r="P15" s="19" t="str">
        <f t="shared" si="6"/>
        <v>^^</v>
      </c>
      <c r="Q15" t="str">
        <f t="shared" si="7"/>
        <v>^^</v>
      </c>
      <c r="R15" t="str">
        <f t="shared" si="8"/>
        <v>^^</v>
      </c>
      <c r="S15" t="str">
        <f t="shared" si="9"/>
        <v>^^</v>
      </c>
      <c r="T15" s="18" t="str">
        <f t="shared" si="10"/>
        <v>^^</v>
      </c>
      <c r="U15" s="19" t="str">
        <f t="shared" si="11"/>
        <v>^^</v>
      </c>
      <c r="V15" t="str">
        <f t="shared" si="12"/>
        <v>^^</v>
      </c>
      <c r="W15" t="str">
        <f t="shared" si="13"/>
        <v>^^</v>
      </c>
      <c r="X15" t="str">
        <f t="shared" si="14"/>
        <v>^^</v>
      </c>
      <c r="Y15" t="str">
        <f t="shared" si="15"/>
        <v>^^</v>
      </c>
      <c r="Z15" t="str">
        <f t="shared" si="16"/>
        <v>^^</v>
      </c>
      <c r="AA15" t="str">
        <f t="shared" si="17"/>
        <v>^^</v>
      </c>
      <c r="AB15" t="str">
        <f t="shared" si="18"/>
        <v>^^</v>
      </c>
      <c r="AC15" t="str">
        <f t="shared" si="19"/>
        <v>^^</v>
      </c>
      <c r="AD15" s="18" t="str">
        <f t="shared" si="20"/>
        <v>^^</v>
      </c>
      <c r="AE15" s="19" t="str">
        <f t="shared" si="21"/>
        <v>^^</v>
      </c>
      <c r="AF15" t="str">
        <f t="shared" si="22"/>
        <v>^^</v>
      </c>
      <c r="AG15" t="str">
        <f t="shared" si="23"/>
        <v>^^</v>
      </c>
      <c r="AH15" t="str">
        <f t="shared" si="24"/>
        <v>^^</v>
      </c>
      <c r="AI15" t="str">
        <f t="shared" si="25"/>
        <v>^^</v>
      </c>
      <c r="AJ15" t="str">
        <f t="shared" si="26"/>
        <v>^^</v>
      </c>
      <c r="AK15" t="str">
        <f t="shared" si="27"/>
        <v>^^</v>
      </c>
      <c r="AL15" t="str">
        <f t="shared" si="28"/>
        <v>^^</v>
      </c>
      <c r="AM15" t="str">
        <f t="shared" si="29"/>
        <v>^^</v>
      </c>
      <c r="AN15" s="18" t="str">
        <f t="shared" si="30"/>
        <v>^^</v>
      </c>
      <c r="AW15" t="str">
        <f>IFERROR(VLOOKUP($B$14&amp;ROW(#REF!),$A:$B,2,0),"^^")</f>
        <v>^^</v>
      </c>
      <c r="AX15" t="str">
        <f>IFERROR(VLOOKUP($C$14&amp;ROW(#REF!),$C:$D,2,0),"^^")</f>
        <v>^^</v>
      </c>
    </row>
    <row r="16" spans="1:54" x14ac:dyDescent="0.25">
      <c r="I16" s="309" t="str">
        <f t="shared" si="0"/>
        <v>^^</v>
      </c>
      <c r="J16" s="19" t="str">
        <f t="shared" si="1"/>
        <v>^^</v>
      </c>
      <c r="K16" s="19" t="str">
        <f t="shared" si="31"/>
        <v>^^</v>
      </c>
      <c r="L16" t="str">
        <f t="shared" si="2"/>
        <v>^^</v>
      </c>
      <c r="M16" t="str">
        <f t="shared" si="3"/>
        <v>^^</v>
      </c>
      <c r="N16" t="str">
        <f t="shared" si="4"/>
        <v>^^</v>
      </c>
      <c r="O16" s="18" t="str">
        <f t="shared" si="5"/>
        <v>^^</v>
      </c>
      <c r="P16" s="19" t="str">
        <f t="shared" si="6"/>
        <v>^^</v>
      </c>
      <c r="Q16" t="str">
        <f t="shared" si="7"/>
        <v>^^</v>
      </c>
      <c r="R16" t="str">
        <f t="shared" si="8"/>
        <v>^^</v>
      </c>
      <c r="S16" t="str">
        <f t="shared" si="9"/>
        <v>^^</v>
      </c>
      <c r="T16" s="18" t="str">
        <f t="shared" si="10"/>
        <v>^^</v>
      </c>
      <c r="U16" s="19" t="str">
        <f t="shared" si="11"/>
        <v>^^</v>
      </c>
      <c r="V16" t="str">
        <f t="shared" si="12"/>
        <v>^^</v>
      </c>
      <c r="W16" t="str">
        <f t="shared" si="13"/>
        <v>^^</v>
      </c>
      <c r="X16" t="str">
        <f t="shared" si="14"/>
        <v>^^</v>
      </c>
      <c r="Y16" t="str">
        <f t="shared" si="15"/>
        <v>^^</v>
      </c>
      <c r="Z16" t="str">
        <f t="shared" si="16"/>
        <v>^^</v>
      </c>
      <c r="AA16" t="str">
        <f t="shared" si="17"/>
        <v>^^</v>
      </c>
      <c r="AB16" t="str">
        <f t="shared" si="18"/>
        <v>^^</v>
      </c>
      <c r="AC16" t="str">
        <f t="shared" si="19"/>
        <v>^^</v>
      </c>
      <c r="AD16" s="18" t="str">
        <f t="shared" si="20"/>
        <v>^^</v>
      </c>
      <c r="AE16" s="19" t="str">
        <f t="shared" si="21"/>
        <v>^^</v>
      </c>
      <c r="AF16" t="str">
        <f t="shared" si="22"/>
        <v>^^</v>
      </c>
      <c r="AG16" t="str">
        <f t="shared" si="23"/>
        <v>^^</v>
      </c>
      <c r="AH16" t="str">
        <f t="shared" si="24"/>
        <v>^^</v>
      </c>
      <c r="AI16" t="str">
        <f t="shared" si="25"/>
        <v>^^</v>
      </c>
      <c r="AJ16" t="str">
        <f t="shared" si="26"/>
        <v>^^</v>
      </c>
      <c r="AK16" t="str">
        <f t="shared" si="27"/>
        <v>^^</v>
      </c>
      <c r="AL16" t="str">
        <f t="shared" si="28"/>
        <v>^^</v>
      </c>
      <c r="AM16" t="str">
        <f t="shared" si="29"/>
        <v>^^</v>
      </c>
      <c r="AN16" s="18" t="str">
        <f t="shared" si="30"/>
        <v>^^</v>
      </c>
      <c r="AW16" t="str">
        <f>IFERROR(VLOOKUP($B$14&amp;ROW(#REF!),$A:$B,2,0),"^^")</f>
        <v>^^</v>
      </c>
      <c r="AX16" t="str">
        <f>IFERROR(VLOOKUP($C$14&amp;ROW(#REF!),$C:$D,2,0),"^^")</f>
        <v>^^</v>
      </c>
    </row>
    <row r="17" spans="1:52" x14ac:dyDescent="0.25">
      <c r="I17" s="309" t="str">
        <f t="shared" si="0"/>
        <v>^^</v>
      </c>
      <c r="J17" s="19" t="str">
        <f t="shared" si="1"/>
        <v>^^</v>
      </c>
      <c r="K17" s="19" t="str">
        <f t="shared" si="31"/>
        <v>^^</v>
      </c>
      <c r="L17" t="str">
        <f t="shared" si="2"/>
        <v>^^</v>
      </c>
      <c r="M17" t="str">
        <f t="shared" si="3"/>
        <v>^^</v>
      </c>
      <c r="N17" t="str">
        <f t="shared" si="4"/>
        <v>^^</v>
      </c>
      <c r="O17" s="18" t="str">
        <f t="shared" si="5"/>
        <v>^^</v>
      </c>
      <c r="P17" s="19" t="str">
        <f t="shared" si="6"/>
        <v>^^</v>
      </c>
      <c r="Q17" t="str">
        <f t="shared" si="7"/>
        <v>^^</v>
      </c>
      <c r="R17" t="str">
        <f t="shared" si="8"/>
        <v>^^</v>
      </c>
      <c r="S17" t="str">
        <f t="shared" si="9"/>
        <v>^^</v>
      </c>
      <c r="T17" s="18" t="str">
        <f t="shared" si="10"/>
        <v>^^</v>
      </c>
      <c r="U17" s="19" t="str">
        <f t="shared" si="11"/>
        <v>^^</v>
      </c>
      <c r="V17" t="str">
        <f t="shared" si="12"/>
        <v>^^</v>
      </c>
      <c r="W17" t="str">
        <f t="shared" si="13"/>
        <v>^^</v>
      </c>
      <c r="X17" t="str">
        <f t="shared" si="14"/>
        <v>^^</v>
      </c>
      <c r="Y17" t="str">
        <f t="shared" si="15"/>
        <v>^^</v>
      </c>
      <c r="Z17" t="str">
        <f t="shared" si="16"/>
        <v>^^</v>
      </c>
      <c r="AA17" t="str">
        <f t="shared" si="17"/>
        <v>^^</v>
      </c>
      <c r="AB17" t="str">
        <f t="shared" si="18"/>
        <v>^^</v>
      </c>
      <c r="AC17" t="str">
        <f t="shared" si="19"/>
        <v>^^</v>
      </c>
      <c r="AD17" s="18" t="str">
        <f t="shared" si="20"/>
        <v>^^</v>
      </c>
      <c r="AE17" s="19" t="str">
        <f t="shared" si="21"/>
        <v>^^</v>
      </c>
      <c r="AF17" t="str">
        <f t="shared" si="22"/>
        <v>^^</v>
      </c>
      <c r="AG17" t="str">
        <f t="shared" si="23"/>
        <v>^^</v>
      </c>
      <c r="AH17" t="str">
        <f t="shared" si="24"/>
        <v>^^</v>
      </c>
      <c r="AI17" t="str">
        <f t="shared" si="25"/>
        <v>^^</v>
      </c>
      <c r="AJ17" t="str">
        <f t="shared" si="26"/>
        <v>^^</v>
      </c>
      <c r="AK17" t="str">
        <f t="shared" si="27"/>
        <v>^^</v>
      </c>
      <c r="AL17" t="str">
        <f t="shared" si="28"/>
        <v>^^</v>
      </c>
      <c r="AM17" t="str">
        <f t="shared" si="29"/>
        <v>^^</v>
      </c>
      <c r="AN17" s="18" t="str">
        <f t="shared" si="30"/>
        <v>^^</v>
      </c>
      <c r="AW17" t="str">
        <f>IFERROR(VLOOKUP($B$14&amp;ROW(#REF!),$A:$B,2,0),"^^")</f>
        <v>^^</v>
      </c>
      <c r="AX17" t="str">
        <f>IFERROR(VLOOKUP($C$14&amp;ROW(#REF!),$C:$D,2,0),"^^")</f>
        <v>^^</v>
      </c>
    </row>
    <row r="18" spans="1:52" ht="15.75" thickBot="1" x14ac:dyDescent="0.3">
      <c r="I18" s="309" t="str">
        <f t="shared" si="0"/>
        <v>^^</v>
      </c>
      <c r="J18" s="19" t="str">
        <f t="shared" si="1"/>
        <v>^^</v>
      </c>
      <c r="K18" s="19" t="str">
        <f t="shared" si="31"/>
        <v>^^</v>
      </c>
      <c r="L18" t="str">
        <f t="shared" si="2"/>
        <v>^^</v>
      </c>
      <c r="M18" t="str">
        <f t="shared" si="3"/>
        <v>^^</v>
      </c>
      <c r="N18" t="str">
        <f t="shared" si="4"/>
        <v>^^</v>
      </c>
      <c r="O18" s="18" t="str">
        <f t="shared" si="5"/>
        <v>^^</v>
      </c>
      <c r="P18" s="19" t="str">
        <f t="shared" si="6"/>
        <v>^^</v>
      </c>
      <c r="Q18" t="str">
        <f t="shared" si="7"/>
        <v>^^</v>
      </c>
      <c r="R18" t="str">
        <f t="shared" si="8"/>
        <v>^^</v>
      </c>
      <c r="S18" t="str">
        <f t="shared" si="9"/>
        <v>^^</v>
      </c>
      <c r="T18" s="18" t="str">
        <f t="shared" si="10"/>
        <v>^^</v>
      </c>
      <c r="U18" s="19" t="str">
        <f t="shared" si="11"/>
        <v>^^</v>
      </c>
      <c r="V18" t="str">
        <f t="shared" si="12"/>
        <v>^^</v>
      </c>
      <c r="W18" t="str">
        <f t="shared" si="13"/>
        <v>^^</v>
      </c>
      <c r="X18" t="str">
        <f t="shared" si="14"/>
        <v>^^</v>
      </c>
      <c r="Y18" t="str">
        <f t="shared" si="15"/>
        <v>^^</v>
      </c>
      <c r="Z18" t="str">
        <f t="shared" si="16"/>
        <v>^^</v>
      </c>
      <c r="AA18" t="str">
        <f t="shared" si="17"/>
        <v>^^</v>
      </c>
      <c r="AB18" t="str">
        <f t="shared" si="18"/>
        <v>^^</v>
      </c>
      <c r="AC18" t="str">
        <f t="shared" si="19"/>
        <v>^^</v>
      </c>
      <c r="AD18" s="18" t="str">
        <f t="shared" si="20"/>
        <v>^^</v>
      </c>
      <c r="AE18" s="19" t="str">
        <f t="shared" si="21"/>
        <v>^^</v>
      </c>
      <c r="AF18" t="str">
        <f t="shared" si="22"/>
        <v>^^</v>
      </c>
      <c r="AG18" t="str">
        <f t="shared" si="23"/>
        <v>^^</v>
      </c>
      <c r="AH18" t="str">
        <f t="shared" si="24"/>
        <v>^^</v>
      </c>
      <c r="AI18" t="str">
        <f t="shared" si="25"/>
        <v>^^</v>
      </c>
      <c r="AJ18" t="str">
        <f t="shared" si="26"/>
        <v>^^</v>
      </c>
      <c r="AK18" t="str">
        <f t="shared" si="27"/>
        <v>^^</v>
      </c>
      <c r="AL18" t="str">
        <f t="shared" si="28"/>
        <v>^^</v>
      </c>
      <c r="AM18" t="str">
        <f t="shared" si="29"/>
        <v>^^</v>
      </c>
      <c r="AN18" s="18" t="str">
        <f t="shared" si="30"/>
        <v>^^</v>
      </c>
      <c r="AY18" t="str">
        <f>IFERROR(VLOOKUP($B$14&amp;ROW(#REF!),$A:$B,2,0),"^^")</f>
        <v>^^</v>
      </c>
      <c r="AZ18" t="str">
        <f>IFERROR(VLOOKUP($C$14&amp;ROW(#REF!),$C:$D,2,0),"^^")</f>
        <v>^^</v>
      </c>
    </row>
    <row r="19" spans="1:52" x14ac:dyDescent="0.25">
      <c r="A19" s="740" t="s">
        <v>210</v>
      </c>
      <c r="B19" s="741"/>
      <c r="C19" s="741"/>
      <c r="D19" s="741"/>
      <c r="E19" s="741"/>
      <c r="F19" s="741"/>
      <c r="G19" s="741"/>
      <c r="H19" s="742"/>
      <c r="I19" s="309" t="str">
        <f t="shared" si="0"/>
        <v>^^</v>
      </c>
      <c r="J19" s="19" t="str">
        <f t="shared" si="1"/>
        <v>^^</v>
      </c>
      <c r="K19" s="19" t="str">
        <f>IFERROR(VLOOKUP($B$2&amp;ROW($A17),C:D,2,0),"^^")</f>
        <v>^^</v>
      </c>
      <c r="L19" t="str">
        <f t="shared" si="2"/>
        <v>^^</v>
      </c>
      <c r="M19" t="str">
        <f t="shared" si="3"/>
        <v>^^</v>
      </c>
      <c r="N19" t="str">
        <f t="shared" si="4"/>
        <v>^^</v>
      </c>
      <c r="O19" s="18" t="str">
        <f t="shared" si="5"/>
        <v>^^</v>
      </c>
      <c r="P19" s="19" t="str">
        <f t="shared" si="6"/>
        <v>^^</v>
      </c>
      <c r="Q19" t="str">
        <f t="shared" si="7"/>
        <v>^^</v>
      </c>
      <c r="R19" t="str">
        <f t="shared" si="8"/>
        <v>^^</v>
      </c>
      <c r="S19" t="str">
        <f t="shared" si="9"/>
        <v>^^</v>
      </c>
      <c r="T19" s="18" t="str">
        <f t="shared" si="10"/>
        <v>^^</v>
      </c>
      <c r="U19" s="19" t="str">
        <f t="shared" si="11"/>
        <v>^^</v>
      </c>
      <c r="V19" t="str">
        <f t="shared" si="12"/>
        <v>^^</v>
      </c>
      <c r="W19" t="str">
        <f t="shared" si="13"/>
        <v>^^</v>
      </c>
      <c r="X19" t="str">
        <f t="shared" si="14"/>
        <v>^^</v>
      </c>
      <c r="Y19" t="str">
        <f t="shared" si="15"/>
        <v>^^</v>
      </c>
      <c r="Z19" t="str">
        <f t="shared" si="16"/>
        <v>^^</v>
      </c>
      <c r="AA19" t="str">
        <f t="shared" si="17"/>
        <v>^^</v>
      </c>
      <c r="AB19" t="str">
        <f t="shared" si="18"/>
        <v>^^</v>
      </c>
      <c r="AC19" t="str">
        <f t="shared" si="19"/>
        <v>^^</v>
      </c>
      <c r="AD19" s="18" t="str">
        <f t="shared" si="20"/>
        <v>^^</v>
      </c>
      <c r="AE19" s="19" t="str">
        <f t="shared" si="21"/>
        <v>^^</v>
      </c>
      <c r="AF19" t="str">
        <f t="shared" si="22"/>
        <v>^^</v>
      </c>
      <c r="AG19" t="str">
        <f t="shared" si="23"/>
        <v>^^</v>
      </c>
      <c r="AH19" t="str">
        <f t="shared" si="24"/>
        <v>^^</v>
      </c>
      <c r="AI19" t="str">
        <f t="shared" si="25"/>
        <v>^^</v>
      </c>
      <c r="AJ19" t="str">
        <f t="shared" si="26"/>
        <v>^^</v>
      </c>
      <c r="AK19" t="str">
        <f t="shared" si="27"/>
        <v>^^</v>
      </c>
      <c r="AL19" t="str">
        <f t="shared" si="28"/>
        <v>^^</v>
      </c>
      <c r="AM19" t="str">
        <f t="shared" si="29"/>
        <v>^^</v>
      </c>
      <c r="AN19" s="18" t="str">
        <f t="shared" si="30"/>
        <v>^^</v>
      </c>
      <c r="AY19" t="str">
        <f>IFERROR(VLOOKUP($B$14&amp;ROW(A18),$A:$B,2,0),"^^")</f>
        <v>^^</v>
      </c>
      <c r="AZ19" t="str">
        <f>IFERROR(VLOOKUP($C$14&amp;ROW(B18),$C:$D,2,0),"^^")</f>
        <v>^^</v>
      </c>
    </row>
    <row r="20" spans="1:52" x14ac:dyDescent="0.25">
      <c r="A20" s="734" t="s">
        <v>7192</v>
      </c>
      <c r="B20" s="735"/>
      <c r="C20" s="735"/>
      <c r="D20" s="735"/>
      <c r="E20" s="735" t="s">
        <v>3794</v>
      </c>
      <c r="F20" s="735"/>
      <c r="G20" s="735"/>
      <c r="H20" s="736"/>
      <c r="I20" s="309" t="str">
        <f t="shared" ref="I20:I83" si="32">IFERROR(VLOOKUP($A$4&amp;ROW(A19),A:B,2,0),"^^")</f>
        <v>^^</v>
      </c>
      <c r="J20" s="19" t="str">
        <f t="shared" ref="J20:J83" si="33">IFERROR(VLOOKUP($A$6&amp;ROW(A19),E:F,2,0),"^^")</f>
        <v>^^</v>
      </c>
      <c r="K20" s="19" t="str">
        <f>IFERROR(VLOOKUP($B$2&amp;ROW($A18),C:D,2,0),"^^")</f>
        <v>^^</v>
      </c>
      <c r="L20" t="str">
        <f t="shared" si="2"/>
        <v>^^</v>
      </c>
      <c r="M20" t="str">
        <f t="shared" si="3"/>
        <v>^^</v>
      </c>
      <c r="N20" t="str">
        <f t="shared" si="4"/>
        <v>^^</v>
      </c>
      <c r="O20" s="18" t="str">
        <f t="shared" si="5"/>
        <v>^^</v>
      </c>
      <c r="P20" s="19" t="str">
        <f t="shared" si="6"/>
        <v>^^</v>
      </c>
      <c r="Q20" t="str">
        <f t="shared" si="7"/>
        <v>^^</v>
      </c>
      <c r="R20" t="str">
        <f t="shared" si="8"/>
        <v>^^</v>
      </c>
      <c r="S20" t="str">
        <f t="shared" si="9"/>
        <v>^^</v>
      </c>
      <c r="T20" s="18" t="str">
        <f t="shared" si="10"/>
        <v>^^</v>
      </c>
      <c r="U20" s="19" t="str">
        <f t="shared" si="11"/>
        <v>^^</v>
      </c>
      <c r="V20" t="str">
        <f t="shared" si="12"/>
        <v>^^</v>
      </c>
      <c r="W20" t="str">
        <f t="shared" si="13"/>
        <v>^^</v>
      </c>
      <c r="X20" t="str">
        <f t="shared" si="14"/>
        <v>^^</v>
      </c>
      <c r="Y20" t="str">
        <f t="shared" si="15"/>
        <v>^^</v>
      </c>
      <c r="Z20" t="str">
        <f t="shared" si="16"/>
        <v>^^</v>
      </c>
      <c r="AA20" t="str">
        <f t="shared" si="17"/>
        <v>^^</v>
      </c>
      <c r="AB20" t="str">
        <f t="shared" si="18"/>
        <v>^^</v>
      </c>
      <c r="AC20" t="str">
        <f t="shared" si="19"/>
        <v>^^</v>
      </c>
      <c r="AD20" s="18" t="str">
        <f t="shared" si="20"/>
        <v>^^</v>
      </c>
      <c r="AE20" s="19" t="str">
        <f t="shared" si="21"/>
        <v>^^</v>
      </c>
      <c r="AF20" t="str">
        <f t="shared" si="22"/>
        <v>^^</v>
      </c>
      <c r="AG20" t="str">
        <f t="shared" si="23"/>
        <v>^^</v>
      </c>
      <c r="AH20" t="str">
        <f t="shared" si="24"/>
        <v>^^</v>
      </c>
      <c r="AI20" t="str">
        <f t="shared" si="25"/>
        <v>^^</v>
      </c>
      <c r="AJ20" t="str">
        <f t="shared" si="26"/>
        <v>^^</v>
      </c>
      <c r="AK20" t="str">
        <f t="shared" si="27"/>
        <v>^^</v>
      </c>
      <c r="AL20" t="str">
        <f t="shared" si="28"/>
        <v>^^</v>
      </c>
      <c r="AM20" t="str">
        <f t="shared" si="29"/>
        <v>^^</v>
      </c>
      <c r="AN20" s="18" t="str">
        <f t="shared" si="30"/>
        <v>^^</v>
      </c>
      <c r="AY20" t="str">
        <f>IFERROR(VLOOKUP($B$14&amp;ROW(#REF!),$A:$B,2,0),"^^")</f>
        <v>^^</v>
      </c>
      <c r="AZ20" t="str">
        <f>IFERROR(VLOOKUP($C$14&amp;ROW(#REF!),$C:$D,2,0),"^^")</f>
        <v>^^</v>
      </c>
    </row>
    <row r="21" spans="1:52" x14ac:dyDescent="0.25">
      <c r="A21" s="328" t="s">
        <v>11302</v>
      </c>
      <c r="B21" s="290" t="s">
        <v>7190</v>
      </c>
      <c r="C21" s="290" t="s">
        <v>7189</v>
      </c>
      <c r="D21" s="291" t="s">
        <v>7188</v>
      </c>
      <c r="E21" s="288" t="s">
        <v>7191</v>
      </c>
      <c r="F21" s="290" t="s">
        <v>7190</v>
      </c>
      <c r="G21" s="290" t="s">
        <v>7189</v>
      </c>
      <c r="H21" s="327" t="s">
        <v>7188</v>
      </c>
      <c r="I21" s="309" t="str">
        <f t="shared" si="32"/>
        <v>^^</v>
      </c>
      <c r="J21" s="19" t="str">
        <f t="shared" si="33"/>
        <v>^^</v>
      </c>
      <c r="K21" s="19" t="str">
        <f>IFERROR(VLOOKUP($B$2&amp;ROW($A19),C:D,2,0),"^^")</f>
        <v>^^</v>
      </c>
      <c r="L21" t="str">
        <f t="shared" si="2"/>
        <v>^^</v>
      </c>
      <c r="M21" t="str">
        <f t="shared" si="3"/>
        <v>^^</v>
      </c>
      <c r="N21" t="str">
        <f t="shared" si="4"/>
        <v>^^</v>
      </c>
      <c r="O21" s="18" t="str">
        <f t="shared" si="5"/>
        <v>^^</v>
      </c>
      <c r="P21" s="19" t="str">
        <f t="shared" si="6"/>
        <v>^^</v>
      </c>
      <c r="Q21" t="str">
        <f t="shared" si="7"/>
        <v>^^</v>
      </c>
      <c r="R21" t="str">
        <f t="shared" si="8"/>
        <v>^^</v>
      </c>
      <c r="S21" t="str">
        <f t="shared" si="9"/>
        <v>^^</v>
      </c>
      <c r="T21" s="18" t="str">
        <f t="shared" si="10"/>
        <v>^^</v>
      </c>
      <c r="U21" s="19" t="str">
        <f t="shared" si="11"/>
        <v>^^</v>
      </c>
      <c r="V21" t="str">
        <f t="shared" si="12"/>
        <v>^^</v>
      </c>
      <c r="W21" t="str">
        <f t="shared" si="13"/>
        <v>^^</v>
      </c>
      <c r="X21" t="str">
        <f t="shared" si="14"/>
        <v>^^</v>
      </c>
      <c r="Y21" t="str">
        <f t="shared" si="15"/>
        <v>^^</v>
      </c>
      <c r="Z21" t="str">
        <f t="shared" si="16"/>
        <v>^^</v>
      </c>
      <c r="AA21" t="str">
        <f t="shared" si="17"/>
        <v>^^</v>
      </c>
      <c r="AB21" t="str">
        <f t="shared" si="18"/>
        <v>^^</v>
      </c>
      <c r="AC21" t="str">
        <f t="shared" si="19"/>
        <v>^^</v>
      </c>
      <c r="AD21" s="18" t="str">
        <f t="shared" si="20"/>
        <v>^^</v>
      </c>
      <c r="AE21" s="19" t="str">
        <f t="shared" si="21"/>
        <v>^^</v>
      </c>
      <c r="AF21" t="str">
        <f t="shared" si="22"/>
        <v>^^</v>
      </c>
      <c r="AG21" t="str">
        <f t="shared" si="23"/>
        <v>^^</v>
      </c>
      <c r="AH21" t="str">
        <f t="shared" si="24"/>
        <v>^^</v>
      </c>
      <c r="AI21" t="str">
        <f t="shared" si="25"/>
        <v>^^</v>
      </c>
      <c r="AJ21" t="str">
        <f t="shared" si="26"/>
        <v>^^</v>
      </c>
      <c r="AK21" t="str">
        <f t="shared" si="27"/>
        <v>^^</v>
      </c>
      <c r="AL21" t="str">
        <f t="shared" si="28"/>
        <v>^^</v>
      </c>
      <c r="AM21" t="str">
        <f t="shared" si="29"/>
        <v>^^</v>
      </c>
      <c r="AN21" s="18" t="str">
        <f t="shared" si="30"/>
        <v>^^</v>
      </c>
      <c r="AY21" t="str">
        <f>IFERROR(VLOOKUP($B$14&amp;ROW(#REF!),$A:$B,2,0),"^^")</f>
        <v>^^</v>
      </c>
      <c r="AZ21" t="str">
        <f>IFERROR(VLOOKUP($C$14&amp;ROW(#REF!),$C:$D,2,0),"^^")</f>
        <v>^^</v>
      </c>
    </row>
    <row r="22" spans="1:52" x14ac:dyDescent="0.25">
      <c r="A22" s="19" t="s">
        <v>11301</v>
      </c>
      <c r="B22" t="s">
        <v>11299</v>
      </c>
      <c r="C22" t="s">
        <v>11298</v>
      </c>
      <c r="D22" t="s">
        <v>421</v>
      </c>
      <c r="E22" s="19" t="s">
        <v>11300</v>
      </c>
      <c r="F22" s="19" t="s">
        <v>11299</v>
      </c>
      <c r="G22" t="s">
        <v>11298</v>
      </c>
      <c r="H22" s="18" t="s">
        <v>11297</v>
      </c>
      <c r="I22" s="309" t="str">
        <f t="shared" si="32"/>
        <v>^^</v>
      </c>
      <c r="J22" s="19" t="str">
        <f t="shared" si="33"/>
        <v>^^</v>
      </c>
      <c r="K22" s="19" t="str">
        <f>IFERROR(VLOOKUP($B$2&amp;ROW($A20),C:D,2,0),"^^")</f>
        <v>^^</v>
      </c>
      <c r="L22" t="str">
        <f t="shared" si="2"/>
        <v>^^</v>
      </c>
      <c r="M22" t="str">
        <f t="shared" si="3"/>
        <v>^^</v>
      </c>
      <c r="N22" t="str">
        <f t="shared" si="4"/>
        <v>^^</v>
      </c>
      <c r="O22" s="18" t="str">
        <f t="shared" si="5"/>
        <v>^^</v>
      </c>
      <c r="P22" s="19" t="str">
        <f t="shared" si="6"/>
        <v>^^</v>
      </c>
      <c r="Q22" t="str">
        <f t="shared" si="7"/>
        <v>^^</v>
      </c>
      <c r="R22" t="str">
        <f t="shared" si="8"/>
        <v>^^</v>
      </c>
      <c r="S22" t="str">
        <f t="shared" si="9"/>
        <v>^^</v>
      </c>
      <c r="T22" s="18" t="str">
        <f t="shared" si="10"/>
        <v>^^</v>
      </c>
      <c r="U22" s="19" t="str">
        <f t="shared" si="11"/>
        <v>^^</v>
      </c>
      <c r="V22" t="str">
        <f t="shared" si="12"/>
        <v>^^</v>
      </c>
      <c r="W22" t="str">
        <f t="shared" si="13"/>
        <v>^^</v>
      </c>
      <c r="X22" t="str">
        <f t="shared" si="14"/>
        <v>^^</v>
      </c>
      <c r="Y22" t="str">
        <f t="shared" si="15"/>
        <v>^^</v>
      </c>
      <c r="Z22" t="str">
        <f t="shared" si="16"/>
        <v>^^</v>
      </c>
      <c r="AA22" t="str">
        <f t="shared" si="17"/>
        <v>^^</v>
      </c>
      <c r="AB22" t="str">
        <f t="shared" si="18"/>
        <v>^^</v>
      </c>
      <c r="AC22" t="str">
        <f t="shared" si="19"/>
        <v>^^</v>
      </c>
      <c r="AD22" s="18" t="str">
        <f t="shared" si="20"/>
        <v>^^</v>
      </c>
      <c r="AE22" s="19" t="str">
        <f t="shared" si="21"/>
        <v>^^</v>
      </c>
      <c r="AF22" t="str">
        <f t="shared" si="22"/>
        <v>^^</v>
      </c>
      <c r="AG22" t="str">
        <f t="shared" si="23"/>
        <v>^^</v>
      </c>
      <c r="AH22" t="str">
        <f t="shared" si="24"/>
        <v>^^</v>
      </c>
      <c r="AI22" t="str">
        <f t="shared" si="25"/>
        <v>^^</v>
      </c>
      <c r="AJ22" t="str">
        <f t="shared" si="26"/>
        <v>^^</v>
      </c>
      <c r="AK22" t="str">
        <f t="shared" si="27"/>
        <v>^^</v>
      </c>
      <c r="AL22" t="str">
        <f t="shared" si="28"/>
        <v>^^</v>
      </c>
      <c r="AM22" t="str">
        <f t="shared" si="29"/>
        <v>^^</v>
      </c>
      <c r="AN22" s="18" t="str">
        <f t="shared" si="30"/>
        <v>^^</v>
      </c>
      <c r="AY22" t="str">
        <f>IFERROR(VLOOKUP($B$14&amp;ROW(#REF!),$A:$B,2,0),"^^")</f>
        <v>^^</v>
      </c>
      <c r="AZ22" t="str">
        <f>IFERROR(VLOOKUP($C$14&amp;ROW(#REF!),$C:$D,2,0),"^^")</f>
        <v>^^</v>
      </c>
    </row>
    <row r="23" spans="1:52" x14ac:dyDescent="0.25">
      <c r="A23" s="19" t="s">
        <v>11296</v>
      </c>
      <c r="B23" t="s">
        <v>11295</v>
      </c>
      <c r="C23" t="s">
        <v>11291</v>
      </c>
      <c r="D23" t="s">
        <v>11294</v>
      </c>
      <c r="E23" s="19" t="s">
        <v>11293</v>
      </c>
      <c r="F23" s="19" t="s">
        <v>11292</v>
      </c>
      <c r="G23" t="s">
        <v>11291</v>
      </c>
      <c r="H23" s="18" t="s">
        <v>11290</v>
      </c>
      <c r="I23" s="309" t="str">
        <f t="shared" si="32"/>
        <v>^^</v>
      </c>
      <c r="J23" s="19" t="str">
        <f t="shared" si="33"/>
        <v>^^</v>
      </c>
      <c r="K23" s="19" t="str">
        <f>IFERROR(VLOOKUP($B$2&amp;ROW($A21),C:D,2,0),"^^")</f>
        <v>^^</v>
      </c>
      <c r="L23" t="str">
        <f t="shared" si="2"/>
        <v>^^</v>
      </c>
      <c r="M23" t="str">
        <f t="shared" si="3"/>
        <v>^^</v>
      </c>
      <c r="N23" t="str">
        <f t="shared" si="4"/>
        <v>^^</v>
      </c>
      <c r="O23" s="18" t="str">
        <f t="shared" si="5"/>
        <v>^^</v>
      </c>
      <c r="P23" s="19" t="str">
        <f t="shared" si="6"/>
        <v>^^</v>
      </c>
      <c r="Q23" t="str">
        <f t="shared" si="7"/>
        <v>^^</v>
      </c>
      <c r="R23" t="str">
        <f t="shared" si="8"/>
        <v>^^</v>
      </c>
      <c r="S23" t="str">
        <f t="shared" si="9"/>
        <v>^^</v>
      </c>
      <c r="T23" s="18" t="str">
        <f t="shared" si="10"/>
        <v>^^</v>
      </c>
      <c r="U23" s="19" t="str">
        <f t="shared" si="11"/>
        <v>^^</v>
      </c>
      <c r="V23" t="str">
        <f t="shared" si="12"/>
        <v>^^</v>
      </c>
      <c r="W23" t="str">
        <f t="shared" si="13"/>
        <v>^^</v>
      </c>
      <c r="X23" t="str">
        <f t="shared" si="14"/>
        <v>^^</v>
      </c>
      <c r="Y23" t="str">
        <f t="shared" si="15"/>
        <v>^^</v>
      </c>
      <c r="Z23" t="str">
        <f t="shared" si="16"/>
        <v>^^</v>
      </c>
      <c r="AA23" t="str">
        <f t="shared" si="17"/>
        <v>^^</v>
      </c>
      <c r="AB23" t="str">
        <f t="shared" si="18"/>
        <v>^^</v>
      </c>
      <c r="AC23" t="str">
        <f t="shared" si="19"/>
        <v>^^</v>
      </c>
      <c r="AD23" s="18" t="str">
        <f t="shared" si="20"/>
        <v>^^</v>
      </c>
      <c r="AE23" s="19" t="str">
        <f t="shared" si="21"/>
        <v>^^</v>
      </c>
      <c r="AF23" t="str">
        <f t="shared" si="22"/>
        <v>^^</v>
      </c>
      <c r="AG23" t="str">
        <f t="shared" si="23"/>
        <v>^^</v>
      </c>
      <c r="AH23" t="str">
        <f t="shared" si="24"/>
        <v>^^</v>
      </c>
      <c r="AI23" t="str">
        <f t="shared" si="25"/>
        <v>^^</v>
      </c>
      <c r="AJ23" t="str">
        <f t="shared" si="26"/>
        <v>^^</v>
      </c>
      <c r="AK23" t="str">
        <f t="shared" si="27"/>
        <v>^^</v>
      </c>
      <c r="AL23" t="str">
        <f t="shared" si="28"/>
        <v>^^</v>
      </c>
      <c r="AM23" t="str">
        <f t="shared" si="29"/>
        <v>^^</v>
      </c>
      <c r="AN23" s="18" t="str">
        <f t="shared" si="30"/>
        <v>^^</v>
      </c>
      <c r="AY23" t="str">
        <f>IFERROR(VLOOKUP($B$14&amp;ROW(#REF!),$A:$B,2,0),"^^")</f>
        <v>^^</v>
      </c>
      <c r="AZ23" t="str">
        <f>IFERROR(VLOOKUP($C$14&amp;ROW(#REF!),$C:$D,2,0),"^^")</f>
        <v>^^</v>
      </c>
    </row>
    <row r="24" spans="1:52" x14ac:dyDescent="0.25">
      <c r="A24" s="19" t="s">
        <v>11289</v>
      </c>
      <c r="B24" t="s">
        <v>11288</v>
      </c>
      <c r="C24" t="s">
        <v>11284</v>
      </c>
      <c r="D24" t="s">
        <v>11287</v>
      </c>
      <c r="E24" s="19" t="s">
        <v>11286</v>
      </c>
      <c r="F24" s="19" t="s">
        <v>11285</v>
      </c>
      <c r="G24" t="s">
        <v>11284</v>
      </c>
      <c r="H24" s="18" t="s">
        <v>11283</v>
      </c>
      <c r="I24" s="309" t="str">
        <f t="shared" si="32"/>
        <v>^^</v>
      </c>
      <c r="J24" s="19" t="str">
        <f t="shared" si="33"/>
        <v>^^</v>
      </c>
      <c r="K24" s="19" t="str">
        <f t="shared" si="31"/>
        <v>^^</v>
      </c>
      <c r="L24" t="str">
        <f t="shared" si="2"/>
        <v>^^</v>
      </c>
      <c r="M24" t="str">
        <f t="shared" si="3"/>
        <v>^^</v>
      </c>
      <c r="N24" t="str">
        <f t="shared" si="4"/>
        <v>^^</v>
      </c>
      <c r="O24" s="18" t="str">
        <f t="shared" si="5"/>
        <v>^^</v>
      </c>
      <c r="P24" s="19" t="str">
        <f t="shared" si="6"/>
        <v>^^</v>
      </c>
      <c r="Q24" t="str">
        <f t="shared" si="7"/>
        <v>^^</v>
      </c>
      <c r="R24" t="str">
        <f t="shared" si="8"/>
        <v>^^</v>
      </c>
      <c r="S24" t="str">
        <f t="shared" si="9"/>
        <v>^^</v>
      </c>
      <c r="T24" s="18" t="str">
        <f t="shared" si="10"/>
        <v>^^</v>
      </c>
      <c r="U24" s="19" t="str">
        <f t="shared" si="11"/>
        <v>^^</v>
      </c>
      <c r="V24" t="str">
        <f t="shared" si="12"/>
        <v>^^</v>
      </c>
      <c r="W24" t="str">
        <f t="shared" si="13"/>
        <v>^^</v>
      </c>
      <c r="X24" t="str">
        <f t="shared" si="14"/>
        <v>^^</v>
      </c>
      <c r="Y24" t="str">
        <f t="shared" si="15"/>
        <v>^^</v>
      </c>
      <c r="Z24" t="str">
        <f t="shared" si="16"/>
        <v>^^</v>
      </c>
      <c r="AA24" t="str">
        <f t="shared" si="17"/>
        <v>^^</v>
      </c>
      <c r="AB24" t="str">
        <f t="shared" si="18"/>
        <v>^^</v>
      </c>
      <c r="AC24" t="str">
        <f t="shared" si="19"/>
        <v>^^</v>
      </c>
      <c r="AD24" s="18" t="str">
        <f t="shared" si="20"/>
        <v>^^</v>
      </c>
      <c r="AE24" s="19" t="str">
        <f t="shared" si="21"/>
        <v>^^</v>
      </c>
      <c r="AF24" t="str">
        <f t="shared" si="22"/>
        <v>^^</v>
      </c>
      <c r="AG24" t="str">
        <f t="shared" si="23"/>
        <v>^^</v>
      </c>
      <c r="AH24" t="str">
        <f t="shared" si="24"/>
        <v>^^</v>
      </c>
      <c r="AI24" t="str">
        <f t="shared" si="25"/>
        <v>^^</v>
      </c>
      <c r="AJ24" t="str">
        <f t="shared" si="26"/>
        <v>^^</v>
      </c>
      <c r="AK24" t="str">
        <f t="shared" si="27"/>
        <v>^^</v>
      </c>
      <c r="AL24" t="str">
        <f t="shared" si="28"/>
        <v>^^</v>
      </c>
      <c r="AM24" t="str">
        <f t="shared" si="29"/>
        <v>^^</v>
      </c>
      <c r="AN24" s="18" t="str">
        <f t="shared" si="30"/>
        <v>^^</v>
      </c>
      <c r="AY24" t="str">
        <f>IFERROR(VLOOKUP($B$14&amp;ROW(#REF!),$A:$B,2,0),"^^")</f>
        <v>^^</v>
      </c>
      <c r="AZ24" t="str">
        <f>IFERROR(VLOOKUP($C$14&amp;ROW(#REF!),$C:$D,2,0),"^^")</f>
        <v>^^</v>
      </c>
    </row>
    <row r="25" spans="1:52" x14ac:dyDescent="0.25">
      <c r="A25" s="19" t="s">
        <v>11282</v>
      </c>
      <c r="B25" t="s">
        <v>44370</v>
      </c>
      <c r="C25" t="s">
        <v>11278</v>
      </c>
      <c r="D25" t="s">
        <v>11281</v>
      </c>
      <c r="E25" s="19" t="s">
        <v>11280</v>
      </c>
      <c r="F25" s="19" t="s">
        <v>11279</v>
      </c>
      <c r="G25" t="s">
        <v>11278</v>
      </c>
      <c r="H25" s="18" t="s">
        <v>11277</v>
      </c>
      <c r="I25" s="309" t="str">
        <f t="shared" si="32"/>
        <v>^^</v>
      </c>
      <c r="J25" s="19" t="str">
        <f t="shared" si="33"/>
        <v>^^</v>
      </c>
      <c r="K25" s="19" t="str">
        <f t="shared" si="31"/>
        <v>^^</v>
      </c>
      <c r="L25" t="str">
        <f t="shared" si="2"/>
        <v>^^</v>
      </c>
      <c r="M25" t="str">
        <f t="shared" si="3"/>
        <v>^^</v>
      </c>
      <c r="N25" t="str">
        <f t="shared" si="4"/>
        <v>^^</v>
      </c>
      <c r="O25" s="18" t="str">
        <f t="shared" si="5"/>
        <v>^^</v>
      </c>
      <c r="P25" s="19" t="str">
        <f t="shared" si="6"/>
        <v>^^</v>
      </c>
      <c r="Q25" t="str">
        <f t="shared" si="7"/>
        <v>^^</v>
      </c>
      <c r="R25" t="str">
        <f t="shared" si="8"/>
        <v>^^</v>
      </c>
      <c r="S25" t="str">
        <f t="shared" si="9"/>
        <v>^^</v>
      </c>
      <c r="T25" s="18" t="str">
        <f t="shared" si="10"/>
        <v>^^</v>
      </c>
      <c r="U25" s="19" t="str">
        <f t="shared" si="11"/>
        <v>^^</v>
      </c>
      <c r="V25" t="str">
        <f t="shared" si="12"/>
        <v>^^</v>
      </c>
      <c r="W25" t="str">
        <f t="shared" si="13"/>
        <v>^^</v>
      </c>
      <c r="X25" t="str">
        <f t="shared" si="14"/>
        <v>^^</v>
      </c>
      <c r="Y25" t="str">
        <f t="shared" si="15"/>
        <v>^^</v>
      </c>
      <c r="Z25" t="str">
        <f t="shared" si="16"/>
        <v>^^</v>
      </c>
      <c r="AA25" t="str">
        <f t="shared" si="17"/>
        <v>^^</v>
      </c>
      <c r="AB25" t="str">
        <f t="shared" si="18"/>
        <v>^^</v>
      </c>
      <c r="AC25" t="str">
        <f t="shared" si="19"/>
        <v>^^</v>
      </c>
      <c r="AD25" s="18" t="str">
        <f t="shared" si="20"/>
        <v>^^</v>
      </c>
      <c r="AE25" s="19" t="str">
        <f t="shared" si="21"/>
        <v>^^</v>
      </c>
      <c r="AF25" t="str">
        <f t="shared" si="22"/>
        <v>^^</v>
      </c>
      <c r="AG25" t="str">
        <f t="shared" si="23"/>
        <v>^^</v>
      </c>
      <c r="AH25" t="str">
        <f t="shared" si="24"/>
        <v>^^</v>
      </c>
      <c r="AI25" t="str">
        <f t="shared" si="25"/>
        <v>^^</v>
      </c>
      <c r="AJ25" t="str">
        <f t="shared" si="26"/>
        <v>^^</v>
      </c>
      <c r="AK25" t="str">
        <f t="shared" si="27"/>
        <v>^^</v>
      </c>
      <c r="AL25" t="str">
        <f t="shared" si="28"/>
        <v>^^</v>
      </c>
      <c r="AM25" t="str">
        <f t="shared" si="29"/>
        <v>^^</v>
      </c>
      <c r="AN25" s="18" t="str">
        <f t="shared" si="30"/>
        <v>^^</v>
      </c>
      <c r="AY25" t="str">
        <f>IFERROR(VLOOKUP($B$14&amp;ROW(#REF!),$A:$B,2,0),"^^")</f>
        <v>^^</v>
      </c>
      <c r="AZ25" t="str">
        <f>IFERROR(VLOOKUP($C$14&amp;ROW(#REF!),$C:$D,2,0),"^^")</f>
        <v>^^</v>
      </c>
    </row>
    <row r="26" spans="1:52" x14ac:dyDescent="0.25">
      <c r="A26" s="19" t="s">
        <v>11276</v>
      </c>
      <c r="B26" t="s">
        <v>44369</v>
      </c>
      <c r="C26" t="s">
        <v>11272</v>
      </c>
      <c r="D26" t="s">
        <v>11275</v>
      </c>
      <c r="E26" s="19" t="s">
        <v>11274</v>
      </c>
      <c r="F26" s="19" t="s">
        <v>11273</v>
      </c>
      <c r="G26" t="s">
        <v>11272</v>
      </c>
      <c r="H26" s="18" t="s">
        <v>11271</v>
      </c>
      <c r="I26" s="309" t="str">
        <f t="shared" si="32"/>
        <v>^^</v>
      </c>
      <c r="J26" s="19" t="str">
        <f t="shared" si="33"/>
        <v>^^</v>
      </c>
      <c r="K26" s="19" t="str">
        <f t="shared" si="31"/>
        <v>^^</v>
      </c>
      <c r="L26" t="str">
        <f t="shared" si="2"/>
        <v>^^</v>
      </c>
      <c r="M26" t="str">
        <f t="shared" si="3"/>
        <v>^^</v>
      </c>
      <c r="N26" t="str">
        <f t="shared" si="4"/>
        <v>^^</v>
      </c>
      <c r="O26" s="18" t="str">
        <f t="shared" si="5"/>
        <v>^^</v>
      </c>
      <c r="P26" s="19" t="str">
        <f t="shared" si="6"/>
        <v>^^</v>
      </c>
      <c r="Q26" t="str">
        <f t="shared" si="7"/>
        <v>^^</v>
      </c>
      <c r="R26" t="str">
        <f t="shared" si="8"/>
        <v>^^</v>
      </c>
      <c r="S26" t="str">
        <f t="shared" si="9"/>
        <v>^^</v>
      </c>
      <c r="T26" s="18" t="str">
        <f t="shared" si="10"/>
        <v>^^</v>
      </c>
      <c r="U26" s="19" t="str">
        <f t="shared" si="11"/>
        <v>^^</v>
      </c>
      <c r="V26" t="str">
        <f t="shared" si="12"/>
        <v>^^</v>
      </c>
      <c r="W26" t="str">
        <f t="shared" si="13"/>
        <v>^^</v>
      </c>
      <c r="X26" t="str">
        <f t="shared" si="14"/>
        <v>^^</v>
      </c>
      <c r="Y26" t="str">
        <f t="shared" si="15"/>
        <v>^^</v>
      </c>
      <c r="Z26" t="str">
        <f t="shared" si="16"/>
        <v>^^</v>
      </c>
      <c r="AA26" t="str">
        <f t="shared" si="17"/>
        <v>^^</v>
      </c>
      <c r="AB26" t="str">
        <f t="shared" si="18"/>
        <v>^^</v>
      </c>
      <c r="AC26" t="str">
        <f t="shared" si="19"/>
        <v>^^</v>
      </c>
      <c r="AD26" s="18" t="str">
        <f t="shared" si="20"/>
        <v>^^</v>
      </c>
      <c r="AE26" s="19" t="str">
        <f t="shared" si="21"/>
        <v>^^</v>
      </c>
      <c r="AF26" t="str">
        <f t="shared" si="22"/>
        <v>^^</v>
      </c>
      <c r="AG26" t="str">
        <f t="shared" si="23"/>
        <v>^^</v>
      </c>
      <c r="AH26" t="str">
        <f t="shared" si="24"/>
        <v>^^</v>
      </c>
      <c r="AI26" t="str">
        <f t="shared" si="25"/>
        <v>^^</v>
      </c>
      <c r="AJ26" t="str">
        <f t="shared" si="26"/>
        <v>^^</v>
      </c>
      <c r="AK26" t="str">
        <f t="shared" si="27"/>
        <v>^^</v>
      </c>
      <c r="AL26" t="str">
        <f t="shared" si="28"/>
        <v>^^</v>
      </c>
      <c r="AM26" t="str">
        <f t="shared" si="29"/>
        <v>^^</v>
      </c>
      <c r="AN26" s="18" t="str">
        <f t="shared" si="30"/>
        <v>^^</v>
      </c>
      <c r="AY26" t="str">
        <f>IFERROR(VLOOKUP($B$14&amp;ROW(#REF!),$A:$B,2,0),"^^")</f>
        <v>^^</v>
      </c>
      <c r="AZ26" t="str">
        <f>IFERROR(VLOOKUP($C$14&amp;ROW(#REF!),$C:$D,2,0),"^^")</f>
        <v>^^</v>
      </c>
    </row>
    <row r="27" spans="1:52" x14ac:dyDescent="0.25">
      <c r="A27" s="19" t="s">
        <v>11270</v>
      </c>
      <c r="B27" t="s">
        <v>11269</v>
      </c>
      <c r="C27" t="s">
        <v>11265</v>
      </c>
      <c r="D27" t="s">
        <v>11268</v>
      </c>
      <c r="E27" s="19" t="s">
        <v>11267</v>
      </c>
      <c r="F27" s="19" t="s">
        <v>11266</v>
      </c>
      <c r="G27" t="s">
        <v>11265</v>
      </c>
      <c r="H27" s="18" t="s">
        <v>11264</v>
      </c>
      <c r="I27" s="309" t="str">
        <f t="shared" si="32"/>
        <v>^^</v>
      </c>
      <c r="J27" s="19" t="str">
        <f t="shared" si="33"/>
        <v>^^</v>
      </c>
      <c r="K27" s="19" t="str">
        <f t="shared" si="31"/>
        <v>^^</v>
      </c>
      <c r="L27" t="str">
        <f t="shared" si="2"/>
        <v>^^</v>
      </c>
      <c r="M27" t="str">
        <f t="shared" si="3"/>
        <v>^^</v>
      </c>
      <c r="N27" t="str">
        <f t="shared" si="4"/>
        <v>^^</v>
      </c>
      <c r="O27" s="18" t="str">
        <f t="shared" si="5"/>
        <v>^^</v>
      </c>
      <c r="P27" s="19" t="str">
        <f t="shared" si="6"/>
        <v>^^</v>
      </c>
      <c r="Q27" t="str">
        <f t="shared" si="7"/>
        <v>^^</v>
      </c>
      <c r="R27" t="str">
        <f t="shared" si="8"/>
        <v>^^</v>
      </c>
      <c r="S27" t="str">
        <f t="shared" si="9"/>
        <v>^^</v>
      </c>
      <c r="T27" s="18" t="str">
        <f t="shared" si="10"/>
        <v>^^</v>
      </c>
      <c r="U27" s="19" t="str">
        <f t="shared" si="11"/>
        <v>^^</v>
      </c>
      <c r="V27" t="str">
        <f t="shared" si="12"/>
        <v>^^</v>
      </c>
      <c r="W27" t="str">
        <f t="shared" si="13"/>
        <v>^^</v>
      </c>
      <c r="X27" t="str">
        <f t="shared" si="14"/>
        <v>^^</v>
      </c>
      <c r="Y27" t="str">
        <f t="shared" si="15"/>
        <v>^^</v>
      </c>
      <c r="Z27" t="str">
        <f t="shared" si="16"/>
        <v>^^</v>
      </c>
      <c r="AA27" t="str">
        <f t="shared" si="17"/>
        <v>^^</v>
      </c>
      <c r="AB27" t="str">
        <f t="shared" si="18"/>
        <v>^^</v>
      </c>
      <c r="AC27" t="str">
        <f t="shared" si="19"/>
        <v>^^</v>
      </c>
      <c r="AD27" s="18" t="str">
        <f t="shared" si="20"/>
        <v>^^</v>
      </c>
      <c r="AE27" s="19" t="str">
        <f t="shared" si="21"/>
        <v>^^</v>
      </c>
      <c r="AF27" t="str">
        <f t="shared" si="22"/>
        <v>^^</v>
      </c>
      <c r="AG27" t="str">
        <f t="shared" si="23"/>
        <v>^^</v>
      </c>
      <c r="AH27" t="str">
        <f t="shared" si="24"/>
        <v>^^</v>
      </c>
      <c r="AI27" t="str">
        <f t="shared" si="25"/>
        <v>^^</v>
      </c>
      <c r="AJ27" t="str">
        <f t="shared" si="26"/>
        <v>^^</v>
      </c>
      <c r="AK27" t="str">
        <f t="shared" si="27"/>
        <v>^^</v>
      </c>
      <c r="AL27" t="str">
        <f t="shared" si="28"/>
        <v>^^</v>
      </c>
      <c r="AM27" t="str">
        <f t="shared" si="29"/>
        <v>^^</v>
      </c>
      <c r="AN27" s="18" t="str">
        <f t="shared" si="30"/>
        <v>^^</v>
      </c>
      <c r="AY27" t="str">
        <f>IFERROR(VLOOKUP($B$14&amp;ROW(#REF!),$A:$B,2,0),"^^")</f>
        <v>^^</v>
      </c>
      <c r="AZ27" t="str">
        <f>IFERROR(VLOOKUP($C$14&amp;ROW(#REF!),$C:$D,2,0),"^^")</f>
        <v>^^</v>
      </c>
    </row>
    <row r="28" spans="1:52" x14ac:dyDescent="0.25">
      <c r="A28" s="19" t="s">
        <v>11263</v>
      </c>
      <c r="B28" t="s">
        <v>11262</v>
      </c>
      <c r="C28" t="s">
        <v>11258</v>
      </c>
      <c r="D28" t="s">
        <v>11261</v>
      </c>
      <c r="E28" s="19" t="s">
        <v>11260</v>
      </c>
      <c r="F28" s="19" t="s">
        <v>11259</v>
      </c>
      <c r="G28" t="s">
        <v>11258</v>
      </c>
      <c r="H28" s="18" t="s">
        <v>11257</v>
      </c>
      <c r="I28" s="309" t="str">
        <f t="shared" si="32"/>
        <v>^^</v>
      </c>
      <c r="J28" s="19" t="str">
        <f t="shared" si="33"/>
        <v>^^</v>
      </c>
      <c r="K28" s="19" t="str">
        <f t="shared" si="31"/>
        <v>^^</v>
      </c>
      <c r="L28" t="str">
        <f t="shared" si="2"/>
        <v>^^</v>
      </c>
      <c r="M28" t="str">
        <f t="shared" si="3"/>
        <v>^^</v>
      </c>
      <c r="N28" t="str">
        <f t="shared" si="4"/>
        <v>^^</v>
      </c>
      <c r="O28" s="18" t="str">
        <f t="shared" si="5"/>
        <v>^^</v>
      </c>
      <c r="P28" s="19" t="str">
        <f t="shared" si="6"/>
        <v>^^</v>
      </c>
      <c r="Q28" t="str">
        <f t="shared" si="7"/>
        <v>^^</v>
      </c>
      <c r="R28" t="str">
        <f t="shared" si="8"/>
        <v>^^</v>
      </c>
      <c r="S28" t="str">
        <f t="shared" si="9"/>
        <v>^^</v>
      </c>
      <c r="T28" s="18" t="str">
        <f t="shared" si="10"/>
        <v>^^</v>
      </c>
      <c r="U28" s="19" t="str">
        <f t="shared" si="11"/>
        <v>^^</v>
      </c>
      <c r="V28" t="str">
        <f t="shared" si="12"/>
        <v>^^</v>
      </c>
      <c r="W28" t="str">
        <f t="shared" si="13"/>
        <v>^^</v>
      </c>
      <c r="X28" t="str">
        <f t="shared" si="14"/>
        <v>^^</v>
      </c>
      <c r="Y28" t="str">
        <f t="shared" si="15"/>
        <v>^^</v>
      </c>
      <c r="Z28" t="str">
        <f t="shared" si="16"/>
        <v>^^</v>
      </c>
      <c r="AA28" t="str">
        <f t="shared" si="17"/>
        <v>^^</v>
      </c>
      <c r="AB28" t="str">
        <f t="shared" si="18"/>
        <v>^^</v>
      </c>
      <c r="AC28" t="str">
        <f t="shared" si="19"/>
        <v>^^</v>
      </c>
      <c r="AD28" s="18" t="str">
        <f t="shared" si="20"/>
        <v>^^</v>
      </c>
      <c r="AE28" s="19" t="str">
        <f t="shared" si="21"/>
        <v>^^</v>
      </c>
      <c r="AF28" t="str">
        <f t="shared" si="22"/>
        <v>^^</v>
      </c>
      <c r="AG28" t="str">
        <f t="shared" si="23"/>
        <v>^^</v>
      </c>
      <c r="AH28" t="str">
        <f t="shared" si="24"/>
        <v>^^</v>
      </c>
      <c r="AI28" t="str">
        <f t="shared" si="25"/>
        <v>^^</v>
      </c>
      <c r="AJ28" t="str">
        <f t="shared" si="26"/>
        <v>^^</v>
      </c>
      <c r="AK28" t="str">
        <f t="shared" si="27"/>
        <v>^^</v>
      </c>
      <c r="AL28" t="str">
        <f t="shared" si="28"/>
        <v>^^</v>
      </c>
      <c r="AM28" t="str">
        <f t="shared" si="29"/>
        <v>^^</v>
      </c>
      <c r="AN28" s="18" t="str">
        <f t="shared" si="30"/>
        <v>^^</v>
      </c>
      <c r="AY28" t="str">
        <f>IFERROR(VLOOKUP($B$14&amp;ROW(#REF!),$A:$B,2,0),"^^")</f>
        <v>^^</v>
      </c>
      <c r="AZ28" t="str">
        <f>IFERROR(VLOOKUP($C$14&amp;ROW(#REF!),$C:$D,2,0),"^^")</f>
        <v>^^</v>
      </c>
    </row>
    <row r="29" spans="1:52" x14ac:dyDescent="0.25">
      <c r="A29" s="19" t="s">
        <v>11256</v>
      </c>
      <c r="B29" t="s">
        <v>11255</v>
      </c>
      <c r="C29" t="s">
        <v>11251</v>
      </c>
      <c r="D29" t="s">
        <v>11254</v>
      </c>
      <c r="E29" s="19" t="s">
        <v>11253</v>
      </c>
      <c r="F29" s="19" t="s">
        <v>11252</v>
      </c>
      <c r="G29" t="s">
        <v>11251</v>
      </c>
      <c r="H29" s="18" t="s">
        <v>11250</v>
      </c>
      <c r="I29" s="309" t="str">
        <f t="shared" si="32"/>
        <v>^^</v>
      </c>
      <c r="J29" s="19" t="str">
        <f t="shared" si="33"/>
        <v>^^</v>
      </c>
      <c r="K29" s="19" t="str">
        <f t="shared" si="31"/>
        <v>^^</v>
      </c>
      <c r="L29" t="str">
        <f t="shared" si="2"/>
        <v>^^</v>
      </c>
      <c r="M29" t="str">
        <f t="shared" si="3"/>
        <v>^^</v>
      </c>
      <c r="N29" t="str">
        <f t="shared" si="4"/>
        <v>^^</v>
      </c>
      <c r="O29" s="18" t="str">
        <f t="shared" si="5"/>
        <v>^^</v>
      </c>
      <c r="P29" s="19" t="str">
        <f t="shared" si="6"/>
        <v>^^</v>
      </c>
      <c r="Q29" t="str">
        <f t="shared" si="7"/>
        <v>^^</v>
      </c>
      <c r="R29" t="str">
        <f t="shared" si="8"/>
        <v>^^</v>
      </c>
      <c r="S29" t="str">
        <f t="shared" si="9"/>
        <v>^^</v>
      </c>
      <c r="T29" s="18" t="str">
        <f t="shared" si="10"/>
        <v>^^</v>
      </c>
      <c r="U29" s="19" t="str">
        <f t="shared" si="11"/>
        <v>^^</v>
      </c>
      <c r="V29" t="str">
        <f t="shared" si="12"/>
        <v>^^</v>
      </c>
      <c r="W29" t="str">
        <f t="shared" si="13"/>
        <v>^^</v>
      </c>
      <c r="X29" t="str">
        <f t="shared" si="14"/>
        <v>^^</v>
      </c>
      <c r="Y29" t="str">
        <f t="shared" si="15"/>
        <v>^^</v>
      </c>
      <c r="Z29" t="str">
        <f t="shared" si="16"/>
        <v>^^</v>
      </c>
      <c r="AA29" t="str">
        <f t="shared" si="17"/>
        <v>^^</v>
      </c>
      <c r="AB29" t="str">
        <f t="shared" si="18"/>
        <v>^^</v>
      </c>
      <c r="AC29" t="str">
        <f t="shared" si="19"/>
        <v>^^</v>
      </c>
      <c r="AD29" s="18" t="str">
        <f t="shared" si="20"/>
        <v>^^</v>
      </c>
      <c r="AE29" s="19" t="str">
        <f t="shared" si="21"/>
        <v>^^</v>
      </c>
      <c r="AF29" t="str">
        <f t="shared" si="22"/>
        <v>^^</v>
      </c>
      <c r="AG29" t="str">
        <f t="shared" si="23"/>
        <v>^^</v>
      </c>
      <c r="AH29" t="str">
        <f t="shared" si="24"/>
        <v>^^</v>
      </c>
      <c r="AI29" t="str">
        <f t="shared" si="25"/>
        <v>^^</v>
      </c>
      <c r="AJ29" t="str">
        <f t="shared" si="26"/>
        <v>^^</v>
      </c>
      <c r="AK29" t="str">
        <f t="shared" si="27"/>
        <v>^^</v>
      </c>
      <c r="AL29" t="str">
        <f t="shared" si="28"/>
        <v>^^</v>
      </c>
      <c r="AM29" t="str">
        <f t="shared" si="29"/>
        <v>^^</v>
      </c>
      <c r="AN29" s="18" t="str">
        <f t="shared" si="30"/>
        <v>^^</v>
      </c>
      <c r="AY29" t="str">
        <f>IFERROR(VLOOKUP($B$14&amp;ROW(#REF!),$A:$B,2,0),"^^")</f>
        <v>^^</v>
      </c>
      <c r="AZ29" t="str">
        <f>IFERROR(VLOOKUP($C$14&amp;ROW(#REF!),$C:$D,2,0),"^^")</f>
        <v>^^</v>
      </c>
    </row>
    <row r="30" spans="1:52" x14ac:dyDescent="0.25">
      <c r="A30" s="19" t="s">
        <v>11249</v>
      </c>
      <c r="B30" t="s">
        <v>44368</v>
      </c>
      <c r="C30" t="s">
        <v>11245</v>
      </c>
      <c r="D30" t="s">
        <v>11248</v>
      </c>
      <c r="E30" s="19" t="s">
        <v>11247</v>
      </c>
      <c r="F30" s="19" t="s">
        <v>11246</v>
      </c>
      <c r="G30" t="s">
        <v>11245</v>
      </c>
      <c r="H30" s="18" t="s">
        <v>11244</v>
      </c>
      <c r="I30" s="309" t="str">
        <f t="shared" si="32"/>
        <v>^^</v>
      </c>
      <c r="J30" s="19" t="str">
        <f t="shared" si="33"/>
        <v>^^</v>
      </c>
      <c r="K30" s="19" t="str">
        <f t="shared" si="31"/>
        <v>^^</v>
      </c>
      <c r="L30" t="str">
        <f t="shared" si="2"/>
        <v>^^</v>
      </c>
      <c r="M30" t="str">
        <f t="shared" si="3"/>
        <v>^^</v>
      </c>
      <c r="N30" t="str">
        <f t="shared" si="4"/>
        <v>^^</v>
      </c>
      <c r="O30" s="18" t="str">
        <f t="shared" si="5"/>
        <v>^^</v>
      </c>
      <c r="P30" s="19" t="str">
        <f t="shared" si="6"/>
        <v>^^</v>
      </c>
      <c r="Q30" t="str">
        <f t="shared" si="7"/>
        <v>^^</v>
      </c>
      <c r="R30" t="str">
        <f t="shared" si="8"/>
        <v>^^</v>
      </c>
      <c r="S30" t="str">
        <f t="shared" si="9"/>
        <v>^^</v>
      </c>
      <c r="T30" s="18" t="str">
        <f t="shared" si="10"/>
        <v>^^</v>
      </c>
      <c r="U30" s="19" t="str">
        <f t="shared" si="11"/>
        <v>^^</v>
      </c>
      <c r="V30" t="str">
        <f t="shared" si="12"/>
        <v>^^</v>
      </c>
      <c r="W30" t="str">
        <f t="shared" si="13"/>
        <v>^^</v>
      </c>
      <c r="X30" t="str">
        <f t="shared" si="14"/>
        <v>^^</v>
      </c>
      <c r="Y30" t="str">
        <f t="shared" si="15"/>
        <v>^^</v>
      </c>
      <c r="Z30" t="str">
        <f t="shared" si="16"/>
        <v>^^</v>
      </c>
      <c r="AA30" t="str">
        <f t="shared" si="17"/>
        <v>^^</v>
      </c>
      <c r="AB30" t="str">
        <f t="shared" si="18"/>
        <v>^^</v>
      </c>
      <c r="AC30" t="str">
        <f t="shared" si="19"/>
        <v>^^</v>
      </c>
      <c r="AD30" s="18" t="str">
        <f t="shared" si="20"/>
        <v>^^</v>
      </c>
      <c r="AE30" s="19" t="str">
        <f t="shared" si="21"/>
        <v>^^</v>
      </c>
      <c r="AF30" t="str">
        <f t="shared" si="22"/>
        <v>^^</v>
      </c>
      <c r="AG30" t="str">
        <f t="shared" si="23"/>
        <v>^^</v>
      </c>
      <c r="AH30" t="str">
        <f t="shared" si="24"/>
        <v>^^</v>
      </c>
      <c r="AI30" t="str">
        <f t="shared" si="25"/>
        <v>^^</v>
      </c>
      <c r="AJ30" t="str">
        <f t="shared" si="26"/>
        <v>^^</v>
      </c>
      <c r="AK30" t="str">
        <f t="shared" si="27"/>
        <v>^^</v>
      </c>
      <c r="AL30" t="str">
        <f t="shared" si="28"/>
        <v>^^</v>
      </c>
      <c r="AM30" t="str">
        <f t="shared" si="29"/>
        <v>^^</v>
      </c>
      <c r="AN30" s="18" t="str">
        <f t="shared" si="30"/>
        <v>^^</v>
      </c>
      <c r="AY30" t="str">
        <f>IFERROR(VLOOKUP($B$14&amp;ROW(#REF!),$A:$B,2,0),"^^")</f>
        <v>^^</v>
      </c>
      <c r="AZ30" t="str">
        <f>IFERROR(VLOOKUP($C$14&amp;ROW(#REF!),$C:$D,2,0),"^^")</f>
        <v>^^</v>
      </c>
    </row>
    <row r="31" spans="1:52" x14ac:dyDescent="0.25">
      <c r="A31" s="19" t="s">
        <v>11243</v>
      </c>
      <c r="B31" t="s">
        <v>44367</v>
      </c>
      <c r="C31" t="s">
        <v>11239</v>
      </c>
      <c r="D31" t="s">
        <v>11242</v>
      </c>
      <c r="E31" s="19" t="s">
        <v>11241</v>
      </c>
      <c r="F31" s="19" t="s">
        <v>11240</v>
      </c>
      <c r="G31" t="s">
        <v>11239</v>
      </c>
      <c r="H31" s="18" t="s">
        <v>11238</v>
      </c>
      <c r="I31" s="309" t="str">
        <f t="shared" si="32"/>
        <v>^^</v>
      </c>
      <c r="J31" s="19" t="str">
        <f t="shared" si="33"/>
        <v>^^</v>
      </c>
      <c r="K31" s="19" t="str">
        <f t="shared" si="31"/>
        <v>^^</v>
      </c>
      <c r="L31" t="str">
        <f t="shared" si="2"/>
        <v>^^</v>
      </c>
      <c r="M31" t="str">
        <f t="shared" si="3"/>
        <v>^^</v>
      </c>
      <c r="N31" t="str">
        <f t="shared" si="4"/>
        <v>^^</v>
      </c>
      <c r="O31" s="18" t="str">
        <f t="shared" si="5"/>
        <v>^^</v>
      </c>
      <c r="P31" s="19" t="str">
        <f t="shared" si="6"/>
        <v>^^</v>
      </c>
      <c r="Q31" t="str">
        <f t="shared" si="7"/>
        <v>^^</v>
      </c>
      <c r="R31" t="str">
        <f t="shared" si="8"/>
        <v>^^</v>
      </c>
      <c r="S31" t="str">
        <f t="shared" si="9"/>
        <v>^^</v>
      </c>
      <c r="T31" s="18" t="str">
        <f t="shared" si="10"/>
        <v>^^</v>
      </c>
      <c r="U31" s="19" t="str">
        <f t="shared" si="11"/>
        <v>^^</v>
      </c>
      <c r="V31" t="str">
        <f t="shared" si="12"/>
        <v>^^</v>
      </c>
      <c r="W31" t="str">
        <f t="shared" si="13"/>
        <v>^^</v>
      </c>
      <c r="X31" t="str">
        <f t="shared" si="14"/>
        <v>^^</v>
      </c>
      <c r="Y31" t="str">
        <f t="shared" si="15"/>
        <v>^^</v>
      </c>
      <c r="Z31" t="str">
        <f t="shared" si="16"/>
        <v>^^</v>
      </c>
      <c r="AA31" t="str">
        <f t="shared" si="17"/>
        <v>^^</v>
      </c>
      <c r="AB31" t="str">
        <f t="shared" si="18"/>
        <v>^^</v>
      </c>
      <c r="AC31" t="str">
        <f t="shared" si="19"/>
        <v>^^</v>
      </c>
      <c r="AD31" s="18" t="str">
        <f t="shared" si="20"/>
        <v>^^</v>
      </c>
      <c r="AE31" s="19" t="str">
        <f t="shared" si="21"/>
        <v>^^</v>
      </c>
      <c r="AF31" t="str">
        <f t="shared" si="22"/>
        <v>^^</v>
      </c>
      <c r="AG31" t="str">
        <f t="shared" si="23"/>
        <v>^^</v>
      </c>
      <c r="AH31" t="str">
        <f t="shared" si="24"/>
        <v>^^</v>
      </c>
      <c r="AI31" t="str">
        <f t="shared" si="25"/>
        <v>^^</v>
      </c>
      <c r="AJ31" t="str">
        <f t="shared" si="26"/>
        <v>^^</v>
      </c>
      <c r="AK31" t="str">
        <f t="shared" si="27"/>
        <v>^^</v>
      </c>
      <c r="AL31" t="str">
        <f t="shared" si="28"/>
        <v>^^</v>
      </c>
      <c r="AM31" t="str">
        <f t="shared" si="29"/>
        <v>^^</v>
      </c>
      <c r="AN31" s="18" t="str">
        <f t="shared" si="30"/>
        <v>^^</v>
      </c>
      <c r="AY31" t="str">
        <f>IFERROR(VLOOKUP($B$14&amp;ROW(#REF!),$A:$B,2,0),"^^")</f>
        <v>^^</v>
      </c>
      <c r="AZ31" t="str">
        <f>IFERROR(VLOOKUP($C$14&amp;ROW(#REF!),$C:$D,2,0),"^^")</f>
        <v>^^</v>
      </c>
    </row>
    <row r="32" spans="1:52" x14ac:dyDescent="0.25">
      <c r="A32" s="19" t="s">
        <v>11237</v>
      </c>
      <c r="B32" t="s">
        <v>11236</v>
      </c>
      <c r="C32" t="s">
        <v>11233</v>
      </c>
      <c r="D32" t="s">
        <v>11235</v>
      </c>
      <c r="E32" s="19" t="s">
        <v>11234</v>
      </c>
      <c r="F32" s="19" t="s">
        <v>8858</v>
      </c>
      <c r="G32" t="s">
        <v>11233</v>
      </c>
      <c r="H32" s="18" t="s">
        <v>11232</v>
      </c>
      <c r="I32" s="309" t="str">
        <f t="shared" si="32"/>
        <v>^^</v>
      </c>
      <c r="J32" s="19" t="str">
        <f t="shared" si="33"/>
        <v>^^</v>
      </c>
      <c r="K32" s="19" t="str">
        <f t="shared" si="31"/>
        <v>^^</v>
      </c>
      <c r="L32" t="str">
        <f t="shared" si="2"/>
        <v>^^</v>
      </c>
      <c r="M32" t="str">
        <f t="shared" si="3"/>
        <v>^^</v>
      </c>
      <c r="N32" t="str">
        <f t="shared" si="4"/>
        <v>^^</v>
      </c>
      <c r="O32" s="18" t="str">
        <f t="shared" si="5"/>
        <v>^^</v>
      </c>
      <c r="P32" s="19" t="str">
        <f t="shared" si="6"/>
        <v>^^</v>
      </c>
      <c r="Q32" t="str">
        <f t="shared" si="7"/>
        <v>^^</v>
      </c>
      <c r="R32" t="str">
        <f t="shared" si="8"/>
        <v>^^</v>
      </c>
      <c r="S32" t="str">
        <f t="shared" si="9"/>
        <v>^^</v>
      </c>
      <c r="T32" s="18" t="str">
        <f t="shared" si="10"/>
        <v>^^</v>
      </c>
      <c r="U32" s="19" t="str">
        <f t="shared" si="11"/>
        <v>^^</v>
      </c>
      <c r="V32" t="str">
        <f t="shared" si="12"/>
        <v>^^</v>
      </c>
      <c r="W32" t="str">
        <f t="shared" si="13"/>
        <v>^^</v>
      </c>
      <c r="X32" t="str">
        <f t="shared" si="14"/>
        <v>^^</v>
      </c>
      <c r="Y32" t="str">
        <f t="shared" si="15"/>
        <v>^^</v>
      </c>
      <c r="Z32" t="str">
        <f t="shared" si="16"/>
        <v>^^</v>
      </c>
      <c r="AA32" t="str">
        <f t="shared" si="17"/>
        <v>^^</v>
      </c>
      <c r="AB32" t="str">
        <f t="shared" si="18"/>
        <v>^^</v>
      </c>
      <c r="AC32" t="str">
        <f t="shared" si="19"/>
        <v>^^</v>
      </c>
      <c r="AD32" s="18" t="str">
        <f t="shared" si="20"/>
        <v>^^</v>
      </c>
      <c r="AE32" s="19" t="str">
        <f t="shared" si="21"/>
        <v>^^</v>
      </c>
      <c r="AF32" t="str">
        <f t="shared" si="22"/>
        <v>^^</v>
      </c>
      <c r="AG32" t="str">
        <f t="shared" si="23"/>
        <v>^^</v>
      </c>
      <c r="AH32" t="str">
        <f t="shared" si="24"/>
        <v>^^</v>
      </c>
      <c r="AI32" t="str">
        <f t="shared" si="25"/>
        <v>^^</v>
      </c>
      <c r="AJ32" t="str">
        <f t="shared" si="26"/>
        <v>^^</v>
      </c>
      <c r="AK32" t="str">
        <f t="shared" si="27"/>
        <v>^^</v>
      </c>
      <c r="AL32" t="str">
        <f t="shared" si="28"/>
        <v>^^</v>
      </c>
      <c r="AM32" t="str">
        <f t="shared" si="29"/>
        <v>^^</v>
      </c>
      <c r="AN32" s="18" t="str">
        <f t="shared" si="30"/>
        <v>^^</v>
      </c>
      <c r="AY32" t="str">
        <f>IFERROR(VLOOKUP($B$14&amp;ROW(#REF!),$A:$B,2,0),"^^")</f>
        <v>^^</v>
      </c>
      <c r="AZ32" t="str">
        <f>IFERROR(VLOOKUP($C$14&amp;ROW(#REF!),$C:$D,2,0),"^^")</f>
        <v>^^</v>
      </c>
    </row>
    <row r="33" spans="1:52" x14ac:dyDescent="0.25">
      <c r="A33" s="19" t="s">
        <v>11231</v>
      </c>
      <c r="B33" t="s">
        <v>44366</v>
      </c>
      <c r="C33" t="s">
        <v>11227</v>
      </c>
      <c r="D33" t="s">
        <v>11230</v>
      </c>
      <c r="E33" s="19" t="s">
        <v>11229</v>
      </c>
      <c r="F33" s="19" t="s">
        <v>11228</v>
      </c>
      <c r="G33" t="s">
        <v>11227</v>
      </c>
      <c r="H33" s="18" t="s">
        <v>11226</v>
      </c>
      <c r="I33" s="309" t="str">
        <f t="shared" si="32"/>
        <v>^^</v>
      </c>
      <c r="J33" s="19" t="str">
        <f t="shared" si="33"/>
        <v>^^</v>
      </c>
      <c r="K33" s="19" t="str">
        <f t="shared" si="31"/>
        <v>^^</v>
      </c>
      <c r="L33" t="str">
        <f t="shared" si="2"/>
        <v>^^</v>
      </c>
      <c r="M33" t="str">
        <f t="shared" si="3"/>
        <v>^^</v>
      </c>
      <c r="N33" t="str">
        <f t="shared" si="4"/>
        <v>^^</v>
      </c>
      <c r="O33" s="18" t="str">
        <f t="shared" si="5"/>
        <v>^^</v>
      </c>
      <c r="P33" s="19" t="str">
        <f t="shared" si="6"/>
        <v>^^</v>
      </c>
      <c r="Q33" t="str">
        <f t="shared" si="7"/>
        <v>^^</v>
      </c>
      <c r="R33" t="str">
        <f t="shared" si="8"/>
        <v>^^</v>
      </c>
      <c r="S33" t="str">
        <f t="shared" si="9"/>
        <v>^^</v>
      </c>
      <c r="T33" s="18" t="str">
        <f t="shared" si="10"/>
        <v>^^</v>
      </c>
      <c r="U33" s="19" t="str">
        <f t="shared" si="11"/>
        <v>^^</v>
      </c>
      <c r="V33" t="str">
        <f t="shared" si="12"/>
        <v>^^</v>
      </c>
      <c r="W33" t="str">
        <f t="shared" si="13"/>
        <v>^^</v>
      </c>
      <c r="X33" t="str">
        <f t="shared" si="14"/>
        <v>^^</v>
      </c>
      <c r="Y33" t="str">
        <f t="shared" si="15"/>
        <v>^^</v>
      </c>
      <c r="Z33" t="str">
        <f t="shared" si="16"/>
        <v>^^</v>
      </c>
      <c r="AA33" t="str">
        <f t="shared" si="17"/>
        <v>^^</v>
      </c>
      <c r="AB33" t="str">
        <f t="shared" si="18"/>
        <v>^^</v>
      </c>
      <c r="AC33" t="str">
        <f t="shared" si="19"/>
        <v>^^</v>
      </c>
      <c r="AD33" s="18" t="str">
        <f t="shared" si="20"/>
        <v>^^</v>
      </c>
      <c r="AE33" s="19" t="str">
        <f t="shared" si="21"/>
        <v>^^</v>
      </c>
      <c r="AF33" t="str">
        <f t="shared" si="22"/>
        <v>^^</v>
      </c>
      <c r="AG33" t="str">
        <f t="shared" si="23"/>
        <v>^^</v>
      </c>
      <c r="AH33" t="str">
        <f t="shared" si="24"/>
        <v>^^</v>
      </c>
      <c r="AI33" t="str">
        <f t="shared" si="25"/>
        <v>^^</v>
      </c>
      <c r="AJ33" t="str">
        <f t="shared" si="26"/>
        <v>^^</v>
      </c>
      <c r="AK33" t="str">
        <f t="shared" si="27"/>
        <v>^^</v>
      </c>
      <c r="AL33" t="str">
        <f t="shared" si="28"/>
        <v>^^</v>
      </c>
      <c r="AM33" t="str">
        <f t="shared" si="29"/>
        <v>^^</v>
      </c>
      <c r="AN33" s="18" t="str">
        <f t="shared" si="30"/>
        <v>^^</v>
      </c>
      <c r="AY33" t="str">
        <f>IFERROR(VLOOKUP($B$14&amp;ROW(#REF!),$A:$B,2,0),"^^")</f>
        <v>^^</v>
      </c>
      <c r="AZ33" t="str">
        <f>IFERROR(VLOOKUP($C$14&amp;ROW(#REF!),$C:$D,2,0),"^^")</f>
        <v>^^</v>
      </c>
    </row>
    <row r="34" spans="1:52" x14ac:dyDescent="0.25">
      <c r="A34" s="19" t="s">
        <v>11225</v>
      </c>
      <c r="B34" t="s">
        <v>44365</v>
      </c>
      <c r="C34" t="s">
        <v>11221</v>
      </c>
      <c r="D34" t="s">
        <v>11224</v>
      </c>
      <c r="E34" s="19" t="s">
        <v>11223</v>
      </c>
      <c r="F34" s="19" t="s">
        <v>11222</v>
      </c>
      <c r="G34" t="s">
        <v>11221</v>
      </c>
      <c r="H34" s="18" t="s">
        <v>11220</v>
      </c>
      <c r="I34" s="309" t="str">
        <f t="shared" si="32"/>
        <v>^^</v>
      </c>
      <c r="J34" s="19" t="str">
        <f t="shared" si="33"/>
        <v>^^</v>
      </c>
      <c r="K34" s="19" t="str">
        <f t="shared" si="31"/>
        <v>^^</v>
      </c>
      <c r="L34" t="str">
        <f t="shared" si="2"/>
        <v>^^</v>
      </c>
      <c r="M34" t="str">
        <f t="shared" si="3"/>
        <v>^^</v>
      </c>
      <c r="N34" t="str">
        <f t="shared" si="4"/>
        <v>^^</v>
      </c>
      <c r="O34" s="18" t="str">
        <f t="shared" si="5"/>
        <v>^^</v>
      </c>
      <c r="P34" s="19" t="str">
        <f t="shared" si="6"/>
        <v>^^</v>
      </c>
      <c r="Q34" t="str">
        <f t="shared" si="7"/>
        <v>^^</v>
      </c>
      <c r="R34" t="str">
        <f t="shared" si="8"/>
        <v>^^</v>
      </c>
      <c r="S34" t="str">
        <f t="shared" si="9"/>
        <v>^^</v>
      </c>
      <c r="T34" s="18" t="str">
        <f t="shared" si="10"/>
        <v>^^</v>
      </c>
      <c r="U34" s="19" t="str">
        <f t="shared" si="11"/>
        <v>^^</v>
      </c>
      <c r="V34" t="str">
        <f t="shared" si="12"/>
        <v>^^</v>
      </c>
      <c r="W34" t="str">
        <f t="shared" si="13"/>
        <v>^^</v>
      </c>
      <c r="X34" t="str">
        <f t="shared" si="14"/>
        <v>^^</v>
      </c>
      <c r="Y34" t="str">
        <f t="shared" si="15"/>
        <v>^^</v>
      </c>
      <c r="Z34" t="str">
        <f t="shared" si="16"/>
        <v>^^</v>
      </c>
      <c r="AA34" t="str">
        <f t="shared" si="17"/>
        <v>^^</v>
      </c>
      <c r="AB34" t="str">
        <f t="shared" si="18"/>
        <v>^^</v>
      </c>
      <c r="AC34" t="str">
        <f t="shared" si="19"/>
        <v>^^</v>
      </c>
      <c r="AD34" s="18" t="str">
        <f t="shared" si="20"/>
        <v>^^</v>
      </c>
      <c r="AE34" s="19" t="str">
        <f t="shared" si="21"/>
        <v>^^</v>
      </c>
      <c r="AF34" t="str">
        <f t="shared" si="22"/>
        <v>^^</v>
      </c>
      <c r="AG34" t="str">
        <f t="shared" si="23"/>
        <v>^^</v>
      </c>
      <c r="AH34" t="str">
        <f t="shared" si="24"/>
        <v>^^</v>
      </c>
      <c r="AI34" t="str">
        <f t="shared" si="25"/>
        <v>^^</v>
      </c>
      <c r="AJ34" t="str">
        <f t="shared" si="26"/>
        <v>^^</v>
      </c>
      <c r="AK34" t="str">
        <f t="shared" si="27"/>
        <v>^^</v>
      </c>
      <c r="AL34" t="str">
        <f t="shared" si="28"/>
        <v>^^</v>
      </c>
      <c r="AM34" t="str">
        <f t="shared" si="29"/>
        <v>^^</v>
      </c>
      <c r="AN34" s="18" t="str">
        <f t="shared" si="30"/>
        <v>^^</v>
      </c>
      <c r="AY34" t="str">
        <f>IFERROR(VLOOKUP($B$14&amp;ROW(#REF!),$A:$B,2,0),"^^")</f>
        <v>^^</v>
      </c>
      <c r="AZ34" t="str">
        <f>IFERROR(VLOOKUP($C$14&amp;ROW(#REF!),$C:$D,2,0),"^^")</f>
        <v>^^</v>
      </c>
    </row>
    <row r="35" spans="1:52" x14ac:dyDescent="0.25">
      <c r="A35" s="19" t="s">
        <v>11219</v>
      </c>
      <c r="B35" t="s">
        <v>44364</v>
      </c>
      <c r="C35" t="s">
        <v>11215</v>
      </c>
      <c r="D35" t="s">
        <v>11218</v>
      </c>
      <c r="E35" s="19" t="s">
        <v>11217</v>
      </c>
      <c r="F35" s="19" t="s">
        <v>11216</v>
      </c>
      <c r="G35" t="s">
        <v>11215</v>
      </c>
      <c r="H35" s="18" t="s">
        <v>11214</v>
      </c>
      <c r="I35" s="309" t="str">
        <f t="shared" si="32"/>
        <v>^^</v>
      </c>
      <c r="J35" s="19" t="str">
        <f t="shared" si="33"/>
        <v>^^</v>
      </c>
      <c r="K35" s="19" t="str">
        <f t="shared" si="31"/>
        <v>^^</v>
      </c>
      <c r="L35" t="str">
        <f t="shared" si="2"/>
        <v>^^</v>
      </c>
      <c r="M35" t="str">
        <f t="shared" si="3"/>
        <v>^^</v>
      </c>
      <c r="N35" t="str">
        <f t="shared" si="4"/>
        <v>^^</v>
      </c>
      <c r="O35" s="18" t="str">
        <f t="shared" si="5"/>
        <v>^^</v>
      </c>
      <c r="P35" s="19" t="str">
        <f t="shared" si="6"/>
        <v>^^</v>
      </c>
      <c r="Q35" t="str">
        <f t="shared" si="7"/>
        <v>^^</v>
      </c>
      <c r="R35" t="str">
        <f t="shared" si="8"/>
        <v>^^</v>
      </c>
      <c r="S35" t="str">
        <f t="shared" si="9"/>
        <v>^^</v>
      </c>
      <c r="T35" s="18" t="str">
        <f t="shared" si="10"/>
        <v>^^</v>
      </c>
      <c r="U35" s="19" t="str">
        <f t="shared" si="11"/>
        <v>^^</v>
      </c>
      <c r="V35" t="str">
        <f t="shared" si="12"/>
        <v>^^</v>
      </c>
      <c r="W35" t="str">
        <f t="shared" si="13"/>
        <v>^^</v>
      </c>
      <c r="X35" t="str">
        <f t="shared" si="14"/>
        <v>^^</v>
      </c>
      <c r="Y35" t="str">
        <f t="shared" si="15"/>
        <v>^^</v>
      </c>
      <c r="Z35" t="str">
        <f t="shared" si="16"/>
        <v>^^</v>
      </c>
      <c r="AA35" t="str">
        <f t="shared" si="17"/>
        <v>^^</v>
      </c>
      <c r="AB35" t="str">
        <f t="shared" si="18"/>
        <v>^^</v>
      </c>
      <c r="AC35" t="str">
        <f t="shared" si="19"/>
        <v>^^</v>
      </c>
      <c r="AD35" s="18" t="str">
        <f t="shared" si="20"/>
        <v>^^</v>
      </c>
      <c r="AE35" s="19" t="str">
        <f t="shared" si="21"/>
        <v>^^</v>
      </c>
      <c r="AF35" t="str">
        <f t="shared" si="22"/>
        <v>^^</v>
      </c>
      <c r="AG35" t="str">
        <f t="shared" si="23"/>
        <v>^^</v>
      </c>
      <c r="AH35" t="str">
        <f t="shared" si="24"/>
        <v>^^</v>
      </c>
      <c r="AI35" t="str">
        <f t="shared" si="25"/>
        <v>^^</v>
      </c>
      <c r="AJ35" t="str">
        <f t="shared" si="26"/>
        <v>^^</v>
      </c>
      <c r="AK35" t="str">
        <f t="shared" si="27"/>
        <v>^^</v>
      </c>
      <c r="AL35" t="str">
        <f t="shared" si="28"/>
        <v>^^</v>
      </c>
      <c r="AM35" t="str">
        <f t="shared" si="29"/>
        <v>^^</v>
      </c>
      <c r="AN35" s="18" t="str">
        <f t="shared" si="30"/>
        <v>^^</v>
      </c>
      <c r="AY35" t="str">
        <f>IFERROR(VLOOKUP($B$14&amp;ROW(#REF!),$A:$B,2,0),"^^")</f>
        <v>^^</v>
      </c>
      <c r="AZ35" t="str">
        <f>IFERROR(VLOOKUP($C$14&amp;ROW(#REF!),$C:$D,2,0),"^^")</f>
        <v>^^</v>
      </c>
    </row>
    <row r="36" spans="1:52" x14ac:dyDescent="0.25">
      <c r="A36" s="19" t="s">
        <v>11213</v>
      </c>
      <c r="B36" t="s">
        <v>44363</v>
      </c>
      <c r="C36" t="s">
        <v>11209</v>
      </c>
      <c r="D36" t="s">
        <v>11212</v>
      </c>
      <c r="E36" s="19" t="s">
        <v>11211</v>
      </c>
      <c r="F36" s="19" t="s">
        <v>11210</v>
      </c>
      <c r="G36" t="s">
        <v>11209</v>
      </c>
      <c r="H36" s="18" t="s">
        <v>11208</v>
      </c>
      <c r="I36" s="309" t="str">
        <f t="shared" si="32"/>
        <v>^^</v>
      </c>
      <c r="J36" s="19" t="str">
        <f t="shared" si="33"/>
        <v>^^</v>
      </c>
      <c r="K36" s="19" t="str">
        <f t="shared" si="31"/>
        <v>^^</v>
      </c>
      <c r="L36" t="str">
        <f t="shared" si="2"/>
        <v>^^</v>
      </c>
      <c r="M36" t="str">
        <f t="shared" si="3"/>
        <v>^^</v>
      </c>
      <c r="N36" t="str">
        <f t="shared" si="4"/>
        <v>^^</v>
      </c>
      <c r="O36" s="18" t="str">
        <f t="shared" si="5"/>
        <v>^^</v>
      </c>
      <c r="P36" s="19" t="str">
        <f t="shared" si="6"/>
        <v>^^</v>
      </c>
      <c r="Q36" t="str">
        <f t="shared" si="7"/>
        <v>^^</v>
      </c>
      <c r="R36" t="str">
        <f t="shared" si="8"/>
        <v>^^</v>
      </c>
      <c r="S36" t="str">
        <f t="shared" si="9"/>
        <v>^^</v>
      </c>
      <c r="T36" s="18" t="str">
        <f t="shared" si="10"/>
        <v>^^</v>
      </c>
      <c r="U36" s="19" t="str">
        <f t="shared" si="11"/>
        <v>^^</v>
      </c>
      <c r="V36" t="str">
        <f t="shared" si="12"/>
        <v>^^</v>
      </c>
      <c r="W36" t="str">
        <f t="shared" si="13"/>
        <v>^^</v>
      </c>
      <c r="X36" t="str">
        <f t="shared" si="14"/>
        <v>^^</v>
      </c>
      <c r="Y36" t="str">
        <f t="shared" si="15"/>
        <v>^^</v>
      </c>
      <c r="Z36" t="str">
        <f t="shared" si="16"/>
        <v>^^</v>
      </c>
      <c r="AA36" t="str">
        <f t="shared" si="17"/>
        <v>^^</v>
      </c>
      <c r="AB36" t="str">
        <f t="shared" si="18"/>
        <v>^^</v>
      </c>
      <c r="AC36" t="str">
        <f t="shared" si="19"/>
        <v>^^</v>
      </c>
      <c r="AD36" s="18" t="str">
        <f t="shared" si="20"/>
        <v>^^</v>
      </c>
      <c r="AE36" s="19" t="str">
        <f t="shared" si="21"/>
        <v>^^</v>
      </c>
      <c r="AF36" t="str">
        <f t="shared" si="22"/>
        <v>^^</v>
      </c>
      <c r="AG36" t="str">
        <f t="shared" si="23"/>
        <v>^^</v>
      </c>
      <c r="AH36" t="str">
        <f t="shared" si="24"/>
        <v>^^</v>
      </c>
      <c r="AI36" t="str">
        <f t="shared" si="25"/>
        <v>^^</v>
      </c>
      <c r="AJ36" t="str">
        <f t="shared" si="26"/>
        <v>^^</v>
      </c>
      <c r="AK36" t="str">
        <f t="shared" si="27"/>
        <v>^^</v>
      </c>
      <c r="AL36" t="str">
        <f t="shared" si="28"/>
        <v>^^</v>
      </c>
      <c r="AM36" t="str">
        <f t="shared" si="29"/>
        <v>^^</v>
      </c>
      <c r="AN36" s="18" t="str">
        <f t="shared" si="30"/>
        <v>^^</v>
      </c>
      <c r="AY36" t="str">
        <f>IFERROR(VLOOKUP($B$14&amp;ROW(#REF!),$A:$B,2,0),"^^")</f>
        <v>^^</v>
      </c>
      <c r="AZ36" t="str">
        <f>IFERROR(VLOOKUP($C$14&amp;ROW(#REF!),$C:$D,2,0),"^^")</f>
        <v>^^</v>
      </c>
    </row>
    <row r="37" spans="1:52" x14ac:dyDescent="0.25">
      <c r="A37" s="19" t="s">
        <v>11207</v>
      </c>
      <c r="B37" t="s">
        <v>11206</v>
      </c>
      <c r="C37" t="s">
        <v>11205</v>
      </c>
      <c r="D37" t="s">
        <v>11204</v>
      </c>
      <c r="E37" s="19" t="s">
        <v>11203</v>
      </c>
      <c r="F37" s="19" t="s">
        <v>11202</v>
      </c>
      <c r="G37" t="s">
        <v>11201</v>
      </c>
      <c r="H37" s="18" t="s">
        <v>11200</v>
      </c>
      <c r="I37" s="309" t="str">
        <f t="shared" si="32"/>
        <v>^^</v>
      </c>
      <c r="J37" s="19" t="str">
        <f t="shared" si="33"/>
        <v>^^</v>
      </c>
      <c r="K37" s="19" t="str">
        <f t="shared" si="31"/>
        <v>^^</v>
      </c>
      <c r="L37" t="str">
        <f t="shared" si="2"/>
        <v>^^</v>
      </c>
      <c r="M37" t="str">
        <f t="shared" si="3"/>
        <v>^^</v>
      </c>
      <c r="N37" t="str">
        <f t="shared" si="4"/>
        <v>^^</v>
      </c>
      <c r="O37" s="18" t="str">
        <f t="shared" si="5"/>
        <v>^^</v>
      </c>
      <c r="P37" s="19" t="str">
        <f t="shared" si="6"/>
        <v>^^</v>
      </c>
      <c r="Q37" t="str">
        <f t="shared" si="7"/>
        <v>^^</v>
      </c>
      <c r="R37" t="str">
        <f t="shared" si="8"/>
        <v>^^</v>
      </c>
      <c r="S37" t="str">
        <f t="shared" si="9"/>
        <v>^^</v>
      </c>
      <c r="T37" s="18" t="str">
        <f t="shared" si="10"/>
        <v>^^</v>
      </c>
      <c r="U37" s="19" t="str">
        <f t="shared" si="11"/>
        <v>^^</v>
      </c>
      <c r="V37" t="str">
        <f t="shared" si="12"/>
        <v>^^</v>
      </c>
      <c r="W37" t="str">
        <f t="shared" si="13"/>
        <v>^^</v>
      </c>
      <c r="X37" t="str">
        <f t="shared" si="14"/>
        <v>^^</v>
      </c>
      <c r="Y37" t="str">
        <f t="shared" si="15"/>
        <v>^^</v>
      </c>
      <c r="Z37" t="str">
        <f t="shared" si="16"/>
        <v>^^</v>
      </c>
      <c r="AA37" t="str">
        <f t="shared" si="17"/>
        <v>^^</v>
      </c>
      <c r="AB37" t="str">
        <f t="shared" si="18"/>
        <v>^^</v>
      </c>
      <c r="AC37" t="str">
        <f t="shared" si="19"/>
        <v>^^</v>
      </c>
      <c r="AD37" s="18" t="str">
        <f t="shared" si="20"/>
        <v>^^</v>
      </c>
      <c r="AE37" s="19" t="str">
        <f t="shared" si="21"/>
        <v>^^</v>
      </c>
      <c r="AF37" t="str">
        <f t="shared" si="22"/>
        <v>^^</v>
      </c>
      <c r="AG37" t="str">
        <f t="shared" si="23"/>
        <v>^^</v>
      </c>
      <c r="AH37" t="str">
        <f t="shared" si="24"/>
        <v>^^</v>
      </c>
      <c r="AI37" t="str">
        <f t="shared" si="25"/>
        <v>^^</v>
      </c>
      <c r="AJ37" t="str">
        <f t="shared" si="26"/>
        <v>^^</v>
      </c>
      <c r="AK37" t="str">
        <f t="shared" si="27"/>
        <v>^^</v>
      </c>
      <c r="AL37" t="str">
        <f t="shared" si="28"/>
        <v>^^</v>
      </c>
      <c r="AM37" t="str">
        <f t="shared" si="29"/>
        <v>^^</v>
      </c>
      <c r="AN37" s="18" t="str">
        <f t="shared" si="30"/>
        <v>^^</v>
      </c>
      <c r="AY37" t="str">
        <f>IFERROR(VLOOKUP($B$14&amp;ROW(#REF!),$A:$B,2,0),"^^")</f>
        <v>^^</v>
      </c>
      <c r="AZ37" t="str">
        <f>IFERROR(VLOOKUP($C$14&amp;ROW(#REF!),$C:$D,2,0),"^^")</f>
        <v>^^</v>
      </c>
    </row>
    <row r="38" spans="1:52" x14ac:dyDescent="0.25">
      <c r="A38" s="19" t="s">
        <v>11199</v>
      </c>
      <c r="B38" t="s">
        <v>44362</v>
      </c>
      <c r="C38" t="s">
        <v>11198</v>
      </c>
      <c r="D38" t="s">
        <v>11197</v>
      </c>
      <c r="E38" s="19" t="s">
        <v>11196</v>
      </c>
      <c r="F38" s="19" t="s">
        <v>11195</v>
      </c>
      <c r="G38" t="s">
        <v>11194</v>
      </c>
      <c r="H38" s="18" t="s">
        <v>11193</v>
      </c>
      <c r="I38" s="309" t="str">
        <f t="shared" si="32"/>
        <v>^^</v>
      </c>
      <c r="J38" s="19" t="str">
        <f t="shared" si="33"/>
        <v>^^</v>
      </c>
      <c r="K38" s="19" t="str">
        <f t="shared" si="31"/>
        <v>^^</v>
      </c>
      <c r="L38" t="str">
        <f t="shared" si="2"/>
        <v>^^</v>
      </c>
      <c r="M38" t="str">
        <f t="shared" si="3"/>
        <v>^^</v>
      </c>
      <c r="N38" t="str">
        <f t="shared" si="4"/>
        <v>^^</v>
      </c>
      <c r="O38" s="18" t="str">
        <f t="shared" si="5"/>
        <v>^^</v>
      </c>
      <c r="P38" s="19" t="str">
        <f t="shared" si="6"/>
        <v>^^</v>
      </c>
      <c r="Q38" t="str">
        <f t="shared" si="7"/>
        <v>^^</v>
      </c>
      <c r="R38" t="str">
        <f t="shared" si="8"/>
        <v>^^</v>
      </c>
      <c r="S38" t="str">
        <f t="shared" si="9"/>
        <v>^^</v>
      </c>
      <c r="T38" s="18" t="str">
        <f t="shared" si="10"/>
        <v>^^</v>
      </c>
      <c r="U38" s="19" t="str">
        <f t="shared" si="11"/>
        <v>^^</v>
      </c>
      <c r="V38" t="str">
        <f t="shared" si="12"/>
        <v>^^</v>
      </c>
      <c r="W38" t="str">
        <f t="shared" si="13"/>
        <v>^^</v>
      </c>
      <c r="X38" t="str">
        <f t="shared" si="14"/>
        <v>^^</v>
      </c>
      <c r="Y38" t="str">
        <f t="shared" si="15"/>
        <v>^^</v>
      </c>
      <c r="Z38" t="str">
        <f t="shared" si="16"/>
        <v>^^</v>
      </c>
      <c r="AA38" t="str">
        <f t="shared" si="17"/>
        <v>^^</v>
      </c>
      <c r="AB38" t="str">
        <f t="shared" si="18"/>
        <v>^^</v>
      </c>
      <c r="AC38" t="str">
        <f t="shared" si="19"/>
        <v>^^</v>
      </c>
      <c r="AD38" s="18" t="str">
        <f t="shared" si="20"/>
        <v>^^</v>
      </c>
      <c r="AE38" s="19" t="str">
        <f t="shared" si="21"/>
        <v>^^</v>
      </c>
      <c r="AF38" t="str">
        <f t="shared" si="22"/>
        <v>^^</v>
      </c>
      <c r="AG38" t="str">
        <f t="shared" si="23"/>
        <v>^^</v>
      </c>
      <c r="AH38" t="str">
        <f t="shared" si="24"/>
        <v>^^</v>
      </c>
      <c r="AI38" t="str">
        <f t="shared" si="25"/>
        <v>^^</v>
      </c>
      <c r="AJ38" t="str">
        <f t="shared" si="26"/>
        <v>^^</v>
      </c>
      <c r="AK38" t="str">
        <f t="shared" si="27"/>
        <v>^^</v>
      </c>
      <c r="AL38" t="str">
        <f t="shared" si="28"/>
        <v>^^</v>
      </c>
      <c r="AM38" t="str">
        <f t="shared" si="29"/>
        <v>^^</v>
      </c>
      <c r="AN38" s="18" t="str">
        <f t="shared" si="30"/>
        <v>^^</v>
      </c>
      <c r="AY38" t="str">
        <f>IFERROR(VLOOKUP($B$14&amp;ROW(#REF!),$A:$B,2,0),"^^")</f>
        <v>^^</v>
      </c>
      <c r="AZ38" t="str">
        <f>IFERROR(VLOOKUP($C$14&amp;ROW(#REF!),$C:$D,2,0),"^^")</f>
        <v>^^</v>
      </c>
    </row>
    <row r="39" spans="1:52" x14ac:dyDescent="0.25">
      <c r="A39" s="19" t="s">
        <v>11192</v>
      </c>
      <c r="B39" t="s">
        <v>11191</v>
      </c>
      <c r="C39" t="s">
        <v>11190</v>
      </c>
      <c r="D39" t="s">
        <v>11189</v>
      </c>
      <c r="E39" s="19" t="s">
        <v>11188</v>
      </c>
      <c r="F39" s="19" t="s">
        <v>11187</v>
      </c>
      <c r="G39" t="s">
        <v>11186</v>
      </c>
      <c r="H39" s="18" t="s">
        <v>11185</v>
      </c>
      <c r="I39" s="309" t="str">
        <f t="shared" si="32"/>
        <v>^^</v>
      </c>
      <c r="J39" s="19" t="str">
        <f t="shared" si="33"/>
        <v>^^</v>
      </c>
      <c r="K39" s="19" t="str">
        <f t="shared" si="31"/>
        <v>^^</v>
      </c>
      <c r="L39" t="str">
        <f t="shared" si="2"/>
        <v>^^</v>
      </c>
      <c r="M39" t="str">
        <f t="shared" si="3"/>
        <v>^^</v>
      </c>
      <c r="N39" t="str">
        <f t="shared" si="4"/>
        <v>^^</v>
      </c>
      <c r="O39" s="18" t="str">
        <f t="shared" si="5"/>
        <v>^^</v>
      </c>
      <c r="P39" s="19" t="str">
        <f t="shared" si="6"/>
        <v>^^</v>
      </c>
      <c r="Q39" t="str">
        <f t="shared" si="7"/>
        <v>^^</v>
      </c>
      <c r="R39" t="str">
        <f t="shared" si="8"/>
        <v>^^</v>
      </c>
      <c r="S39" t="str">
        <f t="shared" si="9"/>
        <v>^^</v>
      </c>
      <c r="T39" s="18" t="str">
        <f t="shared" si="10"/>
        <v>^^</v>
      </c>
      <c r="U39" s="19" t="str">
        <f t="shared" si="11"/>
        <v>^^</v>
      </c>
      <c r="V39" t="str">
        <f t="shared" si="12"/>
        <v>^^</v>
      </c>
      <c r="W39" t="str">
        <f t="shared" si="13"/>
        <v>^^</v>
      </c>
      <c r="X39" t="str">
        <f t="shared" si="14"/>
        <v>^^</v>
      </c>
      <c r="Y39" t="str">
        <f t="shared" si="15"/>
        <v>^^</v>
      </c>
      <c r="Z39" t="str">
        <f t="shared" si="16"/>
        <v>^^</v>
      </c>
      <c r="AA39" t="str">
        <f t="shared" si="17"/>
        <v>^^</v>
      </c>
      <c r="AB39" t="str">
        <f t="shared" si="18"/>
        <v>^^</v>
      </c>
      <c r="AC39" t="str">
        <f t="shared" si="19"/>
        <v>^^</v>
      </c>
      <c r="AD39" s="18" t="str">
        <f t="shared" si="20"/>
        <v>^^</v>
      </c>
      <c r="AE39" s="19" t="str">
        <f t="shared" si="21"/>
        <v>^^</v>
      </c>
      <c r="AF39" t="str">
        <f t="shared" si="22"/>
        <v>^^</v>
      </c>
      <c r="AG39" t="str">
        <f t="shared" si="23"/>
        <v>^^</v>
      </c>
      <c r="AH39" t="str">
        <f t="shared" si="24"/>
        <v>^^</v>
      </c>
      <c r="AI39" t="str">
        <f t="shared" si="25"/>
        <v>^^</v>
      </c>
      <c r="AJ39" t="str">
        <f t="shared" si="26"/>
        <v>^^</v>
      </c>
      <c r="AK39" t="str">
        <f t="shared" si="27"/>
        <v>^^</v>
      </c>
      <c r="AL39" t="str">
        <f t="shared" si="28"/>
        <v>^^</v>
      </c>
      <c r="AM39" t="str">
        <f t="shared" si="29"/>
        <v>^^</v>
      </c>
      <c r="AN39" s="18" t="str">
        <f t="shared" si="30"/>
        <v>^^</v>
      </c>
      <c r="AY39" t="str">
        <f>IFERROR(VLOOKUP($B$14&amp;ROW(#REF!),$A:$B,2,0),"^^")</f>
        <v>^^</v>
      </c>
      <c r="AZ39" t="str">
        <f>IFERROR(VLOOKUP($C$14&amp;ROW(#REF!),$C:$D,2,0),"^^")</f>
        <v>^^</v>
      </c>
    </row>
    <row r="40" spans="1:52" x14ac:dyDescent="0.25">
      <c r="A40" s="19" t="s">
        <v>11184</v>
      </c>
      <c r="B40" t="s">
        <v>14610</v>
      </c>
      <c r="C40" t="s">
        <v>11183</v>
      </c>
      <c r="D40" t="s">
        <v>11182</v>
      </c>
      <c r="E40" s="19" t="s">
        <v>11181</v>
      </c>
      <c r="F40" s="19" t="s">
        <v>8861</v>
      </c>
      <c r="G40" t="s">
        <v>11180</v>
      </c>
      <c r="H40" s="18" t="s">
        <v>11179</v>
      </c>
      <c r="I40" s="309" t="str">
        <f t="shared" si="32"/>
        <v>^^</v>
      </c>
      <c r="J40" s="19" t="str">
        <f t="shared" si="33"/>
        <v>^^</v>
      </c>
      <c r="K40" s="19" t="str">
        <f t="shared" si="31"/>
        <v>^^</v>
      </c>
      <c r="L40" t="str">
        <f t="shared" si="2"/>
        <v>^^</v>
      </c>
      <c r="M40" t="str">
        <f t="shared" si="3"/>
        <v>^^</v>
      </c>
      <c r="N40" t="str">
        <f t="shared" si="4"/>
        <v>^^</v>
      </c>
      <c r="O40" s="18" t="str">
        <f t="shared" si="5"/>
        <v>^^</v>
      </c>
      <c r="P40" s="19" t="str">
        <f t="shared" si="6"/>
        <v>^^</v>
      </c>
      <c r="Q40" t="str">
        <f t="shared" si="7"/>
        <v>^^</v>
      </c>
      <c r="R40" t="str">
        <f t="shared" si="8"/>
        <v>^^</v>
      </c>
      <c r="S40" t="str">
        <f t="shared" si="9"/>
        <v>^^</v>
      </c>
      <c r="T40" s="18" t="str">
        <f t="shared" si="10"/>
        <v>^^</v>
      </c>
      <c r="U40" s="19" t="str">
        <f t="shared" si="11"/>
        <v>^^</v>
      </c>
      <c r="V40" t="str">
        <f t="shared" si="12"/>
        <v>^^</v>
      </c>
      <c r="W40" t="str">
        <f t="shared" si="13"/>
        <v>^^</v>
      </c>
      <c r="X40" t="str">
        <f t="shared" si="14"/>
        <v>^^</v>
      </c>
      <c r="Y40" t="str">
        <f t="shared" si="15"/>
        <v>^^</v>
      </c>
      <c r="Z40" t="str">
        <f t="shared" si="16"/>
        <v>^^</v>
      </c>
      <c r="AA40" t="str">
        <f t="shared" si="17"/>
        <v>^^</v>
      </c>
      <c r="AB40" t="str">
        <f t="shared" si="18"/>
        <v>^^</v>
      </c>
      <c r="AC40" t="str">
        <f t="shared" si="19"/>
        <v>^^</v>
      </c>
      <c r="AD40" s="18" t="str">
        <f t="shared" si="20"/>
        <v>^^</v>
      </c>
      <c r="AE40" s="19" t="str">
        <f t="shared" si="21"/>
        <v>^^</v>
      </c>
      <c r="AF40" t="str">
        <f t="shared" si="22"/>
        <v>^^</v>
      </c>
      <c r="AG40" t="str">
        <f t="shared" si="23"/>
        <v>^^</v>
      </c>
      <c r="AH40" t="str">
        <f t="shared" si="24"/>
        <v>^^</v>
      </c>
      <c r="AI40" t="str">
        <f t="shared" si="25"/>
        <v>^^</v>
      </c>
      <c r="AJ40" t="str">
        <f t="shared" si="26"/>
        <v>^^</v>
      </c>
      <c r="AK40" t="str">
        <f t="shared" si="27"/>
        <v>^^</v>
      </c>
      <c r="AL40" t="str">
        <f t="shared" si="28"/>
        <v>^^</v>
      </c>
      <c r="AM40" t="str">
        <f t="shared" si="29"/>
        <v>^^</v>
      </c>
      <c r="AN40" s="18" t="str">
        <f t="shared" si="30"/>
        <v>^^</v>
      </c>
      <c r="AY40" t="str">
        <f>IFERROR(VLOOKUP($B$14&amp;ROW(#REF!),$A:$B,2,0),"^^")</f>
        <v>^^</v>
      </c>
      <c r="AZ40" t="str">
        <f>IFERROR(VLOOKUP($C$14&amp;ROW(#REF!),$C:$D,2,0),"^^")</f>
        <v>^^</v>
      </c>
    </row>
    <row r="41" spans="1:52" x14ac:dyDescent="0.25">
      <c r="A41" s="19" t="s">
        <v>11178</v>
      </c>
      <c r="B41" t="s">
        <v>44361</v>
      </c>
      <c r="C41" t="s">
        <v>11177</v>
      </c>
      <c r="D41" t="s">
        <v>11176</v>
      </c>
      <c r="E41" s="19" t="s">
        <v>11175</v>
      </c>
      <c r="F41" s="19" t="s">
        <v>11174</v>
      </c>
      <c r="G41" t="s">
        <v>11173</v>
      </c>
      <c r="H41" s="18" t="s">
        <v>11172</v>
      </c>
      <c r="I41" s="309" t="str">
        <f t="shared" si="32"/>
        <v>^^</v>
      </c>
      <c r="J41" s="19" t="str">
        <f t="shared" si="33"/>
        <v>^^</v>
      </c>
      <c r="K41" s="19" t="str">
        <f t="shared" si="31"/>
        <v>^^</v>
      </c>
      <c r="L41" t="str">
        <f t="shared" si="2"/>
        <v>^^</v>
      </c>
      <c r="M41" t="str">
        <f t="shared" si="3"/>
        <v>^^</v>
      </c>
      <c r="N41" t="str">
        <f t="shared" si="4"/>
        <v>^^</v>
      </c>
      <c r="O41" s="18" t="str">
        <f t="shared" si="5"/>
        <v>^^</v>
      </c>
      <c r="P41" s="19" t="str">
        <f t="shared" si="6"/>
        <v>^^</v>
      </c>
      <c r="Q41" t="str">
        <f t="shared" si="7"/>
        <v>^^</v>
      </c>
      <c r="R41" t="str">
        <f t="shared" si="8"/>
        <v>^^</v>
      </c>
      <c r="S41" t="str">
        <f t="shared" si="9"/>
        <v>^^</v>
      </c>
      <c r="T41" s="18" t="str">
        <f t="shared" si="10"/>
        <v>^^</v>
      </c>
      <c r="U41" s="19" t="str">
        <f t="shared" si="11"/>
        <v>^^</v>
      </c>
      <c r="V41" t="str">
        <f t="shared" si="12"/>
        <v>^^</v>
      </c>
      <c r="W41" t="str">
        <f t="shared" si="13"/>
        <v>^^</v>
      </c>
      <c r="X41" t="str">
        <f t="shared" si="14"/>
        <v>^^</v>
      </c>
      <c r="Y41" t="str">
        <f t="shared" si="15"/>
        <v>^^</v>
      </c>
      <c r="Z41" t="str">
        <f t="shared" si="16"/>
        <v>^^</v>
      </c>
      <c r="AA41" t="str">
        <f t="shared" si="17"/>
        <v>^^</v>
      </c>
      <c r="AB41" t="str">
        <f t="shared" si="18"/>
        <v>^^</v>
      </c>
      <c r="AC41" t="str">
        <f t="shared" si="19"/>
        <v>^^</v>
      </c>
      <c r="AD41" s="18" t="str">
        <f t="shared" si="20"/>
        <v>^^</v>
      </c>
      <c r="AE41" s="19" t="str">
        <f t="shared" si="21"/>
        <v>^^</v>
      </c>
      <c r="AF41" t="str">
        <f t="shared" si="22"/>
        <v>^^</v>
      </c>
      <c r="AG41" t="str">
        <f t="shared" si="23"/>
        <v>^^</v>
      </c>
      <c r="AH41" t="str">
        <f t="shared" si="24"/>
        <v>^^</v>
      </c>
      <c r="AI41" t="str">
        <f t="shared" si="25"/>
        <v>^^</v>
      </c>
      <c r="AJ41" t="str">
        <f t="shared" si="26"/>
        <v>^^</v>
      </c>
      <c r="AK41" t="str">
        <f t="shared" si="27"/>
        <v>^^</v>
      </c>
      <c r="AL41" t="str">
        <f t="shared" si="28"/>
        <v>^^</v>
      </c>
      <c r="AM41" t="str">
        <f t="shared" si="29"/>
        <v>^^</v>
      </c>
      <c r="AN41" s="18" t="str">
        <f t="shared" si="30"/>
        <v>^^</v>
      </c>
      <c r="AY41" t="str">
        <f>IFERROR(VLOOKUP($B$14&amp;ROW(#REF!),$A:$B,2,0),"^^")</f>
        <v>^^</v>
      </c>
      <c r="AZ41" t="str">
        <f>IFERROR(VLOOKUP($C$14&amp;ROW(#REF!),$C:$D,2,0),"^^")</f>
        <v>^^</v>
      </c>
    </row>
    <row r="42" spans="1:52" x14ac:dyDescent="0.25">
      <c r="A42" s="19" t="s">
        <v>11171</v>
      </c>
      <c r="B42" t="s">
        <v>44360</v>
      </c>
      <c r="C42" t="s">
        <v>11170</v>
      </c>
      <c r="D42" t="s">
        <v>11169</v>
      </c>
      <c r="E42" s="19" t="s">
        <v>11168</v>
      </c>
      <c r="F42" s="19" t="s">
        <v>11167</v>
      </c>
      <c r="G42" t="s">
        <v>11166</v>
      </c>
      <c r="H42" s="18" t="s">
        <v>11165</v>
      </c>
      <c r="I42" s="309" t="str">
        <f t="shared" si="32"/>
        <v>^^</v>
      </c>
      <c r="J42" s="19" t="str">
        <f t="shared" si="33"/>
        <v>^^</v>
      </c>
      <c r="K42" s="19" t="str">
        <f t="shared" si="31"/>
        <v>^^</v>
      </c>
      <c r="L42" t="str">
        <f t="shared" si="2"/>
        <v>^^</v>
      </c>
      <c r="M42" t="str">
        <f t="shared" si="3"/>
        <v>^^</v>
      </c>
      <c r="N42" t="str">
        <f t="shared" si="4"/>
        <v>^^</v>
      </c>
      <c r="O42" s="18" t="str">
        <f t="shared" si="5"/>
        <v>^^</v>
      </c>
      <c r="P42" s="19" t="str">
        <f t="shared" si="6"/>
        <v>^^</v>
      </c>
      <c r="Q42" t="str">
        <f t="shared" si="7"/>
        <v>^^</v>
      </c>
      <c r="R42" t="str">
        <f t="shared" si="8"/>
        <v>^^</v>
      </c>
      <c r="S42" t="str">
        <f t="shared" si="9"/>
        <v>^^</v>
      </c>
      <c r="T42" s="18" t="str">
        <f t="shared" si="10"/>
        <v>^^</v>
      </c>
      <c r="U42" s="19" t="str">
        <f t="shared" si="11"/>
        <v>^^</v>
      </c>
      <c r="V42" t="str">
        <f t="shared" si="12"/>
        <v>^^</v>
      </c>
      <c r="W42" t="str">
        <f t="shared" si="13"/>
        <v>^^</v>
      </c>
      <c r="X42" t="str">
        <f t="shared" si="14"/>
        <v>^^</v>
      </c>
      <c r="Y42" t="str">
        <f t="shared" si="15"/>
        <v>^^</v>
      </c>
      <c r="Z42" t="str">
        <f t="shared" si="16"/>
        <v>^^</v>
      </c>
      <c r="AA42" t="str">
        <f t="shared" si="17"/>
        <v>^^</v>
      </c>
      <c r="AB42" t="str">
        <f t="shared" si="18"/>
        <v>^^</v>
      </c>
      <c r="AC42" t="str">
        <f t="shared" si="19"/>
        <v>^^</v>
      </c>
      <c r="AD42" s="18" t="str">
        <f t="shared" si="20"/>
        <v>^^</v>
      </c>
      <c r="AE42" s="19" t="str">
        <f t="shared" si="21"/>
        <v>^^</v>
      </c>
      <c r="AF42" t="str">
        <f t="shared" si="22"/>
        <v>^^</v>
      </c>
      <c r="AG42" t="str">
        <f t="shared" si="23"/>
        <v>^^</v>
      </c>
      <c r="AH42" t="str">
        <f t="shared" si="24"/>
        <v>^^</v>
      </c>
      <c r="AI42" t="str">
        <f t="shared" si="25"/>
        <v>^^</v>
      </c>
      <c r="AJ42" t="str">
        <f t="shared" si="26"/>
        <v>^^</v>
      </c>
      <c r="AK42" t="str">
        <f t="shared" si="27"/>
        <v>^^</v>
      </c>
      <c r="AL42" t="str">
        <f t="shared" si="28"/>
        <v>^^</v>
      </c>
      <c r="AM42" t="str">
        <f t="shared" si="29"/>
        <v>^^</v>
      </c>
      <c r="AN42" s="18" t="str">
        <f t="shared" si="30"/>
        <v>^^</v>
      </c>
      <c r="AY42" t="str">
        <f>IFERROR(VLOOKUP($B$14&amp;ROW(#REF!),$A:$B,2,0),"^^")</f>
        <v>^^</v>
      </c>
      <c r="AZ42" t="str">
        <f>IFERROR(VLOOKUP($C$14&amp;ROW(#REF!),$C:$D,2,0),"^^")</f>
        <v>^^</v>
      </c>
    </row>
    <row r="43" spans="1:52" x14ac:dyDescent="0.25">
      <c r="A43" s="19" t="s">
        <v>11164</v>
      </c>
      <c r="B43" t="s">
        <v>44359</v>
      </c>
      <c r="C43" t="s">
        <v>11163</v>
      </c>
      <c r="D43" t="s">
        <v>11162</v>
      </c>
      <c r="E43" s="19" t="s">
        <v>11161</v>
      </c>
      <c r="F43" s="19" t="s">
        <v>11160</v>
      </c>
      <c r="G43" t="s">
        <v>11159</v>
      </c>
      <c r="H43" s="18" t="s">
        <v>11158</v>
      </c>
      <c r="I43" s="309" t="str">
        <f t="shared" si="32"/>
        <v>^^</v>
      </c>
      <c r="J43" s="19" t="str">
        <f t="shared" si="33"/>
        <v>^^</v>
      </c>
      <c r="K43" s="19" t="str">
        <f t="shared" si="31"/>
        <v>^^</v>
      </c>
      <c r="L43" t="str">
        <f t="shared" si="2"/>
        <v>^^</v>
      </c>
      <c r="M43" t="str">
        <f t="shared" si="3"/>
        <v>^^</v>
      </c>
      <c r="N43" t="str">
        <f t="shared" si="4"/>
        <v>^^</v>
      </c>
      <c r="O43" s="18" t="str">
        <f t="shared" si="5"/>
        <v>^^</v>
      </c>
      <c r="P43" s="19" t="str">
        <f t="shared" si="6"/>
        <v>^^</v>
      </c>
      <c r="Q43" t="str">
        <f t="shared" si="7"/>
        <v>^^</v>
      </c>
      <c r="R43" t="str">
        <f t="shared" si="8"/>
        <v>^^</v>
      </c>
      <c r="S43" t="str">
        <f t="shared" si="9"/>
        <v>^^</v>
      </c>
      <c r="T43" s="18" t="str">
        <f t="shared" si="10"/>
        <v>^^</v>
      </c>
      <c r="U43" s="19" t="str">
        <f t="shared" si="11"/>
        <v>^^</v>
      </c>
      <c r="V43" t="str">
        <f t="shared" si="12"/>
        <v>^^</v>
      </c>
      <c r="W43" t="str">
        <f t="shared" si="13"/>
        <v>^^</v>
      </c>
      <c r="X43" t="str">
        <f t="shared" si="14"/>
        <v>^^</v>
      </c>
      <c r="Y43" t="str">
        <f t="shared" si="15"/>
        <v>^^</v>
      </c>
      <c r="Z43" t="str">
        <f t="shared" si="16"/>
        <v>^^</v>
      </c>
      <c r="AA43" t="str">
        <f t="shared" si="17"/>
        <v>^^</v>
      </c>
      <c r="AB43" t="str">
        <f t="shared" si="18"/>
        <v>^^</v>
      </c>
      <c r="AC43" t="str">
        <f t="shared" si="19"/>
        <v>^^</v>
      </c>
      <c r="AD43" s="18" t="str">
        <f t="shared" si="20"/>
        <v>^^</v>
      </c>
      <c r="AE43" s="19" t="str">
        <f t="shared" si="21"/>
        <v>^^</v>
      </c>
      <c r="AF43" t="str">
        <f t="shared" si="22"/>
        <v>^^</v>
      </c>
      <c r="AG43" t="str">
        <f t="shared" si="23"/>
        <v>^^</v>
      </c>
      <c r="AH43" t="str">
        <f t="shared" si="24"/>
        <v>^^</v>
      </c>
      <c r="AI43" t="str">
        <f t="shared" si="25"/>
        <v>^^</v>
      </c>
      <c r="AJ43" t="str">
        <f t="shared" si="26"/>
        <v>^^</v>
      </c>
      <c r="AK43" t="str">
        <f t="shared" si="27"/>
        <v>^^</v>
      </c>
      <c r="AL43" t="str">
        <f t="shared" si="28"/>
        <v>^^</v>
      </c>
      <c r="AM43" t="str">
        <f t="shared" si="29"/>
        <v>^^</v>
      </c>
      <c r="AN43" s="18" t="str">
        <f t="shared" si="30"/>
        <v>^^</v>
      </c>
      <c r="AY43" t="str">
        <f>IFERROR(VLOOKUP($B$14&amp;ROW(#REF!),$A:$B,2,0),"^^")</f>
        <v>^^</v>
      </c>
      <c r="AZ43" t="str">
        <f>IFERROR(VLOOKUP($C$14&amp;ROW(#REF!),$C:$D,2,0),"^^")</f>
        <v>^^</v>
      </c>
    </row>
    <row r="44" spans="1:52" x14ac:dyDescent="0.25">
      <c r="A44" s="19" t="s">
        <v>11157</v>
      </c>
      <c r="B44" t="s">
        <v>44358</v>
      </c>
      <c r="C44" t="s">
        <v>11156</v>
      </c>
      <c r="D44" t="s">
        <v>11155</v>
      </c>
      <c r="E44" s="19" t="s">
        <v>11154</v>
      </c>
      <c r="F44" s="19" t="s">
        <v>11153</v>
      </c>
      <c r="G44" t="s">
        <v>11152</v>
      </c>
      <c r="H44" s="18" t="s">
        <v>11151</v>
      </c>
      <c r="I44" s="309" t="str">
        <f t="shared" si="32"/>
        <v>^^</v>
      </c>
      <c r="J44" s="19" t="str">
        <f t="shared" si="33"/>
        <v>^^</v>
      </c>
      <c r="K44" s="19" t="str">
        <f t="shared" si="31"/>
        <v>^^</v>
      </c>
      <c r="L44" t="str">
        <f t="shared" si="2"/>
        <v>^^</v>
      </c>
      <c r="M44" t="str">
        <f t="shared" si="3"/>
        <v>^^</v>
      </c>
      <c r="N44" t="str">
        <f t="shared" si="4"/>
        <v>^^</v>
      </c>
      <c r="O44" s="18" t="str">
        <f t="shared" si="5"/>
        <v>^^</v>
      </c>
      <c r="P44" s="19" t="str">
        <f t="shared" si="6"/>
        <v>^^</v>
      </c>
      <c r="Q44" t="str">
        <f t="shared" si="7"/>
        <v>^^</v>
      </c>
      <c r="R44" t="str">
        <f t="shared" si="8"/>
        <v>^^</v>
      </c>
      <c r="S44" t="str">
        <f t="shared" si="9"/>
        <v>^^</v>
      </c>
      <c r="T44" s="18" t="str">
        <f t="shared" si="10"/>
        <v>^^</v>
      </c>
      <c r="U44" s="19" t="str">
        <f t="shared" si="11"/>
        <v>^^</v>
      </c>
      <c r="V44" t="str">
        <f t="shared" si="12"/>
        <v>^^</v>
      </c>
      <c r="W44" t="str">
        <f t="shared" si="13"/>
        <v>^^</v>
      </c>
      <c r="X44" t="str">
        <f t="shared" si="14"/>
        <v>^^</v>
      </c>
      <c r="Y44" t="str">
        <f t="shared" si="15"/>
        <v>^^</v>
      </c>
      <c r="Z44" t="str">
        <f t="shared" si="16"/>
        <v>^^</v>
      </c>
      <c r="AA44" t="str">
        <f t="shared" si="17"/>
        <v>^^</v>
      </c>
      <c r="AB44" t="str">
        <f t="shared" si="18"/>
        <v>^^</v>
      </c>
      <c r="AC44" t="str">
        <f t="shared" si="19"/>
        <v>^^</v>
      </c>
      <c r="AD44" s="18" t="str">
        <f t="shared" si="20"/>
        <v>^^</v>
      </c>
      <c r="AE44" s="19" t="str">
        <f t="shared" si="21"/>
        <v>^^</v>
      </c>
      <c r="AF44" t="str">
        <f t="shared" si="22"/>
        <v>^^</v>
      </c>
      <c r="AG44" t="str">
        <f t="shared" si="23"/>
        <v>^^</v>
      </c>
      <c r="AH44" t="str">
        <f t="shared" si="24"/>
        <v>^^</v>
      </c>
      <c r="AI44" t="str">
        <f t="shared" si="25"/>
        <v>^^</v>
      </c>
      <c r="AJ44" t="str">
        <f t="shared" si="26"/>
        <v>^^</v>
      </c>
      <c r="AK44" t="str">
        <f t="shared" si="27"/>
        <v>^^</v>
      </c>
      <c r="AL44" t="str">
        <f t="shared" si="28"/>
        <v>^^</v>
      </c>
      <c r="AM44" t="str">
        <f t="shared" si="29"/>
        <v>^^</v>
      </c>
      <c r="AN44" s="18" t="str">
        <f t="shared" si="30"/>
        <v>^^</v>
      </c>
      <c r="AY44" t="str">
        <f>IFERROR(VLOOKUP($B$14&amp;ROW(#REF!),$A:$B,2,0),"^^")</f>
        <v>^^</v>
      </c>
      <c r="AZ44" t="str">
        <f>IFERROR(VLOOKUP($C$14&amp;ROW(#REF!),$C:$D,2,0),"^^")</f>
        <v>^^</v>
      </c>
    </row>
    <row r="45" spans="1:52" x14ac:dyDescent="0.25">
      <c r="A45" s="19" t="s">
        <v>11150</v>
      </c>
      <c r="B45" t="s">
        <v>44357</v>
      </c>
      <c r="C45" t="s">
        <v>11149</v>
      </c>
      <c r="D45" t="s">
        <v>11148</v>
      </c>
      <c r="E45" s="19" t="s">
        <v>11147</v>
      </c>
      <c r="F45" s="19" t="s">
        <v>11146</v>
      </c>
      <c r="G45" t="s">
        <v>11145</v>
      </c>
      <c r="H45" s="18" t="s">
        <v>11144</v>
      </c>
      <c r="I45" s="309" t="str">
        <f t="shared" si="32"/>
        <v>^^</v>
      </c>
      <c r="J45" s="19" t="str">
        <f t="shared" si="33"/>
        <v>^^</v>
      </c>
      <c r="K45" s="19" t="str">
        <f t="shared" si="31"/>
        <v>^^</v>
      </c>
      <c r="L45" t="str">
        <f t="shared" si="2"/>
        <v>^^</v>
      </c>
      <c r="M45" t="str">
        <f t="shared" si="3"/>
        <v>^^</v>
      </c>
      <c r="N45" t="str">
        <f t="shared" si="4"/>
        <v>^^</v>
      </c>
      <c r="O45" s="18" t="str">
        <f t="shared" si="5"/>
        <v>^^</v>
      </c>
      <c r="P45" s="19" t="str">
        <f t="shared" si="6"/>
        <v>^^</v>
      </c>
      <c r="Q45" t="str">
        <f t="shared" si="7"/>
        <v>^^</v>
      </c>
      <c r="R45" t="str">
        <f t="shared" si="8"/>
        <v>^^</v>
      </c>
      <c r="S45" t="str">
        <f t="shared" si="9"/>
        <v>^^</v>
      </c>
      <c r="T45" s="18" t="str">
        <f t="shared" si="10"/>
        <v>^^</v>
      </c>
      <c r="U45" s="19" t="str">
        <f t="shared" si="11"/>
        <v>^^</v>
      </c>
      <c r="V45" t="str">
        <f t="shared" si="12"/>
        <v>^^</v>
      </c>
      <c r="W45" t="str">
        <f t="shared" si="13"/>
        <v>^^</v>
      </c>
      <c r="X45" t="str">
        <f t="shared" si="14"/>
        <v>^^</v>
      </c>
      <c r="Y45" t="str">
        <f t="shared" si="15"/>
        <v>^^</v>
      </c>
      <c r="Z45" t="str">
        <f t="shared" si="16"/>
        <v>^^</v>
      </c>
      <c r="AA45" t="str">
        <f t="shared" si="17"/>
        <v>^^</v>
      </c>
      <c r="AB45" t="str">
        <f t="shared" si="18"/>
        <v>^^</v>
      </c>
      <c r="AC45" t="str">
        <f t="shared" si="19"/>
        <v>^^</v>
      </c>
      <c r="AD45" s="18" t="str">
        <f t="shared" si="20"/>
        <v>^^</v>
      </c>
      <c r="AE45" s="19" t="str">
        <f t="shared" si="21"/>
        <v>^^</v>
      </c>
      <c r="AF45" t="str">
        <f t="shared" si="22"/>
        <v>^^</v>
      </c>
      <c r="AG45" t="str">
        <f t="shared" si="23"/>
        <v>^^</v>
      </c>
      <c r="AH45" t="str">
        <f t="shared" si="24"/>
        <v>^^</v>
      </c>
      <c r="AI45" t="str">
        <f t="shared" si="25"/>
        <v>^^</v>
      </c>
      <c r="AJ45" t="str">
        <f t="shared" si="26"/>
        <v>^^</v>
      </c>
      <c r="AK45" t="str">
        <f t="shared" si="27"/>
        <v>^^</v>
      </c>
      <c r="AL45" t="str">
        <f t="shared" si="28"/>
        <v>^^</v>
      </c>
      <c r="AM45" t="str">
        <f t="shared" si="29"/>
        <v>^^</v>
      </c>
      <c r="AN45" s="18" t="str">
        <f t="shared" si="30"/>
        <v>^^</v>
      </c>
      <c r="AY45" t="str">
        <f>IFERROR(VLOOKUP($B$14&amp;ROW(#REF!),$A:$B,2,0),"^^")</f>
        <v>^^</v>
      </c>
      <c r="AZ45" t="str">
        <f>IFERROR(VLOOKUP($C$14&amp;ROW(#REF!),$C:$D,2,0),"^^")</f>
        <v>^^</v>
      </c>
    </row>
    <row r="46" spans="1:52" x14ac:dyDescent="0.25">
      <c r="A46" s="19" t="s">
        <v>11143</v>
      </c>
      <c r="B46" t="s">
        <v>11142</v>
      </c>
      <c r="C46" t="s">
        <v>11141</v>
      </c>
      <c r="D46" t="s">
        <v>11140</v>
      </c>
      <c r="E46" s="19" t="s">
        <v>11139</v>
      </c>
      <c r="F46" s="19" t="s">
        <v>11138</v>
      </c>
      <c r="G46" t="s">
        <v>11137</v>
      </c>
      <c r="H46" s="18" t="s">
        <v>11136</v>
      </c>
      <c r="I46" s="309" t="str">
        <f t="shared" si="32"/>
        <v>^^</v>
      </c>
      <c r="J46" s="19" t="str">
        <f t="shared" si="33"/>
        <v>^^</v>
      </c>
      <c r="K46" s="19" t="str">
        <f t="shared" si="31"/>
        <v>^^</v>
      </c>
      <c r="L46" t="str">
        <f t="shared" si="2"/>
        <v>^^</v>
      </c>
      <c r="M46" t="str">
        <f t="shared" si="3"/>
        <v>^^</v>
      </c>
      <c r="N46" t="str">
        <f t="shared" si="4"/>
        <v>^^</v>
      </c>
      <c r="O46" s="18" t="str">
        <f t="shared" si="5"/>
        <v>^^</v>
      </c>
      <c r="P46" s="19" t="str">
        <f t="shared" si="6"/>
        <v>^^</v>
      </c>
      <c r="Q46" t="str">
        <f t="shared" si="7"/>
        <v>^^</v>
      </c>
      <c r="R46" t="str">
        <f t="shared" si="8"/>
        <v>^^</v>
      </c>
      <c r="S46" t="str">
        <f t="shared" si="9"/>
        <v>^^</v>
      </c>
      <c r="T46" s="18" t="str">
        <f t="shared" si="10"/>
        <v>^^</v>
      </c>
      <c r="U46" s="19" t="str">
        <f t="shared" si="11"/>
        <v>^^</v>
      </c>
      <c r="V46" t="str">
        <f t="shared" si="12"/>
        <v>^^</v>
      </c>
      <c r="W46" t="str">
        <f t="shared" si="13"/>
        <v>^^</v>
      </c>
      <c r="X46" t="str">
        <f t="shared" si="14"/>
        <v>^^</v>
      </c>
      <c r="Y46" t="str">
        <f t="shared" si="15"/>
        <v>^^</v>
      </c>
      <c r="Z46" t="str">
        <f t="shared" si="16"/>
        <v>^^</v>
      </c>
      <c r="AA46" t="str">
        <f t="shared" si="17"/>
        <v>^^</v>
      </c>
      <c r="AB46" t="str">
        <f t="shared" si="18"/>
        <v>^^</v>
      </c>
      <c r="AC46" t="str">
        <f t="shared" si="19"/>
        <v>^^</v>
      </c>
      <c r="AD46" s="18" t="str">
        <f t="shared" si="20"/>
        <v>^^</v>
      </c>
      <c r="AE46" s="19" t="str">
        <f t="shared" si="21"/>
        <v>^^</v>
      </c>
      <c r="AF46" t="str">
        <f t="shared" si="22"/>
        <v>^^</v>
      </c>
      <c r="AG46" t="str">
        <f t="shared" si="23"/>
        <v>^^</v>
      </c>
      <c r="AH46" t="str">
        <f t="shared" si="24"/>
        <v>^^</v>
      </c>
      <c r="AI46" t="str">
        <f t="shared" si="25"/>
        <v>^^</v>
      </c>
      <c r="AJ46" t="str">
        <f t="shared" si="26"/>
        <v>^^</v>
      </c>
      <c r="AK46" t="str">
        <f t="shared" si="27"/>
        <v>^^</v>
      </c>
      <c r="AL46" t="str">
        <f t="shared" si="28"/>
        <v>^^</v>
      </c>
      <c r="AM46" t="str">
        <f t="shared" si="29"/>
        <v>^^</v>
      </c>
      <c r="AN46" s="18" t="str">
        <f t="shared" si="30"/>
        <v>^^</v>
      </c>
      <c r="AY46" t="str">
        <f>IFERROR(VLOOKUP($B$14&amp;ROW(#REF!),$A:$B,2,0),"^^")</f>
        <v>^^</v>
      </c>
      <c r="AZ46" t="str">
        <f>IFERROR(VLOOKUP($C$14&amp;ROW(#REF!),$C:$D,2,0),"^^")</f>
        <v>^^</v>
      </c>
    </row>
    <row r="47" spans="1:52" x14ac:dyDescent="0.25">
      <c r="A47" s="19" t="s">
        <v>11135</v>
      </c>
      <c r="B47" t="s">
        <v>11134</v>
      </c>
      <c r="C47" t="s">
        <v>11133</v>
      </c>
      <c r="D47" t="s">
        <v>11132</v>
      </c>
      <c r="E47" s="19" t="s">
        <v>11131</v>
      </c>
      <c r="F47" s="19" t="s">
        <v>11130</v>
      </c>
      <c r="G47" t="s">
        <v>11129</v>
      </c>
      <c r="H47" s="18" t="s">
        <v>11128</v>
      </c>
      <c r="I47" s="309" t="str">
        <f t="shared" si="32"/>
        <v>^^</v>
      </c>
      <c r="J47" s="19" t="str">
        <f t="shared" si="33"/>
        <v>^^</v>
      </c>
      <c r="K47" s="19" t="str">
        <f t="shared" si="31"/>
        <v>^^</v>
      </c>
      <c r="L47" t="str">
        <f t="shared" si="2"/>
        <v>^^</v>
      </c>
      <c r="M47" t="str">
        <f t="shared" si="3"/>
        <v>^^</v>
      </c>
      <c r="N47" t="str">
        <f t="shared" si="4"/>
        <v>^^</v>
      </c>
      <c r="O47" s="18" t="str">
        <f t="shared" si="5"/>
        <v>^^</v>
      </c>
      <c r="P47" s="19" t="str">
        <f t="shared" si="6"/>
        <v>^^</v>
      </c>
      <c r="Q47" t="str">
        <f t="shared" si="7"/>
        <v>^^</v>
      </c>
      <c r="R47" t="str">
        <f t="shared" si="8"/>
        <v>^^</v>
      </c>
      <c r="S47" t="str">
        <f t="shared" si="9"/>
        <v>^^</v>
      </c>
      <c r="T47" s="18" t="str">
        <f t="shared" si="10"/>
        <v>^^</v>
      </c>
      <c r="U47" s="19" t="str">
        <f t="shared" si="11"/>
        <v>^^</v>
      </c>
      <c r="V47" t="str">
        <f t="shared" si="12"/>
        <v>^^</v>
      </c>
      <c r="W47" t="str">
        <f t="shared" si="13"/>
        <v>^^</v>
      </c>
      <c r="X47" t="str">
        <f t="shared" si="14"/>
        <v>^^</v>
      </c>
      <c r="Y47" t="str">
        <f t="shared" si="15"/>
        <v>^^</v>
      </c>
      <c r="Z47" t="str">
        <f t="shared" si="16"/>
        <v>^^</v>
      </c>
      <c r="AA47" t="str">
        <f t="shared" si="17"/>
        <v>^^</v>
      </c>
      <c r="AB47" t="str">
        <f t="shared" si="18"/>
        <v>^^</v>
      </c>
      <c r="AC47" t="str">
        <f t="shared" si="19"/>
        <v>^^</v>
      </c>
      <c r="AD47" s="18" t="str">
        <f t="shared" si="20"/>
        <v>^^</v>
      </c>
      <c r="AE47" s="19" t="str">
        <f t="shared" si="21"/>
        <v>^^</v>
      </c>
      <c r="AF47" t="str">
        <f t="shared" si="22"/>
        <v>^^</v>
      </c>
      <c r="AG47" t="str">
        <f t="shared" si="23"/>
        <v>^^</v>
      </c>
      <c r="AH47" t="str">
        <f t="shared" si="24"/>
        <v>^^</v>
      </c>
      <c r="AI47" t="str">
        <f t="shared" si="25"/>
        <v>^^</v>
      </c>
      <c r="AJ47" t="str">
        <f t="shared" si="26"/>
        <v>^^</v>
      </c>
      <c r="AK47" t="str">
        <f t="shared" si="27"/>
        <v>^^</v>
      </c>
      <c r="AL47" t="str">
        <f t="shared" si="28"/>
        <v>^^</v>
      </c>
      <c r="AM47" t="str">
        <f t="shared" si="29"/>
        <v>^^</v>
      </c>
      <c r="AN47" s="18" t="str">
        <f t="shared" si="30"/>
        <v>^^</v>
      </c>
      <c r="AY47" t="str">
        <f>IFERROR(VLOOKUP($B$14&amp;ROW(#REF!),$A:$B,2,0),"^^")</f>
        <v>^^</v>
      </c>
      <c r="AZ47" t="str">
        <f>IFERROR(VLOOKUP($C$14&amp;ROW(#REF!),$C:$D,2,0),"^^")</f>
        <v>^^</v>
      </c>
    </row>
    <row r="48" spans="1:52" x14ac:dyDescent="0.25">
      <c r="A48" s="19" t="s">
        <v>11127</v>
      </c>
      <c r="B48" t="s">
        <v>11126</v>
      </c>
      <c r="C48" t="s">
        <v>11125</v>
      </c>
      <c r="D48" t="s">
        <v>11124</v>
      </c>
      <c r="E48" s="19" t="s">
        <v>11123</v>
      </c>
      <c r="F48" s="19" t="s">
        <v>11122</v>
      </c>
      <c r="G48" t="s">
        <v>11121</v>
      </c>
      <c r="H48" s="18" t="s">
        <v>11120</v>
      </c>
      <c r="I48" s="309" t="str">
        <f t="shared" si="32"/>
        <v>^^</v>
      </c>
      <c r="J48" s="19" t="str">
        <f t="shared" si="33"/>
        <v>^^</v>
      </c>
      <c r="K48" s="19" t="str">
        <f t="shared" si="31"/>
        <v>^^</v>
      </c>
      <c r="L48" t="str">
        <f t="shared" si="2"/>
        <v>^^</v>
      </c>
      <c r="M48" t="str">
        <f t="shared" si="3"/>
        <v>^^</v>
      </c>
      <c r="N48" t="str">
        <f t="shared" si="4"/>
        <v>^^</v>
      </c>
      <c r="O48" s="18" t="str">
        <f t="shared" si="5"/>
        <v>^^</v>
      </c>
      <c r="P48" s="19" t="str">
        <f t="shared" si="6"/>
        <v>^^</v>
      </c>
      <c r="Q48" t="str">
        <f t="shared" si="7"/>
        <v>^^</v>
      </c>
      <c r="R48" t="str">
        <f t="shared" si="8"/>
        <v>^^</v>
      </c>
      <c r="S48" t="str">
        <f t="shared" si="9"/>
        <v>^^</v>
      </c>
      <c r="T48" s="18" t="str">
        <f t="shared" si="10"/>
        <v>^^</v>
      </c>
      <c r="U48" s="19" t="str">
        <f t="shared" si="11"/>
        <v>^^</v>
      </c>
      <c r="V48" t="str">
        <f t="shared" si="12"/>
        <v>^^</v>
      </c>
      <c r="W48" t="str">
        <f t="shared" si="13"/>
        <v>^^</v>
      </c>
      <c r="X48" t="str">
        <f t="shared" si="14"/>
        <v>^^</v>
      </c>
      <c r="Y48" t="str">
        <f t="shared" si="15"/>
        <v>^^</v>
      </c>
      <c r="Z48" t="str">
        <f t="shared" si="16"/>
        <v>^^</v>
      </c>
      <c r="AA48" t="str">
        <f t="shared" si="17"/>
        <v>^^</v>
      </c>
      <c r="AB48" t="str">
        <f t="shared" si="18"/>
        <v>^^</v>
      </c>
      <c r="AC48" t="str">
        <f t="shared" si="19"/>
        <v>^^</v>
      </c>
      <c r="AD48" s="18" t="str">
        <f t="shared" si="20"/>
        <v>^^</v>
      </c>
      <c r="AE48" s="19" t="str">
        <f t="shared" si="21"/>
        <v>^^</v>
      </c>
      <c r="AF48" t="str">
        <f t="shared" si="22"/>
        <v>^^</v>
      </c>
      <c r="AG48" t="str">
        <f t="shared" si="23"/>
        <v>^^</v>
      </c>
      <c r="AH48" t="str">
        <f t="shared" si="24"/>
        <v>^^</v>
      </c>
      <c r="AI48" t="str">
        <f t="shared" si="25"/>
        <v>^^</v>
      </c>
      <c r="AJ48" t="str">
        <f t="shared" si="26"/>
        <v>^^</v>
      </c>
      <c r="AK48" t="str">
        <f t="shared" si="27"/>
        <v>^^</v>
      </c>
      <c r="AL48" t="str">
        <f t="shared" si="28"/>
        <v>^^</v>
      </c>
      <c r="AM48" t="str">
        <f t="shared" si="29"/>
        <v>^^</v>
      </c>
      <c r="AN48" s="18" t="str">
        <f t="shared" si="30"/>
        <v>^^</v>
      </c>
      <c r="AY48" t="str">
        <f>IFERROR(VLOOKUP($B$14&amp;ROW(#REF!),$A:$B,2,0),"^^")</f>
        <v>^^</v>
      </c>
      <c r="AZ48" t="str">
        <f>IFERROR(VLOOKUP($C$14&amp;ROW(#REF!),$C:$D,2,0),"^^")</f>
        <v>^^</v>
      </c>
    </row>
    <row r="49" spans="1:52" x14ac:dyDescent="0.25">
      <c r="A49" s="19" t="s">
        <v>11119</v>
      </c>
      <c r="B49" t="s">
        <v>11118</v>
      </c>
      <c r="C49" t="s">
        <v>11117</v>
      </c>
      <c r="D49" t="s">
        <v>11116</v>
      </c>
      <c r="E49" s="19" t="s">
        <v>11115</v>
      </c>
      <c r="F49" s="19" t="s">
        <v>11114</v>
      </c>
      <c r="G49" t="s">
        <v>11113</v>
      </c>
      <c r="H49" s="18" t="s">
        <v>11112</v>
      </c>
      <c r="I49" s="309" t="str">
        <f t="shared" si="32"/>
        <v>^^</v>
      </c>
      <c r="J49" s="19" t="str">
        <f t="shared" si="33"/>
        <v>^^</v>
      </c>
      <c r="K49" s="19" t="str">
        <f t="shared" si="31"/>
        <v>^^</v>
      </c>
      <c r="L49" t="str">
        <f t="shared" si="2"/>
        <v>^^</v>
      </c>
      <c r="M49" t="str">
        <f t="shared" si="3"/>
        <v>^^</v>
      </c>
      <c r="N49" t="str">
        <f t="shared" si="4"/>
        <v>^^</v>
      </c>
      <c r="O49" s="18" t="str">
        <f t="shared" si="5"/>
        <v>^^</v>
      </c>
      <c r="P49" s="19" t="str">
        <f t="shared" si="6"/>
        <v>^^</v>
      </c>
      <c r="Q49" t="str">
        <f t="shared" si="7"/>
        <v>^^</v>
      </c>
      <c r="R49" t="str">
        <f t="shared" si="8"/>
        <v>^^</v>
      </c>
      <c r="S49" t="str">
        <f t="shared" si="9"/>
        <v>^^</v>
      </c>
      <c r="T49" s="18" t="str">
        <f t="shared" si="10"/>
        <v>^^</v>
      </c>
      <c r="U49" s="19" t="str">
        <f t="shared" si="11"/>
        <v>^^</v>
      </c>
      <c r="V49" t="str">
        <f t="shared" si="12"/>
        <v>^^</v>
      </c>
      <c r="W49" t="str">
        <f t="shared" si="13"/>
        <v>^^</v>
      </c>
      <c r="X49" t="str">
        <f t="shared" si="14"/>
        <v>^^</v>
      </c>
      <c r="Y49" t="str">
        <f t="shared" si="15"/>
        <v>^^</v>
      </c>
      <c r="Z49" t="str">
        <f t="shared" si="16"/>
        <v>^^</v>
      </c>
      <c r="AA49" t="str">
        <f t="shared" si="17"/>
        <v>^^</v>
      </c>
      <c r="AB49" t="str">
        <f t="shared" si="18"/>
        <v>^^</v>
      </c>
      <c r="AC49" t="str">
        <f t="shared" si="19"/>
        <v>^^</v>
      </c>
      <c r="AD49" s="18" t="str">
        <f t="shared" si="20"/>
        <v>^^</v>
      </c>
      <c r="AE49" s="19" t="str">
        <f t="shared" si="21"/>
        <v>^^</v>
      </c>
      <c r="AF49" t="str">
        <f t="shared" si="22"/>
        <v>^^</v>
      </c>
      <c r="AG49" t="str">
        <f t="shared" si="23"/>
        <v>^^</v>
      </c>
      <c r="AH49" t="str">
        <f t="shared" si="24"/>
        <v>^^</v>
      </c>
      <c r="AI49" t="str">
        <f t="shared" si="25"/>
        <v>^^</v>
      </c>
      <c r="AJ49" t="str">
        <f t="shared" si="26"/>
        <v>^^</v>
      </c>
      <c r="AK49" t="str">
        <f t="shared" si="27"/>
        <v>^^</v>
      </c>
      <c r="AL49" t="str">
        <f t="shared" si="28"/>
        <v>^^</v>
      </c>
      <c r="AM49" t="str">
        <f t="shared" si="29"/>
        <v>^^</v>
      </c>
      <c r="AN49" s="18" t="str">
        <f t="shared" si="30"/>
        <v>^^</v>
      </c>
      <c r="AY49" t="str">
        <f>IFERROR(VLOOKUP($B$14&amp;ROW(#REF!),$A:$B,2,0),"^^")</f>
        <v>^^</v>
      </c>
      <c r="AZ49" t="str">
        <f>IFERROR(VLOOKUP($C$14&amp;ROW(#REF!),$C:$D,2,0),"^^")</f>
        <v>^^</v>
      </c>
    </row>
    <row r="50" spans="1:52" x14ac:dyDescent="0.25">
      <c r="A50" s="19" t="s">
        <v>11111</v>
      </c>
      <c r="B50" t="s">
        <v>44356</v>
      </c>
      <c r="C50" t="s">
        <v>11110</v>
      </c>
      <c r="D50" t="s">
        <v>11109</v>
      </c>
      <c r="E50" s="19" t="s">
        <v>11108</v>
      </c>
      <c r="F50" s="19" t="s">
        <v>11107</v>
      </c>
      <c r="G50" t="s">
        <v>11106</v>
      </c>
      <c r="H50" s="18" t="s">
        <v>11105</v>
      </c>
      <c r="I50" s="309" t="str">
        <f t="shared" si="32"/>
        <v>^^</v>
      </c>
      <c r="J50" s="19" t="str">
        <f t="shared" si="33"/>
        <v>^^</v>
      </c>
      <c r="K50" s="19" t="str">
        <f t="shared" si="31"/>
        <v>^^</v>
      </c>
      <c r="L50" t="str">
        <f t="shared" si="2"/>
        <v>^^</v>
      </c>
      <c r="M50" t="str">
        <f t="shared" si="3"/>
        <v>^^</v>
      </c>
      <c r="N50" t="str">
        <f t="shared" si="4"/>
        <v>^^</v>
      </c>
      <c r="O50" s="18" t="str">
        <f t="shared" si="5"/>
        <v>^^</v>
      </c>
      <c r="P50" s="19" t="str">
        <f t="shared" si="6"/>
        <v>^^</v>
      </c>
      <c r="Q50" t="str">
        <f t="shared" si="7"/>
        <v>^^</v>
      </c>
      <c r="R50" t="str">
        <f t="shared" si="8"/>
        <v>^^</v>
      </c>
      <c r="S50" t="str">
        <f t="shared" si="9"/>
        <v>^^</v>
      </c>
      <c r="T50" s="18" t="str">
        <f t="shared" si="10"/>
        <v>^^</v>
      </c>
      <c r="U50" s="19" t="str">
        <f t="shared" si="11"/>
        <v>^^</v>
      </c>
      <c r="V50" t="str">
        <f t="shared" si="12"/>
        <v>^^</v>
      </c>
      <c r="W50" t="str">
        <f t="shared" si="13"/>
        <v>^^</v>
      </c>
      <c r="X50" t="str">
        <f t="shared" si="14"/>
        <v>^^</v>
      </c>
      <c r="Y50" t="str">
        <f t="shared" si="15"/>
        <v>^^</v>
      </c>
      <c r="Z50" t="str">
        <f t="shared" si="16"/>
        <v>^^</v>
      </c>
      <c r="AA50" t="str">
        <f t="shared" si="17"/>
        <v>^^</v>
      </c>
      <c r="AB50" t="str">
        <f t="shared" si="18"/>
        <v>^^</v>
      </c>
      <c r="AC50" t="str">
        <f t="shared" si="19"/>
        <v>^^</v>
      </c>
      <c r="AD50" s="18" t="str">
        <f t="shared" si="20"/>
        <v>^^</v>
      </c>
      <c r="AE50" s="19" t="str">
        <f t="shared" si="21"/>
        <v>^^</v>
      </c>
      <c r="AF50" t="str">
        <f t="shared" si="22"/>
        <v>^^</v>
      </c>
      <c r="AG50" t="str">
        <f t="shared" si="23"/>
        <v>^^</v>
      </c>
      <c r="AH50" t="str">
        <f t="shared" si="24"/>
        <v>^^</v>
      </c>
      <c r="AI50" t="str">
        <f t="shared" si="25"/>
        <v>^^</v>
      </c>
      <c r="AJ50" t="str">
        <f t="shared" si="26"/>
        <v>^^</v>
      </c>
      <c r="AK50" t="str">
        <f t="shared" si="27"/>
        <v>^^</v>
      </c>
      <c r="AL50" t="str">
        <f t="shared" si="28"/>
        <v>^^</v>
      </c>
      <c r="AM50" t="str">
        <f t="shared" si="29"/>
        <v>^^</v>
      </c>
      <c r="AN50" s="18" t="str">
        <f t="shared" si="30"/>
        <v>^^</v>
      </c>
      <c r="AY50" t="str">
        <f>IFERROR(VLOOKUP($B$14&amp;ROW(#REF!),$A:$B,2,0),"^^")</f>
        <v>^^</v>
      </c>
      <c r="AZ50" t="str">
        <f>IFERROR(VLOOKUP($C$14&amp;ROW(#REF!),$C:$D,2,0),"^^")</f>
        <v>^^</v>
      </c>
    </row>
    <row r="51" spans="1:52" x14ac:dyDescent="0.25">
      <c r="A51" s="19" t="s">
        <v>11104</v>
      </c>
      <c r="B51" t="s">
        <v>11103</v>
      </c>
      <c r="C51" t="s">
        <v>11102</v>
      </c>
      <c r="D51" t="s">
        <v>11101</v>
      </c>
      <c r="E51" s="19" t="s">
        <v>11100</v>
      </c>
      <c r="F51" s="19" t="s">
        <v>11099</v>
      </c>
      <c r="G51" t="s">
        <v>11098</v>
      </c>
      <c r="H51" s="18" t="s">
        <v>11097</v>
      </c>
      <c r="I51" s="309" t="str">
        <f t="shared" si="32"/>
        <v>^^</v>
      </c>
      <c r="J51" s="19" t="str">
        <f t="shared" si="33"/>
        <v>^^</v>
      </c>
      <c r="K51" s="19" t="str">
        <f t="shared" si="31"/>
        <v>^^</v>
      </c>
      <c r="L51" t="str">
        <f t="shared" si="2"/>
        <v>^^</v>
      </c>
      <c r="M51" t="str">
        <f t="shared" si="3"/>
        <v>^^</v>
      </c>
      <c r="N51" t="str">
        <f t="shared" si="4"/>
        <v>^^</v>
      </c>
      <c r="O51" s="18" t="str">
        <f t="shared" si="5"/>
        <v>^^</v>
      </c>
      <c r="P51" s="19" t="str">
        <f t="shared" si="6"/>
        <v>^^</v>
      </c>
      <c r="Q51" t="str">
        <f t="shared" si="7"/>
        <v>^^</v>
      </c>
      <c r="R51" t="str">
        <f t="shared" si="8"/>
        <v>^^</v>
      </c>
      <c r="S51" t="str">
        <f t="shared" si="9"/>
        <v>^^</v>
      </c>
      <c r="T51" s="18" t="str">
        <f t="shared" si="10"/>
        <v>^^</v>
      </c>
      <c r="U51" s="19" t="str">
        <f t="shared" si="11"/>
        <v>^^</v>
      </c>
      <c r="V51" t="str">
        <f t="shared" si="12"/>
        <v>^^</v>
      </c>
      <c r="W51" t="str">
        <f t="shared" si="13"/>
        <v>^^</v>
      </c>
      <c r="X51" t="str">
        <f t="shared" si="14"/>
        <v>^^</v>
      </c>
      <c r="Y51" t="str">
        <f t="shared" si="15"/>
        <v>^^</v>
      </c>
      <c r="Z51" t="str">
        <f t="shared" si="16"/>
        <v>^^</v>
      </c>
      <c r="AA51" t="str">
        <f t="shared" si="17"/>
        <v>^^</v>
      </c>
      <c r="AB51" t="str">
        <f t="shared" si="18"/>
        <v>^^</v>
      </c>
      <c r="AC51" t="str">
        <f t="shared" si="19"/>
        <v>^^</v>
      </c>
      <c r="AD51" s="18" t="str">
        <f t="shared" si="20"/>
        <v>^^</v>
      </c>
      <c r="AE51" s="19" t="str">
        <f t="shared" si="21"/>
        <v>^^</v>
      </c>
      <c r="AF51" t="str">
        <f t="shared" si="22"/>
        <v>^^</v>
      </c>
      <c r="AG51" t="str">
        <f t="shared" si="23"/>
        <v>^^</v>
      </c>
      <c r="AH51" t="str">
        <f t="shared" si="24"/>
        <v>^^</v>
      </c>
      <c r="AI51" t="str">
        <f t="shared" si="25"/>
        <v>^^</v>
      </c>
      <c r="AJ51" t="str">
        <f t="shared" si="26"/>
        <v>^^</v>
      </c>
      <c r="AK51" t="str">
        <f t="shared" si="27"/>
        <v>^^</v>
      </c>
      <c r="AL51" t="str">
        <f t="shared" si="28"/>
        <v>^^</v>
      </c>
      <c r="AM51" t="str">
        <f t="shared" si="29"/>
        <v>^^</v>
      </c>
      <c r="AN51" s="18" t="str">
        <f t="shared" si="30"/>
        <v>^^</v>
      </c>
      <c r="AY51" t="str">
        <f>IFERROR(VLOOKUP($B$14&amp;ROW(#REF!),$A:$B,2,0),"^^")</f>
        <v>^^</v>
      </c>
      <c r="AZ51" t="str">
        <f>IFERROR(VLOOKUP($C$14&amp;ROW(#REF!),$C:$D,2,0),"^^")</f>
        <v>^^</v>
      </c>
    </row>
    <row r="52" spans="1:52" x14ac:dyDescent="0.25">
      <c r="A52" s="19" t="s">
        <v>11096</v>
      </c>
      <c r="B52" t="s">
        <v>11095</v>
      </c>
      <c r="C52" t="s">
        <v>11094</v>
      </c>
      <c r="D52" t="s">
        <v>11093</v>
      </c>
      <c r="E52" s="19" t="s">
        <v>11092</v>
      </c>
      <c r="F52" s="19" t="s">
        <v>11091</v>
      </c>
      <c r="G52" t="s">
        <v>11090</v>
      </c>
      <c r="H52" s="18" t="s">
        <v>11089</v>
      </c>
      <c r="I52" s="309" t="str">
        <f t="shared" si="32"/>
        <v>^^</v>
      </c>
      <c r="J52" s="19" t="str">
        <f t="shared" si="33"/>
        <v>^^</v>
      </c>
      <c r="K52" s="19" t="str">
        <f t="shared" si="31"/>
        <v>^^</v>
      </c>
      <c r="L52" t="str">
        <f t="shared" si="2"/>
        <v>^^</v>
      </c>
      <c r="M52" t="str">
        <f t="shared" si="3"/>
        <v>^^</v>
      </c>
      <c r="N52" t="str">
        <f t="shared" si="4"/>
        <v>^^</v>
      </c>
      <c r="O52" s="18" t="str">
        <f t="shared" si="5"/>
        <v>^^</v>
      </c>
      <c r="P52" s="19" t="str">
        <f t="shared" si="6"/>
        <v>^^</v>
      </c>
      <c r="Q52" t="str">
        <f t="shared" si="7"/>
        <v>^^</v>
      </c>
      <c r="R52" t="str">
        <f t="shared" si="8"/>
        <v>^^</v>
      </c>
      <c r="S52" t="str">
        <f t="shared" si="9"/>
        <v>^^</v>
      </c>
      <c r="T52" s="18" t="str">
        <f t="shared" si="10"/>
        <v>^^</v>
      </c>
      <c r="U52" s="19" t="str">
        <f t="shared" si="11"/>
        <v>^^</v>
      </c>
      <c r="V52" t="str">
        <f t="shared" si="12"/>
        <v>^^</v>
      </c>
      <c r="W52" t="str">
        <f t="shared" si="13"/>
        <v>^^</v>
      </c>
      <c r="X52" t="str">
        <f t="shared" si="14"/>
        <v>^^</v>
      </c>
      <c r="Y52" t="str">
        <f t="shared" si="15"/>
        <v>^^</v>
      </c>
      <c r="Z52" t="str">
        <f t="shared" si="16"/>
        <v>^^</v>
      </c>
      <c r="AA52" t="str">
        <f t="shared" si="17"/>
        <v>^^</v>
      </c>
      <c r="AB52" t="str">
        <f t="shared" si="18"/>
        <v>^^</v>
      </c>
      <c r="AC52" t="str">
        <f t="shared" si="19"/>
        <v>^^</v>
      </c>
      <c r="AD52" s="18" t="str">
        <f t="shared" si="20"/>
        <v>^^</v>
      </c>
      <c r="AE52" s="19" t="str">
        <f t="shared" si="21"/>
        <v>^^</v>
      </c>
      <c r="AF52" t="str">
        <f t="shared" si="22"/>
        <v>^^</v>
      </c>
      <c r="AG52" t="str">
        <f t="shared" si="23"/>
        <v>^^</v>
      </c>
      <c r="AH52" t="str">
        <f t="shared" si="24"/>
        <v>^^</v>
      </c>
      <c r="AI52" t="str">
        <f t="shared" si="25"/>
        <v>^^</v>
      </c>
      <c r="AJ52" t="str">
        <f t="shared" si="26"/>
        <v>^^</v>
      </c>
      <c r="AK52" t="str">
        <f t="shared" si="27"/>
        <v>^^</v>
      </c>
      <c r="AL52" t="str">
        <f t="shared" si="28"/>
        <v>^^</v>
      </c>
      <c r="AM52" t="str">
        <f t="shared" si="29"/>
        <v>^^</v>
      </c>
      <c r="AN52" s="18" t="str">
        <f t="shared" si="30"/>
        <v>^^</v>
      </c>
      <c r="AY52" t="str">
        <f>IFERROR(VLOOKUP($B$14&amp;ROW(#REF!),$A:$B,2,0),"^^")</f>
        <v>^^</v>
      </c>
      <c r="AZ52" t="str">
        <f>IFERROR(VLOOKUP($C$14&amp;ROW(#REF!),$C:$D,2,0),"^^")</f>
        <v>^^</v>
      </c>
    </row>
    <row r="53" spans="1:52" x14ac:dyDescent="0.25">
      <c r="A53" s="19" t="s">
        <v>11088</v>
      </c>
      <c r="B53" t="s">
        <v>44355</v>
      </c>
      <c r="C53" t="s">
        <v>11087</v>
      </c>
      <c r="D53" t="s">
        <v>11086</v>
      </c>
      <c r="E53" s="19" t="s">
        <v>11085</v>
      </c>
      <c r="F53" s="19" t="s">
        <v>11084</v>
      </c>
      <c r="G53" t="s">
        <v>11083</v>
      </c>
      <c r="H53" s="18" t="s">
        <v>11082</v>
      </c>
      <c r="I53" s="309" t="str">
        <f t="shared" si="32"/>
        <v>^^</v>
      </c>
      <c r="J53" s="19" t="str">
        <f t="shared" si="33"/>
        <v>^^</v>
      </c>
      <c r="K53" s="19" t="str">
        <f t="shared" si="31"/>
        <v>^^</v>
      </c>
      <c r="L53" t="str">
        <f t="shared" si="2"/>
        <v>^^</v>
      </c>
      <c r="M53" t="str">
        <f t="shared" si="3"/>
        <v>^^</v>
      </c>
      <c r="N53" t="str">
        <f t="shared" si="4"/>
        <v>^^</v>
      </c>
      <c r="O53" s="18" t="str">
        <f t="shared" si="5"/>
        <v>^^</v>
      </c>
      <c r="P53" s="19" t="str">
        <f t="shared" si="6"/>
        <v>^^</v>
      </c>
      <c r="Q53" t="str">
        <f t="shared" si="7"/>
        <v>^^</v>
      </c>
      <c r="R53" t="str">
        <f t="shared" si="8"/>
        <v>^^</v>
      </c>
      <c r="S53" t="str">
        <f t="shared" si="9"/>
        <v>^^</v>
      </c>
      <c r="T53" s="18" t="str">
        <f t="shared" si="10"/>
        <v>^^</v>
      </c>
      <c r="U53" s="19" t="str">
        <f t="shared" si="11"/>
        <v>^^</v>
      </c>
      <c r="V53" t="str">
        <f t="shared" si="12"/>
        <v>^^</v>
      </c>
      <c r="W53" t="str">
        <f t="shared" si="13"/>
        <v>^^</v>
      </c>
      <c r="X53" t="str">
        <f t="shared" si="14"/>
        <v>^^</v>
      </c>
      <c r="Y53" t="str">
        <f t="shared" si="15"/>
        <v>^^</v>
      </c>
      <c r="Z53" t="str">
        <f t="shared" si="16"/>
        <v>^^</v>
      </c>
      <c r="AA53" t="str">
        <f t="shared" si="17"/>
        <v>^^</v>
      </c>
      <c r="AB53" t="str">
        <f t="shared" si="18"/>
        <v>^^</v>
      </c>
      <c r="AC53" t="str">
        <f t="shared" si="19"/>
        <v>^^</v>
      </c>
      <c r="AD53" s="18" t="str">
        <f t="shared" si="20"/>
        <v>^^</v>
      </c>
      <c r="AE53" s="19" t="str">
        <f t="shared" si="21"/>
        <v>^^</v>
      </c>
      <c r="AF53" t="str">
        <f t="shared" si="22"/>
        <v>^^</v>
      </c>
      <c r="AG53" t="str">
        <f t="shared" si="23"/>
        <v>^^</v>
      </c>
      <c r="AH53" t="str">
        <f t="shared" si="24"/>
        <v>^^</v>
      </c>
      <c r="AI53" t="str">
        <f t="shared" si="25"/>
        <v>^^</v>
      </c>
      <c r="AJ53" t="str">
        <f t="shared" si="26"/>
        <v>^^</v>
      </c>
      <c r="AK53" t="str">
        <f t="shared" si="27"/>
        <v>^^</v>
      </c>
      <c r="AL53" t="str">
        <f t="shared" si="28"/>
        <v>^^</v>
      </c>
      <c r="AM53" t="str">
        <f t="shared" si="29"/>
        <v>^^</v>
      </c>
      <c r="AN53" s="18" t="str">
        <f t="shared" si="30"/>
        <v>^^</v>
      </c>
      <c r="AY53" t="str">
        <f>IFERROR(VLOOKUP($B$14&amp;ROW(#REF!),$A:$B,2,0),"^^")</f>
        <v>^^</v>
      </c>
      <c r="AZ53" t="str">
        <f>IFERROR(VLOOKUP($C$14&amp;ROW(#REF!),$C:$D,2,0),"^^")</f>
        <v>^^</v>
      </c>
    </row>
    <row r="54" spans="1:52" x14ac:dyDescent="0.25">
      <c r="A54" s="19" t="s">
        <v>11081</v>
      </c>
      <c r="B54" t="s">
        <v>11080</v>
      </c>
      <c r="C54" t="s">
        <v>11079</v>
      </c>
      <c r="D54" t="s">
        <v>11078</v>
      </c>
      <c r="E54" s="19" t="s">
        <v>11077</v>
      </c>
      <c r="F54" s="19" t="s">
        <v>11076</v>
      </c>
      <c r="G54" t="s">
        <v>11075</v>
      </c>
      <c r="H54" s="18" t="s">
        <v>11074</v>
      </c>
      <c r="I54" s="309" t="str">
        <f t="shared" si="32"/>
        <v>^^</v>
      </c>
      <c r="J54" s="19" t="str">
        <f t="shared" si="33"/>
        <v>^^</v>
      </c>
      <c r="K54" s="19" t="str">
        <f t="shared" si="31"/>
        <v>^^</v>
      </c>
      <c r="L54" t="str">
        <f t="shared" si="2"/>
        <v>^^</v>
      </c>
      <c r="M54" t="str">
        <f t="shared" si="3"/>
        <v>^^</v>
      </c>
      <c r="N54" t="str">
        <f t="shared" si="4"/>
        <v>^^</v>
      </c>
      <c r="O54" s="18" t="str">
        <f t="shared" si="5"/>
        <v>^^</v>
      </c>
      <c r="P54" s="19" t="str">
        <f t="shared" si="6"/>
        <v>^^</v>
      </c>
      <c r="Q54" t="str">
        <f t="shared" si="7"/>
        <v>^^</v>
      </c>
      <c r="R54" t="str">
        <f t="shared" si="8"/>
        <v>^^</v>
      </c>
      <c r="S54" t="str">
        <f t="shared" si="9"/>
        <v>^^</v>
      </c>
      <c r="T54" s="18" t="str">
        <f t="shared" si="10"/>
        <v>^^</v>
      </c>
      <c r="U54" s="19" t="str">
        <f t="shared" si="11"/>
        <v>^^</v>
      </c>
      <c r="V54" t="str">
        <f t="shared" si="12"/>
        <v>^^</v>
      </c>
      <c r="W54" t="str">
        <f t="shared" si="13"/>
        <v>^^</v>
      </c>
      <c r="X54" t="str">
        <f t="shared" si="14"/>
        <v>^^</v>
      </c>
      <c r="Y54" t="str">
        <f t="shared" si="15"/>
        <v>^^</v>
      </c>
      <c r="Z54" t="str">
        <f t="shared" si="16"/>
        <v>^^</v>
      </c>
      <c r="AA54" t="str">
        <f t="shared" si="17"/>
        <v>^^</v>
      </c>
      <c r="AB54" t="str">
        <f t="shared" si="18"/>
        <v>^^</v>
      </c>
      <c r="AC54" t="str">
        <f t="shared" si="19"/>
        <v>^^</v>
      </c>
      <c r="AD54" s="18" t="str">
        <f t="shared" si="20"/>
        <v>^^</v>
      </c>
      <c r="AE54" s="19" t="str">
        <f t="shared" si="21"/>
        <v>^^</v>
      </c>
      <c r="AF54" t="str">
        <f t="shared" si="22"/>
        <v>^^</v>
      </c>
      <c r="AG54" t="str">
        <f t="shared" si="23"/>
        <v>^^</v>
      </c>
      <c r="AH54" t="str">
        <f t="shared" si="24"/>
        <v>^^</v>
      </c>
      <c r="AI54" t="str">
        <f t="shared" si="25"/>
        <v>^^</v>
      </c>
      <c r="AJ54" t="str">
        <f t="shared" si="26"/>
        <v>^^</v>
      </c>
      <c r="AK54" t="str">
        <f t="shared" si="27"/>
        <v>^^</v>
      </c>
      <c r="AL54" t="str">
        <f t="shared" si="28"/>
        <v>^^</v>
      </c>
      <c r="AM54" t="str">
        <f t="shared" si="29"/>
        <v>^^</v>
      </c>
      <c r="AN54" s="18" t="str">
        <f t="shared" si="30"/>
        <v>^^</v>
      </c>
      <c r="AY54" t="str">
        <f>IFERROR(VLOOKUP($B$14&amp;ROW(#REF!),$A:$B,2,0),"^^")</f>
        <v>^^</v>
      </c>
      <c r="AZ54" t="str">
        <f>IFERROR(VLOOKUP($C$14&amp;ROW(#REF!),$C:$D,2,0),"^^")</f>
        <v>^^</v>
      </c>
    </row>
    <row r="55" spans="1:52" x14ac:dyDescent="0.25">
      <c r="A55" s="19" t="s">
        <v>11073</v>
      </c>
      <c r="B55" t="s">
        <v>11072</v>
      </c>
      <c r="C55" t="s">
        <v>11071</v>
      </c>
      <c r="D55" t="s">
        <v>11070</v>
      </c>
      <c r="E55" s="19" t="s">
        <v>11069</v>
      </c>
      <c r="F55" s="19" t="s">
        <v>11068</v>
      </c>
      <c r="G55" t="s">
        <v>11067</v>
      </c>
      <c r="H55" s="18" t="s">
        <v>11066</v>
      </c>
      <c r="I55" s="309" t="str">
        <f t="shared" si="32"/>
        <v>^^</v>
      </c>
      <c r="J55" s="19" t="str">
        <f t="shared" si="33"/>
        <v>^^</v>
      </c>
      <c r="K55" s="19" t="str">
        <f t="shared" si="31"/>
        <v>^^</v>
      </c>
      <c r="L55" t="str">
        <f t="shared" si="2"/>
        <v>^^</v>
      </c>
      <c r="M55" t="str">
        <f t="shared" si="3"/>
        <v>^^</v>
      </c>
      <c r="N55" t="str">
        <f t="shared" si="4"/>
        <v>^^</v>
      </c>
      <c r="O55" s="18" t="str">
        <f t="shared" si="5"/>
        <v>^^</v>
      </c>
      <c r="P55" s="19" t="str">
        <f t="shared" si="6"/>
        <v>^^</v>
      </c>
      <c r="Q55" t="str">
        <f t="shared" si="7"/>
        <v>^^</v>
      </c>
      <c r="R55" t="str">
        <f t="shared" si="8"/>
        <v>^^</v>
      </c>
      <c r="S55" t="str">
        <f t="shared" si="9"/>
        <v>^^</v>
      </c>
      <c r="T55" s="18" t="str">
        <f t="shared" si="10"/>
        <v>^^</v>
      </c>
      <c r="U55" s="19" t="str">
        <f t="shared" si="11"/>
        <v>^^</v>
      </c>
      <c r="V55" t="str">
        <f t="shared" si="12"/>
        <v>^^</v>
      </c>
      <c r="W55" t="str">
        <f t="shared" si="13"/>
        <v>^^</v>
      </c>
      <c r="X55" t="str">
        <f t="shared" si="14"/>
        <v>^^</v>
      </c>
      <c r="Y55" t="str">
        <f t="shared" si="15"/>
        <v>^^</v>
      </c>
      <c r="Z55" t="str">
        <f t="shared" si="16"/>
        <v>^^</v>
      </c>
      <c r="AA55" t="str">
        <f t="shared" si="17"/>
        <v>^^</v>
      </c>
      <c r="AB55" t="str">
        <f t="shared" si="18"/>
        <v>^^</v>
      </c>
      <c r="AC55" t="str">
        <f t="shared" si="19"/>
        <v>^^</v>
      </c>
      <c r="AD55" s="18" t="str">
        <f t="shared" si="20"/>
        <v>^^</v>
      </c>
      <c r="AE55" s="19" t="str">
        <f t="shared" si="21"/>
        <v>^^</v>
      </c>
      <c r="AF55" t="str">
        <f t="shared" si="22"/>
        <v>^^</v>
      </c>
      <c r="AG55" t="str">
        <f t="shared" si="23"/>
        <v>^^</v>
      </c>
      <c r="AH55" t="str">
        <f t="shared" si="24"/>
        <v>^^</v>
      </c>
      <c r="AI55" t="str">
        <f t="shared" si="25"/>
        <v>^^</v>
      </c>
      <c r="AJ55" t="str">
        <f t="shared" si="26"/>
        <v>^^</v>
      </c>
      <c r="AK55" t="str">
        <f t="shared" si="27"/>
        <v>^^</v>
      </c>
      <c r="AL55" t="str">
        <f t="shared" si="28"/>
        <v>^^</v>
      </c>
      <c r="AM55" t="str">
        <f t="shared" si="29"/>
        <v>^^</v>
      </c>
      <c r="AN55" s="18" t="str">
        <f t="shared" si="30"/>
        <v>^^</v>
      </c>
      <c r="AY55" t="str">
        <f>IFERROR(VLOOKUP($B$14&amp;ROW(#REF!),$A:$B,2,0),"^^")</f>
        <v>^^</v>
      </c>
      <c r="AZ55" t="str">
        <f>IFERROR(VLOOKUP($C$14&amp;ROW(#REF!),$C:$D,2,0),"^^")</f>
        <v>^^</v>
      </c>
    </row>
    <row r="56" spans="1:52" x14ac:dyDescent="0.25">
      <c r="A56" s="19" t="s">
        <v>11065</v>
      </c>
      <c r="B56" t="s">
        <v>11064</v>
      </c>
      <c r="C56" t="s">
        <v>11063</v>
      </c>
      <c r="D56" t="s">
        <v>11062</v>
      </c>
      <c r="E56" s="19" t="s">
        <v>11061</v>
      </c>
      <c r="F56" s="19" t="s">
        <v>11060</v>
      </c>
      <c r="G56" t="s">
        <v>11059</v>
      </c>
      <c r="H56" s="18" t="s">
        <v>11058</v>
      </c>
      <c r="I56" s="309" t="str">
        <f t="shared" si="32"/>
        <v>^^</v>
      </c>
      <c r="J56" s="19" t="str">
        <f t="shared" si="33"/>
        <v>^^</v>
      </c>
      <c r="K56" s="19" t="str">
        <f t="shared" si="31"/>
        <v>^^</v>
      </c>
      <c r="L56" t="str">
        <f t="shared" si="2"/>
        <v>^^</v>
      </c>
      <c r="M56" t="str">
        <f t="shared" si="3"/>
        <v>^^</v>
      </c>
      <c r="N56" t="str">
        <f t="shared" si="4"/>
        <v>^^</v>
      </c>
      <c r="O56" s="18" t="str">
        <f t="shared" si="5"/>
        <v>^^</v>
      </c>
      <c r="P56" s="19" t="str">
        <f t="shared" si="6"/>
        <v>^^</v>
      </c>
      <c r="Q56" t="str">
        <f t="shared" si="7"/>
        <v>^^</v>
      </c>
      <c r="R56" t="str">
        <f t="shared" si="8"/>
        <v>^^</v>
      </c>
      <c r="S56" t="str">
        <f t="shared" si="9"/>
        <v>^^</v>
      </c>
      <c r="T56" s="18" t="str">
        <f t="shared" si="10"/>
        <v>^^</v>
      </c>
      <c r="U56" s="19" t="str">
        <f t="shared" si="11"/>
        <v>^^</v>
      </c>
      <c r="V56" t="str">
        <f t="shared" si="12"/>
        <v>^^</v>
      </c>
      <c r="W56" t="str">
        <f t="shared" si="13"/>
        <v>^^</v>
      </c>
      <c r="X56" t="str">
        <f t="shared" si="14"/>
        <v>^^</v>
      </c>
      <c r="Y56" t="str">
        <f t="shared" si="15"/>
        <v>^^</v>
      </c>
      <c r="Z56" t="str">
        <f t="shared" si="16"/>
        <v>^^</v>
      </c>
      <c r="AA56" t="str">
        <f t="shared" si="17"/>
        <v>^^</v>
      </c>
      <c r="AB56" t="str">
        <f t="shared" si="18"/>
        <v>^^</v>
      </c>
      <c r="AC56" t="str">
        <f t="shared" si="19"/>
        <v>^^</v>
      </c>
      <c r="AD56" s="18" t="str">
        <f t="shared" si="20"/>
        <v>^^</v>
      </c>
      <c r="AE56" s="19" t="str">
        <f t="shared" si="21"/>
        <v>^^</v>
      </c>
      <c r="AF56" t="str">
        <f t="shared" si="22"/>
        <v>^^</v>
      </c>
      <c r="AG56" t="str">
        <f t="shared" si="23"/>
        <v>^^</v>
      </c>
      <c r="AH56" t="str">
        <f t="shared" si="24"/>
        <v>^^</v>
      </c>
      <c r="AI56" t="str">
        <f t="shared" si="25"/>
        <v>^^</v>
      </c>
      <c r="AJ56" t="str">
        <f t="shared" si="26"/>
        <v>^^</v>
      </c>
      <c r="AK56" t="str">
        <f t="shared" si="27"/>
        <v>^^</v>
      </c>
      <c r="AL56" t="str">
        <f t="shared" si="28"/>
        <v>^^</v>
      </c>
      <c r="AM56" t="str">
        <f t="shared" si="29"/>
        <v>^^</v>
      </c>
      <c r="AN56" s="18" t="str">
        <f t="shared" si="30"/>
        <v>^^</v>
      </c>
      <c r="AY56" t="str">
        <f>IFERROR(VLOOKUP($B$14&amp;ROW(#REF!),$A:$B,2,0),"^^")</f>
        <v>^^</v>
      </c>
      <c r="AZ56" t="str">
        <f>IFERROR(VLOOKUP($C$14&amp;ROW(#REF!),$C:$D,2,0),"^^")</f>
        <v>^^</v>
      </c>
    </row>
    <row r="57" spans="1:52" x14ac:dyDescent="0.25">
      <c r="A57" s="19" t="s">
        <v>11057</v>
      </c>
      <c r="B57" t="s">
        <v>11056</v>
      </c>
      <c r="C57" t="s">
        <v>11055</v>
      </c>
      <c r="D57" t="s">
        <v>11054</v>
      </c>
      <c r="E57" s="19" t="s">
        <v>11053</v>
      </c>
      <c r="F57" s="19" t="s">
        <v>11052</v>
      </c>
      <c r="G57" t="s">
        <v>11051</v>
      </c>
      <c r="H57" s="18" t="s">
        <v>11050</v>
      </c>
      <c r="I57" s="309" t="str">
        <f t="shared" si="32"/>
        <v>^^</v>
      </c>
      <c r="J57" s="19" t="str">
        <f t="shared" si="33"/>
        <v>^^</v>
      </c>
      <c r="K57" s="19" t="str">
        <f t="shared" si="31"/>
        <v>^^</v>
      </c>
      <c r="L57" t="str">
        <f t="shared" si="2"/>
        <v>^^</v>
      </c>
      <c r="M57" t="str">
        <f t="shared" si="3"/>
        <v>^^</v>
      </c>
      <c r="N57" t="str">
        <f t="shared" si="4"/>
        <v>^^</v>
      </c>
      <c r="O57" s="18" t="str">
        <f t="shared" si="5"/>
        <v>^^</v>
      </c>
      <c r="P57" s="19" t="str">
        <f t="shared" si="6"/>
        <v>^^</v>
      </c>
      <c r="Q57" t="str">
        <f t="shared" si="7"/>
        <v>^^</v>
      </c>
      <c r="R57" t="str">
        <f t="shared" si="8"/>
        <v>^^</v>
      </c>
      <c r="S57" t="str">
        <f t="shared" si="9"/>
        <v>^^</v>
      </c>
      <c r="T57" s="18" t="str">
        <f t="shared" si="10"/>
        <v>^^</v>
      </c>
      <c r="U57" s="19" t="str">
        <f t="shared" si="11"/>
        <v>^^</v>
      </c>
      <c r="V57" t="str">
        <f t="shared" si="12"/>
        <v>^^</v>
      </c>
      <c r="W57" t="str">
        <f t="shared" si="13"/>
        <v>^^</v>
      </c>
      <c r="X57" t="str">
        <f t="shared" si="14"/>
        <v>^^</v>
      </c>
      <c r="Y57" t="str">
        <f t="shared" si="15"/>
        <v>^^</v>
      </c>
      <c r="Z57" t="str">
        <f t="shared" si="16"/>
        <v>^^</v>
      </c>
      <c r="AA57" t="str">
        <f t="shared" si="17"/>
        <v>^^</v>
      </c>
      <c r="AB57" t="str">
        <f t="shared" si="18"/>
        <v>^^</v>
      </c>
      <c r="AC57" t="str">
        <f t="shared" si="19"/>
        <v>^^</v>
      </c>
      <c r="AD57" s="18" t="str">
        <f t="shared" si="20"/>
        <v>^^</v>
      </c>
      <c r="AE57" s="19" t="str">
        <f t="shared" si="21"/>
        <v>^^</v>
      </c>
      <c r="AF57" t="str">
        <f t="shared" si="22"/>
        <v>^^</v>
      </c>
      <c r="AG57" t="str">
        <f t="shared" si="23"/>
        <v>^^</v>
      </c>
      <c r="AH57" t="str">
        <f t="shared" si="24"/>
        <v>^^</v>
      </c>
      <c r="AI57" t="str">
        <f t="shared" si="25"/>
        <v>^^</v>
      </c>
      <c r="AJ57" t="str">
        <f t="shared" si="26"/>
        <v>^^</v>
      </c>
      <c r="AK57" t="str">
        <f t="shared" si="27"/>
        <v>^^</v>
      </c>
      <c r="AL57" t="str">
        <f t="shared" si="28"/>
        <v>^^</v>
      </c>
      <c r="AM57" t="str">
        <f t="shared" si="29"/>
        <v>^^</v>
      </c>
      <c r="AN57" s="18" t="str">
        <f t="shared" si="30"/>
        <v>^^</v>
      </c>
      <c r="AY57" t="str">
        <f>IFERROR(VLOOKUP($B$14&amp;ROW(#REF!),$A:$B,2,0),"^^")</f>
        <v>^^</v>
      </c>
      <c r="AZ57" t="str">
        <f>IFERROR(VLOOKUP($C$14&amp;ROW(#REF!),$C:$D,2,0),"^^")</f>
        <v>^^</v>
      </c>
    </row>
    <row r="58" spans="1:52" x14ac:dyDescent="0.25">
      <c r="A58" s="19" t="s">
        <v>11049</v>
      </c>
      <c r="B58" t="s">
        <v>11048</v>
      </c>
      <c r="C58" t="s">
        <v>11047</v>
      </c>
      <c r="D58" t="s">
        <v>11046</v>
      </c>
      <c r="E58" s="19" t="s">
        <v>11045</v>
      </c>
      <c r="F58" s="19" t="s">
        <v>11044</v>
      </c>
      <c r="G58" t="s">
        <v>11043</v>
      </c>
      <c r="H58" s="18" t="s">
        <v>11042</v>
      </c>
      <c r="I58" s="309" t="str">
        <f t="shared" si="32"/>
        <v>^^</v>
      </c>
      <c r="J58" s="19" t="str">
        <f t="shared" si="33"/>
        <v>^^</v>
      </c>
      <c r="K58" s="19" t="str">
        <f t="shared" si="31"/>
        <v>^^</v>
      </c>
      <c r="L58" t="str">
        <f t="shared" si="2"/>
        <v>^^</v>
      </c>
      <c r="M58" t="str">
        <f t="shared" si="3"/>
        <v>^^</v>
      </c>
      <c r="N58" t="str">
        <f t="shared" si="4"/>
        <v>^^</v>
      </c>
      <c r="O58" s="18" t="str">
        <f t="shared" si="5"/>
        <v>^^</v>
      </c>
      <c r="P58" s="19" t="str">
        <f t="shared" si="6"/>
        <v>^^</v>
      </c>
      <c r="Q58" t="str">
        <f t="shared" si="7"/>
        <v>^^</v>
      </c>
      <c r="R58" t="str">
        <f t="shared" si="8"/>
        <v>^^</v>
      </c>
      <c r="S58" t="str">
        <f t="shared" si="9"/>
        <v>^^</v>
      </c>
      <c r="T58" s="18" t="str">
        <f t="shared" si="10"/>
        <v>^^</v>
      </c>
      <c r="U58" s="19" t="str">
        <f t="shared" si="11"/>
        <v>^^</v>
      </c>
      <c r="V58" t="str">
        <f t="shared" si="12"/>
        <v>^^</v>
      </c>
      <c r="W58" t="str">
        <f t="shared" si="13"/>
        <v>^^</v>
      </c>
      <c r="X58" t="str">
        <f t="shared" si="14"/>
        <v>^^</v>
      </c>
      <c r="Y58" t="str">
        <f t="shared" si="15"/>
        <v>^^</v>
      </c>
      <c r="Z58" t="str">
        <f t="shared" si="16"/>
        <v>^^</v>
      </c>
      <c r="AA58" t="str">
        <f t="shared" si="17"/>
        <v>^^</v>
      </c>
      <c r="AB58" t="str">
        <f t="shared" si="18"/>
        <v>^^</v>
      </c>
      <c r="AC58" t="str">
        <f t="shared" si="19"/>
        <v>^^</v>
      </c>
      <c r="AD58" s="18" t="str">
        <f t="shared" si="20"/>
        <v>^^</v>
      </c>
      <c r="AE58" s="19" t="str">
        <f t="shared" si="21"/>
        <v>^^</v>
      </c>
      <c r="AF58" t="str">
        <f t="shared" si="22"/>
        <v>^^</v>
      </c>
      <c r="AG58" t="str">
        <f t="shared" si="23"/>
        <v>^^</v>
      </c>
      <c r="AH58" t="str">
        <f t="shared" si="24"/>
        <v>^^</v>
      </c>
      <c r="AI58" t="str">
        <f t="shared" si="25"/>
        <v>^^</v>
      </c>
      <c r="AJ58" t="str">
        <f t="shared" si="26"/>
        <v>^^</v>
      </c>
      <c r="AK58" t="str">
        <f t="shared" si="27"/>
        <v>^^</v>
      </c>
      <c r="AL58" t="str">
        <f t="shared" si="28"/>
        <v>^^</v>
      </c>
      <c r="AM58" t="str">
        <f t="shared" si="29"/>
        <v>^^</v>
      </c>
      <c r="AN58" s="18" t="str">
        <f t="shared" si="30"/>
        <v>^^</v>
      </c>
      <c r="AY58" t="str">
        <f>IFERROR(VLOOKUP($B$14&amp;ROW(#REF!),$A:$B,2,0),"^^")</f>
        <v>^^</v>
      </c>
      <c r="AZ58" t="str">
        <f>IFERROR(VLOOKUP($C$14&amp;ROW(#REF!),$C:$D,2,0),"^^")</f>
        <v>^^</v>
      </c>
    </row>
    <row r="59" spans="1:52" x14ac:dyDescent="0.25">
      <c r="A59" s="19" t="s">
        <v>11041</v>
      </c>
      <c r="B59" t="s">
        <v>44354</v>
      </c>
      <c r="C59" t="s">
        <v>11040</v>
      </c>
      <c r="D59" t="s">
        <v>11039</v>
      </c>
      <c r="E59" s="19" t="s">
        <v>11038</v>
      </c>
      <c r="F59" s="19" t="s">
        <v>11037</v>
      </c>
      <c r="G59" t="s">
        <v>11036</v>
      </c>
      <c r="H59" s="18" t="s">
        <v>11035</v>
      </c>
      <c r="I59" s="309" t="str">
        <f t="shared" si="32"/>
        <v>^^</v>
      </c>
      <c r="J59" s="19" t="str">
        <f t="shared" si="33"/>
        <v>^^</v>
      </c>
      <c r="K59" s="19" t="str">
        <f t="shared" si="31"/>
        <v>^^</v>
      </c>
      <c r="L59" t="str">
        <f t="shared" si="2"/>
        <v>^^</v>
      </c>
      <c r="M59" t="str">
        <f t="shared" si="3"/>
        <v>^^</v>
      </c>
      <c r="N59" t="str">
        <f t="shared" si="4"/>
        <v>^^</v>
      </c>
      <c r="O59" s="18" t="str">
        <f t="shared" si="5"/>
        <v>^^</v>
      </c>
      <c r="P59" s="19" t="str">
        <f t="shared" si="6"/>
        <v>^^</v>
      </c>
      <c r="Q59" t="str">
        <f t="shared" si="7"/>
        <v>^^</v>
      </c>
      <c r="R59" t="str">
        <f t="shared" si="8"/>
        <v>^^</v>
      </c>
      <c r="S59" t="str">
        <f t="shared" si="9"/>
        <v>^^</v>
      </c>
      <c r="T59" s="18" t="str">
        <f t="shared" si="10"/>
        <v>^^</v>
      </c>
      <c r="U59" s="19" t="str">
        <f t="shared" si="11"/>
        <v>^^</v>
      </c>
      <c r="V59" t="str">
        <f t="shared" si="12"/>
        <v>^^</v>
      </c>
      <c r="W59" t="str">
        <f t="shared" si="13"/>
        <v>^^</v>
      </c>
      <c r="X59" t="str">
        <f t="shared" si="14"/>
        <v>^^</v>
      </c>
      <c r="Y59" t="str">
        <f t="shared" si="15"/>
        <v>^^</v>
      </c>
      <c r="Z59" t="str">
        <f t="shared" si="16"/>
        <v>^^</v>
      </c>
      <c r="AA59" t="str">
        <f t="shared" si="17"/>
        <v>^^</v>
      </c>
      <c r="AB59" t="str">
        <f t="shared" si="18"/>
        <v>^^</v>
      </c>
      <c r="AC59" t="str">
        <f t="shared" si="19"/>
        <v>^^</v>
      </c>
      <c r="AD59" s="18" t="str">
        <f t="shared" si="20"/>
        <v>^^</v>
      </c>
      <c r="AE59" s="19" t="str">
        <f t="shared" si="21"/>
        <v>^^</v>
      </c>
      <c r="AF59" t="str">
        <f t="shared" si="22"/>
        <v>^^</v>
      </c>
      <c r="AG59" t="str">
        <f t="shared" si="23"/>
        <v>^^</v>
      </c>
      <c r="AH59" t="str">
        <f t="shared" si="24"/>
        <v>^^</v>
      </c>
      <c r="AI59" t="str">
        <f t="shared" si="25"/>
        <v>^^</v>
      </c>
      <c r="AJ59" t="str">
        <f t="shared" si="26"/>
        <v>^^</v>
      </c>
      <c r="AK59" t="str">
        <f t="shared" si="27"/>
        <v>^^</v>
      </c>
      <c r="AL59" t="str">
        <f t="shared" si="28"/>
        <v>^^</v>
      </c>
      <c r="AM59" t="str">
        <f t="shared" si="29"/>
        <v>^^</v>
      </c>
      <c r="AN59" s="18" t="str">
        <f t="shared" si="30"/>
        <v>^^</v>
      </c>
      <c r="AY59" t="str">
        <f>IFERROR(VLOOKUP($B$14&amp;ROW(#REF!),$A:$B,2,0),"^^")</f>
        <v>^^</v>
      </c>
      <c r="AZ59" t="str">
        <f>IFERROR(VLOOKUP($C$14&amp;ROW(#REF!),$C:$D,2,0),"^^")</f>
        <v>^^</v>
      </c>
    </row>
    <row r="60" spans="1:52" x14ac:dyDescent="0.25">
      <c r="A60" s="19" t="s">
        <v>11034</v>
      </c>
      <c r="B60" t="s">
        <v>11033</v>
      </c>
      <c r="C60" t="s">
        <v>11032</v>
      </c>
      <c r="D60" t="s">
        <v>11031</v>
      </c>
      <c r="E60" s="19" t="s">
        <v>11030</v>
      </c>
      <c r="F60" s="19" t="s">
        <v>11029</v>
      </c>
      <c r="G60" t="s">
        <v>11028</v>
      </c>
      <c r="H60" s="18" t="s">
        <v>11027</v>
      </c>
      <c r="I60" s="309" t="str">
        <f t="shared" si="32"/>
        <v>^^</v>
      </c>
      <c r="J60" s="19" t="str">
        <f t="shared" si="33"/>
        <v>^^</v>
      </c>
      <c r="K60" s="19" t="str">
        <f t="shared" si="31"/>
        <v>^^</v>
      </c>
      <c r="L60" t="str">
        <f t="shared" si="2"/>
        <v>^^</v>
      </c>
      <c r="M60" t="str">
        <f t="shared" si="3"/>
        <v>^^</v>
      </c>
      <c r="N60" t="str">
        <f t="shared" si="4"/>
        <v>^^</v>
      </c>
      <c r="O60" s="18" t="str">
        <f t="shared" si="5"/>
        <v>^^</v>
      </c>
      <c r="P60" s="19" t="str">
        <f t="shared" si="6"/>
        <v>^^</v>
      </c>
      <c r="Q60" t="str">
        <f t="shared" si="7"/>
        <v>^^</v>
      </c>
      <c r="R60" t="str">
        <f t="shared" si="8"/>
        <v>^^</v>
      </c>
      <c r="S60" t="str">
        <f t="shared" si="9"/>
        <v>^^</v>
      </c>
      <c r="T60" s="18" t="str">
        <f t="shared" si="10"/>
        <v>^^</v>
      </c>
      <c r="U60" s="19" t="str">
        <f t="shared" si="11"/>
        <v>^^</v>
      </c>
      <c r="V60" t="str">
        <f t="shared" si="12"/>
        <v>^^</v>
      </c>
      <c r="W60" t="str">
        <f t="shared" si="13"/>
        <v>^^</v>
      </c>
      <c r="X60" t="str">
        <f t="shared" si="14"/>
        <v>^^</v>
      </c>
      <c r="Y60" t="str">
        <f t="shared" si="15"/>
        <v>^^</v>
      </c>
      <c r="Z60" t="str">
        <f t="shared" si="16"/>
        <v>^^</v>
      </c>
      <c r="AA60" t="str">
        <f t="shared" si="17"/>
        <v>^^</v>
      </c>
      <c r="AB60" t="str">
        <f t="shared" si="18"/>
        <v>^^</v>
      </c>
      <c r="AC60" t="str">
        <f t="shared" si="19"/>
        <v>^^</v>
      </c>
      <c r="AD60" s="18" t="str">
        <f t="shared" si="20"/>
        <v>^^</v>
      </c>
      <c r="AE60" s="19" t="str">
        <f t="shared" si="21"/>
        <v>^^</v>
      </c>
      <c r="AF60" t="str">
        <f t="shared" si="22"/>
        <v>^^</v>
      </c>
      <c r="AG60" t="str">
        <f t="shared" si="23"/>
        <v>^^</v>
      </c>
      <c r="AH60" t="str">
        <f t="shared" si="24"/>
        <v>^^</v>
      </c>
      <c r="AI60" t="str">
        <f t="shared" si="25"/>
        <v>^^</v>
      </c>
      <c r="AJ60" t="str">
        <f t="shared" si="26"/>
        <v>^^</v>
      </c>
      <c r="AK60" t="str">
        <f t="shared" si="27"/>
        <v>^^</v>
      </c>
      <c r="AL60" t="str">
        <f t="shared" si="28"/>
        <v>^^</v>
      </c>
      <c r="AM60" t="str">
        <f t="shared" si="29"/>
        <v>^^</v>
      </c>
      <c r="AN60" s="18" t="str">
        <f t="shared" si="30"/>
        <v>^^</v>
      </c>
      <c r="AY60" t="str">
        <f>IFERROR(VLOOKUP($B$14&amp;ROW(#REF!),$A:$B,2,0),"^^")</f>
        <v>^^</v>
      </c>
      <c r="AZ60" t="str">
        <f>IFERROR(VLOOKUP($C$14&amp;ROW(#REF!),$C:$D,2,0),"^^")</f>
        <v>^^</v>
      </c>
    </row>
    <row r="61" spans="1:52" x14ac:dyDescent="0.25">
      <c r="A61" s="19" t="s">
        <v>11026</v>
      </c>
      <c r="B61" t="s">
        <v>11025</v>
      </c>
      <c r="C61" t="s">
        <v>11024</v>
      </c>
      <c r="D61" t="s">
        <v>11023</v>
      </c>
      <c r="E61" s="19" t="s">
        <v>11022</v>
      </c>
      <c r="F61" s="19" t="s">
        <v>11021</v>
      </c>
      <c r="G61" t="s">
        <v>11020</v>
      </c>
      <c r="H61" s="18" t="s">
        <v>11019</v>
      </c>
      <c r="I61" s="309" t="str">
        <f t="shared" si="32"/>
        <v>^^</v>
      </c>
      <c r="J61" s="19" t="str">
        <f t="shared" si="33"/>
        <v>^^</v>
      </c>
      <c r="K61" s="19" t="str">
        <f t="shared" si="31"/>
        <v>^^</v>
      </c>
      <c r="L61" t="str">
        <f t="shared" si="2"/>
        <v>^^</v>
      </c>
      <c r="M61" t="str">
        <f t="shared" si="3"/>
        <v>^^</v>
      </c>
      <c r="N61" t="str">
        <f t="shared" si="4"/>
        <v>^^</v>
      </c>
      <c r="O61" s="18" t="str">
        <f t="shared" si="5"/>
        <v>^^</v>
      </c>
      <c r="P61" s="19" t="str">
        <f t="shared" si="6"/>
        <v>^^</v>
      </c>
      <c r="Q61" t="str">
        <f t="shared" si="7"/>
        <v>^^</v>
      </c>
      <c r="R61" t="str">
        <f t="shared" si="8"/>
        <v>^^</v>
      </c>
      <c r="S61" t="str">
        <f t="shared" si="9"/>
        <v>^^</v>
      </c>
      <c r="T61" s="18" t="str">
        <f t="shared" si="10"/>
        <v>^^</v>
      </c>
      <c r="U61" s="19" t="str">
        <f t="shared" si="11"/>
        <v>^^</v>
      </c>
      <c r="V61" t="str">
        <f t="shared" si="12"/>
        <v>^^</v>
      </c>
      <c r="W61" t="str">
        <f t="shared" si="13"/>
        <v>^^</v>
      </c>
      <c r="X61" t="str">
        <f t="shared" si="14"/>
        <v>^^</v>
      </c>
      <c r="Y61" t="str">
        <f t="shared" si="15"/>
        <v>^^</v>
      </c>
      <c r="Z61" t="str">
        <f t="shared" si="16"/>
        <v>^^</v>
      </c>
      <c r="AA61" t="str">
        <f t="shared" si="17"/>
        <v>^^</v>
      </c>
      <c r="AB61" t="str">
        <f t="shared" si="18"/>
        <v>^^</v>
      </c>
      <c r="AC61" t="str">
        <f t="shared" si="19"/>
        <v>^^</v>
      </c>
      <c r="AD61" s="18" t="str">
        <f t="shared" si="20"/>
        <v>^^</v>
      </c>
      <c r="AE61" s="19" t="str">
        <f t="shared" si="21"/>
        <v>^^</v>
      </c>
      <c r="AF61" t="str">
        <f t="shared" si="22"/>
        <v>^^</v>
      </c>
      <c r="AG61" t="str">
        <f t="shared" si="23"/>
        <v>^^</v>
      </c>
      <c r="AH61" t="str">
        <f t="shared" si="24"/>
        <v>^^</v>
      </c>
      <c r="AI61" t="str">
        <f t="shared" si="25"/>
        <v>^^</v>
      </c>
      <c r="AJ61" t="str">
        <f t="shared" si="26"/>
        <v>^^</v>
      </c>
      <c r="AK61" t="str">
        <f t="shared" si="27"/>
        <v>^^</v>
      </c>
      <c r="AL61" t="str">
        <f t="shared" si="28"/>
        <v>^^</v>
      </c>
      <c r="AM61" t="str">
        <f t="shared" si="29"/>
        <v>^^</v>
      </c>
      <c r="AN61" s="18" t="str">
        <f t="shared" si="30"/>
        <v>^^</v>
      </c>
      <c r="AY61" t="str">
        <f>IFERROR(VLOOKUP($B$14&amp;ROW(#REF!),$A:$B,2,0),"^^")</f>
        <v>^^</v>
      </c>
      <c r="AZ61" t="str">
        <f>IFERROR(VLOOKUP($C$14&amp;ROW(#REF!),$C:$D,2,0),"^^")</f>
        <v>^^</v>
      </c>
    </row>
    <row r="62" spans="1:52" x14ac:dyDescent="0.25">
      <c r="A62" s="19" t="s">
        <v>11018</v>
      </c>
      <c r="B62" t="s">
        <v>11017</v>
      </c>
      <c r="C62" t="s">
        <v>11016</v>
      </c>
      <c r="D62" t="s">
        <v>11015</v>
      </c>
      <c r="E62" s="19" t="s">
        <v>11014</v>
      </c>
      <c r="F62" s="19" t="s">
        <v>10924</v>
      </c>
      <c r="G62" t="s">
        <v>11013</v>
      </c>
      <c r="H62" s="18" t="s">
        <v>11012</v>
      </c>
      <c r="I62" s="309" t="str">
        <f t="shared" si="32"/>
        <v>^^</v>
      </c>
      <c r="J62" s="19" t="str">
        <f t="shared" si="33"/>
        <v>^^</v>
      </c>
      <c r="K62" s="19" t="str">
        <f t="shared" si="31"/>
        <v>^^</v>
      </c>
      <c r="L62" t="str">
        <f t="shared" si="2"/>
        <v>^^</v>
      </c>
      <c r="M62" t="str">
        <f t="shared" si="3"/>
        <v>^^</v>
      </c>
      <c r="N62" t="str">
        <f t="shared" si="4"/>
        <v>^^</v>
      </c>
      <c r="O62" s="18" t="str">
        <f t="shared" si="5"/>
        <v>^^</v>
      </c>
      <c r="P62" s="19" t="str">
        <f t="shared" si="6"/>
        <v>^^</v>
      </c>
      <c r="Q62" t="str">
        <f t="shared" si="7"/>
        <v>^^</v>
      </c>
      <c r="R62" t="str">
        <f t="shared" si="8"/>
        <v>^^</v>
      </c>
      <c r="S62" t="str">
        <f t="shared" si="9"/>
        <v>^^</v>
      </c>
      <c r="T62" s="18" t="str">
        <f t="shared" si="10"/>
        <v>^^</v>
      </c>
      <c r="U62" s="19" t="str">
        <f t="shared" si="11"/>
        <v>^^</v>
      </c>
      <c r="V62" t="str">
        <f t="shared" si="12"/>
        <v>^^</v>
      </c>
      <c r="W62" t="str">
        <f t="shared" si="13"/>
        <v>^^</v>
      </c>
      <c r="X62" t="str">
        <f t="shared" si="14"/>
        <v>^^</v>
      </c>
      <c r="Y62" t="str">
        <f t="shared" si="15"/>
        <v>^^</v>
      </c>
      <c r="Z62" t="str">
        <f t="shared" si="16"/>
        <v>^^</v>
      </c>
      <c r="AA62" t="str">
        <f t="shared" si="17"/>
        <v>^^</v>
      </c>
      <c r="AB62" t="str">
        <f t="shared" si="18"/>
        <v>^^</v>
      </c>
      <c r="AC62" t="str">
        <f t="shared" si="19"/>
        <v>^^</v>
      </c>
      <c r="AD62" s="18" t="str">
        <f t="shared" si="20"/>
        <v>^^</v>
      </c>
      <c r="AE62" s="19" t="str">
        <f t="shared" si="21"/>
        <v>^^</v>
      </c>
      <c r="AF62" t="str">
        <f t="shared" si="22"/>
        <v>^^</v>
      </c>
      <c r="AG62" t="str">
        <f t="shared" si="23"/>
        <v>^^</v>
      </c>
      <c r="AH62" t="str">
        <f t="shared" si="24"/>
        <v>^^</v>
      </c>
      <c r="AI62" t="str">
        <f t="shared" si="25"/>
        <v>^^</v>
      </c>
      <c r="AJ62" t="str">
        <f t="shared" si="26"/>
        <v>^^</v>
      </c>
      <c r="AK62" t="str">
        <f t="shared" si="27"/>
        <v>^^</v>
      </c>
      <c r="AL62" t="str">
        <f t="shared" si="28"/>
        <v>^^</v>
      </c>
      <c r="AM62" t="str">
        <f t="shared" si="29"/>
        <v>^^</v>
      </c>
      <c r="AN62" s="18" t="str">
        <f t="shared" si="30"/>
        <v>^^</v>
      </c>
      <c r="AY62" t="str">
        <f>IFERROR(VLOOKUP($B$14&amp;ROW(#REF!),$A:$B,2,0),"^^")</f>
        <v>^^</v>
      </c>
      <c r="AZ62" t="str">
        <f>IFERROR(VLOOKUP($C$14&amp;ROW(#REF!),$C:$D,2,0),"^^")</f>
        <v>^^</v>
      </c>
    </row>
    <row r="63" spans="1:52" x14ac:dyDescent="0.25">
      <c r="A63" s="19" t="s">
        <v>11011</v>
      </c>
      <c r="B63" t="s">
        <v>11010</v>
      </c>
      <c r="C63" t="s">
        <v>11009</v>
      </c>
      <c r="D63" t="s">
        <v>11008</v>
      </c>
      <c r="E63" s="19" t="s">
        <v>11007</v>
      </c>
      <c r="F63" s="19" t="s">
        <v>11006</v>
      </c>
      <c r="G63" t="s">
        <v>11005</v>
      </c>
      <c r="H63" s="18" t="s">
        <v>11004</v>
      </c>
      <c r="I63" s="309" t="str">
        <f t="shared" si="32"/>
        <v>^^</v>
      </c>
      <c r="J63" s="19" t="str">
        <f t="shared" si="33"/>
        <v>^^</v>
      </c>
      <c r="K63" s="19" t="str">
        <f t="shared" si="31"/>
        <v>^^</v>
      </c>
      <c r="L63" t="str">
        <f t="shared" si="2"/>
        <v>^^</v>
      </c>
      <c r="M63" t="str">
        <f t="shared" si="3"/>
        <v>^^</v>
      </c>
      <c r="N63" t="str">
        <f t="shared" si="4"/>
        <v>^^</v>
      </c>
      <c r="O63" s="18" t="str">
        <f t="shared" si="5"/>
        <v>^^</v>
      </c>
      <c r="P63" s="19" t="str">
        <f t="shared" si="6"/>
        <v>^^</v>
      </c>
      <c r="Q63" t="str">
        <f t="shared" si="7"/>
        <v>^^</v>
      </c>
      <c r="R63" t="str">
        <f t="shared" si="8"/>
        <v>^^</v>
      </c>
      <c r="S63" t="str">
        <f t="shared" si="9"/>
        <v>^^</v>
      </c>
      <c r="T63" s="18" t="str">
        <f t="shared" si="10"/>
        <v>^^</v>
      </c>
      <c r="U63" s="19" t="str">
        <f t="shared" si="11"/>
        <v>^^</v>
      </c>
      <c r="V63" t="str">
        <f t="shared" si="12"/>
        <v>^^</v>
      </c>
      <c r="W63" t="str">
        <f t="shared" si="13"/>
        <v>^^</v>
      </c>
      <c r="X63" t="str">
        <f t="shared" si="14"/>
        <v>^^</v>
      </c>
      <c r="Y63" t="str">
        <f t="shared" si="15"/>
        <v>^^</v>
      </c>
      <c r="Z63" t="str">
        <f t="shared" si="16"/>
        <v>^^</v>
      </c>
      <c r="AA63" t="str">
        <f t="shared" si="17"/>
        <v>^^</v>
      </c>
      <c r="AB63" t="str">
        <f t="shared" si="18"/>
        <v>^^</v>
      </c>
      <c r="AC63" t="str">
        <f t="shared" si="19"/>
        <v>^^</v>
      </c>
      <c r="AD63" s="18" t="str">
        <f t="shared" si="20"/>
        <v>^^</v>
      </c>
      <c r="AE63" s="19" t="str">
        <f t="shared" si="21"/>
        <v>^^</v>
      </c>
      <c r="AF63" t="str">
        <f t="shared" si="22"/>
        <v>^^</v>
      </c>
      <c r="AG63" t="str">
        <f t="shared" si="23"/>
        <v>^^</v>
      </c>
      <c r="AH63" t="str">
        <f t="shared" si="24"/>
        <v>^^</v>
      </c>
      <c r="AI63" t="str">
        <f t="shared" si="25"/>
        <v>^^</v>
      </c>
      <c r="AJ63" t="str">
        <f t="shared" si="26"/>
        <v>^^</v>
      </c>
      <c r="AK63" t="str">
        <f t="shared" si="27"/>
        <v>^^</v>
      </c>
      <c r="AL63" t="str">
        <f t="shared" si="28"/>
        <v>^^</v>
      </c>
      <c r="AM63" t="str">
        <f t="shared" si="29"/>
        <v>^^</v>
      </c>
      <c r="AN63" s="18" t="str">
        <f t="shared" si="30"/>
        <v>^^</v>
      </c>
      <c r="AY63" t="str">
        <f>IFERROR(VLOOKUP($B$14&amp;ROW(#REF!),$A:$B,2,0),"^^")</f>
        <v>^^</v>
      </c>
      <c r="AZ63" t="str">
        <f>IFERROR(VLOOKUP($C$14&amp;ROW(#REF!),$C:$D,2,0),"^^")</f>
        <v>^^</v>
      </c>
    </row>
    <row r="64" spans="1:52" x14ac:dyDescent="0.25">
      <c r="A64" s="19" t="s">
        <v>11003</v>
      </c>
      <c r="B64" t="s">
        <v>11002</v>
      </c>
      <c r="C64" t="s">
        <v>11001</v>
      </c>
      <c r="D64" t="s">
        <v>11000</v>
      </c>
      <c r="E64" s="19" t="s">
        <v>10999</v>
      </c>
      <c r="F64" s="19" t="s">
        <v>1099</v>
      </c>
      <c r="G64" t="s">
        <v>10998</v>
      </c>
      <c r="H64" s="18" t="s">
        <v>10997</v>
      </c>
      <c r="I64" s="309" t="str">
        <f t="shared" si="32"/>
        <v>^^</v>
      </c>
      <c r="J64" s="19" t="str">
        <f t="shared" si="33"/>
        <v>^^</v>
      </c>
      <c r="K64" s="19" t="str">
        <f t="shared" si="31"/>
        <v>^^</v>
      </c>
      <c r="L64" t="str">
        <f t="shared" si="2"/>
        <v>^^</v>
      </c>
      <c r="M64" t="str">
        <f t="shared" si="3"/>
        <v>^^</v>
      </c>
      <c r="N64" t="str">
        <f t="shared" si="4"/>
        <v>^^</v>
      </c>
      <c r="O64" s="18" t="str">
        <f t="shared" si="5"/>
        <v>^^</v>
      </c>
      <c r="P64" s="19" t="str">
        <f t="shared" si="6"/>
        <v>^^</v>
      </c>
      <c r="Q64" t="str">
        <f t="shared" si="7"/>
        <v>^^</v>
      </c>
      <c r="R64" t="str">
        <f t="shared" si="8"/>
        <v>^^</v>
      </c>
      <c r="S64" t="str">
        <f t="shared" si="9"/>
        <v>^^</v>
      </c>
      <c r="T64" s="18" t="str">
        <f t="shared" si="10"/>
        <v>^^</v>
      </c>
      <c r="U64" s="19" t="str">
        <f t="shared" si="11"/>
        <v>^^</v>
      </c>
      <c r="V64" t="str">
        <f t="shared" si="12"/>
        <v>^^</v>
      </c>
      <c r="W64" t="str">
        <f t="shared" si="13"/>
        <v>^^</v>
      </c>
      <c r="X64" t="str">
        <f t="shared" si="14"/>
        <v>^^</v>
      </c>
      <c r="Y64" t="str">
        <f t="shared" si="15"/>
        <v>^^</v>
      </c>
      <c r="Z64" t="str">
        <f t="shared" si="16"/>
        <v>^^</v>
      </c>
      <c r="AA64" t="str">
        <f t="shared" si="17"/>
        <v>^^</v>
      </c>
      <c r="AB64" t="str">
        <f t="shared" si="18"/>
        <v>^^</v>
      </c>
      <c r="AC64" t="str">
        <f t="shared" si="19"/>
        <v>^^</v>
      </c>
      <c r="AD64" s="18" t="str">
        <f t="shared" si="20"/>
        <v>^^</v>
      </c>
      <c r="AE64" s="19" t="str">
        <f t="shared" si="21"/>
        <v>^^</v>
      </c>
      <c r="AF64" t="str">
        <f t="shared" si="22"/>
        <v>^^</v>
      </c>
      <c r="AG64" t="str">
        <f t="shared" si="23"/>
        <v>^^</v>
      </c>
      <c r="AH64" t="str">
        <f t="shared" si="24"/>
        <v>^^</v>
      </c>
      <c r="AI64" t="str">
        <f t="shared" si="25"/>
        <v>^^</v>
      </c>
      <c r="AJ64" t="str">
        <f t="shared" si="26"/>
        <v>^^</v>
      </c>
      <c r="AK64" t="str">
        <f t="shared" si="27"/>
        <v>^^</v>
      </c>
      <c r="AL64" t="str">
        <f t="shared" si="28"/>
        <v>^^</v>
      </c>
      <c r="AM64" t="str">
        <f t="shared" si="29"/>
        <v>^^</v>
      </c>
      <c r="AN64" s="18" t="str">
        <f t="shared" si="30"/>
        <v>^^</v>
      </c>
      <c r="AY64" t="str">
        <f>IFERROR(VLOOKUP($B$14&amp;ROW(#REF!),$A:$B,2,0),"^^")</f>
        <v>^^</v>
      </c>
      <c r="AZ64" t="str">
        <f>IFERROR(VLOOKUP($C$14&amp;ROW(#REF!),$C:$D,2,0),"^^")</f>
        <v>^^</v>
      </c>
    </row>
    <row r="65" spans="1:52" x14ac:dyDescent="0.25">
      <c r="A65" s="19" t="s">
        <v>10996</v>
      </c>
      <c r="B65" t="s">
        <v>10995</v>
      </c>
      <c r="C65" t="s">
        <v>10994</v>
      </c>
      <c r="D65" t="s">
        <v>10993</v>
      </c>
      <c r="E65" s="19" t="s">
        <v>10992</v>
      </c>
      <c r="F65" s="19" t="s">
        <v>10991</v>
      </c>
      <c r="G65" t="s">
        <v>10990</v>
      </c>
      <c r="H65" s="18" t="s">
        <v>10989</v>
      </c>
      <c r="I65" s="309" t="str">
        <f t="shared" si="32"/>
        <v>^^</v>
      </c>
      <c r="J65" s="19" t="str">
        <f t="shared" si="33"/>
        <v>^^</v>
      </c>
      <c r="K65" s="19" t="str">
        <f t="shared" si="31"/>
        <v>^^</v>
      </c>
      <c r="L65" t="str">
        <f t="shared" si="2"/>
        <v>^^</v>
      </c>
      <c r="M65" t="str">
        <f t="shared" si="3"/>
        <v>^^</v>
      </c>
      <c r="N65" t="str">
        <f t="shared" si="4"/>
        <v>^^</v>
      </c>
      <c r="O65" s="18" t="str">
        <f t="shared" si="5"/>
        <v>^^</v>
      </c>
      <c r="P65" s="19" t="str">
        <f t="shared" si="6"/>
        <v>^^</v>
      </c>
      <c r="Q65" t="str">
        <f t="shared" si="7"/>
        <v>^^</v>
      </c>
      <c r="R65" t="str">
        <f t="shared" si="8"/>
        <v>^^</v>
      </c>
      <c r="S65" t="str">
        <f t="shared" si="9"/>
        <v>^^</v>
      </c>
      <c r="T65" s="18" t="str">
        <f t="shared" si="10"/>
        <v>^^</v>
      </c>
      <c r="U65" s="19" t="str">
        <f t="shared" si="11"/>
        <v>^^</v>
      </c>
      <c r="V65" t="str">
        <f t="shared" si="12"/>
        <v>^^</v>
      </c>
      <c r="W65" t="str">
        <f t="shared" si="13"/>
        <v>^^</v>
      </c>
      <c r="X65" t="str">
        <f t="shared" si="14"/>
        <v>^^</v>
      </c>
      <c r="Y65" t="str">
        <f t="shared" si="15"/>
        <v>^^</v>
      </c>
      <c r="Z65" t="str">
        <f t="shared" si="16"/>
        <v>^^</v>
      </c>
      <c r="AA65" t="str">
        <f t="shared" si="17"/>
        <v>^^</v>
      </c>
      <c r="AB65" t="str">
        <f t="shared" si="18"/>
        <v>^^</v>
      </c>
      <c r="AC65" t="str">
        <f t="shared" si="19"/>
        <v>^^</v>
      </c>
      <c r="AD65" s="18" t="str">
        <f t="shared" si="20"/>
        <v>^^</v>
      </c>
      <c r="AE65" s="19" t="str">
        <f t="shared" si="21"/>
        <v>^^</v>
      </c>
      <c r="AF65" t="str">
        <f t="shared" si="22"/>
        <v>^^</v>
      </c>
      <c r="AG65" t="str">
        <f t="shared" si="23"/>
        <v>^^</v>
      </c>
      <c r="AH65" t="str">
        <f t="shared" si="24"/>
        <v>^^</v>
      </c>
      <c r="AI65" t="str">
        <f t="shared" si="25"/>
        <v>^^</v>
      </c>
      <c r="AJ65" t="str">
        <f t="shared" si="26"/>
        <v>^^</v>
      </c>
      <c r="AK65" t="str">
        <f t="shared" si="27"/>
        <v>^^</v>
      </c>
      <c r="AL65" t="str">
        <f t="shared" si="28"/>
        <v>^^</v>
      </c>
      <c r="AM65" t="str">
        <f t="shared" si="29"/>
        <v>^^</v>
      </c>
      <c r="AN65" s="18" t="str">
        <f t="shared" si="30"/>
        <v>^^</v>
      </c>
      <c r="AY65" t="str">
        <f>IFERROR(VLOOKUP($B$14&amp;ROW(#REF!),$A:$B,2,0),"^^")</f>
        <v>^^</v>
      </c>
      <c r="AZ65" t="str">
        <f>IFERROR(VLOOKUP($C$14&amp;ROW(#REF!),$C:$D,2,0),"^^")</f>
        <v>^^</v>
      </c>
    </row>
    <row r="66" spans="1:52" x14ac:dyDescent="0.25">
      <c r="A66" s="19" t="s">
        <v>10988</v>
      </c>
      <c r="B66" t="s">
        <v>10987</v>
      </c>
      <c r="C66" t="s">
        <v>10986</v>
      </c>
      <c r="D66" t="s">
        <v>10985</v>
      </c>
      <c r="E66" s="19" t="s">
        <v>10984</v>
      </c>
      <c r="F66" s="19" t="s">
        <v>10983</v>
      </c>
      <c r="G66" t="s">
        <v>10982</v>
      </c>
      <c r="H66" s="18" t="s">
        <v>10981</v>
      </c>
      <c r="I66" s="309" t="str">
        <f t="shared" si="32"/>
        <v>^^</v>
      </c>
      <c r="J66" s="19" t="str">
        <f t="shared" si="33"/>
        <v>^^</v>
      </c>
      <c r="K66" s="19" t="str">
        <f t="shared" si="31"/>
        <v>^^</v>
      </c>
      <c r="L66" t="str">
        <f t="shared" si="2"/>
        <v>^^</v>
      </c>
      <c r="M66" t="str">
        <f t="shared" si="3"/>
        <v>^^</v>
      </c>
      <c r="N66" t="str">
        <f t="shared" si="4"/>
        <v>^^</v>
      </c>
      <c r="O66" s="18" t="str">
        <f t="shared" si="5"/>
        <v>^^</v>
      </c>
      <c r="P66" s="19" t="str">
        <f t="shared" si="6"/>
        <v>^^</v>
      </c>
      <c r="Q66" t="str">
        <f t="shared" si="7"/>
        <v>^^</v>
      </c>
      <c r="R66" t="str">
        <f t="shared" si="8"/>
        <v>^^</v>
      </c>
      <c r="S66" t="str">
        <f t="shared" si="9"/>
        <v>^^</v>
      </c>
      <c r="T66" s="18" t="str">
        <f t="shared" si="10"/>
        <v>^^</v>
      </c>
      <c r="U66" s="19" t="str">
        <f t="shared" si="11"/>
        <v>^^</v>
      </c>
      <c r="V66" t="str">
        <f t="shared" si="12"/>
        <v>^^</v>
      </c>
      <c r="W66" t="str">
        <f t="shared" si="13"/>
        <v>^^</v>
      </c>
      <c r="X66" t="str">
        <f t="shared" si="14"/>
        <v>^^</v>
      </c>
      <c r="Y66" t="str">
        <f t="shared" si="15"/>
        <v>^^</v>
      </c>
      <c r="Z66" t="str">
        <f t="shared" si="16"/>
        <v>^^</v>
      </c>
      <c r="AA66" t="str">
        <f t="shared" si="17"/>
        <v>^^</v>
      </c>
      <c r="AB66" t="str">
        <f t="shared" si="18"/>
        <v>^^</v>
      </c>
      <c r="AC66" t="str">
        <f t="shared" si="19"/>
        <v>^^</v>
      </c>
      <c r="AD66" s="18" t="str">
        <f t="shared" si="20"/>
        <v>^^</v>
      </c>
      <c r="AE66" s="19" t="str">
        <f t="shared" si="21"/>
        <v>^^</v>
      </c>
      <c r="AF66" t="str">
        <f t="shared" si="22"/>
        <v>^^</v>
      </c>
      <c r="AG66" t="str">
        <f t="shared" si="23"/>
        <v>^^</v>
      </c>
      <c r="AH66" t="str">
        <f t="shared" si="24"/>
        <v>^^</v>
      </c>
      <c r="AI66" t="str">
        <f t="shared" si="25"/>
        <v>^^</v>
      </c>
      <c r="AJ66" t="str">
        <f t="shared" si="26"/>
        <v>^^</v>
      </c>
      <c r="AK66" t="str">
        <f t="shared" si="27"/>
        <v>^^</v>
      </c>
      <c r="AL66" t="str">
        <f t="shared" si="28"/>
        <v>^^</v>
      </c>
      <c r="AM66" t="str">
        <f t="shared" si="29"/>
        <v>^^</v>
      </c>
      <c r="AN66" s="18" t="str">
        <f t="shared" si="30"/>
        <v>^^</v>
      </c>
      <c r="AY66" t="str">
        <f>IFERROR(VLOOKUP($B$14&amp;ROW(#REF!),$A:$B,2,0),"^^")</f>
        <v>^^</v>
      </c>
      <c r="AZ66" t="str">
        <f>IFERROR(VLOOKUP($C$14&amp;ROW(#REF!),$C:$D,2,0),"^^")</f>
        <v>^^</v>
      </c>
    </row>
    <row r="67" spans="1:52" x14ac:dyDescent="0.25">
      <c r="A67" s="19" t="s">
        <v>10980</v>
      </c>
      <c r="B67" t="s">
        <v>10979</v>
      </c>
      <c r="C67" t="s">
        <v>10978</v>
      </c>
      <c r="D67" t="s">
        <v>10977</v>
      </c>
      <c r="E67" s="19" t="s">
        <v>10976</v>
      </c>
      <c r="F67" s="19" t="s">
        <v>10975</v>
      </c>
      <c r="G67" t="s">
        <v>10974</v>
      </c>
      <c r="H67" s="18" t="s">
        <v>10973</v>
      </c>
      <c r="I67" s="309" t="str">
        <f t="shared" si="32"/>
        <v>^^</v>
      </c>
      <c r="J67" s="19" t="str">
        <f t="shared" si="33"/>
        <v>^^</v>
      </c>
      <c r="K67" s="19" t="str">
        <f t="shared" si="31"/>
        <v>^^</v>
      </c>
      <c r="L67" t="str">
        <f t="shared" si="2"/>
        <v>^^</v>
      </c>
      <c r="M67" t="str">
        <f t="shared" si="3"/>
        <v>^^</v>
      </c>
      <c r="N67" t="str">
        <f t="shared" si="4"/>
        <v>^^</v>
      </c>
      <c r="O67" s="18" t="str">
        <f t="shared" si="5"/>
        <v>^^</v>
      </c>
      <c r="P67" s="19" t="str">
        <f t="shared" si="6"/>
        <v>^^</v>
      </c>
      <c r="Q67" t="str">
        <f t="shared" si="7"/>
        <v>^^</v>
      </c>
      <c r="R67" t="str">
        <f t="shared" si="8"/>
        <v>^^</v>
      </c>
      <c r="S67" t="str">
        <f t="shared" si="9"/>
        <v>^^</v>
      </c>
      <c r="T67" s="18" t="str">
        <f t="shared" si="10"/>
        <v>^^</v>
      </c>
      <c r="U67" s="19" t="str">
        <f t="shared" si="11"/>
        <v>^^</v>
      </c>
      <c r="V67" t="str">
        <f t="shared" si="12"/>
        <v>^^</v>
      </c>
      <c r="W67" t="str">
        <f t="shared" si="13"/>
        <v>^^</v>
      </c>
      <c r="X67" t="str">
        <f t="shared" si="14"/>
        <v>^^</v>
      </c>
      <c r="Y67" t="str">
        <f t="shared" si="15"/>
        <v>^^</v>
      </c>
      <c r="Z67" t="str">
        <f t="shared" si="16"/>
        <v>^^</v>
      </c>
      <c r="AA67" t="str">
        <f t="shared" si="17"/>
        <v>^^</v>
      </c>
      <c r="AB67" t="str">
        <f t="shared" si="18"/>
        <v>^^</v>
      </c>
      <c r="AC67" t="str">
        <f t="shared" si="19"/>
        <v>^^</v>
      </c>
      <c r="AD67" s="18" t="str">
        <f t="shared" si="20"/>
        <v>^^</v>
      </c>
      <c r="AE67" s="19" t="str">
        <f t="shared" si="21"/>
        <v>^^</v>
      </c>
      <c r="AF67" t="str">
        <f t="shared" si="22"/>
        <v>^^</v>
      </c>
      <c r="AG67" t="str">
        <f t="shared" si="23"/>
        <v>^^</v>
      </c>
      <c r="AH67" t="str">
        <f t="shared" si="24"/>
        <v>^^</v>
      </c>
      <c r="AI67" t="str">
        <f t="shared" si="25"/>
        <v>^^</v>
      </c>
      <c r="AJ67" t="str">
        <f t="shared" si="26"/>
        <v>^^</v>
      </c>
      <c r="AK67" t="str">
        <f t="shared" si="27"/>
        <v>^^</v>
      </c>
      <c r="AL67" t="str">
        <f t="shared" si="28"/>
        <v>^^</v>
      </c>
      <c r="AM67" t="str">
        <f t="shared" si="29"/>
        <v>^^</v>
      </c>
      <c r="AN67" s="18" t="str">
        <f t="shared" si="30"/>
        <v>^^</v>
      </c>
      <c r="AY67" t="str">
        <f>IFERROR(VLOOKUP($B$14&amp;ROW(#REF!),$A:$B,2,0),"^^")</f>
        <v>^^</v>
      </c>
      <c r="AZ67" t="str">
        <f>IFERROR(VLOOKUP($C$14&amp;ROW(#REF!),$C:$D,2,0),"^^")</f>
        <v>^^</v>
      </c>
    </row>
    <row r="68" spans="1:52" x14ac:dyDescent="0.25">
      <c r="A68" s="19" t="s">
        <v>10972</v>
      </c>
      <c r="B68" t="s">
        <v>10971</v>
      </c>
      <c r="C68" t="s">
        <v>10970</v>
      </c>
      <c r="D68" t="s">
        <v>10969</v>
      </c>
      <c r="E68" s="19" t="s">
        <v>10968</v>
      </c>
      <c r="F68" s="19" t="s">
        <v>10967</v>
      </c>
      <c r="G68" t="s">
        <v>10966</v>
      </c>
      <c r="H68" s="18" t="s">
        <v>10965</v>
      </c>
      <c r="I68" s="309" t="str">
        <f t="shared" si="32"/>
        <v>^^</v>
      </c>
      <c r="J68" s="19" t="str">
        <f t="shared" si="33"/>
        <v>^^</v>
      </c>
      <c r="K68" s="19" t="str">
        <f t="shared" si="31"/>
        <v>^^</v>
      </c>
      <c r="L68" t="str">
        <f t="shared" si="2"/>
        <v>^^</v>
      </c>
      <c r="M68" t="str">
        <f t="shared" si="3"/>
        <v>^^</v>
      </c>
      <c r="N68" t="str">
        <f t="shared" si="4"/>
        <v>^^</v>
      </c>
      <c r="O68" s="18" t="str">
        <f t="shared" si="5"/>
        <v>^^</v>
      </c>
      <c r="P68" s="19" t="str">
        <f t="shared" si="6"/>
        <v>^^</v>
      </c>
      <c r="Q68" t="str">
        <f t="shared" si="7"/>
        <v>^^</v>
      </c>
      <c r="R68" t="str">
        <f t="shared" si="8"/>
        <v>^^</v>
      </c>
      <c r="S68" t="str">
        <f t="shared" si="9"/>
        <v>^^</v>
      </c>
      <c r="T68" s="18" t="str">
        <f t="shared" si="10"/>
        <v>^^</v>
      </c>
      <c r="U68" s="19" t="str">
        <f t="shared" si="11"/>
        <v>^^</v>
      </c>
      <c r="V68" t="str">
        <f t="shared" si="12"/>
        <v>^^</v>
      </c>
      <c r="W68" t="str">
        <f t="shared" si="13"/>
        <v>^^</v>
      </c>
      <c r="X68" t="str">
        <f t="shared" si="14"/>
        <v>^^</v>
      </c>
      <c r="Y68" t="str">
        <f t="shared" si="15"/>
        <v>^^</v>
      </c>
      <c r="Z68" t="str">
        <f t="shared" si="16"/>
        <v>^^</v>
      </c>
      <c r="AA68" t="str">
        <f t="shared" si="17"/>
        <v>^^</v>
      </c>
      <c r="AB68" t="str">
        <f t="shared" si="18"/>
        <v>^^</v>
      </c>
      <c r="AC68" t="str">
        <f t="shared" si="19"/>
        <v>^^</v>
      </c>
      <c r="AD68" s="18" t="str">
        <f t="shared" si="20"/>
        <v>^^</v>
      </c>
      <c r="AE68" s="19" t="str">
        <f t="shared" si="21"/>
        <v>^^</v>
      </c>
      <c r="AF68" t="str">
        <f t="shared" si="22"/>
        <v>^^</v>
      </c>
      <c r="AG68" t="str">
        <f t="shared" si="23"/>
        <v>^^</v>
      </c>
      <c r="AH68" t="str">
        <f t="shared" si="24"/>
        <v>^^</v>
      </c>
      <c r="AI68" t="str">
        <f t="shared" si="25"/>
        <v>^^</v>
      </c>
      <c r="AJ68" t="str">
        <f t="shared" si="26"/>
        <v>^^</v>
      </c>
      <c r="AK68" t="str">
        <f t="shared" si="27"/>
        <v>^^</v>
      </c>
      <c r="AL68" t="str">
        <f t="shared" si="28"/>
        <v>^^</v>
      </c>
      <c r="AM68" t="str">
        <f t="shared" si="29"/>
        <v>^^</v>
      </c>
      <c r="AN68" s="18" t="str">
        <f t="shared" si="30"/>
        <v>^^</v>
      </c>
      <c r="AY68" t="str">
        <f>IFERROR(VLOOKUP($B$14&amp;ROW(#REF!),$A:$B,2,0),"^^")</f>
        <v>^^</v>
      </c>
      <c r="AZ68" t="str">
        <f>IFERROR(VLOOKUP($C$14&amp;ROW(#REF!),$C:$D,2,0),"^^")</f>
        <v>^^</v>
      </c>
    </row>
    <row r="69" spans="1:52" x14ac:dyDescent="0.25">
      <c r="A69" s="19" t="s">
        <v>10964</v>
      </c>
      <c r="B69" t="s">
        <v>10963</v>
      </c>
      <c r="C69" t="s">
        <v>10962</v>
      </c>
      <c r="D69" t="s">
        <v>10961</v>
      </c>
      <c r="E69" s="19" t="s">
        <v>10960</v>
      </c>
      <c r="F69" s="19" t="s">
        <v>10959</v>
      </c>
      <c r="G69" t="s">
        <v>10958</v>
      </c>
      <c r="H69" s="18" t="s">
        <v>10957</v>
      </c>
      <c r="I69" s="309" t="str">
        <f t="shared" si="32"/>
        <v>^^</v>
      </c>
      <c r="J69" s="19" t="str">
        <f t="shared" si="33"/>
        <v>^^</v>
      </c>
      <c r="K69" s="19" t="str">
        <f t="shared" ref="K69:K132" si="34">IFERROR(VLOOKUP($B$2&amp;ROW($A67),C:D,2,0),"^^")</f>
        <v>^^</v>
      </c>
      <c r="L69" t="str">
        <f t="shared" ref="L69:L132" si="35">IFERROR(VLOOKUP($B$3&amp;ROW($A67),C:D,2,0),"^^")</f>
        <v>^^</v>
      </c>
      <c r="M69" t="str">
        <f t="shared" ref="M69:M132" si="36">IFERROR(VLOOKUP($B$4&amp;ROW($A67),C:D,2,0),"^^")</f>
        <v>^^</v>
      </c>
      <c r="N69" t="str">
        <f t="shared" ref="N69:N132" si="37">IFERROR(VLOOKUP($B$5&amp;ROW($A67),C:D,2,0),"^^")</f>
        <v>^^</v>
      </c>
      <c r="O69" s="18" t="str">
        <f t="shared" ref="O69:O132" si="38">IFERROR(VLOOKUP($B$6&amp;ROW($A67),C:D,2,0),"^^")</f>
        <v>^^</v>
      </c>
      <c r="P69" s="19" t="str">
        <f t="shared" ref="P69:P132" si="39">IFERROR(VLOOKUP($C$2&amp;ROW($A67),G:H,2,0),"^^")</f>
        <v>^^</v>
      </c>
      <c r="Q69" t="str">
        <f t="shared" ref="Q69:Q132" si="40">IFERROR(VLOOKUP($C$3&amp;ROW($A67),G:H,2,0),"^^")</f>
        <v>^^</v>
      </c>
      <c r="R69" t="str">
        <f t="shared" ref="R69:R132" si="41">IFERROR(VLOOKUP($C$4&amp;ROW($A67),G:H,2,0),"^^")</f>
        <v>^^</v>
      </c>
      <c r="S69" t="str">
        <f t="shared" ref="S69:S132" si="42">IFERROR(VLOOKUP($C$5&amp;ROW($A67),G:H,2,0),"^^")</f>
        <v>^^</v>
      </c>
      <c r="T69" s="18" t="str">
        <f t="shared" ref="T69:T132" si="43">IFERROR(VLOOKUP($C$6&amp;ROW($A67),G:H,2,0),"^^")</f>
        <v>^^</v>
      </c>
      <c r="U69" s="19" t="str">
        <f t="shared" ref="U69:U132" si="44">IFERROR(VLOOKUP($D$2&amp;ROW($A67),C:D,2,0),"^^")</f>
        <v>^^</v>
      </c>
      <c r="V69" t="str">
        <f t="shared" ref="V69:V132" si="45">IFERROR(VLOOKUP($D$3&amp;ROW($A67),C:D,2,0),"^^")</f>
        <v>^^</v>
      </c>
      <c r="W69" t="str">
        <f t="shared" ref="W69:W132" si="46">IFERROR(VLOOKUP($D$4&amp;ROW($A67),C:D,2,0),"^^")</f>
        <v>^^</v>
      </c>
      <c r="X69" t="str">
        <f t="shared" ref="X69:X132" si="47">IFERROR(VLOOKUP($D$5&amp;ROW($A67),C:D,2,0),"^^")</f>
        <v>^^</v>
      </c>
      <c r="Y69" t="str">
        <f t="shared" ref="Y69:Y132" si="48">IFERROR(VLOOKUP($D$6&amp;ROW($A67),C:D,2,0),"^^")</f>
        <v>^^</v>
      </c>
      <c r="Z69" t="str">
        <f t="shared" ref="Z69:Z132" si="49">IFERROR(VLOOKUP($D$7&amp;ROW($A67),C:D,2,0),"^^")</f>
        <v>^^</v>
      </c>
      <c r="AA69" t="str">
        <f t="shared" ref="AA69:AA132" si="50">IFERROR(VLOOKUP($D$8&amp;ROW($A67),C:D,2,0),"^^")</f>
        <v>^^</v>
      </c>
      <c r="AB69" t="str">
        <f t="shared" ref="AB69:AB132" si="51">IFERROR(VLOOKUP($D$9&amp;ROW($A67),C:D,2,0),"^^")</f>
        <v>^^</v>
      </c>
      <c r="AC69" t="str">
        <f t="shared" ref="AC69:AC132" si="52">IFERROR(VLOOKUP($D$10&amp;ROW($A67),C:D,2,0),"^^")</f>
        <v>^^</v>
      </c>
      <c r="AD69" s="18" t="str">
        <f t="shared" ref="AD69:AD132" si="53">IFERROR(VLOOKUP($D$11&amp;ROW($A67),C:D,2,0),"^^")</f>
        <v>^^</v>
      </c>
      <c r="AE69" s="19" t="str">
        <f t="shared" ref="AE69:AE132" si="54">IFERROR(VLOOKUP($E$2&amp;ROW($A67),G:H,2,0),"^^")</f>
        <v>^^</v>
      </c>
      <c r="AF69" t="str">
        <f t="shared" ref="AF69:AF132" si="55">IFERROR(VLOOKUP($E$3&amp;ROW($A67),G:H,2,0),"^^")</f>
        <v>^^</v>
      </c>
      <c r="AG69" t="str">
        <f t="shared" ref="AG69:AG132" si="56">IFERROR(VLOOKUP($E$4&amp;ROW($A67),G:H,2,0),"^^")</f>
        <v>^^</v>
      </c>
      <c r="AH69" t="str">
        <f t="shared" ref="AH69:AH132" si="57">IFERROR(VLOOKUP($E$5&amp;ROW($A67),G:H,2,0),"^^")</f>
        <v>^^</v>
      </c>
      <c r="AI69" t="str">
        <f t="shared" ref="AI69:AI132" si="58">IFERROR(VLOOKUP($E$6&amp;ROW($A67),G:H,2,0),"^^")</f>
        <v>^^</v>
      </c>
      <c r="AJ69" t="str">
        <f t="shared" ref="AJ69:AJ132" si="59">IFERROR(VLOOKUP($E$7&amp;ROW($A67),G:H,2,0),"^^")</f>
        <v>^^</v>
      </c>
      <c r="AK69" t="str">
        <f t="shared" ref="AK69:AK132" si="60">IFERROR(VLOOKUP($E$8&amp;ROW($A67),G:H,2,0),"^^")</f>
        <v>^^</v>
      </c>
      <c r="AL69" t="str">
        <f t="shared" ref="AL69:AL132" si="61">IFERROR(VLOOKUP($E$9&amp;ROW($A67),G:H,2,0),"^^")</f>
        <v>^^</v>
      </c>
      <c r="AM69" t="str">
        <f t="shared" ref="AM69:AM132" si="62">IFERROR(VLOOKUP($E$10&amp;ROW($A67),G:H,2,0),"^^")</f>
        <v>^^</v>
      </c>
      <c r="AN69" s="18" t="str">
        <f t="shared" ref="AN69:AN132" si="63">IFERROR(VLOOKUP($E$11&amp;ROW($A67),G:H,2,0),"^^")</f>
        <v>^^</v>
      </c>
      <c r="AY69" t="str">
        <f>IFERROR(VLOOKUP($B$14&amp;ROW(#REF!),$A:$B,2,0),"^^")</f>
        <v>^^</v>
      </c>
      <c r="AZ69" t="str">
        <f>IFERROR(VLOOKUP($C$14&amp;ROW(#REF!),$C:$D,2,0),"^^")</f>
        <v>^^</v>
      </c>
    </row>
    <row r="70" spans="1:52" x14ac:dyDescent="0.25">
      <c r="A70" s="19" t="s">
        <v>10956</v>
      </c>
      <c r="B70" t="s">
        <v>10955</v>
      </c>
      <c r="C70" t="s">
        <v>10954</v>
      </c>
      <c r="D70" t="s">
        <v>10953</v>
      </c>
      <c r="E70" s="19" t="s">
        <v>10952</v>
      </c>
      <c r="F70" s="19" t="s">
        <v>10951</v>
      </c>
      <c r="G70" t="s">
        <v>10950</v>
      </c>
      <c r="H70" s="18" t="s">
        <v>10949</v>
      </c>
      <c r="I70" s="309" t="str">
        <f t="shared" si="32"/>
        <v>^^</v>
      </c>
      <c r="J70" s="19" t="str">
        <f t="shared" si="33"/>
        <v>^^</v>
      </c>
      <c r="K70" s="19" t="str">
        <f t="shared" si="34"/>
        <v>^^</v>
      </c>
      <c r="L70" t="str">
        <f t="shared" si="35"/>
        <v>^^</v>
      </c>
      <c r="M70" t="str">
        <f t="shared" si="36"/>
        <v>^^</v>
      </c>
      <c r="N70" t="str">
        <f t="shared" si="37"/>
        <v>^^</v>
      </c>
      <c r="O70" s="18" t="str">
        <f t="shared" si="38"/>
        <v>^^</v>
      </c>
      <c r="P70" s="19" t="str">
        <f t="shared" si="39"/>
        <v>^^</v>
      </c>
      <c r="Q70" t="str">
        <f t="shared" si="40"/>
        <v>^^</v>
      </c>
      <c r="R70" t="str">
        <f t="shared" si="41"/>
        <v>^^</v>
      </c>
      <c r="S70" t="str">
        <f t="shared" si="42"/>
        <v>^^</v>
      </c>
      <c r="T70" s="18" t="str">
        <f t="shared" si="43"/>
        <v>^^</v>
      </c>
      <c r="U70" s="19" t="str">
        <f t="shared" si="44"/>
        <v>^^</v>
      </c>
      <c r="V70" t="str">
        <f t="shared" si="45"/>
        <v>^^</v>
      </c>
      <c r="W70" t="str">
        <f t="shared" si="46"/>
        <v>^^</v>
      </c>
      <c r="X70" t="str">
        <f t="shared" si="47"/>
        <v>^^</v>
      </c>
      <c r="Y70" t="str">
        <f t="shared" si="48"/>
        <v>^^</v>
      </c>
      <c r="Z70" t="str">
        <f t="shared" si="49"/>
        <v>^^</v>
      </c>
      <c r="AA70" t="str">
        <f t="shared" si="50"/>
        <v>^^</v>
      </c>
      <c r="AB70" t="str">
        <f t="shared" si="51"/>
        <v>^^</v>
      </c>
      <c r="AC70" t="str">
        <f t="shared" si="52"/>
        <v>^^</v>
      </c>
      <c r="AD70" s="18" t="str">
        <f t="shared" si="53"/>
        <v>^^</v>
      </c>
      <c r="AE70" s="19" t="str">
        <f t="shared" si="54"/>
        <v>^^</v>
      </c>
      <c r="AF70" t="str">
        <f t="shared" si="55"/>
        <v>^^</v>
      </c>
      <c r="AG70" t="str">
        <f t="shared" si="56"/>
        <v>^^</v>
      </c>
      <c r="AH70" t="str">
        <f t="shared" si="57"/>
        <v>^^</v>
      </c>
      <c r="AI70" t="str">
        <f t="shared" si="58"/>
        <v>^^</v>
      </c>
      <c r="AJ70" t="str">
        <f t="shared" si="59"/>
        <v>^^</v>
      </c>
      <c r="AK70" t="str">
        <f t="shared" si="60"/>
        <v>^^</v>
      </c>
      <c r="AL70" t="str">
        <f t="shared" si="61"/>
        <v>^^</v>
      </c>
      <c r="AM70" t="str">
        <f t="shared" si="62"/>
        <v>^^</v>
      </c>
      <c r="AN70" s="18" t="str">
        <f t="shared" si="63"/>
        <v>^^</v>
      </c>
      <c r="AY70" t="str">
        <f>IFERROR(VLOOKUP($B$14&amp;ROW(#REF!),$A:$B,2,0),"^^")</f>
        <v>^^</v>
      </c>
      <c r="AZ70" t="str">
        <f>IFERROR(VLOOKUP($C$14&amp;ROW(#REF!),$C:$D,2,0),"^^")</f>
        <v>^^</v>
      </c>
    </row>
    <row r="71" spans="1:52" x14ac:dyDescent="0.25">
      <c r="A71" s="19" t="s">
        <v>10948</v>
      </c>
      <c r="B71" t="s">
        <v>10947</v>
      </c>
      <c r="C71" t="s">
        <v>10946</v>
      </c>
      <c r="D71" t="s">
        <v>10945</v>
      </c>
      <c r="E71" s="19" t="s">
        <v>10944</v>
      </c>
      <c r="F71" s="19" t="s">
        <v>10943</v>
      </c>
      <c r="G71" t="s">
        <v>10942</v>
      </c>
      <c r="H71" s="18" t="s">
        <v>10941</v>
      </c>
      <c r="I71" s="309" t="str">
        <f t="shared" si="32"/>
        <v>^^</v>
      </c>
      <c r="J71" s="19" t="str">
        <f t="shared" si="33"/>
        <v>^^</v>
      </c>
      <c r="K71" s="19" t="str">
        <f t="shared" si="34"/>
        <v>^^</v>
      </c>
      <c r="L71" t="str">
        <f t="shared" si="35"/>
        <v>^^</v>
      </c>
      <c r="M71" t="str">
        <f t="shared" si="36"/>
        <v>^^</v>
      </c>
      <c r="N71" t="str">
        <f t="shared" si="37"/>
        <v>^^</v>
      </c>
      <c r="O71" s="18" t="str">
        <f t="shared" si="38"/>
        <v>^^</v>
      </c>
      <c r="P71" s="19" t="str">
        <f t="shared" si="39"/>
        <v>^^</v>
      </c>
      <c r="Q71" t="str">
        <f t="shared" si="40"/>
        <v>^^</v>
      </c>
      <c r="R71" t="str">
        <f t="shared" si="41"/>
        <v>^^</v>
      </c>
      <c r="S71" t="str">
        <f t="shared" si="42"/>
        <v>^^</v>
      </c>
      <c r="T71" s="18" t="str">
        <f t="shared" si="43"/>
        <v>^^</v>
      </c>
      <c r="U71" s="19" t="str">
        <f t="shared" si="44"/>
        <v>^^</v>
      </c>
      <c r="V71" t="str">
        <f t="shared" si="45"/>
        <v>^^</v>
      </c>
      <c r="W71" t="str">
        <f t="shared" si="46"/>
        <v>^^</v>
      </c>
      <c r="X71" t="str">
        <f t="shared" si="47"/>
        <v>^^</v>
      </c>
      <c r="Y71" t="str">
        <f t="shared" si="48"/>
        <v>^^</v>
      </c>
      <c r="Z71" t="str">
        <f t="shared" si="49"/>
        <v>^^</v>
      </c>
      <c r="AA71" t="str">
        <f t="shared" si="50"/>
        <v>^^</v>
      </c>
      <c r="AB71" t="str">
        <f t="shared" si="51"/>
        <v>^^</v>
      </c>
      <c r="AC71" t="str">
        <f t="shared" si="52"/>
        <v>^^</v>
      </c>
      <c r="AD71" s="18" t="str">
        <f t="shared" si="53"/>
        <v>^^</v>
      </c>
      <c r="AE71" s="19" t="str">
        <f t="shared" si="54"/>
        <v>^^</v>
      </c>
      <c r="AF71" t="str">
        <f t="shared" si="55"/>
        <v>^^</v>
      </c>
      <c r="AG71" t="str">
        <f t="shared" si="56"/>
        <v>^^</v>
      </c>
      <c r="AH71" t="str">
        <f t="shared" si="57"/>
        <v>^^</v>
      </c>
      <c r="AI71" t="str">
        <f t="shared" si="58"/>
        <v>^^</v>
      </c>
      <c r="AJ71" t="str">
        <f t="shared" si="59"/>
        <v>^^</v>
      </c>
      <c r="AK71" t="str">
        <f t="shared" si="60"/>
        <v>^^</v>
      </c>
      <c r="AL71" t="str">
        <f t="shared" si="61"/>
        <v>^^</v>
      </c>
      <c r="AM71" t="str">
        <f t="shared" si="62"/>
        <v>^^</v>
      </c>
      <c r="AN71" s="18" t="str">
        <f t="shared" si="63"/>
        <v>^^</v>
      </c>
      <c r="AY71" t="str">
        <f>IFERROR(VLOOKUP($B$14&amp;ROW(#REF!),$A:$B,2,0),"^^")</f>
        <v>^^</v>
      </c>
      <c r="AZ71" t="str">
        <f>IFERROR(VLOOKUP($C$14&amp;ROW(#REF!),$C:$D,2,0),"^^")</f>
        <v>^^</v>
      </c>
    </row>
    <row r="72" spans="1:52" x14ac:dyDescent="0.25">
      <c r="A72" s="19" t="s">
        <v>10940</v>
      </c>
      <c r="B72" t="s">
        <v>44353</v>
      </c>
      <c r="C72" t="s">
        <v>10939</v>
      </c>
      <c r="D72" t="s">
        <v>10938</v>
      </c>
      <c r="E72" s="19" t="s">
        <v>10937</v>
      </c>
      <c r="F72" s="19" t="s">
        <v>10936</v>
      </c>
      <c r="G72" t="s">
        <v>10935</v>
      </c>
      <c r="H72" s="18" t="s">
        <v>10934</v>
      </c>
      <c r="I72" s="309" t="str">
        <f t="shared" si="32"/>
        <v>^^</v>
      </c>
      <c r="J72" s="19" t="str">
        <f t="shared" si="33"/>
        <v>^^</v>
      </c>
      <c r="K72" s="19" t="str">
        <f t="shared" si="34"/>
        <v>^^</v>
      </c>
      <c r="L72" t="str">
        <f t="shared" si="35"/>
        <v>^^</v>
      </c>
      <c r="M72" t="str">
        <f t="shared" si="36"/>
        <v>^^</v>
      </c>
      <c r="N72" t="str">
        <f t="shared" si="37"/>
        <v>^^</v>
      </c>
      <c r="O72" s="18" t="str">
        <f t="shared" si="38"/>
        <v>^^</v>
      </c>
      <c r="P72" s="19" t="str">
        <f t="shared" si="39"/>
        <v>^^</v>
      </c>
      <c r="Q72" t="str">
        <f t="shared" si="40"/>
        <v>^^</v>
      </c>
      <c r="R72" t="str">
        <f t="shared" si="41"/>
        <v>^^</v>
      </c>
      <c r="S72" t="str">
        <f t="shared" si="42"/>
        <v>^^</v>
      </c>
      <c r="T72" s="18" t="str">
        <f t="shared" si="43"/>
        <v>^^</v>
      </c>
      <c r="U72" s="19" t="str">
        <f t="shared" si="44"/>
        <v>^^</v>
      </c>
      <c r="V72" t="str">
        <f t="shared" si="45"/>
        <v>^^</v>
      </c>
      <c r="W72" t="str">
        <f t="shared" si="46"/>
        <v>^^</v>
      </c>
      <c r="X72" t="str">
        <f t="shared" si="47"/>
        <v>^^</v>
      </c>
      <c r="Y72" t="str">
        <f t="shared" si="48"/>
        <v>^^</v>
      </c>
      <c r="Z72" t="str">
        <f t="shared" si="49"/>
        <v>^^</v>
      </c>
      <c r="AA72" t="str">
        <f t="shared" si="50"/>
        <v>^^</v>
      </c>
      <c r="AB72" t="str">
        <f t="shared" si="51"/>
        <v>^^</v>
      </c>
      <c r="AC72" t="str">
        <f t="shared" si="52"/>
        <v>^^</v>
      </c>
      <c r="AD72" s="18" t="str">
        <f t="shared" si="53"/>
        <v>^^</v>
      </c>
      <c r="AE72" s="19" t="str">
        <f t="shared" si="54"/>
        <v>^^</v>
      </c>
      <c r="AF72" t="str">
        <f t="shared" si="55"/>
        <v>^^</v>
      </c>
      <c r="AG72" t="str">
        <f t="shared" si="56"/>
        <v>^^</v>
      </c>
      <c r="AH72" t="str">
        <f t="shared" si="57"/>
        <v>^^</v>
      </c>
      <c r="AI72" t="str">
        <f t="shared" si="58"/>
        <v>^^</v>
      </c>
      <c r="AJ72" t="str">
        <f t="shared" si="59"/>
        <v>^^</v>
      </c>
      <c r="AK72" t="str">
        <f t="shared" si="60"/>
        <v>^^</v>
      </c>
      <c r="AL72" t="str">
        <f t="shared" si="61"/>
        <v>^^</v>
      </c>
      <c r="AM72" t="str">
        <f t="shared" si="62"/>
        <v>^^</v>
      </c>
      <c r="AN72" s="18" t="str">
        <f t="shared" si="63"/>
        <v>^^</v>
      </c>
      <c r="AY72" t="str">
        <f>IFERROR(VLOOKUP($B$14&amp;ROW(#REF!),$A:$B,2,0),"^^")</f>
        <v>^^</v>
      </c>
      <c r="AZ72" t="str">
        <f>IFERROR(VLOOKUP($C$14&amp;ROW(#REF!),$C:$D,2,0),"^^")</f>
        <v>^^</v>
      </c>
    </row>
    <row r="73" spans="1:52" x14ac:dyDescent="0.25">
      <c r="A73" s="19" t="s">
        <v>10933</v>
      </c>
      <c r="B73" t="s">
        <v>10932</v>
      </c>
      <c r="C73" t="s">
        <v>10931</v>
      </c>
      <c r="D73" t="s">
        <v>10930</v>
      </c>
      <c r="E73" s="19" t="s">
        <v>10929</v>
      </c>
      <c r="F73" s="19" t="s">
        <v>10928</v>
      </c>
      <c r="G73" t="s">
        <v>10927</v>
      </c>
      <c r="H73" s="18" t="s">
        <v>10926</v>
      </c>
      <c r="I73" s="309" t="str">
        <f t="shared" si="32"/>
        <v>^^</v>
      </c>
      <c r="J73" s="19" t="str">
        <f t="shared" si="33"/>
        <v>^^</v>
      </c>
      <c r="K73" s="19" t="str">
        <f t="shared" si="34"/>
        <v>^^</v>
      </c>
      <c r="L73" t="str">
        <f t="shared" si="35"/>
        <v>^^</v>
      </c>
      <c r="M73" t="str">
        <f t="shared" si="36"/>
        <v>^^</v>
      </c>
      <c r="N73" t="str">
        <f t="shared" si="37"/>
        <v>^^</v>
      </c>
      <c r="O73" s="18" t="str">
        <f t="shared" si="38"/>
        <v>^^</v>
      </c>
      <c r="P73" s="19" t="str">
        <f t="shared" si="39"/>
        <v>^^</v>
      </c>
      <c r="Q73" t="str">
        <f t="shared" si="40"/>
        <v>^^</v>
      </c>
      <c r="R73" t="str">
        <f t="shared" si="41"/>
        <v>^^</v>
      </c>
      <c r="S73" t="str">
        <f t="shared" si="42"/>
        <v>^^</v>
      </c>
      <c r="T73" s="18" t="str">
        <f t="shared" si="43"/>
        <v>^^</v>
      </c>
      <c r="U73" s="19" t="str">
        <f t="shared" si="44"/>
        <v>^^</v>
      </c>
      <c r="V73" t="str">
        <f t="shared" si="45"/>
        <v>^^</v>
      </c>
      <c r="W73" t="str">
        <f t="shared" si="46"/>
        <v>^^</v>
      </c>
      <c r="X73" t="str">
        <f t="shared" si="47"/>
        <v>^^</v>
      </c>
      <c r="Y73" t="str">
        <f t="shared" si="48"/>
        <v>^^</v>
      </c>
      <c r="Z73" t="str">
        <f t="shared" si="49"/>
        <v>^^</v>
      </c>
      <c r="AA73" t="str">
        <f t="shared" si="50"/>
        <v>^^</v>
      </c>
      <c r="AB73" t="str">
        <f t="shared" si="51"/>
        <v>^^</v>
      </c>
      <c r="AC73" t="str">
        <f t="shared" si="52"/>
        <v>^^</v>
      </c>
      <c r="AD73" s="18" t="str">
        <f t="shared" si="53"/>
        <v>^^</v>
      </c>
      <c r="AE73" s="19" t="str">
        <f t="shared" si="54"/>
        <v>^^</v>
      </c>
      <c r="AF73" t="str">
        <f t="shared" si="55"/>
        <v>^^</v>
      </c>
      <c r="AG73" t="str">
        <f t="shared" si="56"/>
        <v>^^</v>
      </c>
      <c r="AH73" t="str">
        <f t="shared" si="57"/>
        <v>^^</v>
      </c>
      <c r="AI73" t="str">
        <f t="shared" si="58"/>
        <v>^^</v>
      </c>
      <c r="AJ73" t="str">
        <f t="shared" si="59"/>
        <v>^^</v>
      </c>
      <c r="AK73" t="str">
        <f t="shared" si="60"/>
        <v>^^</v>
      </c>
      <c r="AL73" t="str">
        <f t="shared" si="61"/>
        <v>^^</v>
      </c>
      <c r="AM73" t="str">
        <f t="shared" si="62"/>
        <v>^^</v>
      </c>
      <c r="AN73" s="18" t="str">
        <f t="shared" si="63"/>
        <v>^^</v>
      </c>
      <c r="AY73" t="str">
        <f>IFERROR(VLOOKUP($B$14&amp;ROW(#REF!),$A:$B,2,0),"^^")</f>
        <v>^^</v>
      </c>
      <c r="AZ73" t="str">
        <f>IFERROR(VLOOKUP($C$14&amp;ROW(#REF!),$C:$D,2,0),"^^")</f>
        <v>^^</v>
      </c>
    </row>
    <row r="74" spans="1:52" x14ac:dyDescent="0.25">
      <c r="A74" s="19" t="s">
        <v>10925</v>
      </c>
      <c r="B74" t="s">
        <v>44352</v>
      </c>
      <c r="C74" t="s">
        <v>10923</v>
      </c>
      <c r="D74" t="s">
        <v>10922</v>
      </c>
      <c r="E74" s="19" t="s">
        <v>10921</v>
      </c>
      <c r="F74" s="19" t="s">
        <v>10920</v>
      </c>
      <c r="G74" t="s">
        <v>10919</v>
      </c>
      <c r="H74" s="18" t="s">
        <v>10918</v>
      </c>
      <c r="I74" s="309" t="str">
        <f t="shared" si="32"/>
        <v>^^</v>
      </c>
      <c r="J74" s="19" t="str">
        <f t="shared" si="33"/>
        <v>^^</v>
      </c>
      <c r="K74" s="19" t="str">
        <f t="shared" si="34"/>
        <v>^^</v>
      </c>
      <c r="L74" t="str">
        <f t="shared" si="35"/>
        <v>^^</v>
      </c>
      <c r="M74" t="str">
        <f t="shared" si="36"/>
        <v>^^</v>
      </c>
      <c r="N74" t="str">
        <f t="shared" si="37"/>
        <v>^^</v>
      </c>
      <c r="O74" s="18" t="str">
        <f t="shared" si="38"/>
        <v>^^</v>
      </c>
      <c r="P74" s="19" t="str">
        <f t="shared" si="39"/>
        <v>^^</v>
      </c>
      <c r="Q74" t="str">
        <f t="shared" si="40"/>
        <v>^^</v>
      </c>
      <c r="R74" t="str">
        <f t="shared" si="41"/>
        <v>^^</v>
      </c>
      <c r="S74" t="str">
        <f t="shared" si="42"/>
        <v>^^</v>
      </c>
      <c r="T74" s="18" t="str">
        <f t="shared" si="43"/>
        <v>^^</v>
      </c>
      <c r="U74" s="19" t="str">
        <f t="shared" si="44"/>
        <v>^^</v>
      </c>
      <c r="V74" t="str">
        <f t="shared" si="45"/>
        <v>^^</v>
      </c>
      <c r="W74" t="str">
        <f t="shared" si="46"/>
        <v>^^</v>
      </c>
      <c r="X74" t="str">
        <f t="shared" si="47"/>
        <v>^^</v>
      </c>
      <c r="Y74" t="str">
        <f t="shared" si="48"/>
        <v>^^</v>
      </c>
      <c r="Z74" t="str">
        <f t="shared" si="49"/>
        <v>^^</v>
      </c>
      <c r="AA74" t="str">
        <f t="shared" si="50"/>
        <v>^^</v>
      </c>
      <c r="AB74" t="str">
        <f t="shared" si="51"/>
        <v>^^</v>
      </c>
      <c r="AC74" t="str">
        <f t="shared" si="52"/>
        <v>^^</v>
      </c>
      <c r="AD74" s="18" t="str">
        <f t="shared" si="53"/>
        <v>^^</v>
      </c>
      <c r="AE74" s="19" t="str">
        <f t="shared" si="54"/>
        <v>^^</v>
      </c>
      <c r="AF74" t="str">
        <f t="shared" si="55"/>
        <v>^^</v>
      </c>
      <c r="AG74" t="str">
        <f t="shared" si="56"/>
        <v>^^</v>
      </c>
      <c r="AH74" t="str">
        <f t="shared" si="57"/>
        <v>^^</v>
      </c>
      <c r="AI74" t="str">
        <f t="shared" si="58"/>
        <v>^^</v>
      </c>
      <c r="AJ74" t="str">
        <f t="shared" si="59"/>
        <v>^^</v>
      </c>
      <c r="AK74" t="str">
        <f t="shared" si="60"/>
        <v>^^</v>
      </c>
      <c r="AL74" t="str">
        <f t="shared" si="61"/>
        <v>^^</v>
      </c>
      <c r="AM74" t="str">
        <f t="shared" si="62"/>
        <v>^^</v>
      </c>
      <c r="AN74" s="18" t="str">
        <f t="shared" si="63"/>
        <v>^^</v>
      </c>
      <c r="AY74" t="str">
        <f>IFERROR(VLOOKUP($B$14&amp;ROW(#REF!),$A:$B,2,0),"^^")</f>
        <v>^^</v>
      </c>
      <c r="AZ74" t="str">
        <f>IFERROR(VLOOKUP($C$14&amp;ROW(#REF!),$C:$D,2,0),"^^")</f>
        <v>^^</v>
      </c>
    </row>
    <row r="75" spans="1:52" x14ac:dyDescent="0.25">
      <c r="A75" s="19" t="s">
        <v>10917</v>
      </c>
      <c r="B75" t="s">
        <v>10916</v>
      </c>
      <c r="C75" t="s">
        <v>10915</v>
      </c>
      <c r="D75" t="s">
        <v>10914</v>
      </c>
      <c r="E75" s="19" t="s">
        <v>10913</v>
      </c>
      <c r="F75" s="19" t="s">
        <v>10912</v>
      </c>
      <c r="G75" t="s">
        <v>10911</v>
      </c>
      <c r="H75" s="18" t="s">
        <v>10910</v>
      </c>
      <c r="I75" s="309" t="str">
        <f t="shared" si="32"/>
        <v>^^</v>
      </c>
      <c r="J75" s="19" t="str">
        <f t="shared" si="33"/>
        <v>^^</v>
      </c>
      <c r="K75" s="19" t="str">
        <f t="shared" si="34"/>
        <v>^^</v>
      </c>
      <c r="L75" t="str">
        <f t="shared" si="35"/>
        <v>^^</v>
      </c>
      <c r="M75" t="str">
        <f t="shared" si="36"/>
        <v>^^</v>
      </c>
      <c r="N75" t="str">
        <f t="shared" si="37"/>
        <v>^^</v>
      </c>
      <c r="O75" s="18" t="str">
        <f t="shared" si="38"/>
        <v>^^</v>
      </c>
      <c r="P75" s="19" t="str">
        <f t="shared" si="39"/>
        <v>^^</v>
      </c>
      <c r="Q75" t="str">
        <f t="shared" si="40"/>
        <v>^^</v>
      </c>
      <c r="R75" t="str">
        <f t="shared" si="41"/>
        <v>^^</v>
      </c>
      <c r="S75" t="str">
        <f t="shared" si="42"/>
        <v>^^</v>
      </c>
      <c r="T75" s="18" t="str">
        <f t="shared" si="43"/>
        <v>^^</v>
      </c>
      <c r="U75" s="19" t="str">
        <f t="shared" si="44"/>
        <v>^^</v>
      </c>
      <c r="V75" t="str">
        <f t="shared" si="45"/>
        <v>^^</v>
      </c>
      <c r="W75" t="str">
        <f t="shared" si="46"/>
        <v>^^</v>
      </c>
      <c r="X75" t="str">
        <f t="shared" si="47"/>
        <v>^^</v>
      </c>
      <c r="Y75" t="str">
        <f t="shared" si="48"/>
        <v>^^</v>
      </c>
      <c r="Z75" t="str">
        <f t="shared" si="49"/>
        <v>^^</v>
      </c>
      <c r="AA75" t="str">
        <f t="shared" si="50"/>
        <v>^^</v>
      </c>
      <c r="AB75" t="str">
        <f t="shared" si="51"/>
        <v>^^</v>
      </c>
      <c r="AC75" t="str">
        <f t="shared" si="52"/>
        <v>^^</v>
      </c>
      <c r="AD75" s="18" t="str">
        <f t="shared" si="53"/>
        <v>^^</v>
      </c>
      <c r="AE75" s="19" t="str">
        <f t="shared" si="54"/>
        <v>^^</v>
      </c>
      <c r="AF75" t="str">
        <f t="shared" si="55"/>
        <v>^^</v>
      </c>
      <c r="AG75" t="str">
        <f t="shared" si="56"/>
        <v>^^</v>
      </c>
      <c r="AH75" t="str">
        <f t="shared" si="57"/>
        <v>^^</v>
      </c>
      <c r="AI75" t="str">
        <f t="shared" si="58"/>
        <v>^^</v>
      </c>
      <c r="AJ75" t="str">
        <f t="shared" si="59"/>
        <v>^^</v>
      </c>
      <c r="AK75" t="str">
        <f t="shared" si="60"/>
        <v>^^</v>
      </c>
      <c r="AL75" t="str">
        <f t="shared" si="61"/>
        <v>^^</v>
      </c>
      <c r="AM75" t="str">
        <f t="shared" si="62"/>
        <v>^^</v>
      </c>
      <c r="AN75" s="18" t="str">
        <f t="shared" si="63"/>
        <v>^^</v>
      </c>
      <c r="AY75" t="str">
        <f>IFERROR(VLOOKUP($B$14&amp;ROW(#REF!),$A:$B,2,0),"^^")</f>
        <v>^^</v>
      </c>
      <c r="AZ75" t="str">
        <f>IFERROR(VLOOKUP($C$14&amp;ROW(#REF!),$C:$D,2,0),"^^")</f>
        <v>^^</v>
      </c>
    </row>
    <row r="76" spans="1:52" x14ac:dyDescent="0.25">
      <c r="A76" s="19" t="s">
        <v>10909</v>
      </c>
      <c r="B76" t="s">
        <v>10908</v>
      </c>
      <c r="C76" t="s">
        <v>10907</v>
      </c>
      <c r="D76" t="s">
        <v>10906</v>
      </c>
      <c r="E76" s="19" t="s">
        <v>10905</v>
      </c>
      <c r="F76" s="19" t="s">
        <v>10904</v>
      </c>
      <c r="G76" t="s">
        <v>10903</v>
      </c>
      <c r="H76" s="18" t="s">
        <v>10902</v>
      </c>
      <c r="I76" s="309" t="str">
        <f t="shared" si="32"/>
        <v>^^</v>
      </c>
      <c r="J76" s="19" t="str">
        <f t="shared" si="33"/>
        <v>^^</v>
      </c>
      <c r="K76" s="19" t="str">
        <f t="shared" si="34"/>
        <v>^^</v>
      </c>
      <c r="L76" t="str">
        <f t="shared" si="35"/>
        <v>^^</v>
      </c>
      <c r="M76" t="str">
        <f t="shared" si="36"/>
        <v>^^</v>
      </c>
      <c r="N76" t="str">
        <f t="shared" si="37"/>
        <v>^^</v>
      </c>
      <c r="O76" s="18" t="str">
        <f t="shared" si="38"/>
        <v>^^</v>
      </c>
      <c r="P76" s="19" t="str">
        <f t="shared" si="39"/>
        <v>^^</v>
      </c>
      <c r="Q76" t="str">
        <f t="shared" si="40"/>
        <v>^^</v>
      </c>
      <c r="R76" t="str">
        <f t="shared" si="41"/>
        <v>^^</v>
      </c>
      <c r="S76" t="str">
        <f t="shared" si="42"/>
        <v>^^</v>
      </c>
      <c r="T76" s="18" t="str">
        <f t="shared" si="43"/>
        <v>^^</v>
      </c>
      <c r="U76" s="19" t="str">
        <f t="shared" si="44"/>
        <v>^^</v>
      </c>
      <c r="V76" t="str">
        <f t="shared" si="45"/>
        <v>^^</v>
      </c>
      <c r="W76" t="str">
        <f t="shared" si="46"/>
        <v>^^</v>
      </c>
      <c r="X76" t="str">
        <f t="shared" si="47"/>
        <v>^^</v>
      </c>
      <c r="Y76" t="str">
        <f t="shared" si="48"/>
        <v>^^</v>
      </c>
      <c r="Z76" t="str">
        <f t="shared" si="49"/>
        <v>^^</v>
      </c>
      <c r="AA76" t="str">
        <f t="shared" si="50"/>
        <v>^^</v>
      </c>
      <c r="AB76" t="str">
        <f t="shared" si="51"/>
        <v>^^</v>
      </c>
      <c r="AC76" t="str">
        <f t="shared" si="52"/>
        <v>^^</v>
      </c>
      <c r="AD76" s="18" t="str">
        <f t="shared" si="53"/>
        <v>^^</v>
      </c>
      <c r="AE76" s="19" t="str">
        <f t="shared" si="54"/>
        <v>^^</v>
      </c>
      <c r="AF76" t="str">
        <f t="shared" si="55"/>
        <v>^^</v>
      </c>
      <c r="AG76" t="str">
        <f t="shared" si="56"/>
        <v>^^</v>
      </c>
      <c r="AH76" t="str">
        <f t="shared" si="57"/>
        <v>^^</v>
      </c>
      <c r="AI76" t="str">
        <f t="shared" si="58"/>
        <v>^^</v>
      </c>
      <c r="AJ76" t="str">
        <f t="shared" si="59"/>
        <v>^^</v>
      </c>
      <c r="AK76" t="str">
        <f t="shared" si="60"/>
        <v>^^</v>
      </c>
      <c r="AL76" t="str">
        <f t="shared" si="61"/>
        <v>^^</v>
      </c>
      <c r="AM76" t="str">
        <f t="shared" si="62"/>
        <v>^^</v>
      </c>
      <c r="AN76" s="18" t="str">
        <f t="shared" si="63"/>
        <v>^^</v>
      </c>
      <c r="AY76" t="str">
        <f>IFERROR(VLOOKUP($B$14&amp;ROW(#REF!),$A:$B,2,0),"^^")</f>
        <v>^^</v>
      </c>
      <c r="AZ76" t="str">
        <f>IFERROR(VLOOKUP($C$14&amp;ROW(#REF!),$C:$D,2,0),"^^")</f>
        <v>^^</v>
      </c>
    </row>
    <row r="77" spans="1:52" x14ac:dyDescent="0.25">
      <c r="A77" s="19" t="s">
        <v>10901</v>
      </c>
      <c r="B77" t="s">
        <v>10900</v>
      </c>
      <c r="C77" t="s">
        <v>10899</v>
      </c>
      <c r="D77" t="s">
        <v>10898</v>
      </c>
      <c r="E77" s="19" t="s">
        <v>10897</v>
      </c>
      <c r="F77" s="19" t="s">
        <v>10896</v>
      </c>
      <c r="G77" t="s">
        <v>10895</v>
      </c>
      <c r="H77" s="18" t="s">
        <v>10894</v>
      </c>
      <c r="I77" s="309" t="str">
        <f t="shared" si="32"/>
        <v>^^</v>
      </c>
      <c r="J77" s="19" t="str">
        <f t="shared" si="33"/>
        <v>^^</v>
      </c>
      <c r="K77" s="19" t="str">
        <f t="shared" si="34"/>
        <v>^^</v>
      </c>
      <c r="L77" t="str">
        <f t="shared" si="35"/>
        <v>^^</v>
      </c>
      <c r="M77" t="str">
        <f t="shared" si="36"/>
        <v>^^</v>
      </c>
      <c r="N77" t="str">
        <f t="shared" si="37"/>
        <v>^^</v>
      </c>
      <c r="O77" s="18" t="str">
        <f t="shared" si="38"/>
        <v>^^</v>
      </c>
      <c r="P77" s="19" t="str">
        <f t="shared" si="39"/>
        <v>^^</v>
      </c>
      <c r="Q77" t="str">
        <f t="shared" si="40"/>
        <v>^^</v>
      </c>
      <c r="R77" t="str">
        <f t="shared" si="41"/>
        <v>^^</v>
      </c>
      <c r="S77" t="str">
        <f t="shared" si="42"/>
        <v>^^</v>
      </c>
      <c r="T77" s="18" t="str">
        <f t="shared" si="43"/>
        <v>^^</v>
      </c>
      <c r="U77" s="19" t="str">
        <f t="shared" si="44"/>
        <v>^^</v>
      </c>
      <c r="V77" t="str">
        <f t="shared" si="45"/>
        <v>^^</v>
      </c>
      <c r="W77" t="str">
        <f t="shared" si="46"/>
        <v>^^</v>
      </c>
      <c r="X77" t="str">
        <f t="shared" si="47"/>
        <v>^^</v>
      </c>
      <c r="Y77" t="str">
        <f t="shared" si="48"/>
        <v>^^</v>
      </c>
      <c r="Z77" t="str">
        <f t="shared" si="49"/>
        <v>^^</v>
      </c>
      <c r="AA77" t="str">
        <f t="shared" si="50"/>
        <v>^^</v>
      </c>
      <c r="AB77" t="str">
        <f t="shared" si="51"/>
        <v>^^</v>
      </c>
      <c r="AC77" t="str">
        <f t="shared" si="52"/>
        <v>^^</v>
      </c>
      <c r="AD77" s="18" t="str">
        <f t="shared" si="53"/>
        <v>^^</v>
      </c>
      <c r="AE77" s="19" t="str">
        <f t="shared" si="54"/>
        <v>^^</v>
      </c>
      <c r="AF77" t="str">
        <f t="shared" si="55"/>
        <v>^^</v>
      </c>
      <c r="AG77" t="str">
        <f t="shared" si="56"/>
        <v>^^</v>
      </c>
      <c r="AH77" t="str">
        <f t="shared" si="57"/>
        <v>^^</v>
      </c>
      <c r="AI77" t="str">
        <f t="shared" si="58"/>
        <v>^^</v>
      </c>
      <c r="AJ77" t="str">
        <f t="shared" si="59"/>
        <v>^^</v>
      </c>
      <c r="AK77" t="str">
        <f t="shared" si="60"/>
        <v>^^</v>
      </c>
      <c r="AL77" t="str">
        <f t="shared" si="61"/>
        <v>^^</v>
      </c>
      <c r="AM77" t="str">
        <f t="shared" si="62"/>
        <v>^^</v>
      </c>
      <c r="AN77" s="18" t="str">
        <f t="shared" si="63"/>
        <v>^^</v>
      </c>
      <c r="AY77" t="str">
        <f>IFERROR(VLOOKUP($B$14&amp;ROW(#REF!),$A:$B,2,0),"^^")</f>
        <v>^^</v>
      </c>
      <c r="AZ77" t="str">
        <f>IFERROR(VLOOKUP($C$14&amp;ROW(#REF!),$C:$D,2,0),"^^")</f>
        <v>^^</v>
      </c>
    </row>
    <row r="78" spans="1:52" x14ac:dyDescent="0.25">
      <c r="A78" s="19" t="s">
        <v>10893</v>
      </c>
      <c r="B78" t="s">
        <v>10892</v>
      </c>
      <c r="C78" t="s">
        <v>10891</v>
      </c>
      <c r="D78" t="s">
        <v>10890</v>
      </c>
      <c r="E78" s="19" t="s">
        <v>10889</v>
      </c>
      <c r="F78" s="19" t="s">
        <v>10888</v>
      </c>
      <c r="G78" t="s">
        <v>10887</v>
      </c>
      <c r="H78" s="18" t="s">
        <v>10886</v>
      </c>
      <c r="I78" s="309" t="str">
        <f t="shared" si="32"/>
        <v>^^</v>
      </c>
      <c r="J78" s="19" t="str">
        <f t="shared" si="33"/>
        <v>^^</v>
      </c>
      <c r="K78" s="19" t="str">
        <f t="shared" si="34"/>
        <v>^^</v>
      </c>
      <c r="L78" t="str">
        <f t="shared" si="35"/>
        <v>^^</v>
      </c>
      <c r="M78" t="str">
        <f t="shared" si="36"/>
        <v>^^</v>
      </c>
      <c r="N78" t="str">
        <f t="shared" si="37"/>
        <v>^^</v>
      </c>
      <c r="O78" s="18" t="str">
        <f t="shared" si="38"/>
        <v>^^</v>
      </c>
      <c r="P78" s="19" t="str">
        <f t="shared" si="39"/>
        <v>^^</v>
      </c>
      <c r="Q78" t="str">
        <f t="shared" si="40"/>
        <v>^^</v>
      </c>
      <c r="R78" t="str">
        <f t="shared" si="41"/>
        <v>^^</v>
      </c>
      <c r="S78" t="str">
        <f t="shared" si="42"/>
        <v>^^</v>
      </c>
      <c r="T78" s="18" t="str">
        <f t="shared" si="43"/>
        <v>^^</v>
      </c>
      <c r="U78" s="19" t="str">
        <f t="shared" si="44"/>
        <v>^^</v>
      </c>
      <c r="V78" t="str">
        <f t="shared" si="45"/>
        <v>^^</v>
      </c>
      <c r="W78" t="str">
        <f t="shared" si="46"/>
        <v>^^</v>
      </c>
      <c r="X78" t="str">
        <f t="shared" si="47"/>
        <v>^^</v>
      </c>
      <c r="Y78" t="str">
        <f t="shared" si="48"/>
        <v>^^</v>
      </c>
      <c r="Z78" t="str">
        <f t="shared" si="49"/>
        <v>^^</v>
      </c>
      <c r="AA78" t="str">
        <f t="shared" si="50"/>
        <v>^^</v>
      </c>
      <c r="AB78" t="str">
        <f t="shared" si="51"/>
        <v>^^</v>
      </c>
      <c r="AC78" t="str">
        <f t="shared" si="52"/>
        <v>^^</v>
      </c>
      <c r="AD78" s="18" t="str">
        <f t="shared" si="53"/>
        <v>^^</v>
      </c>
      <c r="AE78" s="19" t="str">
        <f t="shared" si="54"/>
        <v>^^</v>
      </c>
      <c r="AF78" t="str">
        <f t="shared" si="55"/>
        <v>^^</v>
      </c>
      <c r="AG78" t="str">
        <f t="shared" si="56"/>
        <v>^^</v>
      </c>
      <c r="AH78" t="str">
        <f t="shared" si="57"/>
        <v>^^</v>
      </c>
      <c r="AI78" t="str">
        <f t="shared" si="58"/>
        <v>^^</v>
      </c>
      <c r="AJ78" t="str">
        <f t="shared" si="59"/>
        <v>^^</v>
      </c>
      <c r="AK78" t="str">
        <f t="shared" si="60"/>
        <v>^^</v>
      </c>
      <c r="AL78" t="str">
        <f t="shared" si="61"/>
        <v>^^</v>
      </c>
      <c r="AM78" t="str">
        <f t="shared" si="62"/>
        <v>^^</v>
      </c>
      <c r="AN78" s="18" t="str">
        <f t="shared" si="63"/>
        <v>^^</v>
      </c>
      <c r="AY78" t="str">
        <f>IFERROR(VLOOKUP($B$14&amp;ROW(#REF!),$A:$B,2,0),"^^")</f>
        <v>^^</v>
      </c>
      <c r="AZ78" t="str">
        <f>IFERROR(VLOOKUP($C$14&amp;ROW(#REF!),$C:$D,2,0),"^^")</f>
        <v>^^</v>
      </c>
    </row>
    <row r="79" spans="1:52" x14ac:dyDescent="0.25">
      <c r="A79" s="19" t="s">
        <v>10885</v>
      </c>
      <c r="B79" t="s">
        <v>44351</v>
      </c>
      <c r="C79" t="s">
        <v>10884</v>
      </c>
      <c r="D79" t="s">
        <v>10883</v>
      </c>
      <c r="E79" s="19" t="s">
        <v>10882</v>
      </c>
      <c r="F79" s="19" t="s">
        <v>10881</v>
      </c>
      <c r="G79" t="s">
        <v>10880</v>
      </c>
      <c r="H79" s="18" t="s">
        <v>10879</v>
      </c>
      <c r="I79" s="309" t="str">
        <f t="shared" si="32"/>
        <v>^^</v>
      </c>
      <c r="J79" s="19" t="str">
        <f t="shared" si="33"/>
        <v>^^</v>
      </c>
      <c r="K79" s="19" t="str">
        <f t="shared" si="34"/>
        <v>^^</v>
      </c>
      <c r="L79" t="str">
        <f t="shared" si="35"/>
        <v>^^</v>
      </c>
      <c r="M79" t="str">
        <f t="shared" si="36"/>
        <v>^^</v>
      </c>
      <c r="N79" t="str">
        <f t="shared" si="37"/>
        <v>^^</v>
      </c>
      <c r="O79" s="18" t="str">
        <f t="shared" si="38"/>
        <v>^^</v>
      </c>
      <c r="P79" s="19" t="str">
        <f t="shared" si="39"/>
        <v>^^</v>
      </c>
      <c r="Q79" t="str">
        <f t="shared" si="40"/>
        <v>^^</v>
      </c>
      <c r="R79" t="str">
        <f t="shared" si="41"/>
        <v>^^</v>
      </c>
      <c r="S79" t="str">
        <f t="shared" si="42"/>
        <v>^^</v>
      </c>
      <c r="T79" s="18" t="str">
        <f t="shared" si="43"/>
        <v>^^</v>
      </c>
      <c r="U79" s="19" t="str">
        <f t="shared" si="44"/>
        <v>^^</v>
      </c>
      <c r="V79" t="str">
        <f t="shared" si="45"/>
        <v>^^</v>
      </c>
      <c r="W79" t="str">
        <f t="shared" si="46"/>
        <v>^^</v>
      </c>
      <c r="X79" t="str">
        <f t="shared" si="47"/>
        <v>^^</v>
      </c>
      <c r="Y79" t="str">
        <f t="shared" si="48"/>
        <v>^^</v>
      </c>
      <c r="Z79" t="str">
        <f t="shared" si="49"/>
        <v>^^</v>
      </c>
      <c r="AA79" t="str">
        <f t="shared" si="50"/>
        <v>^^</v>
      </c>
      <c r="AB79" t="str">
        <f t="shared" si="51"/>
        <v>^^</v>
      </c>
      <c r="AC79" t="str">
        <f t="shared" si="52"/>
        <v>^^</v>
      </c>
      <c r="AD79" s="18" t="str">
        <f t="shared" si="53"/>
        <v>^^</v>
      </c>
      <c r="AE79" s="19" t="str">
        <f t="shared" si="54"/>
        <v>^^</v>
      </c>
      <c r="AF79" t="str">
        <f t="shared" si="55"/>
        <v>^^</v>
      </c>
      <c r="AG79" t="str">
        <f t="shared" si="56"/>
        <v>^^</v>
      </c>
      <c r="AH79" t="str">
        <f t="shared" si="57"/>
        <v>^^</v>
      </c>
      <c r="AI79" t="str">
        <f t="shared" si="58"/>
        <v>^^</v>
      </c>
      <c r="AJ79" t="str">
        <f t="shared" si="59"/>
        <v>^^</v>
      </c>
      <c r="AK79" t="str">
        <f t="shared" si="60"/>
        <v>^^</v>
      </c>
      <c r="AL79" t="str">
        <f t="shared" si="61"/>
        <v>^^</v>
      </c>
      <c r="AM79" t="str">
        <f t="shared" si="62"/>
        <v>^^</v>
      </c>
      <c r="AN79" s="18" t="str">
        <f t="shared" si="63"/>
        <v>^^</v>
      </c>
      <c r="AY79" t="str">
        <f>IFERROR(VLOOKUP($B$14&amp;ROW(#REF!),$A:$B,2,0),"^^")</f>
        <v>^^</v>
      </c>
      <c r="AZ79" t="str">
        <f>IFERROR(VLOOKUP($C$14&amp;ROW(#REF!),$C:$D,2,0),"^^")</f>
        <v>^^</v>
      </c>
    </row>
    <row r="80" spans="1:52" x14ac:dyDescent="0.25">
      <c r="A80" s="19" t="s">
        <v>10878</v>
      </c>
      <c r="B80" t="s">
        <v>10877</v>
      </c>
      <c r="C80" t="s">
        <v>10876</v>
      </c>
      <c r="D80" t="s">
        <v>10875</v>
      </c>
      <c r="E80" s="19" t="s">
        <v>10874</v>
      </c>
      <c r="F80" s="19" t="s">
        <v>10873</v>
      </c>
      <c r="G80" t="s">
        <v>10872</v>
      </c>
      <c r="H80" s="18" t="s">
        <v>10864</v>
      </c>
      <c r="I80" s="309" t="str">
        <f t="shared" si="32"/>
        <v>^^</v>
      </c>
      <c r="J80" s="19" t="str">
        <f t="shared" si="33"/>
        <v>^^</v>
      </c>
      <c r="K80" s="19" t="str">
        <f t="shared" si="34"/>
        <v>^^</v>
      </c>
      <c r="L80" t="str">
        <f t="shared" si="35"/>
        <v>^^</v>
      </c>
      <c r="M80" t="str">
        <f t="shared" si="36"/>
        <v>^^</v>
      </c>
      <c r="N80" t="str">
        <f t="shared" si="37"/>
        <v>^^</v>
      </c>
      <c r="O80" s="18" t="str">
        <f t="shared" si="38"/>
        <v>^^</v>
      </c>
      <c r="P80" s="19" t="str">
        <f t="shared" si="39"/>
        <v>^^</v>
      </c>
      <c r="Q80" t="str">
        <f t="shared" si="40"/>
        <v>^^</v>
      </c>
      <c r="R80" t="str">
        <f t="shared" si="41"/>
        <v>^^</v>
      </c>
      <c r="S80" t="str">
        <f t="shared" si="42"/>
        <v>^^</v>
      </c>
      <c r="T80" s="18" t="str">
        <f t="shared" si="43"/>
        <v>^^</v>
      </c>
      <c r="U80" s="19" t="str">
        <f t="shared" si="44"/>
        <v>^^</v>
      </c>
      <c r="V80" t="str">
        <f t="shared" si="45"/>
        <v>^^</v>
      </c>
      <c r="W80" t="str">
        <f t="shared" si="46"/>
        <v>^^</v>
      </c>
      <c r="X80" t="str">
        <f t="shared" si="47"/>
        <v>^^</v>
      </c>
      <c r="Y80" t="str">
        <f t="shared" si="48"/>
        <v>^^</v>
      </c>
      <c r="Z80" t="str">
        <f t="shared" si="49"/>
        <v>^^</v>
      </c>
      <c r="AA80" t="str">
        <f t="shared" si="50"/>
        <v>^^</v>
      </c>
      <c r="AB80" t="str">
        <f t="shared" si="51"/>
        <v>^^</v>
      </c>
      <c r="AC80" t="str">
        <f t="shared" si="52"/>
        <v>^^</v>
      </c>
      <c r="AD80" s="18" t="str">
        <f t="shared" si="53"/>
        <v>^^</v>
      </c>
      <c r="AE80" s="19" t="str">
        <f t="shared" si="54"/>
        <v>^^</v>
      </c>
      <c r="AF80" t="str">
        <f t="shared" si="55"/>
        <v>^^</v>
      </c>
      <c r="AG80" t="str">
        <f t="shared" si="56"/>
        <v>^^</v>
      </c>
      <c r="AH80" t="str">
        <f t="shared" si="57"/>
        <v>^^</v>
      </c>
      <c r="AI80" t="str">
        <f t="shared" si="58"/>
        <v>^^</v>
      </c>
      <c r="AJ80" t="str">
        <f t="shared" si="59"/>
        <v>^^</v>
      </c>
      <c r="AK80" t="str">
        <f t="shared" si="60"/>
        <v>^^</v>
      </c>
      <c r="AL80" t="str">
        <f t="shared" si="61"/>
        <v>^^</v>
      </c>
      <c r="AM80" t="str">
        <f t="shared" si="62"/>
        <v>^^</v>
      </c>
      <c r="AN80" s="18" t="str">
        <f t="shared" si="63"/>
        <v>^^</v>
      </c>
      <c r="AY80" t="str">
        <f>IFERROR(VLOOKUP($B$14&amp;ROW(#REF!),$A:$B,2,0),"^^")</f>
        <v>^^</v>
      </c>
      <c r="AZ80" t="str">
        <f>IFERROR(VLOOKUP($C$14&amp;ROW(#REF!),$C:$D,2,0),"^^")</f>
        <v>^^</v>
      </c>
    </row>
    <row r="81" spans="1:52" x14ac:dyDescent="0.25">
      <c r="A81" s="19" t="s">
        <v>10871</v>
      </c>
      <c r="B81" t="s">
        <v>10870</v>
      </c>
      <c r="C81" t="s">
        <v>10869</v>
      </c>
      <c r="D81" t="s">
        <v>10868</v>
      </c>
      <c r="E81" s="19" t="s">
        <v>10867</v>
      </c>
      <c r="F81" s="19" t="s">
        <v>10866</v>
      </c>
      <c r="G81" t="s">
        <v>10865</v>
      </c>
      <c r="H81" s="18" t="s">
        <v>10856</v>
      </c>
      <c r="I81" s="309" t="str">
        <f t="shared" si="32"/>
        <v>^^</v>
      </c>
      <c r="J81" s="19" t="str">
        <f t="shared" si="33"/>
        <v>^^</v>
      </c>
      <c r="K81" s="19" t="str">
        <f t="shared" si="34"/>
        <v>^^</v>
      </c>
      <c r="L81" t="str">
        <f t="shared" si="35"/>
        <v>^^</v>
      </c>
      <c r="M81" t="str">
        <f t="shared" si="36"/>
        <v>^^</v>
      </c>
      <c r="N81" t="str">
        <f t="shared" si="37"/>
        <v>^^</v>
      </c>
      <c r="O81" s="18" t="str">
        <f t="shared" si="38"/>
        <v>^^</v>
      </c>
      <c r="P81" s="19" t="str">
        <f t="shared" si="39"/>
        <v>^^</v>
      </c>
      <c r="Q81" t="str">
        <f t="shared" si="40"/>
        <v>^^</v>
      </c>
      <c r="R81" t="str">
        <f t="shared" si="41"/>
        <v>^^</v>
      </c>
      <c r="S81" t="str">
        <f t="shared" si="42"/>
        <v>^^</v>
      </c>
      <c r="T81" s="18" t="str">
        <f t="shared" si="43"/>
        <v>^^</v>
      </c>
      <c r="U81" s="19" t="str">
        <f t="shared" si="44"/>
        <v>^^</v>
      </c>
      <c r="V81" t="str">
        <f t="shared" si="45"/>
        <v>^^</v>
      </c>
      <c r="W81" t="str">
        <f t="shared" si="46"/>
        <v>^^</v>
      </c>
      <c r="X81" t="str">
        <f t="shared" si="47"/>
        <v>^^</v>
      </c>
      <c r="Y81" t="str">
        <f t="shared" si="48"/>
        <v>^^</v>
      </c>
      <c r="Z81" t="str">
        <f t="shared" si="49"/>
        <v>^^</v>
      </c>
      <c r="AA81" t="str">
        <f t="shared" si="50"/>
        <v>^^</v>
      </c>
      <c r="AB81" t="str">
        <f t="shared" si="51"/>
        <v>^^</v>
      </c>
      <c r="AC81" t="str">
        <f t="shared" si="52"/>
        <v>^^</v>
      </c>
      <c r="AD81" s="18" t="str">
        <f t="shared" si="53"/>
        <v>^^</v>
      </c>
      <c r="AE81" s="19" t="str">
        <f t="shared" si="54"/>
        <v>^^</v>
      </c>
      <c r="AF81" t="str">
        <f t="shared" si="55"/>
        <v>^^</v>
      </c>
      <c r="AG81" t="str">
        <f t="shared" si="56"/>
        <v>^^</v>
      </c>
      <c r="AH81" t="str">
        <f t="shared" si="57"/>
        <v>^^</v>
      </c>
      <c r="AI81" t="str">
        <f t="shared" si="58"/>
        <v>^^</v>
      </c>
      <c r="AJ81" t="str">
        <f t="shared" si="59"/>
        <v>^^</v>
      </c>
      <c r="AK81" t="str">
        <f t="shared" si="60"/>
        <v>^^</v>
      </c>
      <c r="AL81" t="str">
        <f t="shared" si="61"/>
        <v>^^</v>
      </c>
      <c r="AM81" t="str">
        <f t="shared" si="62"/>
        <v>^^</v>
      </c>
      <c r="AN81" s="18" t="str">
        <f t="shared" si="63"/>
        <v>^^</v>
      </c>
      <c r="AY81" t="str">
        <f>IFERROR(VLOOKUP($B$14&amp;ROW(#REF!),$A:$B,2,0),"^^")</f>
        <v>^^</v>
      </c>
      <c r="AZ81" t="str">
        <f>IFERROR(VLOOKUP($C$14&amp;ROW(#REF!),$C:$D,2,0),"^^")</f>
        <v>^^</v>
      </c>
    </row>
    <row r="82" spans="1:52" x14ac:dyDescent="0.25">
      <c r="A82" s="19" t="s">
        <v>10863</v>
      </c>
      <c r="B82" t="s">
        <v>10862</v>
      </c>
      <c r="C82" t="s">
        <v>10861</v>
      </c>
      <c r="D82" t="s">
        <v>10860</v>
      </c>
      <c r="E82" s="19" t="s">
        <v>10859</v>
      </c>
      <c r="F82" s="19" t="s">
        <v>10858</v>
      </c>
      <c r="G82" t="s">
        <v>10857</v>
      </c>
      <c r="H82" s="18" t="s">
        <v>10848</v>
      </c>
      <c r="I82" s="309" t="str">
        <f t="shared" si="32"/>
        <v>^^</v>
      </c>
      <c r="J82" s="19" t="str">
        <f t="shared" si="33"/>
        <v>^^</v>
      </c>
      <c r="K82" s="19" t="str">
        <f t="shared" si="34"/>
        <v>^^</v>
      </c>
      <c r="L82" t="str">
        <f t="shared" si="35"/>
        <v>^^</v>
      </c>
      <c r="M82" t="str">
        <f t="shared" si="36"/>
        <v>^^</v>
      </c>
      <c r="N82" t="str">
        <f t="shared" si="37"/>
        <v>^^</v>
      </c>
      <c r="O82" s="18" t="str">
        <f t="shared" si="38"/>
        <v>^^</v>
      </c>
      <c r="P82" s="19" t="str">
        <f t="shared" si="39"/>
        <v>^^</v>
      </c>
      <c r="Q82" t="str">
        <f t="shared" si="40"/>
        <v>^^</v>
      </c>
      <c r="R82" t="str">
        <f t="shared" si="41"/>
        <v>^^</v>
      </c>
      <c r="S82" t="str">
        <f t="shared" si="42"/>
        <v>^^</v>
      </c>
      <c r="T82" s="18" t="str">
        <f t="shared" si="43"/>
        <v>^^</v>
      </c>
      <c r="U82" s="19" t="str">
        <f t="shared" si="44"/>
        <v>^^</v>
      </c>
      <c r="V82" t="str">
        <f t="shared" si="45"/>
        <v>^^</v>
      </c>
      <c r="W82" t="str">
        <f t="shared" si="46"/>
        <v>^^</v>
      </c>
      <c r="X82" t="str">
        <f t="shared" si="47"/>
        <v>^^</v>
      </c>
      <c r="Y82" t="str">
        <f t="shared" si="48"/>
        <v>^^</v>
      </c>
      <c r="Z82" t="str">
        <f t="shared" si="49"/>
        <v>^^</v>
      </c>
      <c r="AA82" t="str">
        <f t="shared" si="50"/>
        <v>^^</v>
      </c>
      <c r="AB82" t="str">
        <f t="shared" si="51"/>
        <v>^^</v>
      </c>
      <c r="AC82" t="str">
        <f t="shared" si="52"/>
        <v>^^</v>
      </c>
      <c r="AD82" s="18" t="str">
        <f t="shared" si="53"/>
        <v>^^</v>
      </c>
      <c r="AE82" s="19" t="str">
        <f t="shared" si="54"/>
        <v>^^</v>
      </c>
      <c r="AF82" t="str">
        <f t="shared" si="55"/>
        <v>^^</v>
      </c>
      <c r="AG82" t="str">
        <f t="shared" si="56"/>
        <v>^^</v>
      </c>
      <c r="AH82" t="str">
        <f t="shared" si="57"/>
        <v>^^</v>
      </c>
      <c r="AI82" t="str">
        <f t="shared" si="58"/>
        <v>^^</v>
      </c>
      <c r="AJ82" t="str">
        <f t="shared" si="59"/>
        <v>^^</v>
      </c>
      <c r="AK82" t="str">
        <f t="shared" si="60"/>
        <v>^^</v>
      </c>
      <c r="AL82" t="str">
        <f t="shared" si="61"/>
        <v>^^</v>
      </c>
      <c r="AM82" t="str">
        <f t="shared" si="62"/>
        <v>^^</v>
      </c>
      <c r="AN82" s="18" t="str">
        <f t="shared" si="63"/>
        <v>^^</v>
      </c>
      <c r="AY82" t="str">
        <f>IFERROR(VLOOKUP($B$14&amp;ROW(#REF!),$A:$B,2,0),"^^")</f>
        <v>^^</v>
      </c>
      <c r="AZ82" t="str">
        <f>IFERROR(VLOOKUP($C$14&amp;ROW(#REF!),$C:$D,2,0),"^^")</f>
        <v>^^</v>
      </c>
    </row>
    <row r="83" spans="1:52" x14ac:dyDescent="0.25">
      <c r="A83" s="19" t="s">
        <v>10855</v>
      </c>
      <c r="B83" t="s">
        <v>10854</v>
      </c>
      <c r="C83" t="s">
        <v>10853</v>
      </c>
      <c r="D83" t="s">
        <v>10852</v>
      </c>
      <c r="E83" s="19" t="s">
        <v>10851</v>
      </c>
      <c r="F83" s="19" t="s">
        <v>10850</v>
      </c>
      <c r="G83" t="s">
        <v>10849</v>
      </c>
      <c r="H83" s="18" t="s">
        <v>10840</v>
      </c>
      <c r="I83" s="309" t="str">
        <f t="shared" si="32"/>
        <v>^^</v>
      </c>
      <c r="J83" s="19" t="str">
        <f t="shared" si="33"/>
        <v>^^</v>
      </c>
      <c r="K83" s="19" t="str">
        <f t="shared" si="34"/>
        <v>^^</v>
      </c>
      <c r="L83" t="str">
        <f t="shared" si="35"/>
        <v>^^</v>
      </c>
      <c r="M83" t="str">
        <f t="shared" si="36"/>
        <v>^^</v>
      </c>
      <c r="N83" t="str">
        <f t="shared" si="37"/>
        <v>^^</v>
      </c>
      <c r="O83" s="18" t="str">
        <f t="shared" si="38"/>
        <v>^^</v>
      </c>
      <c r="P83" s="19" t="str">
        <f t="shared" si="39"/>
        <v>^^</v>
      </c>
      <c r="Q83" t="str">
        <f t="shared" si="40"/>
        <v>^^</v>
      </c>
      <c r="R83" t="str">
        <f t="shared" si="41"/>
        <v>^^</v>
      </c>
      <c r="S83" t="str">
        <f t="shared" si="42"/>
        <v>^^</v>
      </c>
      <c r="T83" s="18" t="str">
        <f t="shared" si="43"/>
        <v>^^</v>
      </c>
      <c r="U83" s="19" t="str">
        <f t="shared" si="44"/>
        <v>^^</v>
      </c>
      <c r="V83" t="str">
        <f t="shared" si="45"/>
        <v>^^</v>
      </c>
      <c r="W83" t="str">
        <f t="shared" si="46"/>
        <v>^^</v>
      </c>
      <c r="X83" t="str">
        <f t="shared" si="47"/>
        <v>^^</v>
      </c>
      <c r="Y83" t="str">
        <f t="shared" si="48"/>
        <v>^^</v>
      </c>
      <c r="Z83" t="str">
        <f t="shared" si="49"/>
        <v>^^</v>
      </c>
      <c r="AA83" t="str">
        <f t="shared" si="50"/>
        <v>^^</v>
      </c>
      <c r="AB83" t="str">
        <f t="shared" si="51"/>
        <v>^^</v>
      </c>
      <c r="AC83" t="str">
        <f t="shared" si="52"/>
        <v>^^</v>
      </c>
      <c r="AD83" s="18" t="str">
        <f t="shared" si="53"/>
        <v>^^</v>
      </c>
      <c r="AE83" s="19" t="str">
        <f t="shared" si="54"/>
        <v>^^</v>
      </c>
      <c r="AF83" t="str">
        <f t="shared" si="55"/>
        <v>^^</v>
      </c>
      <c r="AG83" t="str">
        <f t="shared" si="56"/>
        <v>^^</v>
      </c>
      <c r="AH83" t="str">
        <f t="shared" si="57"/>
        <v>^^</v>
      </c>
      <c r="AI83" t="str">
        <f t="shared" si="58"/>
        <v>^^</v>
      </c>
      <c r="AJ83" t="str">
        <f t="shared" si="59"/>
        <v>^^</v>
      </c>
      <c r="AK83" t="str">
        <f t="shared" si="60"/>
        <v>^^</v>
      </c>
      <c r="AL83" t="str">
        <f t="shared" si="61"/>
        <v>^^</v>
      </c>
      <c r="AM83" t="str">
        <f t="shared" si="62"/>
        <v>^^</v>
      </c>
      <c r="AN83" s="18" t="str">
        <f t="shared" si="63"/>
        <v>^^</v>
      </c>
      <c r="AY83" t="str">
        <f>IFERROR(VLOOKUP($B$14&amp;ROW(#REF!),$A:$B,2,0),"^^")</f>
        <v>^^</v>
      </c>
      <c r="AZ83" t="str">
        <f>IFERROR(VLOOKUP($C$14&amp;ROW(#REF!),$C:$D,2,0),"^^")</f>
        <v>^^</v>
      </c>
    </row>
    <row r="84" spans="1:52" x14ac:dyDescent="0.25">
      <c r="A84" s="19" t="s">
        <v>10847</v>
      </c>
      <c r="B84" t="s">
        <v>10846</v>
      </c>
      <c r="C84" t="s">
        <v>10845</v>
      </c>
      <c r="D84" t="s">
        <v>10844</v>
      </c>
      <c r="E84" s="19" t="s">
        <v>10843</v>
      </c>
      <c r="F84" s="19" t="s">
        <v>10842</v>
      </c>
      <c r="G84" t="s">
        <v>10841</v>
      </c>
      <c r="H84" s="18" t="s">
        <v>10832</v>
      </c>
      <c r="I84" s="309" t="str">
        <f t="shared" ref="I84:I147" si="64">IFERROR(VLOOKUP($A$4&amp;ROW(A83),A:B,2,0),"^^")</f>
        <v>^^</v>
      </c>
      <c r="J84" s="19" t="str">
        <f t="shared" ref="J84:J147" si="65">IFERROR(VLOOKUP($A$6&amp;ROW(A83),E:F,2,0),"^^")</f>
        <v>^^</v>
      </c>
      <c r="K84" s="19" t="str">
        <f t="shared" si="34"/>
        <v>^^</v>
      </c>
      <c r="L84" t="str">
        <f t="shared" si="35"/>
        <v>^^</v>
      </c>
      <c r="M84" t="str">
        <f t="shared" si="36"/>
        <v>^^</v>
      </c>
      <c r="N84" t="str">
        <f t="shared" si="37"/>
        <v>^^</v>
      </c>
      <c r="O84" s="18" t="str">
        <f t="shared" si="38"/>
        <v>^^</v>
      </c>
      <c r="P84" s="19" t="str">
        <f t="shared" si="39"/>
        <v>^^</v>
      </c>
      <c r="Q84" t="str">
        <f t="shared" si="40"/>
        <v>^^</v>
      </c>
      <c r="R84" t="str">
        <f t="shared" si="41"/>
        <v>^^</v>
      </c>
      <c r="S84" t="str">
        <f t="shared" si="42"/>
        <v>^^</v>
      </c>
      <c r="T84" s="18" t="str">
        <f t="shared" si="43"/>
        <v>^^</v>
      </c>
      <c r="U84" s="19" t="str">
        <f t="shared" si="44"/>
        <v>^^</v>
      </c>
      <c r="V84" t="str">
        <f t="shared" si="45"/>
        <v>^^</v>
      </c>
      <c r="W84" t="str">
        <f t="shared" si="46"/>
        <v>^^</v>
      </c>
      <c r="X84" t="str">
        <f t="shared" si="47"/>
        <v>^^</v>
      </c>
      <c r="Y84" t="str">
        <f t="shared" si="48"/>
        <v>^^</v>
      </c>
      <c r="Z84" t="str">
        <f t="shared" si="49"/>
        <v>^^</v>
      </c>
      <c r="AA84" t="str">
        <f t="shared" si="50"/>
        <v>^^</v>
      </c>
      <c r="AB84" t="str">
        <f t="shared" si="51"/>
        <v>^^</v>
      </c>
      <c r="AC84" t="str">
        <f t="shared" si="52"/>
        <v>^^</v>
      </c>
      <c r="AD84" s="18" t="str">
        <f t="shared" si="53"/>
        <v>^^</v>
      </c>
      <c r="AE84" s="19" t="str">
        <f t="shared" si="54"/>
        <v>^^</v>
      </c>
      <c r="AF84" t="str">
        <f t="shared" si="55"/>
        <v>^^</v>
      </c>
      <c r="AG84" t="str">
        <f t="shared" si="56"/>
        <v>^^</v>
      </c>
      <c r="AH84" t="str">
        <f t="shared" si="57"/>
        <v>^^</v>
      </c>
      <c r="AI84" t="str">
        <f t="shared" si="58"/>
        <v>^^</v>
      </c>
      <c r="AJ84" t="str">
        <f t="shared" si="59"/>
        <v>^^</v>
      </c>
      <c r="AK84" t="str">
        <f t="shared" si="60"/>
        <v>^^</v>
      </c>
      <c r="AL84" t="str">
        <f t="shared" si="61"/>
        <v>^^</v>
      </c>
      <c r="AM84" t="str">
        <f t="shared" si="62"/>
        <v>^^</v>
      </c>
      <c r="AN84" s="18" t="str">
        <f t="shared" si="63"/>
        <v>^^</v>
      </c>
      <c r="AY84" t="str">
        <f>IFERROR(VLOOKUP($B$14&amp;ROW(#REF!),$A:$B,2,0),"^^")</f>
        <v>^^</v>
      </c>
      <c r="AZ84" t="str">
        <f>IFERROR(VLOOKUP($C$14&amp;ROW(#REF!),$C:$D,2,0),"^^")</f>
        <v>^^</v>
      </c>
    </row>
    <row r="85" spans="1:52" x14ac:dyDescent="0.25">
      <c r="A85" s="19" t="s">
        <v>10839</v>
      </c>
      <c r="B85" t="s">
        <v>10838</v>
      </c>
      <c r="C85" t="s">
        <v>10837</v>
      </c>
      <c r="D85" t="s">
        <v>10836</v>
      </c>
      <c r="E85" s="19" t="s">
        <v>10835</v>
      </c>
      <c r="F85" s="19" t="s">
        <v>10834</v>
      </c>
      <c r="G85" t="s">
        <v>10833</v>
      </c>
      <c r="H85" s="18" t="s">
        <v>10825</v>
      </c>
      <c r="I85" s="309" t="str">
        <f t="shared" si="64"/>
        <v>^^</v>
      </c>
      <c r="J85" s="19" t="str">
        <f t="shared" si="65"/>
        <v>^^</v>
      </c>
      <c r="K85" s="19" t="str">
        <f t="shared" si="34"/>
        <v>^^</v>
      </c>
      <c r="L85" t="str">
        <f t="shared" si="35"/>
        <v>^^</v>
      </c>
      <c r="M85" t="str">
        <f t="shared" si="36"/>
        <v>^^</v>
      </c>
      <c r="N85" t="str">
        <f t="shared" si="37"/>
        <v>^^</v>
      </c>
      <c r="O85" s="18" t="str">
        <f t="shared" si="38"/>
        <v>^^</v>
      </c>
      <c r="P85" s="19" t="str">
        <f t="shared" si="39"/>
        <v>^^</v>
      </c>
      <c r="Q85" t="str">
        <f t="shared" si="40"/>
        <v>^^</v>
      </c>
      <c r="R85" t="str">
        <f t="shared" si="41"/>
        <v>^^</v>
      </c>
      <c r="S85" t="str">
        <f t="shared" si="42"/>
        <v>^^</v>
      </c>
      <c r="T85" s="18" t="str">
        <f t="shared" si="43"/>
        <v>^^</v>
      </c>
      <c r="U85" s="19" t="str">
        <f t="shared" si="44"/>
        <v>^^</v>
      </c>
      <c r="V85" t="str">
        <f t="shared" si="45"/>
        <v>^^</v>
      </c>
      <c r="W85" t="str">
        <f t="shared" si="46"/>
        <v>^^</v>
      </c>
      <c r="X85" t="str">
        <f t="shared" si="47"/>
        <v>^^</v>
      </c>
      <c r="Y85" t="str">
        <f t="shared" si="48"/>
        <v>^^</v>
      </c>
      <c r="Z85" t="str">
        <f t="shared" si="49"/>
        <v>^^</v>
      </c>
      <c r="AA85" t="str">
        <f t="shared" si="50"/>
        <v>^^</v>
      </c>
      <c r="AB85" t="str">
        <f t="shared" si="51"/>
        <v>^^</v>
      </c>
      <c r="AC85" t="str">
        <f t="shared" si="52"/>
        <v>^^</v>
      </c>
      <c r="AD85" s="18" t="str">
        <f t="shared" si="53"/>
        <v>^^</v>
      </c>
      <c r="AE85" s="19" t="str">
        <f t="shared" si="54"/>
        <v>^^</v>
      </c>
      <c r="AF85" t="str">
        <f t="shared" si="55"/>
        <v>^^</v>
      </c>
      <c r="AG85" t="str">
        <f t="shared" si="56"/>
        <v>^^</v>
      </c>
      <c r="AH85" t="str">
        <f t="shared" si="57"/>
        <v>^^</v>
      </c>
      <c r="AI85" t="str">
        <f t="shared" si="58"/>
        <v>^^</v>
      </c>
      <c r="AJ85" t="str">
        <f t="shared" si="59"/>
        <v>^^</v>
      </c>
      <c r="AK85" t="str">
        <f t="shared" si="60"/>
        <v>^^</v>
      </c>
      <c r="AL85" t="str">
        <f t="shared" si="61"/>
        <v>^^</v>
      </c>
      <c r="AM85" t="str">
        <f t="shared" si="62"/>
        <v>^^</v>
      </c>
      <c r="AN85" s="18" t="str">
        <f t="shared" si="63"/>
        <v>^^</v>
      </c>
      <c r="AY85" t="str">
        <f>IFERROR(VLOOKUP($B$14&amp;ROW(#REF!),$A:$B,2,0),"^^")</f>
        <v>^^</v>
      </c>
      <c r="AZ85" t="str">
        <f>IFERROR(VLOOKUP($C$14&amp;ROW(#REF!),$C:$D,2,0),"^^")</f>
        <v>^^</v>
      </c>
    </row>
    <row r="86" spans="1:52" x14ac:dyDescent="0.25">
      <c r="A86" s="19" t="s">
        <v>10831</v>
      </c>
      <c r="B86" t="s">
        <v>10830</v>
      </c>
      <c r="C86" t="s">
        <v>44350</v>
      </c>
      <c r="D86" t="s">
        <v>44349</v>
      </c>
      <c r="E86" s="19" t="s">
        <v>10827</v>
      </c>
      <c r="F86" s="19" t="s">
        <v>10826</v>
      </c>
      <c r="G86" t="s">
        <v>10819</v>
      </c>
      <c r="H86" s="18" t="s">
        <v>10818</v>
      </c>
      <c r="I86" s="309" t="str">
        <f t="shared" si="64"/>
        <v>^^</v>
      </c>
      <c r="J86" s="19" t="str">
        <f t="shared" si="65"/>
        <v>^^</v>
      </c>
      <c r="K86" s="19" t="str">
        <f t="shared" si="34"/>
        <v>^^</v>
      </c>
      <c r="L86" t="str">
        <f t="shared" si="35"/>
        <v>^^</v>
      </c>
      <c r="M86" t="str">
        <f t="shared" si="36"/>
        <v>^^</v>
      </c>
      <c r="N86" t="str">
        <f t="shared" si="37"/>
        <v>^^</v>
      </c>
      <c r="O86" s="18" t="str">
        <f t="shared" si="38"/>
        <v>^^</v>
      </c>
      <c r="P86" s="19" t="str">
        <f t="shared" si="39"/>
        <v>^^</v>
      </c>
      <c r="Q86" t="str">
        <f t="shared" si="40"/>
        <v>^^</v>
      </c>
      <c r="R86" t="str">
        <f t="shared" si="41"/>
        <v>^^</v>
      </c>
      <c r="S86" t="str">
        <f t="shared" si="42"/>
        <v>^^</v>
      </c>
      <c r="T86" s="18" t="str">
        <f t="shared" si="43"/>
        <v>^^</v>
      </c>
      <c r="U86" s="19" t="str">
        <f t="shared" si="44"/>
        <v>^^</v>
      </c>
      <c r="V86" t="str">
        <f t="shared" si="45"/>
        <v>^^</v>
      </c>
      <c r="W86" t="str">
        <f t="shared" si="46"/>
        <v>^^</v>
      </c>
      <c r="X86" t="str">
        <f t="shared" si="47"/>
        <v>^^</v>
      </c>
      <c r="Y86" t="str">
        <f t="shared" si="48"/>
        <v>^^</v>
      </c>
      <c r="Z86" t="str">
        <f t="shared" si="49"/>
        <v>^^</v>
      </c>
      <c r="AA86" t="str">
        <f t="shared" si="50"/>
        <v>^^</v>
      </c>
      <c r="AB86" t="str">
        <f t="shared" si="51"/>
        <v>^^</v>
      </c>
      <c r="AC86" t="str">
        <f t="shared" si="52"/>
        <v>^^</v>
      </c>
      <c r="AD86" s="18" t="str">
        <f t="shared" si="53"/>
        <v>^^</v>
      </c>
      <c r="AE86" s="19" t="str">
        <f t="shared" si="54"/>
        <v>^^</v>
      </c>
      <c r="AF86" t="str">
        <f t="shared" si="55"/>
        <v>^^</v>
      </c>
      <c r="AG86" t="str">
        <f t="shared" si="56"/>
        <v>^^</v>
      </c>
      <c r="AH86" t="str">
        <f t="shared" si="57"/>
        <v>^^</v>
      </c>
      <c r="AI86" t="str">
        <f t="shared" si="58"/>
        <v>^^</v>
      </c>
      <c r="AJ86" t="str">
        <f t="shared" si="59"/>
        <v>^^</v>
      </c>
      <c r="AK86" t="str">
        <f t="shared" si="60"/>
        <v>^^</v>
      </c>
      <c r="AL86" t="str">
        <f t="shared" si="61"/>
        <v>^^</v>
      </c>
      <c r="AM86" t="str">
        <f t="shared" si="62"/>
        <v>^^</v>
      </c>
      <c r="AN86" s="18" t="str">
        <f t="shared" si="63"/>
        <v>^^</v>
      </c>
      <c r="AY86" t="str">
        <f>IFERROR(VLOOKUP($B$14&amp;ROW(#REF!),$A:$B,2,0),"^^")</f>
        <v>^^</v>
      </c>
      <c r="AZ86" t="str">
        <f>IFERROR(VLOOKUP($C$14&amp;ROW(#REF!),$C:$D,2,0),"^^")</f>
        <v>^^</v>
      </c>
    </row>
    <row r="87" spans="1:52" x14ac:dyDescent="0.25">
      <c r="A87" s="19" t="s">
        <v>10824</v>
      </c>
      <c r="B87" t="s">
        <v>10823</v>
      </c>
      <c r="C87" t="s">
        <v>44348</v>
      </c>
      <c r="D87" t="s">
        <v>44347</v>
      </c>
      <c r="E87" s="19" t="s">
        <v>10820</v>
      </c>
      <c r="F87" s="19" t="s">
        <v>10662</v>
      </c>
      <c r="G87" t="s">
        <v>10811</v>
      </c>
      <c r="H87" s="18" t="s">
        <v>10810</v>
      </c>
      <c r="I87" s="309" t="str">
        <f t="shared" si="64"/>
        <v>^^</v>
      </c>
      <c r="J87" s="19" t="str">
        <f t="shared" si="65"/>
        <v>^^</v>
      </c>
      <c r="K87" s="19" t="str">
        <f t="shared" si="34"/>
        <v>^^</v>
      </c>
      <c r="L87" t="str">
        <f t="shared" si="35"/>
        <v>^^</v>
      </c>
      <c r="M87" t="str">
        <f t="shared" si="36"/>
        <v>^^</v>
      </c>
      <c r="N87" t="str">
        <f t="shared" si="37"/>
        <v>^^</v>
      </c>
      <c r="O87" s="18" t="str">
        <f t="shared" si="38"/>
        <v>^^</v>
      </c>
      <c r="P87" s="19" t="str">
        <f t="shared" si="39"/>
        <v>^^</v>
      </c>
      <c r="Q87" t="str">
        <f t="shared" si="40"/>
        <v>^^</v>
      </c>
      <c r="R87" t="str">
        <f t="shared" si="41"/>
        <v>^^</v>
      </c>
      <c r="S87" t="str">
        <f t="shared" si="42"/>
        <v>^^</v>
      </c>
      <c r="T87" s="18" t="str">
        <f t="shared" si="43"/>
        <v>^^</v>
      </c>
      <c r="U87" s="19" t="str">
        <f t="shared" si="44"/>
        <v>^^</v>
      </c>
      <c r="V87" t="str">
        <f t="shared" si="45"/>
        <v>^^</v>
      </c>
      <c r="W87" t="str">
        <f t="shared" si="46"/>
        <v>^^</v>
      </c>
      <c r="X87" t="str">
        <f t="shared" si="47"/>
        <v>^^</v>
      </c>
      <c r="Y87" t="str">
        <f t="shared" si="48"/>
        <v>^^</v>
      </c>
      <c r="Z87" t="str">
        <f t="shared" si="49"/>
        <v>^^</v>
      </c>
      <c r="AA87" t="str">
        <f t="shared" si="50"/>
        <v>^^</v>
      </c>
      <c r="AB87" t="str">
        <f t="shared" si="51"/>
        <v>^^</v>
      </c>
      <c r="AC87" t="str">
        <f t="shared" si="52"/>
        <v>^^</v>
      </c>
      <c r="AD87" s="18" t="str">
        <f t="shared" si="53"/>
        <v>^^</v>
      </c>
      <c r="AE87" s="19" t="str">
        <f t="shared" si="54"/>
        <v>^^</v>
      </c>
      <c r="AF87" t="str">
        <f t="shared" si="55"/>
        <v>^^</v>
      </c>
      <c r="AG87" t="str">
        <f t="shared" si="56"/>
        <v>^^</v>
      </c>
      <c r="AH87" t="str">
        <f t="shared" si="57"/>
        <v>^^</v>
      </c>
      <c r="AI87" t="str">
        <f t="shared" si="58"/>
        <v>^^</v>
      </c>
      <c r="AJ87" t="str">
        <f t="shared" si="59"/>
        <v>^^</v>
      </c>
      <c r="AK87" t="str">
        <f t="shared" si="60"/>
        <v>^^</v>
      </c>
      <c r="AL87" t="str">
        <f t="shared" si="61"/>
        <v>^^</v>
      </c>
      <c r="AM87" t="str">
        <f t="shared" si="62"/>
        <v>^^</v>
      </c>
      <c r="AN87" s="18" t="str">
        <f t="shared" si="63"/>
        <v>^^</v>
      </c>
      <c r="AY87" t="str">
        <f>IFERROR(VLOOKUP($B$14&amp;ROW(#REF!),$A:$B,2,0),"^^")</f>
        <v>^^</v>
      </c>
      <c r="AZ87" t="str">
        <f>IFERROR(VLOOKUP($C$14&amp;ROW(#REF!),$C:$D,2,0),"^^")</f>
        <v>^^</v>
      </c>
    </row>
    <row r="88" spans="1:52" x14ac:dyDescent="0.25">
      <c r="A88" s="19" t="s">
        <v>10817</v>
      </c>
      <c r="B88" t="s">
        <v>10816</v>
      </c>
      <c r="C88" t="s">
        <v>44346</v>
      </c>
      <c r="D88" t="s">
        <v>44345</v>
      </c>
      <c r="E88" s="19" t="s">
        <v>10813</v>
      </c>
      <c r="F88" s="19" t="s">
        <v>10812</v>
      </c>
      <c r="G88" t="s">
        <v>10803</v>
      </c>
      <c r="H88" s="18" t="s">
        <v>10802</v>
      </c>
      <c r="I88" s="309" t="str">
        <f t="shared" si="64"/>
        <v>^^</v>
      </c>
      <c r="J88" s="19" t="str">
        <f t="shared" si="65"/>
        <v>^^</v>
      </c>
      <c r="K88" s="19" t="str">
        <f t="shared" si="34"/>
        <v>^^</v>
      </c>
      <c r="L88" t="str">
        <f t="shared" si="35"/>
        <v>^^</v>
      </c>
      <c r="M88" t="str">
        <f t="shared" si="36"/>
        <v>^^</v>
      </c>
      <c r="N88" t="str">
        <f t="shared" si="37"/>
        <v>^^</v>
      </c>
      <c r="O88" s="18" t="str">
        <f t="shared" si="38"/>
        <v>^^</v>
      </c>
      <c r="P88" s="19" t="str">
        <f t="shared" si="39"/>
        <v>^^</v>
      </c>
      <c r="Q88" t="str">
        <f t="shared" si="40"/>
        <v>^^</v>
      </c>
      <c r="R88" t="str">
        <f t="shared" si="41"/>
        <v>^^</v>
      </c>
      <c r="S88" t="str">
        <f t="shared" si="42"/>
        <v>^^</v>
      </c>
      <c r="T88" s="18" t="str">
        <f t="shared" si="43"/>
        <v>^^</v>
      </c>
      <c r="U88" s="19" t="str">
        <f t="shared" si="44"/>
        <v>^^</v>
      </c>
      <c r="V88" t="str">
        <f t="shared" si="45"/>
        <v>^^</v>
      </c>
      <c r="W88" t="str">
        <f t="shared" si="46"/>
        <v>^^</v>
      </c>
      <c r="X88" t="str">
        <f t="shared" si="47"/>
        <v>^^</v>
      </c>
      <c r="Y88" t="str">
        <f t="shared" si="48"/>
        <v>^^</v>
      </c>
      <c r="Z88" t="str">
        <f t="shared" si="49"/>
        <v>^^</v>
      </c>
      <c r="AA88" t="str">
        <f t="shared" si="50"/>
        <v>^^</v>
      </c>
      <c r="AB88" t="str">
        <f t="shared" si="51"/>
        <v>^^</v>
      </c>
      <c r="AC88" t="str">
        <f t="shared" si="52"/>
        <v>^^</v>
      </c>
      <c r="AD88" s="18" t="str">
        <f t="shared" si="53"/>
        <v>^^</v>
      </c>
      <c r="AE88" s="19" t="str">
        <f t="shared" si="54"/>
        <v>^^</v>
      </c>
      <c r="AF88" t="str">
        <f t="shared" si="55"/>
        <v>^^</v>
      </c>
      <c r="AG88" t="str">
        <f t="shared" si="56"/>
        <v>^^</v>
      </c>
      <c r="AH88" t="str">
        <f t="shared" si="57"/>
        <v>^^</v>
      </c>
      <c r="AI88" t="str">
        <f t="shared" si="58"/>
        <v>^^</v>
      </c>
      <c r="AJ88" t="str">
        <f t="shared" si="59"/>
        <v>^^</v>
      </c>
      <c r="AK88" t="str">
        <f t="shared" si="60"/>
        <v>^^</v>
      </c>
      <c r="AL88" t="str">
        <f t="shared" si="61"/>
        <v>^^</v>
      </c>
      <c r="AM88" t="str">
        <f t="shared" si="62"/>
        <v>^^</v>
      </c>
      <c r="AN88" s="18" t="str">
        <f t="shared" si="63"/>
        <v>^^</v>
      </c>
      <c r="AY88" t="str">
        <f>IFERROR(VLOOKUP($B$14&amp;ROW(#REF!),$A:$B,2,0),"^^")</f>
        <v>^^</v>
      </c>
      <c r="AZ88" t="str">
        <f>IFERROR(VLOOKUP($C$14&amp;ROW(#REF!),$C:$D,2,0),"^^")</f>
        <v>^^</v>
      </c>
    </row>
    <row r="89" spans="1:52" x14ac:dyDescent="0.25">
      <c r="A89" s="19" t="s">
        <v>10809</v>
      </c>
      <c r="B89" t="s">
        <v>10808</v>
      </c>
      <c r="C89" t="s">
        <v>44344</v>
      </c>
      <c r="D89" t="s">
        <v>44343</v>
      </c>
      <c r="E89" s="19" t="s">
        <v>10805</v>
      </c>
      <c r="F89" s="19" t="s">
        <v>10804</v>
      </c>
      <c r="G89" t="s">
        <v>10797</v>
      </c>
      <c r="H89" s="18" t="s">
        <v>10796</v>
      </c>
      <c r="I89" s="309" t="str">
        <f t="shared" si="64"/>
        <v>^^</v>
      </c>
      <c r="J89" s="19" t="str">
        <f t="shared" si="65"/>
        <v>^^</v>
      </c>
      <c r="K89" s="19" t="str">
        <f t="shared" si="34"/>
        <v>^^</v>
      </c>
      <c r="L89" t="str">
        <f t="shared" si="35"/>
        <v>^^</v>
      </c>
      <c r="M89" t="str">
        <f t="shared" si="36"/>
        <v>^^</v>
      </c>
      <c r="N89" t="str">
        <f t="shared" si="37"/>
        <v>^^</v>
      </c>
      <c r="O89" s="18" t="str">
        <f t="shared" si="38"/>
        <v>^^</v>
      </c>
      <c r="P89" s="19" t="str">
        <f t="shared" si="39"/>
        <v>^^</v>
      </c>
      <c r="Q89" t="str">
        <f t="shared" si="40"/>
        <v>^^</v>
      </c>
      <c r="R89" t="str">
        <f t="shared" si="41"/>
        <v>^^</v>
      </c>
      <c r="S89" t="str">
        <f t="shared" si="42"/>
        <v>^^</v>
      </c>
      <c r="T89" s="18" t="str">
        <f t="shared" si="43"/>
        <v>^^</v>
      </c>
      <c r="U89" s="19" t="str">
        <f t="shared" si="44"/>
        <v>^^</v>
      </c>
      <c r="V89" t="str">
        <f t="shared" si="45"/>
        <v>^^</v>
      </c>
      <c r="W89" t="str">
        <f t="shared" si="46"/>
        <v>^^</v>
      </c>
      <c r="X89" t="str">
        <f t="shared" si="47"/>
        <v>^^</v>
      </c>
      <c r="Y89" t="str">
        <f t="shared" si="48"/>
        <v>^^</v>
      </c>
      <c r="Z89" t="str">
        <f t="shared" si="49"/>
        <v>^^</v>
      </c>
      <c r="AA89" t="str">
        <f t="shared" si="50"/>
        <v>^^</v>
      </c>
      <c r="AB89" t="str">
        <f t="shared" si="51"/>
        <v>^^</v>
      </c>
      <c r="AC89" t="str">
        <f t="shared" si="52"/>
        <v>^^</v>
      </c>
      <c r="AD89" s="18" t="str">
        <f t="shared" si="53"/>
        <v>^^</v>
      </c>
      <c r="AE89" s="19" t="str">
        <f t="shared" si="54"/>
        <v>^^</v>
      </c>
      <c r="AF89" t="str">
        <f t="shared" si="55"/>
        <v>^^</v>
      </c>
      <c r="AG89" t="str">
        <f t="shared" si="56"/>
        <v>^^</v>
      </c>
      <c r="AH89" t="str">
        <f t="shared" si="57"/>
        <v>^^</v>
      </c>
      <c r="AI89" t="str">
        <f t="shared" si="58"/>
        <v>^^</v>
      </c>
      <c r="AJ89" t="str">
        <f t="shared" si="59"/>
        <v>^^</v>
      </c>
      <c r="AK89" t="str">
        <f t="shared" si="60"/>
        <v>^^</v>
      </c>
      <c r="AL89" t="str">
        <f t="shared" si="61"/>
        <v>^^</v>
      </c>
      <c r="AM89" t="str">
        <f t="shared" si="62"/>
        <v>^^</v>
      </c>
      <c r="AN89" s="18" t="str">
        <f t="shared" si="63"/>
        <v>^^</v>
      </c>
      <c r="AY89" t="str">
        <f>IFERROR(VLOOKUP($B$14&amp;ROW(#REF!),$A:$B,2,0),"^^")</f>
        <v>^^</v>
      </c>
      <c r="AZ89" t="str">
        <f>IFERROR(VLOOKUP($C$14&amp;ROW(#REF!),$C:$D,2,0),"^^")</f>
        <v>^^</v>
      </c>
    </row>
    <row r="90" spans="1:52" x14ac:dyDescent="0.25">
      <c r="A90" s="19" t="s">
        <v>10801</v>
      </c>
      <c r="B90" t="s">
        <v>10800</v>
      </c>
      <c r="C90" t="s">
        <v>10829</v>
      </c>
      <c r="D90" t="s">
        <v>10828</v>
      </c>
      <c r="E90" s="19" t="s">
        <v>44342</v>
      </c>
      <c r="F90" s="19" t="s">
        <v>44341</v>
      </c>
      <c r="G90" t="s">
        <v>10791</v>
      </c>
      <c r="H90" s="18" t="s">
        <v>10790</v>
      </c>
      <c r="I90" s="309" t="str">
        <f t="shared" si="64"/>
        <v>^^</v>
      </c>
      <c r="J90" s="19" t="str">
        <f t="shared" si="65"/>
        <v>^^</v>
      </c>
      <c r="K90" s="19" t="str">
        <f t="shared" si="34"/>
        <v>^^</v>
      </c>
      <c r="L90" t="str">
        <f t="shared" si="35"/>
        <v>^^</v>
      </c>
      <c r="M90" t="str">
        <f t="shared" si="36"/>
        <v>^^</v>
      </c>
      <c r="N90" t="str">
        <f t="shared" si="37"/>
        <v>^^</v>
      </c>
      <c r="O90" s="18" t="str">
        <f t="shared" si="38"/>
        <v>^^</v>
      </c>
      <c r="P90" s="19" t="str">
        <f t="shared" si="39"/>
        <v>^^</v>
      </c>
      <c r="Q90" t="str">
        <f t="shared" si="40"/>
        <v>^^</v>
      </c>
      <c r="R90" t="str">
        <f t="shared" si="41"/>
        <v>^^</v>
      </c>
      <c r="S90" t="str">
        <f t="shared" si="42"/>
        <v>^^</v>
      </c>
      <c r="T90" s="18" t="str">
        <f t="shared" si="43"/>
        <v>^^</v>
      </c>
      <c r="U90" s="19" t="str">
        <f t="shared" si="44"/>
        <v>^^</v>
      </c>
      <c r="V90" t="str">
        <f t="shared" si="45"/>
        <v>^^</v>
      </c>
      <c r="W90" t="str">
        <f t="shared" si="46"/>
        <v>^^</v>
      </c>
      <c r="X90" t="str">
        <f t="shared" si="47"/>
        <v>^^</v>
      </c>
      <c r="Y90" t="str">
        <f t="shared" si="48"/>
        <v>^^</v>
      </c>
      <c r="Z90" t="str">
        <f t="shared" si="49"/>
        <v>^^</v>
      </c>
      <c r="AA90" t="str">
        <f t="shared" si="50"/>
        <v>^^</v>
      </c>
      <c r="AB90" t="str">
        <f t="shared" si="51"/>
        <v>^^</v>
      </c>
      <c r="AC90" t="str">
        <f t="shared" si="52"/>
        <v>^^</v>
      </c>
      <c r="AD90" s="18" t="str">
        <f t="shared" si="53"/>
        <v>^^</v>
      </c>
      <c r="AE90" s="19" t="str">
        <f t="shared" si="54"/>
        <v>^^</v>
      </c>
      <c r="AF90" t="str">
        <f t="shared" si="55"/>
        <v>^^</v>
      </c>
      <c r="AG90" t="str">
        <f t="shared" si="56"/>
        <v>^^</v>
      </c>
      <c r="AH90" t="str">
        <f t="shared" si="57"/>
        <v>^^</v>
      </c>
      <c r="AI90" t="str">
        <f t="shared" si="58"/>
        <v>^^</v>
      </c>
      <c r="AJ90" t="str">
        <f t="shared" si="59"/>
        <v>^^</v>
      </c>
      <c r="AK90" t="str">
        <f t="shared" si="60"/>
        <v>^^</v>
      </c>
      <c r="AL90" t="str">
        <f t="shared" si="61"/>
        <v>^^</v>
      </c>
      <c r="AM90" t="str">
        <f t="shared" si="62"/>
        <v>^^</v>
      </c>
      <c r="AN90" s="18" t="str">
        <f t="shared" si="63"/>
        <v>^^</v>
      </c>
      <c r="AY90" t="str">
        <f>IFERROR(VLOOKUP($B$14&amp;ROW(#REF!),$A:$B,2,0),"^^")</f>
        <v>^^</v>
      </c>
      <c r="AZ90" t="str">
        <f>IFERROR(VLOOKUP($C$14&amp;ROW(#REF!),$C:$D,2,0),"^^")</f>
        <v>^^</v>
      </c>
    </row>
    <row r="91" spans="1:52" x14ac:dyDescent="0.25">
      <c r="A91" s="19" t="s">
        <v>10795</v>
      </c>
      <c r="B91" t="s">
        <v>10794</v>
      </c>
      <c r="C91" t="s">
        <v>10822</v>
      </c>
      <c r="D91" t="s">
        <v>10821</v>
      </c>
      <c r="E91" s="19" t="s">
        <v>44340</v>
      </c>
      <c r="F91" s="19" t="s">
        <v>44339</v>
      </c>
      <c r="G91" t="s">
        <v>10785</v>
      </c>
      <c r="H91" s="18" t="s">
        <v>10784</v>
      </c>
      <c r="I91" s="309" t="str">
        <f t="shared" si="64"/>
        <v>^^</v>
      </c>
      <c r="J91" s="19" t="str">
        <f t="shared" si="65"/>
        <v>^^</v>
      </c>
      <c r="K91" s="19" t="str">
        <f t="shared" si="34"/>
        <v>^^</v>
      </c>
      <c r="L91" t="str">
        <f t="shared" si="35"/>
        <v>^^</v>
      </c>
      <c r="M91" t="str">
        <f t="shared" si="36"/>
        <v>^^</v>
      </c>
      <c r="N91" t="str">
        <f t="shared" si="37"/>
        <v>^^</v>
      </c>
      <c r="O91" s="18" t="str">
        <f t="shared" si="38"/>
        <v>^^</v>
      </c>
      <c r="P91" s="19" t="str">
        <f t="shared" si="39"/>
        <v>^^</v>
      </c>
      <c r="Q91" t="str">
        <f t="shared" si="40"/>
        <v>^^</v>
      </c>
      <c r="R91" t="str">
        <f t="shared" si="41"/>
        <v>^^</v>
      </c>
      <c r="S91" t="str">
        <f t="shared" si="42"/>
        <v>^^</v>
      </c>
      <c r="T91" s="18" t="str">
        <f t="shared" si="43"/>
        <v>^^</v>
      </c>
      <c r="U91" s="19" t="str">
        <f t="shared" si="44"/>
        <v>^^</v>
      </c>
      <c r="V91" t="str">
        <f t="shared" si="45"/>
        <v>^^</v>
      </c>
      <c r="W91" t="str">
        <f t="shared" si="46"/>
        <v>^^</v>
      </c>
      <c r="X91" t="str">
        <f t="shared" si="47"/>
        <v>^^</v>
      </c>
      <c r="Y91" t="str">
        <f t="shared" si="48"/>
        <v>^^</v>
      </c>
      <c r="Z91" t="str">
        <f t="shared" si="49"/>
        <v>^^</v>
      </c>
      <c r="AA91" t="str">
        <f t="shared" si="50"/>
        <v>^^</v>
      </c>
      <c r="AB91" t="str">
        <f t="shared" si="51"/>
        <v>^^</v>
      </c>
      <c r="AC91" t="str">
        <f t="shared" si="52"/>
        <v>^^</v>
      </c>
      <c r="AD91" s="18" t="str">
        <f t="shared" si="53"/>
        <v>^^</v>
      </c>
      <c r="AE91" s="19" t="str">
        <f t="shared" si="54"/>
        <v>^^</v>
      </c>
      <c r="AF91" t="str">
        <f t="shared" si="55"/>
        <v>^^</v>
      </c>
      <c r="AG91" t="str">
        <f t="shared" si="56"/>
        <v>^^</v>
      </c>
      <c r="AH91" t="str">
        <f t="shared" si="57"/>
        <v>^^</v>
      </c>
      <c r="AI91" t="str">
        <f t="shared" si="58"/>
        <v>^^</v>
      </c>
      <c r="AJ91" t="str">
        <f t="shared" si="59"/>
        <v>^^</v>
      </c>
      <c r="AK91" t="str">
        <f t="shared" si="60"/>
        <v>^^</v>
      </c>
      <c r="AL91" t="str">
        <f t="shared" si="61"/>
        <v>^^</v>
      </c>
      <c r="AM91" t="str">
        <f t="shared" si="62"/>
        <v>^^</v>
      </c>
      <c r="AN91" s="18" t="str">
        <f t="shared" si="63"/>
        <v>^^</v>
      </c>
      <c r="AY91" t="str">
        <f>IFERROR(VLOOKUP($B$14&amp;ROW(#REF!),$A:$B,2,0),"^^")</f>
        <v>^^</v>
      </c>
      <c r="AZ91" t="str">
        <f>IFERROR(VLOOKUP($C$14&amp;ROW(#REF!),$C:$D,2,0),"^^")</f>
        <v>^^</v>
      </c>
    </row>
    <row r="92" spans="1:52" x14ac:dyDescent="0.25">
      <c r="A92" s="19" t="s">
        <v>10789</v>
      </c>
      <c r="B92" t="s">
        <v>10788</v>
      </c>
      <c r="C92" t="s">
        <v>10815</v>
      </c>
      <c r="D92" t="s">
        <v>10814</v>
      </c>
      <c r="E92" s="19"/>
      <c r="G92" t="s">
        <v>10779</v>
      </c>
      <c r="H92" s="18" t="s">
        <v>10778</v>
      </c>
      <c r="I92" s="309" t="str">
        <f t="shared" si="64"/>
        <v>^^</v>
      </c>
      <c r="J92" s="19" t="str">
        <f t="shared" si="65"/>
        <v>^^</v>
      </c>
      <c r="K92" s="19" t="str">
        <f t="shared" si="34"/>
        <v>^^</v>
      </c>
      <c r="L92" t="str">
        <f t="shared" si="35"/>
        <v>^^</v>
      </c>
      <c r="M92" t="str">
        <f t="shared" si="36"/>
        <v>^^</v>
      </c>
      <c r="N92" t="str">
        <f t="shared" si="37"/>
        <v>^^</v>
      </c>
      <c r="O92" s="18" t="str">
        <f t="shared" si="38"/>
        <v>^^</v>
      </c>
      <c r="P92" s="19" t="str">
        <f t="shared" si="39"/>
        <v>^^</v>
      </c>
      <c r="Q92" t="str">
        <f t="shared" si="40"/>
        <v>^^</v>
      </c>
      <c r="R92" t="str">
        <f t="shared" si="41"/>
        <v>^^</v>
      </c>
      <c r="S92" t="str">
        <f t="shared" si="42"/>
        <v>^^</v>
      </c>
      <c r="T92" s="18" t="str">
        <f t="shared" si="43"/>
        <v>^^</v>
      </c>
      <c r="U92" s="19" t="str">
        <f t="shared" si="44"/>
        <v>^^</v>
      </c>
      <c r="V92" t="str">
        <f t="shared" si="45"/>
        <v>^^</v>
      </c>
      <c r="W92" t="str">
        <f t="shared" si="46"/>
        <v>^^</v>
      </c>
      <c r="X92" t="str">
        <f t="shared" si="47"/>
        <v>^^</v>
      </c>
      <c r="Y92" t="str">
        <f t="shared" si="48"/>
        <v>^^</v>
      </c>
      <c r="Z92" t="str">
        <f t="shared" si="49"/>
        <v>^^</v>
      </c>
      <c r="AA92" t="str">
        <f t="shared" si="50"/>
        <v>^^</v>
      </c>
      <c r="AB92" t="str">
        <f t="shared" si="51"/>
        <v>^^</v>
      </c>
      <c r="AC92" t="str">
        <f t="shared" si="52"/>
        <v>^^</v>
      </c>
      <c r="AD92" s="18" t="str">
        <f t="shared" si="53"/>
        <v>^^</v>
      </c>
      <c r="AE92" s="19" t="str">
        <f t="shared" si="54"/>
        <v>^^</v>
      </c>
      <c r="AF92" t="str">
        <f t="shared" si="55"/>
        <v>^^</v>
      </c>
      <c r="AG92" t="str">
        <f t="shared" si="56"/>
        <v>^^</v>
      </c>
      <c r="AH92" t="str">
        <f t="shared" si="57"/>
        <v>^^</v>
      </c>
      <c r="AI92" t="str">
        <f t="shared" si="58"/>
        <v>^^</v>
      </c>
      <c r="AJ92" t="str">
        <f t="shared" si="59"/>
        <v>^^</v>
      </c>
      <c r="AK92" t="str">
        <f t="shared" si="60"/>
        <v>^^</v>
      </c>
      <c r="AL92" t="str">
        <f t="shared" si="61"/>
        <v>^^</v>
      </c>
      <c r="AM92" t="str">
        <f t="shared" si="62"/>
        <v>^^</v>
      </c>
      <c r="AN92" s="18" t="str">
        <f t="shared" si="63"/>
        <v>^^</v>
      </c>
      <c r="AY92" t="str">
        <f>IFERROR(VLOOKUP($B$14&amp;ROW(#REF!),$A:$B,2,0),"^^")</f>
        <v>^^</v>
      </c>
      <c r="AZ92" t="str">
        <f>IFERROR(VLOOKUP($C$14&amp;ROW(#REF!),$C:$D,2,0),"^^")</f>
        <v>^^</v>
      </c>
    </row>
    <row r="93" spans="1:52" x14ac:dyDescent="0.25">
      <c r="A93" s="19" t="s">
        <v>10783</v>
      </c>
      <c r="B93" t="s">
        <v>10782</v>
      </c>
      <c r="C93" t="s">
        <v>10807</v>
      </c>
      <c r="D93" t="s">
        <v>10806</v>
      </c>
      <c r="E93" s="19"/>
      <c r="G93" t="s">
        <v>10773</v>
      </c>
      <c r="H93" s="18" t="s">
        <v>10772</v>
      </c>
      <c r="I93" s="309" t="str">
        <f t="shared" si="64"/>
        <v>^^</v>
      </c>
      <c r="J93" s="19" t="str">
        <f t="shared" si="65"/>
        <v>^^</v>
      </c>
      <c r="K93" s="19" t="str">
        <f t="shared" si="34"/>
        <v>^^</v>
      </c>
      <c r="L93" t="str">
        <f t="shared" si="35"/>
        <v>^^</v>
      </c>
      <c r="M93" t="str">
        <f t="shared" si="36"/>
        <v>^^</v>
      </c>
      <c r="N93" t="str">
        <f t="shared" si="37"/>
        <v>^^</v>
      </c>
      <c r="O93" s="18" t="str">
        <f t="shared" si="38"/>
        <v>^^</v>
      </c>
      <c r="P93" s="19" t="str">
        <f t="shared" si="39"/>
        <v>^^</v>
      </c>
      <c r="Q93" t="str">
        <f t="shared" si="40"/>
        <v>^^</v>
      </c>
      <c r="R93" t="str">
        <f t="shared" si="41"/>
        <v>^^</v>
      </c>
      <c r="S93" t="str">
        <f t="shared" si="42"/>
        <v>^^</v>
      </c>
      <c r="T93" s="18" t="str">
        <f t="shared" si="43"/>
        <v>^^</v>
      </c>
      <c r="U93" s="19" t="str">
        <f t="shared" si="44"/>
        <v>^^</v>
      </c>
      <c r="V93" t="str">
        <f t="shared" si="45"/>
        <v>^^</v>
      </c>
      <c r="W93" t="str">
        <f t="shared" si="46"/>
        <v>^^</v>
      </c>
      <c r="X93" t="str">
        <f t="shared" si="47"/>
        <v>^^</v>
      </c>
      <c r="Y93" t="str">
        <f t="shared" si="48"/>
        <v>^^</v>
      </c>
      <c r="Z93" t="str">
        <f t="shared" si="49"/>
        <v>^^</v>
      </c>
      <c r="AA93" t="str">
        <f t="shared" si="50"/>
        <v>^^</v>
      </c>
      <c r="AB93" t="str">
        <f t="shared" si="51"/>
        <v>^^</v>
      </c>
      <c r="AC93" t="str">
        <f t="shared" si="52"/>
        <v>^^</v>
      </c>
      <c r="AD93" s="18" t="str">
        <f t="shared" si="53"/>
        <v>^^</v>
      </c>
      <c r="AE93" s="19" t="str">
        <f t="shared" si="54"/>
        <v>^^</v>
      </c>
      <c r="AF93" t="str">
        <f t="shared" si="55"/>
        <v>^^</v>
      </c>
      <c r="AG93" t="str">
        <f t="shared" si="56"/>
        <v>^^</v>
      </c>
      <c r="AH93" t="str">
        <f t="shared" si="57"/>
        <v>^^</v>
      </c>
      <c r="AI93" t="str">
        <f t="shared" si="58"/>
        <v>^^</v>
      </c>
      <c r="AJ93" t="str">
        <f t="shared" si="59"/>
        <v>^^</v>
      </c>
      <c r="AK93" t="str">
        <f t="shared" si="60"/>
        <v>^^</v>
      </c>
      <c r="AL93" t="str">
        <f t="shared" si="61"/>
        <v>^^</v>
      </c>
      <c r="AM93" t="str">
        <f t="shared" si="62"/>
        <v>^^</v>
      </c>
      <c r="AN93" s="18" t="str">
        <f t="shared" si="63"/>
        <v>^^</v>
      </c>
      <c r="AY93" t="str">
        <f>IFERROR(VLOOKUP($B$14&amp;ROW(#REF!),$A:$B,2,0),"^^")</f>
        <v>^^</v>
      </c>
      <c r="AZ93" t="str">
        <f>IFERROR(VLOOKUP($C$14&amp;ROW(#REF!),$C:$D,2,0),"^^")</f>
        <v>^^</v>
      </c>
    </row>
    <row r="94" spans="1:52" x14ac:dyDescent="0.25">
      <c r="A94" s="19" t="s">
        <v>10777</v>
      </c>
      <c r="B94" t="s">
        <v>10776</v>
      </c>
      <c r="C94" t="s">
        <v>10799</v>
      </c>
      <c r="D94" t="s">
        <v>10798</v>
      </c>
      <c r="E94" s="19"/>
      <c r="G94" t="s">
        <v>10767</v>
      </c>
      <c r="H94" s="18" t="s">
        <v>10766</v>
      </c>
      <c r="I94" s="309" t="str">
        <f t="shared" si="64"/>
        <v>^^</v>
      </c>
      <c r="J94" s="19" t="str">
        <f t="shared" si="65"/>
        <v>^^</v>
      </c>
      <c r="K94" s="19" t="str">
        <f t="shared" si="34"/>
        <v>^^</v>
      </c>
      <c r="L94" t="str">
        <f t="shared" si="35"/>
        <v>^^</v>
      </c>
      <c r="M94" t="str">
        <f t="shared" si="36"/>
        <v>^^</v>
      </c>
      <c r="N94" t="str">
        <f t="shared" si="37"/>
        <v>^^</v>
      </c>
      <c r="O94" s="18" t="str">
        <f t="shared" si="38"/>
        <v>^^</v>
      </c>
      <c r="P94" s="19" t="str">
        <f t="shared" si="39"/>
        <v>^^</v>
      </c>
      <c r="Q94" t="str">
        <f t="shared" si="40"/>
        <v>^^</v>
      </c>
      <c r="R94" t="str">
        <f t="shared" si="41"/>
        <v>^^</v>
      </c>
      <c r="S94" t="str">
        <f t="shared" si="42"/>
        <v>^^</v>
      </c>
      <c r="T94" s="18" t="str">
        <f t="shared" si="43"/>
        <v>^^</v>
      </c>
      <c r="U94" s="19" t="str">
        <f t="shared" si="44"/>
        <v>^^</v>
      </c>
      <c r="V94" t="str">
        <f t="shared" si="45"/>
        <v>^^</v>
      </c>
      <c r="W94" t="str">
        <f t="shared" si="46"/>
        <v>^^</v>
      </c>
      <c r="X94" t="str">
        <f t="shared" si="47"/>
        <v>^^</v>
      </c>
      <c r="Y94" t="str">
        <f t="shared" si="48"/>
        <v>^^</v>
      </c>
      <c r="Z94" t="str">
        <f t="shared" si="49"/>
        <v>^^</v>
      </c>
      <c r="AA94" t="str">
        <f t="shared" si="50"/>
        <v>^^</v>
      </c>
      <c r="AB94" t="str">
        <f t="shared" si="51"/>
        <v>^^</v>
      </c>
      <c r="AC94" t="str">
        <f t="shared" si="52"/>
        <v>^^</v>
      </c>
      <c r="AD94" s="18" t="str">
        <f t="shared" si="53"/>
        <v>^^</v>
      </c>
      <c r="AE94" s="19" t="str">
        <f t="shared" si="54"/>
        <v>^^</v>
      </c>
      <c r="AF94" t="str">
        <f t="shared" si="55"/>
        <v>^^</v>
      </c>
      <c r="AG94" t="str">
        <f t="shared" si="56"/>
        <v>^^</v>
      </c>
      <c r="AH94" t="str">
        <f t="shared" si="57"/>
        <v>^^</v>
      </c>
      <c r="AI94" t="str">
        <f t="shared" si="58"/>
        <v>^^</v>
      </c>
      <c r="AJ94" t="str">
        <f t="shared" si="59"/>
        <v>^^</v>
      </c>
      <c r="AK94" t="str">
        <f t="shared" si="60"/>
        <v>^^</v>
      </c>
      <c r="AL94" t="str">
        <f t="shared" si="61"/>
        <v>^^</v>
      </c>
      <c r="AM94" t="str">
        <f t="shared" si="62"/>
        <v>^^</v>
      </c>
      <c r="AN94" s="18" t="str">
        <f t="shared" si="63"/>
        <v>^^</v>
      </c>
      <c r="AY94" t="str">
        <f>IFERROR(VLOOKUP($B$14&amp;ROW(#REF!),$A:$B,2,0),"^^")</f>
        <v>^^</v>
      </c>
      <c r="AZ94" t="str">
        <f>IFERROR(VLOOKUP($C$14&amp;ROW(#REF!),$C:$D,2,0),"^^")</f>
        <v>^^</v>
      </c>
    </row>
    <row r="95" spans="1:52" x14ac:dyDescent="0.25">
      <c r="A95" s="19" t="s">
        <v>10771</v>
      </c>
      <c r="B95" t="s">
        <v>10770</v>
      </c>
      <c r="C95" t="s">
        <v>10793</v>
      </c>
      <c r="D95" t="s">
        <v>10792</v>
      </c>
      <c r="E95" s="19"/>
      <c r="G95" t="s">
        <v>10761</v>
      </c>
      <c r="H95" s="18" t="s">
        <v>10760</v>
      </c>
      <c r="I95" s="309" t="str">
        <f t="shared" si="64"/>
        <v>^^</v>
      </c>
      <c r="J95" s="19" t="str">
        <f t="shared" si="65"/>
        <v>^^</v>
      </c>
      <c r="K95" s="19" t="str">
        <f t="shared" si="34"/>
        <v>^^</v>
      </c>
      <c r="L95" t="str">
        <f t="shared" si="35"/>
        <v>^^</v>
      </c>
      <c r="M95" t="str">
        <f t="shared" si="36"/>
        <v>^^</v>
      </c>
      <c r="N95" t="str">
        <f t="shared" si="37"/>
        <v>^^</v>
      </c>
      <c r="O95" s="18" t="str">
        <f t="shared" si="38"/>
        <v>^^</v>
      </c>
      <c r="P95" s="19" t="str">
        <f t="shared" si="39"/>
        <v>^^</v>
      </c>
      <c r="Q95" t="str">
        <f t="shared" si="40"/>
        <v>^^</v>
      </c>
      <c r="R95" t="str">
        <f t="shared" si="41"/>
        <v>^^</v>
      </c>
      <c r="S95" t="str">
        <f t="shared" si="42"/>
        <v>^^</v>
      </c>
      <c r="T95" s="18" t="str">
        <f t="shared" si="43"/>
        <v>^^</v>
      </c>
      <c r="U95" s="19" t="str">
        <f t="shared" si="44"/>
        <v>^^</v>
      </c>
      <c r="V95" t="str">
        <f t="shared" si="45"/>
        <v>^^</v>
      </c>
      <c r="W95" t="str">
        <f t="shared" si="46"/>
        <v>^^</v>
      </c>
      <c r="X95" t="str">
        <f t="shared" si="47"/>
        <v>^^</v>
      </c>
      <c r="Y95" t="str">
        <f t="shared" si="48"/>
        <v>^^</v>
      </c>
      <c r="Z95" t="str">
        <f t="shared" si="49"/>
        <v>^^</v>
      </c>
      <c r="AA95" t="str">
        <f t="shared" si="50"/>
        <v>^^</v>
      </c>
      <c r="AB95" t="str">
        <f t="shared" si="51"/>
        <v>^^</v>
      </c>
      <c r="AC95" t="str">
        <f t="shared" si="52"/>
        <v>^^</v>
      </c>
      <c r="AD95" s="18" t="str">
        <f t="shared" si="53"/>
        <v>^^</v>
      </c>
      <c r="AE95" s="19" t="str">
        <f t="shared" si="54"/>
        <v>^^</v>
      </c>
      <c r="AF95" t="str">
        <f t="shared" si="55"/>
        <v>^^</v>
      </c>
      <c r="AG95" t="str">
        <f t="shared" si="56"/>
        <v>^^</v>
      </c>
      <c r="AH95" t="str">
        <f t="shared" si="57"/>
        <v>^^</v>
      </c>
      <c r="AI95" t="str">
        <f t="shared" si="58"/>
        <v>^^</v>
      </c>
      <c r="AJ95" t="str">
        <f t="shared" si="59"/>
        <v>^^</v>
      </c>
      <c r="AK95" t="str">
        <f t="shared" si="60"/>
        <v>^^</v>
      </c>
      <c r="AL95" t="str">
        <f t="shared" si="61"/>
        <v>^^</v>
      </c>
      <c r="AM95" t="str">
        <f t="shared" si="62"/>
        <v>^^</v>
      </c>
      <c r="AN95" s="18" t="str">
        <f t="shared" si="63"/>
        <v>^^</v>
      </c>
      <c r="AY95" t="str">
        <f>IFERROR(VLOOKUP($B$14&amp;ROW(#REF!),$A:$B,2,0),"^^")</f>
        <v>^^</v>
      </c>
      <c r="AZ95" t="str">
        <f>IFERROR(VLOOKUP($C$14&amp;ROW(#REF!),$C:$D,2,0),"^^")</f>
        <v>^^</v>
      </c>
    </row>
    <row r="96" spans="1:52" x14ac:dyDescent="0.25">
      <c r="A96" s="19" t="s">
        <v>10765</v>
      </c>
      <c r="B96" t="s">
        <v>10764</v>
      </c>
      <c r="C96" t="s">
        <v>10787</v>
      </c>
      <c r="D96" t="s">
        <v>10786</v>
      </c>
      <c r="E96" s="19"/>
      <c r="G96" t="s">
        <v>10755</v>
      </c>
      <c r="H96" s="18" t="s">
        <v>10754</v>
      </c>
      <c r="I96" s="309" t="str">
        <f t="shared" si="64"/>
        <v>^^</v>
      </c>
      <c r="J96" s="19" t="str">
        <f t="shared" si="65"/>
        <v>^^</v>
      </c>
      <c r="K96" s="19" t="str">
        <f t="shared" si="34"/>
        <v>^^</v>
      </c>
      <c r="L96" t="str">
        <f t="shared" si="35"/>
        <v>^^</v>
      </c>
      <c r="M96" t="str">
        <f t="shared" si="36"/>
        <v>^^</v>
      </c>
      <c r="N96" t="str">
        <f t="shared" si="37"/>
        <v>^^</v>
      </c>
      <c r="O96" s="18" t="str">
        <f t="shared" si="38"/>
        <v>^^</v>
      </c>
      <c r="P96" s="19" t="str">
        <f t="shared" si="39"/>
        <v>^^</v>
      </c>
      <c r="Q96" t="str">
        <f t="shared" si="40"/>
        <v>^^</v>
      </c>
      <c r="R96" t="str">
        <f t="shared" si="41"/>
        <v>^^</v>
      </c>
      <c r="S96" t="str">
        <f t="shared" si="42"/>
        <v>^^</v>
      </c>
      <c r="T96" s="18" t="str">
        <f t="shared" si="43"/>
        <v>^^</v>
      </c>
      <c r="U96" s="19" t="str">
        <f t="shared" si="44"/>
        <v>^^</v>
      </c>
      <c r="V96" t="str">
        <f t="shared" si="45"/>
        <v>^^</v>
      </c>
      <c r="W96" t="str">
        <f t="shared" si="46"/>
        <v>^^</v>
      </c>
      <c r="X96" t="str">
        <f t="shared" si="47"/>
        <v>^^</v>
      </c>
      <c r="Y96" t="str">
        <f t="shared" si="48"/>
        <v>^^</v>
      </c>
      <c r="Z96" t="str">
        <f t="shared" si="49"/>
        <v>^^</v>
      </c>
      <c r="AA96" t="str">
        <f t="shared" si="50"/>
        <v>^^</v>
      </c>
      <c r="AB96" t="str">
        <f t="shared" si="51"/>
        <v>^^</v>
      </c>
      <c r="AC96" t="str">
        <f t="shared" si="52"/>
        <v>^^</v>
      </c>
      <c r="AD96" s="18" t="str">
        <f t="shared" si="53"/>
        <v>^^</v>
      </c>
      <c r="AE96" s="19" t="str">
        <f t="shared" si="54"/>
        <v>^^</v>
      </c>
      <c r="AF96" t="str">
        <f t="shared" si="55"/>
        <v>^^</v>
      </c>
      <c r="AG96" t="str">
        <f t="shared" si="56"/>
        <v>^^</v>
      </c>
      <c r="AH96" t="str">
        <f t="shared" si="57"/>
        <v>^^</v>
      </c>
      <c r="AI96" t="str">
        <f t="shared" si="58"/>
        <v>^^</v>
      </c>
      <c r="AJ96" t="str">
        <f t="shared" si="59"/>
        <v>^^</v>
      </c>
      <c r="AK96" t="str">
        <f t="shared" si="60"/>
        <v>^^</v>
      </c>
      <c r="AL96" t="str">
        <f t="shared" si="61"/>
        <v>^^</v>
      </c>
      <c r="AM96" t="str">
        <f t="shared" si="62"/>
        <v>^^</v>
      </c>
      <c r="AN96" s="18" t="str">
        <f t="shared" si="63"/>
        <v>^^</v>
      </c>
      <c r="AY96" t="str">
        <f>IFERROR(VLOOKUP($B$14&amp;ROW(#REF!),$A:$B,2,0),"^^")</f>
        <v>^^</v>
      </c>
      <c r="AZ96" t="str">
        <f>IFERROR(VLOOKUP($C$14&amp;ROW(#REF!),$C:$D,2,0),"^^")</f>
        <v>^^</v>
      </c>
    </row>
    <row r="97" spans="1:52" x14ac:dyDescent="0.25">
      <c r="A97" s="19" t="s">
        <v>10759</v>
      </c>
      <c r="B97" t="s">
        <v>10758</v>
      </c>
      <c r="C97" t="s">
        <v>10781</v>
      </c>
      <c r="D97" t="s">
        <v>10780</v>
      </c>
      <c r="E97" s="19"/>
      <c r="G97" t="s">
        <v>10749</v>
      </c>
      <c r="H97" s="18" t="s">
        <v>10748</v>
      </c>
      <c r="I97" s="309" t="str">
        <f t="shared" si="64"/>
        <v>^^</v>
      </c>
      <c r="J97" s="19" t="str">
        <f t="shared" si="65"/>
        <v>^^</v>
      </c>
      <c r="K97" s="19" t="str">
        <f t="shared" si="34"/>
        <v>^^</v>
      </c>
      <c r="L97" t="str">
        <f t="shared" si="35"/>
        <v>^^</v>
      </c>
      <c r="M97" t="str">
        <f t="shared" si="36"/>
        <v>^^</v>
      </c>
      <c r="N97" t="str">
        <f t="shared" si="37"/>
        <v>^^</v>
      </c>
      <c r="O97" s="18" t="str">
        <f t="shared" si="38"/>
        <v>^^</v>
      </c>
      <c r="P97" s="19" t="str">
        <f t="shared" si="39"/>
        <v>^^</v>
      </c>
      <c r="Q97" t="str">
        <f t="shared" si="40"/>
        <v>^^</v>
      </c>
      <c r="R97" t="str">
        <f t="shared" si="41"/>
        <v>^^</v>
      </c>
      <c r="S97" t="str">
        <f t="shared" si="42"/>
        <v>^^</v>
      </c>
      <c r="T97" s="18" t="str">
        <f t="shared" si="43"/>
        <v>^^</v>
      </c>
      <c r="U97" s="19" t="str">
        <f t="shared" si="44"/>
        <v>^^</v>
      </c>
      <c r="V97" t="str">
        <f t="shared" si="45"/>
        <v>^^</v>
      </c>
      <c r="W97" t="str">
        <f t="shared" si="46"/>
        <v>^^</v>
      </c>
      <c r="X97" t="str">
        <f t="shared" si="47"/>
        <v>^^</v>
      </c>
      <c r="Y97" t="str">
        <f t="shared" si="48"/>
        <v>^^</v>
      </c>
      <c r="Z97" t="str">
        <f t="shared" si="49"/>
        <v>^^</v>
      </c>
      <c r="AA97" t="str">
        <f t="shared" si="50"/>
        <v>^^</v>
      </c>
      <c r="AB97" t="str">
        <f t="shared" si="51"/>
        <v>^^</v>
      </c>
      <c r="AC97" t="str">
        <f t="shared" si="52"/>
        <v>^^</v>
      </c>
      <c r="AD97" s="18" t="str">
        <f t="shared" si="53"/>
        <v>^^</v>
      </c>
      <c r="AE97" s="19" t="str">
        <f t="shared" si="54"/>
        <v>^^</v>
      </c>
      <c r="AF97" t="str">
        <f t="shared" si="55"/>
        <v>^^</v>
      </c>
      <c r="AG97" t="str">
        <f t="shared" si="56"/>
        <v>^^</v>
      </c>
      <c r="AH97" t="str">
        <f t="shared" si="57"/>
        <v>^^</v>
      </c>
      <c r="AI97" t="str">
        <f t="shared" si="58"/>
        <v>^^</v>
      </c>
      <c r="AJ97" t="str">
        <f t="shared" si="59"/>
        <v>^^</v>
      </c>
      <c r="AK97" t="str">
        <f t="shared" si="60"/>
        <v>^^</v>
      </c>
      <c r="AL97" t="str">
        <f t="shared" si="61"/>
        <v>^^</v>
      </c>
      <c r="AM97" t="str">
        <f t="shared" si="62"/>
        <v>^^</v>
      </c>
      <c r="AN97" s="18" t="str">
        <f t="shared" si="63"/>
        <v>^^</v>
      </c>
      <c r="AY97" t="str">
        <f>IFERROR(VLOOKUP($B$14&amp;ROW(#REF!),$A:$B,2,0),"^^")</f>
        <v>^^</v>
      </c>
      <c r="AZ97" t="str">
        <f>IFERROR(VLOOKUP($C$14&amp;ROW(#REF!),$C:$D,2,0),"^^")</f>
        <v>^^</v>
      </c>
    </row>
    <row r="98" spans="1:52" x14ac:dyDescent="0.25">
      <c r="A98" s="19" t="s">
        <v>10753</v>
      </c>
      <c r="B98" t="s">
        <v>10752</v>
      </c>
      <c r="C98" t="s">
        <v>10775</v>
      </c>
      <c r="D98" t="s">
        <v>10774</v>
      </c>
      <c r="E98" s="19"/>
      <c r="G98" t="s">
        <v>10743</v>
      </c>
      <c r="H98" s="18" t="s">
        <v>10742</v>
      </c>
      <c r="I98" s="309" t="str">
        <f t="shared" si="64"/>
        <v>^^</v>
      </c>
      <c r="J98" s="19" t="str">
        <f t="shared" si="65"/>
        <v>^^</v>
      </c>
      <c r="K98" s="19" t="str">
        <f t="shared" si="34"/>
        <v>^^</v>
      </c>
      <c r="L98" t="str">
        <f t="shared" si="35"/>
        <v>^^</v>
      </c>
      <c r="M98" t="str">
        <f t="shared" si="36"/>
        <v>^^</v>
      </c>
      <c r="N98" t="str">
        <f t="shared" si="37"/>
        <v>^^</v>
      </c>
      <c r="O98" s="18" t="str">
        <f t="shared" si="38"/>
        <v>^^</v>
      </c>
      <c r="P98" s="19" t="str">
        <f t="shared" si="39"/>
        <v>^^</v>
      </c>
      <c r="Q98" t="str">
        <f t="shared" si="40"/>
        <v>^^</v>
      </c>
      <c r="R98" t="str">
        <f t="shared" si="41"/>
        <v>^^</v>
      </c>
      <c r="S98" t="str">
        <f t="shared" si="42"/>
        <v>^^</v>
      </c>
      <c r="T98" s="18" t="str">
        <f t="shared" si="43"/>
        <v>^^</v>
      </c>
      <c r="U98" s="19" t="str">
        <f t="shared" si="44"/>
        <v>^^</v>
      </c>
      <c r="V98" t="str">
        <f t="shared" si="45"/>
        <v>^^</v>
      </c>
      <c r="W98" t="str">
        <f t="shared" si="46"/>
        <v>^^</v>
      </c>
      <c r="X98" t="str">
        <f t="shared" si="47"/>
        <v>^^</v>
      </c>
      <c r="Y98" t="str">
        <f t="shared" si="48"/>
        <v>^^</v>
      </c>
      <c r="Z98" t="str">
        <f t="shared" si="49"/>
        <v>^^</v>
      </c>
      <c r="AA98" t="str">
        <f t="shared" si="50"/>
        <v>^^</v>
      </c>
      <c r="AB98" t="str">
        <f t="shared" si="51"/>
        <v>^^</v>
      </c>
      <c r="AC98" t="str">
        <f t="shared" si="52"/>
        <v>^^</v>
      </c>
      <c r="AD98" s="18" t="str">
        <f t="shared" si="53"/>
        <v>^^</v>
      </c>
      <c r="AE98" s="19" t="str">
        <f t="shared" si="54"/>
        <v>^^</v>
      </c>
      <c r="AF98" t="str">
        <f t="shared" si="55"/>
        <v>^^</v>
      </c>
      <c r="AG98" t="str">
        <f t="shared" si="56"/>
        <v>^^</v>
      </c>
      <c r="AH98" t="str">
        <f t="shared" si="57"/>
        <v>^^</v>
      </c>
      <c r="AI98" t="str">
        <f t="shared" si="58"/>
        <v>^^</v>
      </c>
      <c r="AJ98" t="str">
        <f t="shared" si="59"/>
        <v>^^</v>
      </c>
      <c r="AK98" t="str">
        <f t="shared" si="60"/>
        <v>^^</v>
      </c>
      <c r="AL98" t="str">
        <f t="shared" si="61"/>
        <v>^^</v>
      </c>
      <c r="AM98" t="str">
        <f t="shared" si="62"/>
        <v>^^</v>
      </c>
      <c r="AN98" s="18" t="str">
        <f t="shared" si="63"/>
        <v>^^</v>
      </c>
      <c r="AY98" t="str">
        <f>IFERROR(VLOOKUP($B$14&amp;ROW(#REF!),$A:$B,2,0),"^^")</f>
        <v>^^</v>
      </c>
      <c r="AZ98" t="str">
        <f>IFERROR(VLOOKUP($C$14&amp;ROW(#REF!),$C:$D,2,0),"^^")</f>
        <v>^^</v>
      </c>
    </row>
    <row r="99" spans="1:52" x14ac:dyDescent="0.25">
      <c r="A99" s="19" t="s">
        <v>10747</v>
      </c>
      <c r="B99" t="s">
        <v>10746</v>
      </c>
      <c r="C99" t="s">
        <v>10769</v>
      </c>
      <c r="D99" t="s">
        <v>10768</v>
      </c>
      <c r="E99" s="19"/>
      <c r="G99" t="s">
        <v>10737</v>
      </c>
      <c r="H99" s="18" t="s">
        <v>10736</v>
      </c>
      <c r="I99" s="309" t="str">
        <f t="shared" si="64"/>
        <v>^^</v>
      </c>
      <c r="J99" s="19" t="str">
        <f t="shared" si="65"/>
        <v>^^</v>
      </c>
      <c r="K99" s="19" t="str">
        <f t="shared" si="34"/>
        <v>^^</v>
      </c>
      <c r="L99" t="str">
        <f t="shared" si="35"/>
        <v>^^</v>
      </c>
      <c r="M99" t="str">
        <f t="shared" si="36"/>
        <v>^^</v>
      </c>
      <c r="N99" t="str">
        <f t="shared" si="37"/>
        <v>^^</v>
      </c>
      <c r="O99" s="18" t="str">
        <f t="shared" si="38"/>
        <v>^^</v>
      </c>
      <c r="P99" s="19" t="str">
        <f t="shared" si="39"/>
        <v>^^</v>
      </c>
      <c r="Q99" t="str">
        <f t="shared" si="40"/>
        <v>^^</v>
      </c>
      <c r="R99" t="str">
        <f t="shared" si="41"/>
        <v>^^</v>
      </c>
      <c r="S99" t="str">
        <f t="shared" si="42"/>
        <v>^^</v>
      </c>
      <c r="T99" s="18" t="str">
        <f t="shared" si="43"/>
        <v>^^</v>
      </c>
      <c r="U99" s="19" t="str">
        <f t="shared" si="44"/>
        <v>^^</v>
      </c>
      <c r="V99" t="str">
        <f t="shared" si="45"/>
        <v>^^</v>
      </c>
      <c r="W99" t="str">
        <f t="shared" si="46"/>
        <v>^^</v>
      </c>
      <c r="X99" t="str">
        <f t="shared" si="47"/>
        <v>^^</v>
      </c>
      <c r="Y99" t="str">
        <f t="shared" si="48"/>
        <v>^^</v>
      </c>
      <c r="Z99" t="str">
        <f t="shared" si="49"/>
        <v>^^</v>
      </c>
      <c r="AA99" t="str">
        <f t="shared" si="50"/>
        <v>^^</v>
      </c>
      <c r="AB99" t="str">
        <f t="shared" si="51"/>
        <v>^^</v>
      </c>
      <c r="AC99" t="str">
        <f t="shared" si="52"/>
        <v>^^</v>
      </c>
      <c r="AD99" s="18" t="str">
        <f t="shared" si="53"/>
        <v>^^</v>
      </c>
      <c r="AE99" s="19" t="str">
        <f t="shared" si="54"/>
        <v>^^</v>
      </c>
      <c r="AF99" t="str">
        <f t="shared" si="55"/>
        <v>^^</v>
      </c>
      <c r="AG99" t="str">
        <f t="shared" si="56"/>
        <v>^^</v>
      </c>
      <c r="AH99" t="str">
        <f t="shared" si="57"/>
        <v>^^</v>
      </c>
      <c r="AI99" t="str">
        <f t="shared" si="58"/>
        <v>^^</v>
      </c>
      <c r="AJ99" t="str">
        <f t="shared" si="59"/>
        <v>^^</v>
      </c>
      <c r="AK99" t="str">
        <f t="shared" si="60"/>
        <v>^^</v>
      </c>
      <c r="AL99" t="str">
        <f t="shared" si="61"/>
        <v>^^</v>
      </c>
      <c r="AM99" t="str">
        <f t="shared" si="62"/>
        <v>^^</v>
      </c>
      <c r="AN99" s="18" t="str">
        <f t="shared" si="63"/>
        <v>^^</v>
      </c>
      <c r="AY99" t="str">
        <f>IFERROR(VLOOKUP($B$14&amp;ROW(#REF!),$A:$B,2,0),"^^")</f>
        <v>^^</v>
      </c>
      <c r="AZ99" t="str">
        <f>IFERROR(VLOOKUP($C$14&amp;ROW(#REF!),$C:$D,2,0),"^^")</f>
        <v>^^</v>
      </c>
    </row>
    <row r="100" spans="1:52" x14ac:dyDescent="0.25">
      <c r="A100" s="19" t="s">
        <v>10741</v>
      </c>
      <c r="B100" t="s">
        <v>10740</v>
      </c>
      <c r="C100" t="s">
        <v>10763</v>
      </c>
      <c r="D100" t="s">
        <v>10762</v>
      </c>
      <c r="E100" s="19"/>
      <c r="G100" t="s">
        <v>10731</v>
      </c>
      <c r="H100" s="18" t="s">
        <v>10730</v>
      </c>
      <c r="I100" s="309" t="str">
        <f t="shared" si="64"/>
        <v>^^</v>
      </c>
      <c r="J100" s="19" t="str">
        <f t="shared" si="65"/>
        <v>^^</v>
      </c>
      <c r="K100" s="19" t="str">
        <f t="shared" si="34"/>
        <v>^^</v>
      </c>
      <c r="L100" t="str">
        <f t="shared" si="35"/>
        <v>^^</v>
      </c>
      <c r="M100" t="str">
        <f t="shared" si="36"/>
        <v>^^</v>
      </c>
      <c r="N100" t="str">
        <f t="shared" si="37"/>
        <v>^^</v>
      </c>
      <c r="O100" s="18" t="str">
        <f t="shared" si="38"/>
        <v>^^</v>
      </c>
      <c r="P100" s="19" t="str">
        <f t="shared" si="39"/>
        <v>^^</v>
      </c>
      <c r="Q100" t="str">
        <f t="shared" si="40"/>
        <v>^^</v>
      </c>
      <c r="R100" t="str">
        <f t="shared" si="41"/>
        <v>^^</v>
      </c>
      <c r="S100" t="str">
        <f t="shared" si="42"/>
        <v>^^</v>
      </c>
      <c r="T100" s="18" t="str">
        <f t="shared" si="43"/>
        <v>^^</v>
      </c>
      <c r="U100" s="19" t="str">
        <f t="shared" si="44"/>
        <v>^^</v>
      </c>
      <c r="V100" t="str">
        <f t="shared" si="45"/>
        <v>^^</v>
      </c>
      <c r="W100" t="str">
        <f t="shared" si="46"/>
        <v>^^</v>
      </c>
      <c r="X100" t="str">
        <f t="shared" si="47"/>
        <v>^^</v>
      </c>
      <c r="Y100" t="str">
        <f t="shared" si="48"/>
        <v>^^</v>
      </c>
      <c r="Z100" t="str">
        <f t="shared" si="49"/>
        <v>^^</v>
      </c>
      <c r="AA100" t="str">
        <f t="shared" si="50"/>
        <v>^^</v>
      </c>
      <c r="AB100" t="str">
        <f t="shared" si="51"/>
        <v>^^</v>
      </c>
      <c r="AC100" t="str">
        <f t="shared" si="52"/>
        <v>^^</v>
      </c>
      <c r="AD100" s="18" t="str">
        <f t="shared" si="53"/>
        <v>^^</v>
      </c>
      <c r="AE100" s="19" t="str">
        <f t="shared" si="54"/>
        <v>^^</v>
      </c>
      <c r="AF100" t="str">
        <f t="shared" si="55"/>
        <v>^^</v>
      </c>
      <c r="AG100" t="str">
        <f t="shared" si="56"/>
        <v>^^</v>
      </c>
      <c r="AH100" t="str">
        <f t="shared" si="57"/>
        <v>^^</v>
      </c>
      <c r="AI100" t="str">
        <f t="shared" si="58"/>
        <v>^^</v>
      </c>
      <c r="AJ100" t="str">
        <f t="shared" si="59"/>
        <v>^^</v>
      </c>
      <c r="AK100" t="str">
        <f t="shared" si="60"/>
        <v>^^</v>
      </c>
      <c r="AL100" t="str">
        <f t="shared" si="61"/>
        <v>^^</v>
      </c>
      <c r="AM100" t="str">
        <f t="shared" si="62"/>
        <v>^^</v>
      </c>
      <c r="AN100" s="18" t="str">
        <f t="shared" si="63"/>
        <v>^^</v>
      </c>
      <c r="AY100" t="str">
        <f>IFERROR(VLOOKUP($B$14&amp;ROW(#REF!),$A:$B,2,0),"^^")</f>
        <v>^^</v>
      </c>
      <c r="AZ100" t="str">
        <f>IFERROR(VLOOKUP($C$14&amp;ROW(#REF!),$C:$D,2,0),"^^")</f>
        <v>^^</v>
      </c>
    </row>
    <row r="101" spans="1:52" x14ac:dyDescent="0.25">
      <c r="A101" s="19" t="s">
        <v>10735</v>
      </c>
      <c r="B101" t="s">
        <v>10734</v>
      </c>
      <c r="C101" t="s">
        <v>10757</v>
      </c>
      <c r="D101" t="s">
        <v>10756</v>
      </c>
      <c r="E101" s="19"/>
      <c r="G101" t="s">
        <v>10725</v>
      </c>
      <c r="H101" s="18" t="s">
        <v>10724</v>
      </c>
      <c r="I101" s="309" t="str">
        <f t="shared" si="64"/>
        <v>^^</v>
      </c>
      <c r="J101" s="19" t="str">
        <f t="shared" si="65"/>
        <v>^^</v>
      </c>
      <c r="K101" s="19" t="str">
        <f t="shared" si="34"/>
        <v>^^</v>
      </c>
      <c r="L101" t="str">
        <f t="shared" si="35"/>
        <v>^^</v>
      </c>
      <c r="M101" t="str">
        <f t="shared" si="36"/>
        <v>^^</v>
      </c>
      <c r="N101" t="str">
        <f t="shared" si="37"/>
        <v>^^</v>
      </c>
      <c r="O101" s="18" t="str">
        <f t="shared" si="38"/>
        <v>^^</v>
      </c>
      <c r="P101" s="19" t="str">
        <f t="shared" si="39"/>
        <v>^^</v>
      </c>
      <c r="Q101" t="str">
        <f t="shared" si="40"/>
        <v>^^</v>
      </c>
      <c r="R101" t="str">
        <f t="shared" si="41"/>
        <v>^^</v>
      </c>
      <c r="S101" t="str">
        <f t="shared" si="42"/>
        <v>^^</v>
      </c>
      <c r="T101" s="18" t="str">
        <f t="shared" si="43"/>
        <v>^^</v>
      </c>
      <c r="U101" s="19" t="str">
        <f t="shared" si="44"/>
        <v>^^</v>
      </c>
      <c r="V101" t="str">
        <f t="shared" si="45"/>
        <v>^^</v>
      </c>
      <c r="W101" t="str">
        <f t="shared" si="46"/>
        <v>^^</v>
      </c>
      <c r="X101" t="str">
        <f t="shared" si="47"/>
        <v>^^</v>
      </c>
      <c r="Y101" t="str">
        <f t="shared" si="48"/>
        <v>^^</v>
      </c>
      <c r="Z101" t="str">
        <f t="shared" si="49"/>
        <v>^^</v>
      </c>
      <c r="AA101" t="str">
        <f t="shared" si="50"/>
        <v>^^</v>
      </c>
      <c r="AB101" t="str">
        <f t="shared" si="51"/>
        <v>^^</v>
      </c>
      <c r="AC101" t="str">
        <f t="shared" si="52"/>
        <v>^^</v>
      </c>
      <c r="AD101" s="18" t="str">
        <f t="shared" si="53"/>
        <v>^^</v>
      </c>
      <c r="AE101" s="19" t="str">
        <f t="shared" si="54"/>
        <v>^^</v>
      </c>
      <c r="AF101" t="str">
        <f t="shared" si="55"/>
        <v>^^</v>
      </c>
      <c r="AG101" t="str">
        <f t="shared" si="56"/>
        <v>^^</v>
      </c>
      <c r="AH101" t="str">
        <f t="shared" si="57"/>
        <v>^^</v>
      </c>
      <c r="AI101" t="str">
        <f t="shared" si="58"/>
        <v>^^</v>
      </c>
      <c r="AJ101" t="str">
        <f t="shared" si="59"/>
        <v>^^</v>
      </c>
      <c r="AK101" t="str">
        <f t="shared" si="60"/>
        <v>^^</v>
      </c>
      <c r="AL101" t="str">
        <f t="shared" si="61"/>
        <v>^^</v>
      </c>
      <c r="AM101" t="str">
        <f t="shared" si="62"/>
        <v>^^</v>
      </c>
      <c r="AN101" s="18" t="str">
        <f t="shared" si="63"/>
        <v>^^</v>
      </c>
      <c r="AY101" t="str">
        <f>IFERROR(VLOOKUP($B$14&amp;ROW(#REF!),$A:$B,2,0),"^^")</f>
        <v>^^</v>
      </c>
      <c r="AZ101" t="str">
        <f>IFERROR(VLOOKUP($C$14&amp;ROW(#REF!),$C:$D,2,0),"^^")</f>
        <v>^^</v>
      </c>
    </row>
    <row r="102" spans="1:52" x14ac:dyDescent="0.25">
      <c r="A102" s="19" t="s">
        <v>10729</v>
      </c>
      <c r="B102" t="s">
        <v>10728</v>
      </c>
      <c r="C102" t="s">
        <v>10751</v>
      </c>
      <c r="D102" t="s">
        <v>10750</v>
      </c>
      <c r="E102" s="19"/>
      <c r="G102" t="s">
        <v>10719</v>
      </c>
      <c r="H102" s="18" t="s">
        <v>10718</v>
      </c>
      <c r="I102" s="309" t="str">
        <f t="shared" si="64"/>
        <v>^^</v>
      </c>
      <c r="J102" s="19" t="str">
        <f t="shared" si="65"/>
        <v>^^</v>
      </c>
      <c r="K102" s="19" t="str">
        <f t="shared" si="34"/>
        <v>^^</v>
      </c>
      <c r="L102" t="str">
        <f t="shared" si="35"/>
        <v>^^</v>
      </c>
      <c r="M102" t="str">
        <f t="shared" si="36"/>
        <v>^^</v>
      </c>
      <c r="N102" t="str">
        <f t="shared" si="37"/>
        <v>^^</v>
      </c>
      <c r="O102" s="18" t="str">
        <f t="shared" si="38"/>
        <v>^^</v>
      </c>
      <c r="P102" s="19" t="str">
        <f t="shared" si="39"/>
        <v>^^</v>
      </c>
      <c r="Q102" t="str">
        <f t="shared" si="40"/>
        <v>^^</v>
      </c>
      <c r="R102" t="str">
        <f t="shared" si="41"/>
        <v>^^</v>
      </c>
      <c r="S102" t="str">
        <f t="shared" si="42"/>
        <v>^^</v>
      </c>
      <c r="T102" s="18" t="str">
        <f t="shared" si="43"/>
        <v>^^</v>
      </c>
      <c r="U102" s="19" t="str">
        <f t="shared" si="44"/>
        <v>^^</v>
      </c>
      <c r="V102" t="str">
        <f t="shared" si="45"/>
        <v>^^</v>
      </c>
      <c r="W102" t="str">
        <f t="shared" si="46"/>
        <v>^^</v>
      </c>
      <c r="X102" t="str">
        <f t="shared" si="47"/>
        <v>^^</v>
      </c>
      <c r="Y102" t="str">
        <f t="shared" si="48"/>
        <v>^^</v>
      </c>
      <c r="Z102" t="str">
        <f t="shared" si="49"/>
        <v>^^</v>
      </c>
      <c r="AA102" t="str">
        <f t="shared" si="50"/>
        <v>^^</v>
      </c>
      <c r="AB102" t="str">
        <f t="shared" si="51"/>
        <v>^^</v>
      </c>
      <c r="AC102" t="str">
        <f t="shared" si="52"/>
        <v>^^</v>
      </c>
      <c r="AD102" s="18" t="str">
        <f t="shared" si="53"/>
        <v>^^</v>
      </c>
      <c r="AE102" s="19" t="str">
        <f t="shared" si="54"/>
        <v>^^</v>
      </c>
      <c r="AF102" t="str">
        <f t="shared" si="55"/>
        <v>^^</v>
      </c>
      <c r="AG102" t="str">
        <f t="shared" si="56"/>
        <v>^^</v>
      </c>
      <c r="AH102" t="str">
        <f t="shared" si="57"/>
        <v>^^</v>
      </c>
      <c r="AI102" t="str">
        <f t="shared" si="58"/>
        <v>^^</v>
      </c>
      <c r="AJ102" t="str">
        <f t="shared" si="59"/>
        <v>^^</v>
      </c>
      <c r="AK102" t="str">
        <f t="shared" si="60"/>
        <v>^^</v>
      </c>
      <c r="AL102" t="str">
        <f t="shared" si="61"/>
        <v>^^</v>
      </c>
      <c r="AM102" t="str">
        <f t="shared" si="62"/>
        <v>^^</v>
      </c>
      <c r="AN102" s="18" t="str">
        <f t="shared" si="63"/>
        <v>^^</v>
      </c>
      <c r="AY102" t="str">
        <f>IFERROR(VLOOKUP($B$14&amp;ROW(#REF!),$A:$B,2,0),"^^")</f>
        <v>^^</v>
      </c>
      <c r="AZ102" t="str">
        <f>IFERROR(VLOOKUP($C$14&amp;ROW(#REF!),$C:$D,2,0),"^^")</f>
        <v>^^</v>
      </c>
    </row>
    <row r="103" spans="1:52" x14ac:dyDescent="0.25">
      <c r="A103" s="19" t="s">
        <v>10723</v>
      </c>
      <c r="B103" t="s">
        <v>10722</v>
      </c>
      <c r="C103" t="s">
        <v>10745</v>
      </c>
      <c r="D103" t="s">
        <v>10744</v>
      </c>
      <c r="E103" s="19"/>
      <c r="G103" t="s">
        <v>10713</v>
      </c>
      <c r="H103" s="18" t="s">
        <v>10712</v>
      </c>
      <c r="I103" s="309" t="str">
        <f t="shared" si="64"/>
        <v>^^</v>
      </c>
      <c r="J103" s="19" t="str">
        <f t="shared" si="65"/>
        <v>^^</v>
      </c>
      <c r="K103" s="19" t="str">
        <f t="shared" si="34"/>
        <v>^^</v>
      </c>
      <c r="L103" t="str">
        <f t="shared" si="35"/>
        <v>^^</v>
      </c>
      <c r="M103" t="str">
        <f t="shared" si="36"/>
        <v>^^</v>
      </c>
      <c r="N103" t="str">
        <f t="shared" si="37"/>
        <v>^^</v>
      </c>
      <c r="O103" s="18" t="str">
        <f t="shared" si="38"/>
        <v>^^</v>
      </c>
      <c r="P103" s="19" t="str">
        <f t="shared" si="39"/>
        <v>^^</v>
      </c>
      <c r="Q103" t="str">
        <f t="shared" si="40"/>
        <v>^^</v>
      </c>
      <c r="R103" t="str">
        <f t="shared" si="41"/>
        <v>^^</v>
      </c>
      <c r="S103" t="str">
        <f t="shared" si="42"/>
        <v>^^</v>
      </c>
      <c r="T103" s="18" t="str">
        <f t="shared" si="43"/>
        <v>^^</v>
      </c>
      <c r="U103" s="19" t="str">
        <f t="shared" si="44"/>
        <v>^^</v>
      </c>
      <c r="V103" t="str">
        <f t="shared" si="45"/>
        <v>^^</v>
      </c>
      <c r="W103" t="str">
        <f t="shared" si="46"/>
        <v>^^</v>
      </c>
      <c r="X103" t="str">
        <f t="shared" si="47"/>
        <v>^^</v>
      </c>
      <c r="Y103" t="str">
        <f t="shared" si="48"/>
        <v>^^</v>
      </c>
      <c r="Z103" t="str">
        <f t="shared" si="49"/>
        <v>^^</v>
      </c>
      <c r="AA103" t="str">
        <f t="shared" si="50"/>
        <v>^^</v>
      </c>
      <c r="AB103" t="str">
        <f t="shared" si="51"/>
        <v>^^</v>
      </c>
      <c r="AC103" t="str">
        <f t="shared" si="52"/>
        <v>^^</v>
      </c>
      <c r="AD103" s="18" t="str">
        <f t="shared" si="53"/>
        <v>^^</v>
      </c>
      <c r="AE103" s="19" t="str">
        <f t="shared" si="54"/>
        <v>^^</v>
      </c>
      <c r="AF103" t="str">
        <f t="shared" si="55"/>
        <v>^^</v>
      </c>
      <c r="AG103" t="str">
        <f t="shared" si="56"/>
        <v>^^</v>
      </c>
      <c r="AH103" t="str">
        <f t="shared" si="57"/>
        <v>^^</v>
      </c>
      <c r="AI103" t="str">
        <f t="shared" si="58"/>
        <v>^^</v>
      </c>
      <c r="AJ103" t="str">
        <f t="shared" si="59"/>
        <v>^^</v>
      </c>
      <c r="AK103" t="str">
        <f t="shared" si="60"/>
        <v>^^</v>
      </c>
      <c r="AL103" t="str">
        <f t="shared" si="61"/>
        <v>^^</v>
      </c>
      <c r="AM103" t="str">
        <f t="shared" si="62"/>
        <v>^^</v>
      </c>
      <c r="AN103" s="18" t="str">
        <f t="shared" si="63"/>
        <v>^^</v>
      </c>
      <c r="AY103" t="str">
        <f>IFERROR(VLOOKUP($B$14&amp;ROW(#REF!),$A:$B,2,0),"^^")</f>
        <v>^^</v>
      </c>
      <c r="AZ103" t="str">
        <f>IFERROR(VLOOKUP($C$14&amp;ROW(#REF!),$C:$D,2,0),"^^")</f>
        <v>^^</v>
      </c>
    </row>
    <row r="104" spans="1:52" x14ac:dyDescent="0.25">
      <c r="A104" s="19" t="s">
        <v>10717</v>
      </c>
      <c r="B104" t="s">
        <v>10716</v>
      </c>
      <c r="C104" t="s">
        <v>10739</v>
      </c>
      <c r="D104" t="s">
        <v>10738</v>
      </c>
      <c r="E104" s="19"/>
      <c r="G104" t="s">
        <v>10707</v>
      </c>
      <c r="H104" s="18" t="s">
        <v>10706</v>
      </c>
      <c r="I104" s="309" t="str">
        <f t="shared" si="64"/>
        <v>^^</v>
      </c>
      <c r="J104" s="19" t="str">
        <f t="shared" si="65"/>
        <v>^^</v>
      </c>
      <c r="K104" s="19" t="str">
        <f t="shared" si="34"/>
        <v>^^</v>
      </c>
      <c r="L104" t="str">
        <f t="shared" si="35"/>
        <v>^^</v>
      </c>
      <c r="M104" t="str">
        <f t="shared" si="36"/>
        <v>^^</v>
      </c>
      <c r="N104" t="str">
        <f t="shared" si="37"/>
        <v>^^</v>
      </c>
      <c r="O104" s="18" t="str">
        <f t="shared" si="38"/>
        <v>^^</v>
      </c>
      <c r="P104" s="19" t="str">
        <f t="shared" si="39"/>
        <v>^^</v>
      </c>
      <c r="Q104" t="str">
        <f t="shared" si="40"/>
        <v>^^</v>
      </c>
      <c r="R104" t="str">
        <f t="shared" si="41"/>
        <v>^^</v>
      </c>
      <c r="S104" t="str">
        <f t="shared" si="42"/>
        <v>^^</v>
      </c>
      <c r="T104" s="18" t="str">
        <f t="shared" si="43"/>
        <v>^^</v>
      </c>
      <c r="U104" s="19" t="str">
        <f t="shared" si="44"/>
        <v>^^</v>
      </c>
      <c r="V104" t="str">
        <f t="shared" si="45"/>
        <v>^^</v>
      </c>
      <c r="W104" t="str">
        <f t="shared" si="46"/>
        <v>^^</v>
      </c>
      <c r="X104" t="str">
        <f t="shared" si="47"/>
        <v>^^</v>
      </c>
      <c r="Y104" t="str">
        <f t="shared" si="48"/>
        <v>^^</v>
      </c>
      <c r="Z104" t="str">
        <f t="shared" si="49"/>
        <v>^^</v>
      </c>
      <c r="AA104" t="str">
        <f t="shared" si="50"/>
        <v>^^</v>
      </c>
      <c r="AB104" t="str">
        <f t="shared" si="51"/>
        <v>^^</v>
      </c>
      <c r="AC104" t="str">
        <f t="shared" si="52"/>
        <v>^^</v>
      </c>
      <c r="AD104" s="18" t="str">
        <f t="shared" si="53"/>
        <v>^^</v>
      </c>
      <c r="AE104" s="19" t="str">
        <f t="shared" si="54"/>
        <v>^^</v>
      </c>
      <c r="AF104" t="str">
        <f t="shared" si="55"/>
        <v>^^</v>
      </c>
      <c r="AG104" t="str">
        <f t="shared" si="56"/>
        <v>^^</v>
      </c>
      <c r="AH104" t="str">
        <f t="shared" si="57"/>
        <v>^^</v>
      </c>
      <c r="AI104" t="str">
        <f t="shared" si="58"/>
        <v>^^</v>
      </c>
      <c r="AJ104" t="str">
        <f t="shared" si="59"/>
        <v>^^</v>
      </c>
      <c r="AK104" t="str">
        <f t="shared" si="60"/>
        <v>^^</v>
      </c>
      <c r="AL104" t="str">
        <f t="shared" si="61"/>
        <v>^^</v>
      </c>
      <c r="AM104" t="str">
        <f t="shared" si="62"/>
        <v>^^</v>
      </c>
      <c r="AN104" s="18" t="str">
        <f t="shared" si="63"/>
        <v>^^</v>
      </c>
      <c r="AY104" t="str">
        <f>IFERROR(VLOOKUP($B$14&amp;ROW(#REF!),$A:$B,2,0),"^^")</f>
        <v>^^</v>
      </c>
      <c r="AZ104" t="str">
        <f>IFERROR(VLOOKUP($C$14&amp;ROW(#REF!),$C:$D,2,0),"^^")</f>
        <v>^^</v>
      </c>
    </row>
    <row r="105" spans="1:52" x14ac:dyDescent="0.25">
      <c r="A105" s="19" t="s">
        <v>10711</v>
      </c>
      <c r="B105" t="s">
        <v>10710</v>
      </c>
      <c r="C105" t="s">
        <v>10733</v>
      </c>
      <c r="D105" t="s">
        <v>10732</v>
      </c>
      <c r="E105" s="19"/>
      <c r="G105" t="s">
        <v>10701</v>
      </c>
      <c r="H105" s="18" t="s">
        <v>10700</v>
      </c>
      <c r="I105" s="309" t="str">
        <f t="shared" si="64"/>
        <v>^^</v>
      </c>
      <c r="J105" s="19" t="str">
        <f t="shared" si="65"/>
        <v>^^</v>
      </c>
      <c r="K105" s="19" t="str">
        <f t="shared" si="34"/>
        <v>^^</v>
      </c>
      <c r="L105" t="str">
        <f t="shared" si="35"/>
        <v>^^</v>
      </c>
      <c r="M105" t="str">
        <f t="shared" si="36"/>
        <v>^^</v>
      </c>
      <c r="N105" t="str">
        <f t="shared" si="37"/>
        <v>^^</v>
      </c>
      <c r="O105" s="18" t="str">
        <f t="shared" si="38"/>
        <v>^^</v>
      </c>
      <c r="P105" s="19" t="str">
        <f t="shared" si="39"/>
        <v>^^</v>
      </c>
      <c r="Q105" t="str">
        <f t="shared" si="40"/>
        <v>^^</v>
      </c>
      <c r="R105" t="str">
        <f t="shared" si="41"/>
        <v>^^</v>
      </c>
      <c r="S105" t="str">
        <f t="shared" si="42"/>
        <v>^^</v>
      </c>
      <c r="T105" s="18" t="str">
        <f t="shared" si="43"/>
        <v>^^</v>
      </c>
      <c r="U105" s="19" t="str">
        <f t="shared" si="44"/>
        <v>^^</v>
      </c>
      <c r="V105" t="str">
        <f t="shared" si="45"/>
        <v>^^</v>
      </c>
      <c r="W105" t="str">
        <f t="shared" si="46"/>
        <v>^^</v>
      </c>
      <c r="X105" t="str">
        <f t="shared" si="47"/>
        <v>^^</v>
      </c>
      <c r="Y105" t="str">
        <f t="shared" si="48"/>
        <v>^^</v>
      </c>
      <c r="Z105" t="str">
        <f t="shared" si="49"/>
        <v>^^</v>
      </c>
      <c r="AA105" t="str">
        <f t="shared" si="50"/>
        <v>^^</v>
      </c>
      <c r="AB105" t="str">
        <f t="shared" si="51"/>
        <v>^^</v>
      </c>
      <c r="AC105" t="str">
        <f t="shared" si="52"/>
        <v>^^</v>
      </c>
      <c r="AD105" s="18" t="str">
        <f t="shared" si="53"/>
        <v>^^</v>
      </c>
      <c r="AE105" s="19" t="str">
        <f t="shared" si="54"/>
        <v>^^</v>
      </c>
      <c r="AF105" t="str">
        <f t="shared" si="55"/>
        <v>^^</v>
      </c>
      <c r="AG105" t="str">
        <f t="shared" si="56"/>
        <v>^^</v>
      </c>
      <c r="AH105" t="str">
        <f t="shared" si="57"/>
        <v>^^</v>
      </c>
      <c r="AI105" t="str">
        <f t="shared" si="58"/>
        <v>^^</v>
      </c>
      <c r="AJ105" t="str">
        <f t="shared" si="59"/>
        <v>^^</v>
      </c>
      <c r="AK105" t="str">
        <f t="shared" si="60"/>
        <v>^^</v>
      </c>
      <c r="AL105" t="str">
        <f t="shared" si="61"/>
        <v>^^</v>
      </c>
      <c r="AM105" t="str">
        <f t="shared" si="62"/>
        <v>^^</v>
      </c>
      <c r="AN105" s="18" t="str">
        <f t="shared" si="63"/>
        <v>^^</v>
      </c>
      <c r="AY105" t="str">
        <f>IFERROR(VLOOKUP($B$14&amp;ROW(#REF!),$A:$B,2,0),"^^")</f>
        <v>^^</v>
      </c>
      <c r="AZ105" t="str">
        <f>IFERROR(VLOOKUP($C$14&amp;ROW(#REF!),$C:$D,2,0),"^^")</f>
        <v>^^</v>
      </c>
    </row>
    <row r="106" spans="1:52" x14ac:dyDescent="0.25">
      <c r="A106" s="19" t="s">
        <v>10705</v>
      </c>
      <c r="B106" t="s">
        <v>10704</v>
      </c>
      <c r="C106" t="s">
        <v>10727</v>
      </c>
      <c r="D106" t="s">
        <v>10726</v>
      </c>
      <c r="E106" s="19"/>
      <c r="G106" t="s">
        <v>10695</v>
      </c>
      <c r="H106" s="18" t="s">
        <v>10694</v>
      </c>
      <c r="I106" s="309" t="str">
        <f t="shared" si="64"/>
        <v>^^</v>
      </c>
      <c r="J106" s="19" t="str">
        <f t="shared" si="65"/>
        <v>^^</v>
      </c>
      <c r="K106" s="19" t="str">
        <f t="shared" si="34"/>
        <v>^^</v>
      </c>
      <c r="L106" t="str">
        <f t="shared" si="35"/>
        <v>^^</v>
      </c>
      <c r="M106" t="str">
        <f t="shared" si="36"/>
        <v>^^</v>
      </c>
      <c r="N106" t="str">
        <f t="shared" si="37"/>
        <v>^^</v>
      </c>
      <c r="O106" s="18" t="str">
        <f t="shared" si="38"/>
        <v>^^</v>
      </c>
      <c r="P106" s="19" t="str">
        <f t="shared" si="39"/>
        <v>^^</v>
      </c>
      <c r="Q106" t="str">
        <f t="shared" si="40"/>
        <v>^^</v>
      </c>
      <c r="R106" t="str">
        <f t="shared" si="41"/>
        <v>^^</v>
      </c>
      <c r="S106" t="str">
        <f t="shared" si="42"/>
        <v>^^</v>
      </c>
      <c r="T106" s="18" t="str">
        <f t="shared" si="43"/>
        <v>^^</v>
      </c>
      <c r="U106" s="19" t="str">
        <f t="shared" si="44"/>
        <v>^^</v>
      </c>
      <c r="V106" t="str">
        <f t="shared" si="45"/>
        <v>^^</v>
      </c>
      <c r="W106" t="str">
        <f t="shared" si="46"/>
        <v>^^</v>
      </c>
      <c r="X106" t="str">
        <f t="shared" si="47"/>
        <v>^^</v>
      </c>
      <c r="Y106" t="str">
        <f t="shared" si="48"/>
        <v>^^</v>
      </c>
      <c r="Z106" t="str">
        <f t="shared" si="49"/>
        <v>^^</v>
      </c>
      <c r="AA106" t="str">
        <f t="shared" si="50"/>
        <v>^^</v>
      </c>
      <c r="AB106" t="str">
        <f t="shared" si="51"/>
        <v>^^</v>
      </c>
      <c r="AC106" t="str">
        <f t="shared" si="52"/>
        <v>^^</v>
      </c>
      <c r="AD106" s="18" t="str">
        <f t="shared" si="53"/>
        <v>^^</v>
      </c>
      <c r="AE106" s="19" t="str">
        <f t="shared" si="54"/>
        <v>^^</v>
      </c>
      <c r="AF106" t="str">
        <f t="shared" si="55"/>
        <v>^^</v>
      </c>
      <c r="AG106" t="str">
        <f t="shared" si="56"/>
        <v>^^</v>
      </c>
      <c r="AH106" t="str">
        <f t="shared" si="57"/>
        <v>^^</v>
      </c>
      <c r="AI106" t="str">
        <f t="shared" si="58"/>
        <v>^^</v>
      </c>
      <c r="AJ106" t="str">
        <f t="shared" si="59"/>
        <v>^^</v>
      </c>
      <c r="AK106" t="str">
        <f t="shared" si="60"/>
        <v>^^</v>
      </c>
      <c r="AL106" t="str">
        <f t="shared" si="61"/>
        <v>^^</v>
      </c>
      <c r="AM106" t="str">
        <f t="shared" si="62"/>
        <v>^^</v>
      </c>
      <c r="AN106" s="18" t="str">
        <f t="shared" si="63"/>
        <v>^^</v>
      </c>
    </row>
    <row r="107" spans="1:52" x14ac:dyDescent="0.25">
      <c r="A107" s="19" t="s">
        <v>10699</v>
      </c>
      <c r="B107" t="s">
        <v>10698</v>
      </c>
      <c r="C107" t="s">
        <v>10721</v>
      </c>
      <c r="D107" t="s">
        <v>10720</v>
      </c>
      <c r="E107" s="19"/>
      <c r="G107" t="s">
        <v>10689</v>
      </c>
      <c r="H107" s="18" t="s">
        <v>10688</v>
      </c>
      <c r="I107" s="309" t="str">
        <f t="shared" si="64"/>
        <v>^^</v>
      </c>
      <c r="J107" s="19" t="str">
        <f t="shared" si="65"/>
        <v>^^</v>
      </c>
      <c r="K107" s="19" t="str">
        <f t="shared" si="34"/>
        <v>^^</v>
      </c>
      <c r="L107" t="str">
        <f t="shared" si="35"/>
        <v>^^</v>
      </c>
      <c r="M107" t="str">
        <f t="shared" si="36"/>
        <v>^^</v>
      </c>
      <c r="N107" t="str">
        <f t="shared" si="37"/>
        <v>^^</v>
      </c>
      <c r="O107" s="18" t="str">
        <f t="shared" si="38"/>
        <v>^^</v>
      </c>
      <c r="P107" s="19" t="str">
        <f t="shared" si="39"/>
        <v>^^</v>
      </c>
      <c r="Q107" t="str">
        <f t="shared" si="40"/>
        <v>^^</v>
      </c>
      <c r="R107" t="str">
        <f t="shared" si="41"/>
        <v>^^</v>
      </c>
      <c r="S107" t="str">
        <f t="shared" si="42"/>
        <v>^^</v>
      </c>
      <c r="T107" s="18" t="str">
        <f t="shared" si="43"/>
        <v>^^</v>
      </c>
      <c r="U107" s="19" t="str">
        <f t="shared" si="44"/>
        <v>^^</v>
      </c>
      <c r="V107" t="str">
        <f t="shared" si="45"/>
        <v>^^</v>
      </c>
      <c r="W107" t="str">
        <f t="shared" si="46"/>
        <v>^^</v>
      </c>
      <c r="X107" t="str">
        <f t="shared" si="47"/>
        <v>^^</v>
      </c>
      <c r="Y107" t="str">
        <f t="shared" si="48"/>
        <v>^^</v>
      </c>
      <c r="Z107" t="str">
        <f t="shared" si="49"/>
        <v>^^</v>
      </c>
      <c r="AA107" t="str">
        <f t="shared" si="50"/>
        <v>^^</v>
      </c>
      <c r="AB107" t="str">
        <f t="shared" si="51"/>
        <v>^^</v>
      </c>
      <c r="AC107" t="str">
        <f t="shared" si="52"/>
        <v>^^</v>
      </c>
      <c r="AD107" s="18" t="str">
        <f t="shared" si="53"/>
        <v>^^</v>
      </c>
      <c r="AE107" s="19" t="str">
        <f t="shared" si="54"/>
        <v>^^</v>
      </c>
      <c r="AF107" t="str">
        <f t="shared" si="55"/>
        <v>^^</v>
      </c>
      <c r="AG107" t="str">
        <f t="shared" si="56"/>
        <v>^^</v>
      </c>
      <c r="AH107" t="str">
        <f t="shared" si="57"/>
        <v>^^</v>
      </c>
      <c r="AI107" t="str">
        <f t="shared" si="58"/>
        <v>^^</v>
      </c>
      <c r="AJ107" t="str">
        <f t="shared" si="59"/>
        <v>^^</v>
      </c>
      <c r="AK107" t="str">
        <f t="shared" si="60"/>
        <v>^^</v>
      </c>
      <c r="AL107" t="str">
        <f t="shared" si="61"/>
        <v>^^</v>
      </c>
      <c r="AM107" t="str">
        <f t="shared" si="62"/>
        <v>^^</v>
      </c>
      <c r="AN107" s="18" t="str">
        <f t="shared" si="63"/>
        <v>^^</v>
      </c>
    </row>
    <row r="108" spans="1:52" x14ac:dyDescent="0.25">
      <c r="A108" s="19" t="s">
        <v>10693</v>
      </c>
      <c r="B108" t="s">
        <v>10692</v>
      </c>
      <c r="C108" t="s">
        <v>10715</v>
      </c>
      <c r="D108" t="s">
        <v>10714</v>
      </c>
      <c r="E108" s="19"/>
      <c r="G108" t="s">
        <v>10683</v>
      </c>
      <c r="H108" s="18" t="s">
        <v>10682</v>
      </c>
      <c r="I108" s="309" t="str">
        <f t="shared" si="64"/>
        <v>^^</v>
      </c>
      <c r="J108" s="19" t="str">
        <f t="shared" si="65"/>
        <v>^^</v>
      </c>
      <c r="K108" s="19" t="str">
        <f t="shared" si="34"/>
        <v>^^</v>
      </c>
      <c r="L108" t="str">
        <f t="shared" si="35"/>
        <v>^^</v>
      </c>
      <c r="M108" t="str">
        <f t="shared" si="36"/>
        <v>^^</v>
      </c>
      <c r="N108" t="str">
        <f t="shared" si="37"/>
        <v>^^</v>
      </c>
      <c r="O108" s="18" t="str">
        <f t="shared" si="38"/>
        <v>^^</v>
      </c>
      <c r="P108" s="19" t="str">
        <f t="shared" si="39"/>
        <v>^^</v>
      </c>
      <c r="Q108" t="str">
        <f t="shared" si="40"/>
        <v>^^</v>
      </c>
      <c r="R108" t="str">
        <f t="shared" si="41"/>
        <v>^^</v>
      </c>
      <c r="S108" t="str">
        <f t="shared" si="42"/>
        <v>^^</v>
      </c>
      <c r="T108" s="18" t="str">
        <f t="shared" si="43"/>
        <v>^^</v>
      </c>
      <c r="U108" s="19" t="str">
        <f t="shared" si="44"/>
        <v>^^</v>
      </c>
      <c r="V108" t="str">
        <f t="shared" si="45"/>
        <v>^^</v>
      </c>
      <c r="W108" t="str">
        <f t="shared" si="46"/>
        <v>^^</v>
      </c>
      <c r="X108" t="str">
        <f t="shared" si="47"/>
        <v>^^</v>
      </c>
      <c r="Y108" t="str">
        <f t="shared" si="48"/>
        <v>^^</v>
      </c>
      <c r="Z108" t="str">
        <f t="shared" si="49"/>
        <v>^^</v>
      </c>
      <c r="AA108" t="str">
        <f t="shared" si="50"/>
        <v>^^</v>
      </c>
      <c r="AB108" t="str">
        <f t="shared" si="51"/>
        <v>^^</v>
      </c>
      <c r="AC108" t="str">
        <f t="shared" si="52"/>
        <v>^^</v>
      </c>
      <c r="AD108" s="18" t="str">
        <f t="shared" si="53"/>
        <v>^^</v>
      </c>
      <c r="AE108" s="19" t="str">
        <f t="shared" si="54"/>
        <v>^^</v>
      </c>
      <c r="AF108" t="str">
        <f t="shared" si="55"/>
        <v>^^</v>
      </c>
      <c r="AG108" t="str">
        <f t="shared" si="56"/>
        <v>^^</v>
      </c>
      <c r="AH108" t="str">
        <f t="shared" si="57"/>
        <v>^^</v>
      </c>
      <c r="AI108" t="str">
        <f t="shared" si="58"/>
        <v>^^</v>
      </c>
      <c r="AJ108" t="str">
        <f t="shared" si="59"/>
        <v>^^</v>
      </c>
      <c r="AK108" t="str">
        <f t="shared" si="60"/>
        <v>^^</v>
      </c>
      <c r="AL108" t="str">
        <f t="shared" si="61"/>
        <v>^^</v>
      </c>
      <c r="AM108" t="str">
        <f t="shared" si="62"/>
        <v>^^</v>
      </c>
      <c r="AN108" s="18" t="str">
        <f t="shared" si="63"/>
        <v>^^</v>
      </c>
    </row>
    <row r="109" spans="1:52" x14ac:dyDescent="0.25">
      <c r="A109" s="19" t="s">
        <v>10687</v>
      </c>
      <c r="B109" t="s">
        <v>10686</v>
      </c>
      <c r="C109" t="s">
        <v>10709</v>
      </c>
      <c r="D109" t="s">
        <v>10708</v>
      </c>
      <c r="E109" s="19"/>
      <c r="G109" t="s">
        <v>10677</v>
      </c>
      <c r="H109" s="18" t="s">
        <v>10676</v>
      </c>
      <c r="I109" s="309" t="str">
        <f t="shared" si="64"/>
        <v>^^</v>
      </c>
      <c r="J109" s="19" t="str">
        <f t="shared" si="65"/>
        <v>^^</v>
      </c>
      <c r="K109" s="19" t="str">
        <f t="shared" si="34"/>
        <v>^^</v>
      </c>
      <c r="L109" t="str">
        <f t="shared" si="35"/>
        <v>^^</v>
      </c>
      <c r="M109" t="str">
        <f t="shared" si="36"/>
        <v>^^</v>
      </c>
      <c r="N109" t="str">
        <f t="shared" si="37"/>
        <v>^^</v>
      </c>
      <c r="O109" s="18" t="str">
        <f t="shared" si="38"/>
        <v>^^</v>
      </c>
      <c r="P109" s="19" t="str">
        <f t="shared" si="39"/>
        <v>^^</v>
      </c>
      <c r="Q109" t="str">
        <f t="shared" si="40"/>
        <v>^^</v>
      </c>
      <c r="R109" t="str">
        <f t="shared" si="41"/>
        <v>^^</v>
      </c>
      <c r="S109" t="str">
        <f t="shared" si="42"/>
        <v>^^</v>
      </c>
      <c r="T109" s="18" t="str">
        <f t="shared" si="43"/>
        <v>^^</v>
      </c>
      <c r="U109" s="19" t="str">
        <f t="shared" si="44"/>
        <v>^^</v>
      </c>
      <c r="V109" t="str">
        <f t="shared" si="45"/>
        <v>^^</v>
      </c>
      <c r="W109" t="str">
        <f t="shared" si="46"/>
        <v>^^</v>
      </c>
      <c r="X109" t="str">
        <f t="shared" si="47"/>
        <v>^^</v>
      </c>
      <c r="Y109" t="str">
        <f t="shared" si="48"/>
        <v>^^</v>
      </c>
      <c r="Z109" t="str">
        <f t="shared" si="49"/>
        <v>^^</v>
      </c>
      <c r="AA109" t="str">
        <f t="shared" si="50"/>
        <v>^^</v>
      </c>
      <c r="AB109" t="str">
        <f t="shared" si="51"/>
        <v>^^</v>
      </c>
      <c r="AC109" t="str">
        <f t="shared" si="52"/>
        <v>^^</v>
      </c>
      <c r="AD109" s="18" t="str">
        <f t="shared" si="53"/>
        <v>^^</v>
      </c>
      <c r="AE109" s="19" t="str">
        <f t="shared" si="54"/>
        <v>^^</v>
      </c>
      <c r="AF109" t="str">
        <f t="shared" si="55"/>
        <v>^^</v>
      </c>
      <c r="AG109" t="str">
        <f t="shared" si="56"/>
        <v>^^</v>
      </c>
      <c r="AH109" t="str">
        <f t="shared" si="57"/>
        <v>^^</v>
      </c>
      <c r="AI109" t="str">
        <f t="shared" si="58"/>
        <v>^^</v>
      </c>
      <c r="AJ109" t="str">
        <f t="shared" si="59"/>
        <v>^^</v>
      </c>
      <c r="AK109" t="str">
        <f t="shared" si="60"/>
        <v>^^</v>
      </c>
      <c r="AL109" t="str">
        <f t="shared" si="61"/>
        <v>^^</v>
      </c>
      <c r="AM109" t="str">
        <f t="shared" si="62"/>
        <v>^^</v>
      </c>
      <c r="AN109" s="18" t="str">
        <f t="shared" si="63"/>
        <v>^^</v>
      </c>
    </row>
    <row r="110" spans="1:52" x14ac:dyDescent="0.25">
      <c r="A110" s="19" t="s">
        <v>10681</v>
      </c>
      <c r="B110" t="s">
        <v>10680</v>
      </c>
      <c r="C110" t="s">
        <v>10703</v>
      </c>
      <c r="D110" t="s">
        <v>10702</v>
      </c>
      <c r="E110" s="19"/>
      <c r="G110" t="s">
        <v>10671</v>
      </c>
      <c r="H110" s="18" t="s">
        <v>10670</v>
      </c>
      <c r="I110" s="309" t="str">
        <f t="shared" si="64"/>
        <v>^^</v>
      </c>
      <c r="J110" s="19" t="str">
        <f t="shared" si="65"/>
        <v>^^</v>
      </c>
      <c r="K110" s="19" t="str">
        <f t="shared" si="34"/>
        <v>^^</v>
      </c>
      <c r="L110" t="str">
        <f t="shared" si="35"/>
        <v>^^</v>
      </c>
      <c r="M110" t="str">
        <f t="shared" si="36"/>
        <v>^^</v>
      </c>
      <c r="N110" t="str">
        <f t="shared" si="37"/>
        <v>^^</v>
      </c>
      <c r="O110" s="18" t="str">
        <f t="shared" si="38"/>
        <v>^^</v>
      </c>
      <c r="P110" s="19" t="str">
        <f t="shared" si="39"/>
        <v>^^</v>
      </c>
      <c r="Q110" t="str">
        <f t="shared" si="40"/>
        <v>^^</v>
      </c>
      <c r="R110" t="str">
        <f t="shared" si="41"/>
        <v>^^</v>
      </c>
      <c r="S110" t="str">
        <f t="shared" si="42"/>
        <v>^^</v>
      </c>
      <c r="T110" s="18" t="str">
        <f t="shared" si="43"/>
        <v>^^</v>
      </c>
      <c r="U110" s="19" t="str">
        <f t="shared" si="44"/>
        <v>^^</v>
      </c>
      <c r="V110" t="str">
        <f t="shared" si="45"/>
        <v>^^</v>
      </c>
      <c r="W110" t="str">
        <f t="shared" si="46"/>
        <v>^^</v>
      </c>
      <c r="X110" t="str">
        <f t="shared" si="47"/>
        <v>^^</v>
      </c>
      <c r="Y110" t="str">
        <f t="shared" si="48"/>
        <v>^^</v>
      </c>
      <c r="Z110" t="str">
        <f t="shared" si="49"/>
        <v>^^</v>
      </c>
      <c r="AA110" t="str">
        <f t="shared" si="50"/>
        <v>^^</v>
      </c>
      <c r="AB110" t="str">
        <f t="shared" si="51"/>
        <v>^^</v>
      </c>
      <c r="AC110" t="str">
        <f t="shared" si="52"/>
        <v>^^</v>
      </c>
      <c r="AD110" s="18" t="str">
        <f t="shared" si="53"/>
        <v>^^</v>
      </c>
      <c r="AE110" s="19" t="str">
        <f t="shared" si="54"/>
        <v>^^</v>
      </c>
      <c r="AF110" t="str">
        <f t="shared" si="55"/>
        <v>^^</v>
      </c>
      <c r="AG110" t="str">
        <f t="shared" si="56"/>
        <v>^^</v>
      </c>
      <c r="AH110" t="str">
        <f t="shared" si="57"/>
        <v>^^</v>
      </c>
      <c r="AI110" t="str">
        <f t="shared" si="58"/>
        <v>^^</v>
      </c>
      <c r="AJ110" t="str">
        <f t="shared" si="59"/>
        <v>^^</v>
      </c>
      <c r="AK110" t="str">
        <f t="shared" si="60"/>
        <v>^^</v>
      </c>
      <c r="AL110" t="str">
        <f t="shared" si="61"/>
        <v>^^</v>
      </c>
      <c r="AM110" t="str">
        <f t="shared" si="62"/>
        <v>^^</v>
      </c>
      <c r="AN110" s="18" t="str">
        <f t="shared" si="63"/>
        <v>^^</v>
      </c>
    </row>
    <row r="111" spans="1:52" x14ac:dyDescent="0.25">
      <c r="A111" s="19" t="s">
        <v>10675</v>
      </c>
      <c r="B111" t="s">
        <v>10674</v>
      </c>
      <c r="C111" t="s">
        <v>10697</v>
      </c>
      <c r="D111" t="s">
        <v>10696</v>
      </c>
      <c r="E111" s="19"/>
      <c r="G111" t="s">
        <v>10665</v>
      </c>
      <c r="H111" s="18" t="s">
        <v>10664</v>
      </c>
      <c r="I111" s="309" t="str">
        <f t="shared" si="64"/>
        <v>^^</v>
      </c>
      <c r="J111" s="19" t="str">
        <f t="shared" si="65"/>
        <v>^^</v>
      </c>
      <c r="K111" s="19" t="str">
        <f t="shared" si="34"/>
        <v>^^</v>
      </c>
      <c r="L111" t="str">
        <f t="shared" si="35"/>
        <v>^^</v>
      </c>
      <c r="M111" t="str">
        <f t="shared" si="36"/>
        <v>^^</v>
      </c>
      <c r="N111" t="str">
        <f t="shared" si="37"/>
        <v>^^</v>
      </c>
      <c r="O111" s="18" t="str">
        <f t="shared" si="38"/>
        <v>^^</v>
      </c>
      <c r="P111" s="19" t="str">
        <f t="shared" si="39"/>
        <v>^^</v>
      </c>
      <c r="Q111" t="str">
        <f t="shared" si="40"/>
        <v>^^</v>
      </c>
      <c r="R111" t="str">
        <f t="shared" si="41"/>
        <v>^^</v>
      </c>
      <c r="S111" t="str">
        <f t="shared" si="42"/>
        <v>^^</v>
      </c>
      <c r="T111" s="18" t="str">
        <f t="shared" si="43"/>
        <v>^^</v>
      </c>
      <c r="U111" s="19" t="str">
        <f t="shared" si="44"/>
        <v>^^</v>
      </c>
      <c r="V111" t="str">
        <f t="shared" si="45"/>
        <v>^^</v>
      </c>
      <c r="W111" t="str">
        <f t="shared" si="46"/>
        <v>^^</v>
      </c>
      <c r="X111" t="str">
        <f t="shared" si="47"/>
        <v>^^</v>
      </c>
      <c r="Y111" t="str">
        <f t="shared" si="48"/>
        <v>^^</v>
      </c>
      <c r="Z111" t="str">
        <f t="shared" si="49"/>
        <v>^^</v>
      </c>
      <c r="AA111" t="str">
        <f t="shared" si="50"/>
        <v>^^</v>
      </c>
      <c r="AB111" t="str">
        <f t="shared" si="51"/>
        <v>^^</v>
      </c>
      <c r="AC111" t="str">
        <f t="shared" si="52"/>
        <v>^^</v>
      </c>
      <c r="AD111" s="18" t="str">
        <f t="shared" si="53"/>
        <v>^^</v>
      </c>
      <c r="AE111" s="19" t="str">
        <f t="shared" si="54"/>
        <v>^^</v>
      </c>
      <c r="AF111" t="str">
        <f t="shared" si="55"/>
        <v>^^</v>
      </c>
      <c r="AG111" t="str">
        <f t="shared" si="56"/>
        <v>^^</v>
      </c>
      <c r="AH111" t="str">
        <f t="shared" si="57"/>
        <v>^^</v>
      </c>
      <c r="AI111" t="str">
        <f t="shared" si="58"/>
        <v>^^</v>
      </c>
      <c r="AJ111" t="str">
        <f t="shared" si="59"/>
        <v>^^</v>
      </c>
      <c r="AK111" t="str">
        <f t="shared" si="60"/>
        <v>^^</v>
      </c>
      <c r="AL111" t="str">
        <f t="shared" si="61"/>
        <v>^^</v>
      </c>
      <c r="AM111" t="str">
        <f t="shared" si="62"/>
        <v>^^</v>
      </c>
      <c r="AN111" s="18" t="str">
        <f t="shared" si="63"/>
        <v>^^</v>
      </c>
    </row>
    <row r="112" spans="1:52" x14ac:dyDescent="0.25">
      <c r="A112" s="19" t="s">
        <v>10669</v>
      </c>
      <c r="B112" t="s">
        <v>10668</v>
      </c>
      <c r="C112" t="s">
        <v>10691</v>
      </c>
      <c r="D112" t="s">
        <v>10690</v>
      </c>
      <c r="E112" s="19"/>
      <c r="G112" t="s">
        <v>10659</v>
      </c>
      <c r="H112" s="18" t="s">
        <v>10658</v>
      </c>
      <c r="I112" s="309" t="str">
        <f t="shared" si="64"/>
        <v>^^</v>
      </c>
      <c r="J112" s="19" t="str">
        <f t="shared" si="65"/>
        <v>^^</v>
      </c>
      <c r="K112" s="19" t="str">
        <f t="shared" si="34"/>
        <v>^^</v>
      </c>
      <c r="L112" t="str">
        <f t="shared" si="35"/>
        <v>^^</v>
      </c>
      <c r="M112" t="str">
        <f t="shared" si="36"/>
        <v>^^</v>
      </c>
      <c r="N112" t="str">
        <f t="shared" si="37"/>
        <v>^^</v>
      </c>
      <c r="O112" s="18" t="str">
        <f t="shared" si="38"/>
        <v>^^</v>
      </c>
      <c r="P112" s="19" t="str">
        <f t="shared" si="39"/>
        <v>^^</v>
      </c>
      <c r="Q112" t="str">
        <f t="shared" si="40"/>
        <v>^^</v>
      </c>
      <c r="R112" t="str">
        <f t="shared" si="41"/>
        <v>^^</v>
      </c>
      <c r="S112" t="str">
        <f t="shared" si="42"/>
        <v>^^</v>
      </c>
      <c r="T112" s="18" t="str">
        <f t="shared" si="43"/>
        <v>^^</v>
      </c>
      <c r="U112" s="19" t="str">
        <f t="shared" si="44"/>
        <v>^^</v>
      </c>
      <c r="V112" t="str">
        <f t="shared" si="45"/>
        <v>^^</v>
      </c>
      <c r="W112" t="str">
        <f t="shared" si="46"/>
        <v>^^</v>
      </c>
      <c r="X112" t="str">
        <f t="shared" si="47"/>
        <v>^^</v>
      </c>
      <c r="Y112" t="str">
        <f t="shared" si="48"/>
        <v>^^</v>
      </c>
      <c r="Z112" t="str">
        <f t="shared" si="49"/>
        <v>^^</v>
      </c>
      <c r="AA112" t="str">
        <f t="shared" si="50"/>
        <v>^^</v>
      </c>
      <c r="AB112" t="str">
        <f t="shared" si="51"/>
        <v>^^</v>
      </c>
      <c r="AC112" t="str">
        <f t="shared" si="52"/>
        <v>^^</v>
      </c>
      <c r="AD112" s="18" t="str">
        <f t="shared" si="53"/>
        <v>^^</v>
      </c>
      <c r="AE112" s="19" t="str">
        <f t="shared" si="54"/>
        <v>^^</v>
      </c>
      <c r="AF112" t="str">
        <f t="shared" si="55"/>
        <v>^^</v>
      </c>
      <c r="AG112" t="str">
        <f t="shared" si="56"/>
        <v>^^</v>
      </c>
      <c r="AH112" t="str">
        <f t="shared" si="57"/>
        <v>^^</v>
      </c>
      <c r="AI112" t="str">
        <f t="shared" si="58"/>
        <v>^^</v>
      </c>
      <c r="AJ112" t="str">
        <f t="shared" si="59"/>
        <v>^^</v>
      </c>
      <c r="AK112" t="str">
        <f t="shared" si="60"/>
        <v>^^</v>
      </c>
      <c r="AL112" t="str">
        <f t="shared" si="61"/>
        <v>^^</v>
      </c>
      <c r="AM112" t="str">
        <f t="shared" si="62"/>
        <v>^^</v>
      </c>
      <c r="AN112" s="18" t="str">
        <f t="shared" si="63"/>
        <v>^^</v>
      </c>
    </row>
    <row r="113" spans="1:40" x14ac:dyDescent="0.25">
      <c r="A113" s="19" t="s">
        <v>10663</v>
      </c>
      <c r="B113" t="s">
        <v>10662</v>
      </c>
      <c r="C113" t="s">
        <v>10685</v>
      </c>
      <c r="D113" t="s">
        <v>10684</v>
      </c>
      <c r="E113" s="19"/>
      <c r="G113" t="s">
        <v>10653</v>
      </c>
      <c r="H113" s="18" t="s">
        <v>10652</v>
      </c>
      <c r="I113" s="309" t="str">
        <f t="shared" si="64"/>
        <v>^^</v>
      </c>
      <c r="J113" s="19" t="str">
        <f t="shared" si="65"/>
        <v>^^</v>
      </c>
      <c r="K113" s="19" t="str">
        <f t="shared" si="34"/>
        <v>^^</v>
      </c>
      <c r="L113" t="str">
        <f t="shared" si="35"/>
        <v>^^</v>
      </c>
      <c r="M113" t="str">
        <f t="shared" si="36"/>
        <v>^^</v>
      </c>
      <c r="N113" t="str">
        <f t="shared" si="37"/>
        <v>^^</v>
      </c>
      <c r="O113" s="18" t="str">
        <f t="shared" si="38"/>
        <v>^^</v>
      </c>
      <c r="P113" s="19" t="str">
        <f t="shared" si="39"/>
        <v>^^</v>
      </c>
      <c r="Q113" t="str">
        <f t="shared" si="40"/>
        <v>^^</v>
      </c>
      <c r="R113" t="str">
        <f t="shared" si="41"/>
        <v>^^</v>
      </c>
      <c r="S113" t="str">
        <f t="shared" si="42"/>
        <v>^^</v>
      </c>
      <c r="T113" s="18" t="str">
        <f t="shared" si="43"/>
        <v>^^</v>
      </c>
      <c r="U113" s="19" t="str">
        <f t="shared" si="44"/>
        <v>^^</v>
      </c>
      <c r="V113" t="str">
        <f t="shared" si="45"/>
        <v>^^</v>
      </c>
      <c r="W113" t="str">
        <f t="shared" si="46"/>
        <v>^^</v>
      </c>
      <c r="X113" t="str">
        <f t="shared" si="47"/>
        <v>^^</v>
      </c>
      <c r="Y113" t="str">
        <f t="shared" si="48"/>
        <v>^^</v>
      </c>
      <c r="Z113" t="str">
        <f t="shared" si="49"/>
        <v>^^</v>
      </c>
      <c r="AA113" t="str">
        <f t="shared" si="50"/>
        <v>^^</v>
      </c>
      <c r="AB113" t="str">
        <f t="shared" si="51"/>
        <v>^^</v>
      </c>
      <c r="AC113" t="str">
        <f t="shared" si="52"/>
        <v>^^</v>
      </c>
      <c r="AD113" s="18" t="str">
        <f t="shared" si="53"/>
        <v>^^</v>
      </c>
      <c r="AE113" s="19" t="str">
        <f t="shared" si="54"/>
        <v>^^</v>
      </c>
      <c r="AF113" t="str">
        <f t="shared" si="55"/>
        <v>^^</v>
      </c>
      <c r="AG113" t="str">
        <f t="shared" si="56"/>
        <v>^^</v>
      </c>
      <c r="AH113" t="str">
        <f t="shared" si="57"/>
        <v>^^</v>
      </c>
      <c r="AI113" t="str">
        <f t="shared" si="58"/>
        <v>^^</v>
      </c>
      <c r="AJ113" t="str">
        <f t="shared" si="59"/>
        <v>^^</v>
      </c>
      <c r="AK113" t="str">
        <f t="shared" si="60"/>
        <v>^^</v>
      </c>
      <c r="AL113" t="str">
        <f t="shared" si="61"/>
        <v>^^</v>
      </c>
      <c r="AM113" t="str">
        <f t="shared" si="62"/>
        <v>^^</v>
      </c>
      <c r="AN113" s="18" t="str">
        <f t="shared" si="63"/>
        <v>^^</v>
      </c>
    </row>
    <row r="114" spans="1:40" x14ac:dyDescent="0.25">
      <c r="A114" s="19" t="s">
        <v>10657</v>
      </c>
      <c r="B114" t="s">
        <v>10656</v>
      </c>
      <c r="C114" t="s">
        <v>10679</v>
      </c>
      <c r="D114" t="s">
        <v>10678</v>
      </c>
      <c r="E114" s="19"/>
      <c r="G114" t="s">
        <v>10647</v>
      </c>
      <c r="H114" s="18" t="s">
        <v>10646</v>
      </c>
      <c r="I114" s="309" t="str">
        <f t="shared" si="64"/>
        <v>^^</v>
      </c>
      <c r="J114" s="19" t="str">
        <f t="shared" si="65"/>
        <v>^^</v>
      </c>
      <c r="K114" s="19" t="str">
        <f t="shared" si="34"/>
        <v>^^</v>
      </c>
      <c r="L114" t="str">
        <f t="shared" si="35"/>
        <v>^^</v>
      </c>
      <c r="M114" t="str">
        <f t="shared" si="36"/>
        <v>^^</v>
      </c>
      <c r="N114" t="str">
        <f t="shared" si="37"/>
        <v>^^</v>
      </c>
      <c r="O114" s="18" t="str">
        <f t="shared" si="38"/>
        <v>^^</v>
      </c>
      <c r="P114" s="19" t="str">
        <f t="shared" si="39"/>
        <v>^^</v>
      </c>
      <c r="Q114" t="str">
        <f t="shared" si="40"/>
        <v>^^</v>
      </c>
      <c r="R114" t="str">
        <f t="shared" si="41"/>
        <v>^^</v>
      </c>
      <c r="S114" t="str">
        <f t="shared" si="42"/>
        <v>^^</v>
      </c>
      <c r="T114" s="18" t="str">
        <f t="shared" si="43"/>
        <v>^^</v>
      </c>
      <c r="U114" s="19" t="str">
        <f t="shared" si="44"/>
        <v>^^</v>
      </c>
      <c r="V114" t="str">
        <f t="shared" si="45"/>
        <v>^^</v>
      </c>
      <c r="W114" t="str">
        <f t="shared" si="46"/>
        <v>^^</v>
      </c>
      <c r="X114" t="str">
        <f t="shared" si="47"/>
        <v>^^</v>
      </c>
      <c r="Y114" t="str">
        <f t="shared" si="48"/>
        <v>^^</v>
      </c>
      <c r="Z114" t="str">
        <f t="shared" si="49"/>
        <v>^^</v>
      </c>
      <c r="AA114" t="str">
        <f t="shared" si="50"/>
        <v>^^</v>
      </c>
      <c r="AB114" t="str">
        <f t="shared" si="51"/>
        <v>^^</v>
      </c>
      <c r="AC114" t="str">
        <f t="shared" si="52"/>
        <v>^^</v>
      </c>
      <c r="AD114" s="18" t="str">
        <f t="shared" si="53"/>
        <v>^^</v>
      </c>
      <c r="AE114" s="19" t="str">
        <f t="shared" si="54"/>
        <v>^^</v>
      </c>
      <c r="AF114" t="str">
        <f t="shared" si="55"/>
        <v>^^</v>
      </c>
      <c r="AG114" t="str">
        <f t="shared" si="56"/>
        <v>^^</v>
      </c>
      <c r="AH114" t="str">
        <f t="shared" si="57"/>
        <v>^^</v>
      </c>
      <c r="AI114" t="str">
        <f t="shared" si="58"/>
        <v>^^</v>
      </c>
      <c r="AJ114" t="str">
        <f t="shared" si="59"/>
        <v>^^</v>
      </c>
      <c r="AK114" t="str">
        <f t="shared" si="60"/>
        <v>^^</v>
      </c>
      <c r="AL114" t="str">
        <f t="shared" si="61"/>
        <v>^^</v>
      </c>
      <c r="AM114" t="str">
        <f t="shared" si="62"/>
        <v>^^</v>
      </c>
      <c r="AN114" s="18" t="str">
        <f t="shared" si="63"/>
        <v>^^</v>
      </c>
    </row>
    <row r="115" spans="1:40" x14ac:dyDescent="0.25">
      <c r="A115" s="19" t="s">
        <v>10651</v>
      </c>
      <c r="B115" t="s">
        <v>10650</v>
      </c>
      <c r="C115" t="s">
        <v>10673</v>
      </c>
      <c r="D115" t="s">
        <v>10672</v>
      </c>
      <c r="E115" s="19"/>
      <c r="G115" t="s">
        <v>44338</v>
      </c>
      <c r="H115" s="18" t="s">
        <v>44337</v>
      </c>
      <c r="I115" s="309" t="str">
        <f t="shared" si="64"/>
        <v>^^</v>
      </c>
      <c r="J115" s="19" t="str">
        <f t="shared" si="65"/>
        <v>^^</v>
      </c>
      <c r="K115" s="19" t="str">
        <f t="shared" si="34"/>
        <v>^^</v>
      </c>
      <c r="L115" t="str">
        <f t="shared" si="35"/>
        <v>^^</v>
      </c>
      <c r="M115" t="str">
        <f t="shared" si="36"/>
        <v>^^</v>
      </c>
      <c r="N115" t="str">
        <f t="shared" si="37"/>
        <v>^^</v>
      </c>
      <c r="O115" s="18" t="str">
        <f t="shared" si="38"/>
        <v>^^</v>
      </c>
      <c r="P115" s="19" t="str">
        <f t="shared" si="39"/>
        <v>^^</v>
      </c>
      <c r="Q115" t="str">
        <f t="shared" si="40"/>
        <v>^^</v>
      </c>
      <c r="R115" t="str">
        <f t="shared" si="41"/>
        <v>^^</v>
      </c>
      <c r="S115" t="str">
        <f t="shared" si="42"/>
        <v>^^</v>
      </c>
      <c r="T115" s="18" t="str">
        <f t="shared" si="43"/>
        <v>^^</v>
      </c>
      <c r="U115" s="19" t="str">
        <f t="shared" si="44"/>
        <v>^^</v>
      </c>
      <c r="V115" t="str">
        <f t="shared" si="45"/>
        <v>^^</v>
      </c>
      <c r="W115" t="str">
        <f t="shared" si="46"/>
        <v>^^</v>
      </c>
      <c r="X115" t="str">
        <f t="shared" si="47"/>
        <v>^^</v>
      </c>
      <c r="Y115" t="str">
        <f t="shared" si="48"/>
        <v>^^</v>
      </c>
      <c r="Z115" t="str">
        <f t="shared" si="49"/>
        <v>^^</v>
      </c>
      <c r="AA115" t="str">
        <f t="shared" si="50"/>
        <v>^^</v>
      </c>
      <c r="AB115" t="str">
        <f t="shared" si="51"/>
        <v>^^</v>
      </c>
      <c r="AC115" t="str">
        <f t="shared" si="52"/>
        <v>^^</v>
      </c>
      <c r="AD115" s="18" t="str">
        <f t="shared" si="53"/>
        <v>^^</v>
      </c>
      <c r="AE115" s="19" t="str">
        <f t="shared" si="54"/>
        <v>^^</v>
      </c>
      <c r="AF115" t="str">
        <f t="shared" si="55"/>
        <v>^^</v>
      </c>
      <c r="AG115" t="str">
        <f t="shared" si="56"/>
        <v>^^</v>
      </c>
      <c r="AH115" t="str">
        <f t="shared" si="57"/>
        <v>^^</v>
      </c>
      <c r="AI115" t="str">
        <f t="shared" si="58"/>
        <v>^^</v>
      </c>
      <c r="AJ115" t="str">
        <f t="shared" si="59"/>
        <v>^^</v>
      </c>
      <c r="AK115" t="str">
        <f t="shared" si="60"/>
        <v>^^</v>
      </c>
      <c r="AL115" t="str">
        <f t="shared" si="61"/>
        <v>^^</v>
      </c>
      <c r="AM115" t="str">
        <f t="shared" si="62"/>
        <v>^^</v>
      </c>
      <c r="AN115" s="18" t="str">
        <f t="shared" si="63"/>
        <v>^^</v>
      </c>
    </row>
    <row r="116" spans="1:40" x14ac:dyDescent="0.25">
      <c r="A116" s="19" t="s">
        <v>10645</v>
      </c>
      <c r="B116" t="s">
        <v>10644</v>
      </c>
      <c r="C116" t="s">
        <v>10667</v>
      </c>
      <c r="D116" t="s">
        <v>10666</v>
      </c>
      <c r="E116" s="19"/>
      <c r="G116" t="s">
        <v>44336</v>
      </c>
      <c r="H116" s="18" t="s">
        <v>44335</v>
      </c>
      <c r="I116" s="309" t="str">
        <f t="shared" si="64"/>
        <v>^^</v>
      </c>
      <c r="J116" s="19" t="str">
        <f t="shared" si="65"/>
        <v>^^</v>
      </c>
      <c r="K116" s="19" t="str">
        <f t="shared" si="34"/>
        <v>^^</v>
      </c>
      <c r="L116" t="str">
        <f t="shared" si="35"/>
        <v>^^</v>
      </c>
      <c r="M116" t="str">
        <f t="shared" si="36"/>
        <v>^^</v>
      </c>
      <c r="N116" t="str">
        <f t="shared" si="37"/>
        <v>^^</v>
      </c>
      <c r="O116" s="18" t="str">
        <f t="shared" si="38"/>
        <v>^^</v>
      </c>
      <c r="P116" s="19" t="str">
        <f t="shared" si="39"/>
        <v>^^</v>
      </c>
      <c r="Q116" t="str">
        <f t="shared" si="40"/>
        <v>^^</v>
      </c>
      <c r="R116" t="str">
        <f t="shared" si="41"/>
        <v>^^</v>
      </c>
      <c r="S116" t="str">
        <f t="shared" si="42"/>
        <v>^^</v>
      </c>
      <c r="T116" s="18" t="str">
        <f t="shared" si="43"/>
        <v>^^</v>
      </c>
      <c r="U116" s="19" t="str">
        <f t="shared" si="44"/>
        <v>^^</v>
      </c>
      <c r="V116" t="str">
        <f t="shared" si="45"/>
        <v>^^</v>
      </c>
      <c r="W116" t="str">
        <f t="shared" si="46"/>
        <v>^^</v>
      </c>
      <c r="X116" t="str">
        <f t="shared" si="47"/>
        <v>^^</v>
      </c>
      <c r="Y116" t="str">
        <f t="shared" si="48"/>
        <v>^^</v>
      </c>
      <c r="Z116" t="str">
        <f t="shared" si="49"/>
        <v>^^</v>
      </c>
      <c r="AA116" t="str">
        <f t="shared" si="50"/>
        <v>^^</v>
      </c>
      <c r="AB116" t="str">
        <f t="shared" si="51"/>
        <v>^^</v>
      </c>
      <c r="AC116" t="str">
        <f t="shared" si="52"/>
        <v>^^</v>
      </c>
      <c r="AD116" s="18" t="str">
        <f t="shared" si="53"/>
        <v>^^</v>
      </c>
      <c r="AE116" s="19" t="str">
        <f t="shared" si="54"/>
        <v>^^</v>
      </c>
      <c r="AF116" t="str">
        <f t="shared" si="55"/>
        <v>^^</v>
      </c>
      <c r="AG116" t="str">
        <f t="shared" si="56"/>
        <v>^^</v>
      </c>
      <c r="AH116" t="str">
        <f t="shared" si="57"/>
        <v>^^</v>
      </c>
      <c r="AI116" t="str">
        <f t="shared" si="58"/>
        <v>^^</v>
      </c>
      <c r="AJ116" t="str">
        <f t="shared" si="59"/>
        <v>^^</v>
      </c>
      <c r="AK116" t="str">
        <f t="shared" si="60"/>
        <v>^^</v>
      </c>
      <c r="AL116" t="str">
        <f t="shared" si="61"/>
        <v>^^</v>
      </c>
      <c r="AM116" t="str">
        <f t="shared" si="62"/>
        <v>^^</v>
      </c>
      <c r="AN116" s="18" t="str">
        <f t="shared" si="63"/>
        <v>^^</v>
      </c>
    </row>
    <row r="117" spans="1:40" x14ac:dyDescent="0.25">
      <c r="A117" s="19" t="s">
        <v>44334</v>
      </c>
      <c r="B117" t="s">
        <v>44333</v>
      </c>
      <c r="C117" t="s">
        <v>10661</v>
      </c>
      <c r="D117" t="s">
        <v>10660</v>
      </c>
      <c r="E117" s="19"/>
      <c r="G117" t="s">
        <v>44332</v>
      </c>
      <c r="H117" s="18" t="s">
        <v>44331</v>
      </c>
      <c r="I117" s="309" t="str">
        <f t="shared" si="64"/>
        <v>^^</v>
      </c>
      <c r="J117" s="19" t="str">
        <f t="shared" si="65"/>
        <v>^^</v>
      </c>
      <c r="K117" s="19" t="str">
        <f t="shared" si="34"/>
        <v>^^</v>
      </c>
      <c r="L117" t="str">
        <f t="shared" si="35"/>
        <v>^^</v>
      </c>
      <c r="M117" t="str">
        <f t="shared" si="36"/>
        <v>^^</v>
      </c>
      <c r="N117" t="str">
        <f t="shared" si="37"/>
        <v>^^</v>
      </c>
      <c r="O117" s="18" t="str">
        <f t="shared" si="38"/>
        <v>^^</v>
      </c>
      <c r="P117" s="19" t="str">
        <f t="shared" si="39"/>
        <v>^^</v>
      </c>
      <c r="Q117" t="str">
        <f t="shared" si="40"/>
        <v>^^</v>
      </c>
      <c r="R117" t="str">
        <f t="shared" si="41"/>
        <v>^^</v>
      </c>
      <c r="S117" t="str">
        <f t="shared" si="42"/>
        <v>^^</v>
      </c>
      <c r="T117" s="18" t="str">
        <f t="shared" si="43"/>
        <v>^^</v>
      </c>
      <c r="U117" s="19" t="str">
        <f t="shared" si="44"/>
        <v>^^</v>
      </c>
      <c r="V117" t="str">
        <f t="shared" si="45"/>
        <v>^^</v>
      </c>
      <c r="W117" t="str">
        <f t="shared" si="46"/>
        <v>^^</v>
      </c>
      <c r="X117" t="str">
        <f t="shared" si="47"/>
        <v>^^</v>
      </c>
      <c r="Y117" t="str">
        <f t="shared" si="48"/>
        <v>^^</v>
      </c>
      <c r="Z117" t="str">
        <f t="shared" si="49"/>
        <v>^^</v>
      </c>
      <c r="AA117" t="str">
        <f t="shared" si="50"/>
        <v>^^</v>
      </c>
      <c r="AB117" t="str">
        <f t="shared" si="51"/>
        <v>^^</v>
      </c>
      <c r="AC117" t="str">
        <f t="shared" si="52"/>
        <v>^^</v>
      </c>
      <c r="AD117" s="18" t="str">
        <f t="shared" si="53"/>
        <v>^^</v>
      </c>
      <c r="AE117" s="19" t="str">
        <f t="shared" si="54"/>
        <v>^^</v>
      </c>
      <c r="AF117" t="str">
        <f t="shared" si="55"/>
        <v>^^</v>
      </c>
      <c r="AG117" t="str">
        <f t="shared" si="56"/>
        <v>^^</v>
      </c>
      <c r="AH117" t="str">
        <f t="shared" si="57"/>
        <v>^^</v>
      </c>
      <c r="AI117" t="str">
        <f t="shared" si="58"/>
        <v>^^</v>
      </c>
      <c r="AJ117" t="str">
        <f t="shared" si="59"/>
        <v>^^</v>
      </c>
      <c r="AK117" t="str">
        <f t="shared" si="60"/>
        <v>^^</v>
      </c>
      <c r="AL117" t="str">
        <f t="shared" si="61"/>
        <v>^^</v>
      </c>
      <c r="AM117" t="str">
        <f t="shared" si="62"/>
        <v>^^</v>
      </c>
      <c r="AN117" s="18" t="str">
        <f t="shared" si="63"/>
        <v>^^</v>
      </c>
    </row>
    <row r="118" spans="1:40" x14ac:dyDescent="0.25">
      <c r="A118" s="19" t="s">
        <v>44330</v>
      </c>
      <c r="B118" t="s">
        <v>44329</v>
      </c>
      <c r="C118" t="s">
        <v>10655</v>
      </c>
      <c r="D118" t="s">
        <v>10654</v>
      </c>
      <c r="E118" s="19"/>
      <c r="G118" t="s">
        <v>10641</v>
      </c>
      <c r="H118" s="18" t="s">
        <v>10640</v>
      </c>
      <c r="I118" s="309" t="str">
        <f t="shared" si="64"/>
        <v>^^</v>
      </c>
      <c r="J118" s="19" t="str">
        <f t="shared" si="65"/>
        <v>^^</v>
      </c>
      <c r="K118" s="19" t="str">
        <f t="shared" si="34"/>
        <v>^^</v>
      </c>
      <c r="L118" t="str">
        <f t="shared" si="35"/>
        <v>^^</v>
      </c>
      <c r="M118" t="str">
        <f t="shared" si="36"/>
        <v>^^</v>
      </c>
      <c r="N118" t="str">
        <f t="shared" si="37"/>
        <v>^^</v>
      </c>
      <c r="O118" s="18" t="str">
        <f t="shared" si="38"/>
        <v>^^</v>
      </c>
      <c r="P118" s="19" t="str">
        <f t="shared" si="39"/>
        <v>^^</v>
      </c>
      <c r="Q118" t="str">
        <f t="shared" si="40"/>
        <v>^^</v>
      </c>
      <c r="R118" t="str">
        <f t="shared" si="41"/>
        <v>^^</v>
      </c>
      <c r="S118" t="str">
        <f t="shared" si="42"/>
        <v>^^</v>
      </c>
      <c r="T118" s="18" t="str">
        <f t="shared" si="43"/>
        <v>^^</v>
      </c>
      <c r="U118" s="19" t="str">
        <f t="shared" si="44"/>
        <v>^^</v>
      </c>
      <c r="V118" t="str">
        <f t="shared" si="45"/>
        <v>^^</v>
      </c>
      <c r="W118" t="str">
        <f t="shared" si="46"/>
        <v>^^</v>
      </c>
      <c r="X118" t="str">
        <f t="shared" si="47"/>
        <v>^^</v>
      </c>
      <c r="Y118" t="str">
        <f t="shared" si="48"/>
        <v>^^</v>
      </c>
      <c r="Z118" t="str">
        <f t="shared" si="49"/>
        <v>^^</v>
      </c>
      <c r="AA118" t="str">
        <f t="shared" si="50"/>
        <v>^^</v>
      </c>
      <c r="AB118" t="str">
        <f t="shared" si="51"/>
        <v>^^</v>
      </c>
      <c r="AC118" t="str">
        <f t="shared" si="52"/>
        <v>^^</v>
      </c>
      <c r="AD118" s="18" t="str">
        <f t="shared" si="53"/>
        <v>^^</v>
      </c>
      <c r="AE118" s="19" t="str">
        <f t="shared" si="54"/>
        <v>^^</v>
      </c>
      <c r="AF118" t="str">
        <f t="shared" si="55"/>
        <v>^^</v>
      </c>
      <c r="AG118" t="str">
        <f t="shared" si="56"/>
        <v>^^</v>
      </c>
      <c r="AH118" t="str">
        <f t="shared" si="57"/>
        <v>^^</v>
      </c>
      <c r="AI118" t="str">
        <f t="shared" si="58"/>
        <v>^^</v>
      </c>
      <c r="AJ118" t="str">
        <f t="shared" si="59"/>
        <v>^^</v>
      </c>
      <c r="AK118" t="str">
        <f t="shared" si="60"/>
        <v>^^</v>
      </c>
      <c r="AL118" t="str">
        <f t="shared" si="61"/>
        <v>^^</v>
      </c>
      <c r="AM118" t="str">
        <f t="shared" si="62"/>
        <v>^^</v>
      </c>
      <c r="AN118" s="18" t="str">
        <f t="shared" si="63"/>
        <v>^^</v>
      </c>
    </row>
    <row r="119" spans="1:40" x14ac:dyDescent="0.25">
      <c r="A119" s="19" t="s">
        <v>44328</v>
      </c>
      <c r="B119" t="s">
        <v>44327</v>
      </c>
      <c r="C119" t="s">
        <v>10649</v>
      </c>
      <c r="D119" t="s">
        <v>10648</v>
      </c>
      <c r="E119" s="19"/>
      <c r="G119" t="s">
        <v>10637</v>
      </c>
      <c r="H119" s="18" t="s">
        <v>10636</v>
      </c>
      <c r="I119" s="309" t="str">
        <f t="shared" si="64"/>
        <v>^^</v>
      </c>
      <c r="J119" s="19" t="str">
        <f t="shared" si="65"/>
        <v>^^</v>
      </c>
      <c r="K119" s="19" t="str">
        <f t="shared" si="34"/>
        <v>^^</v>
      </c>
      <c r="L119" t="str">
        <f t="shared" si="35"/>
        <v>^^</v>
      </c>
      <c r="M119" t="str">
        <f t="shared" si="36"/>
        <v>^^</v>
      </c>
      <c r="N119" t="str">
        <f t="shared" si="37"/>
        <v>^^</v>
      </c>
      <c r="O119" s="18" t="str">
        <f t="shared" si="38"/>
        <v>^^</v>
      </c>
      <c r="P119" s="19" t="str">
        <f t="shared" si="39"/>
        <v>^^</v>
      </c>
      <c r="Q119" t="str">
        <f t="shared" si="40"/>
        <v>^^</v>
      </c>
      <c r="R119" t="str">
        <f t="shared" si="41"/>
        <v>^^</v>
      </c>
      <c r="S119" t="str">
        <f t="shared" si="42"/>
        <v>^^</v>
      </c>
      <c r="T119" s="18" t="str">
        <f t="shared" si="43"/>
        <v>^^</v>
      </c>
      <c r="U119" s="19" t="str">
        <f t="shared" si="44"/>
        <v>^^</v>
      </c>
      <c r="V119" t="str">
        <f t="shared" si="45"/>
        <v>^^</v>
      </c>
      <c r="W119" t="str">
        <f t="shared" si="46"/>
        <v>^^</v>
      </c>
      <c r="X119" t="str">
        <f t="shared" si="47"/>
        <v>^^</v>
      </c>
      <c r="Y119" t="str">
        <f t="shared" si="48"/>
        <v>^^</v>
      </c>
      <c r="Z119" t="str">
        <f t="shared" si="49"/>
        <v>^^</v>
      </c>
      <c r="AA119" t="str">
        <f t="shared" si="50"/>
        <v>^^</v>
      </c>
      <c r="AB119" t="str">
        <f t="shared" si="51"/>
        <v>^^</v>
      </c>
      <c r="AC119" t="str">
        <f t="shared" si="52"/>
        <v>^^</v>
      </c>
      <c r="AD119" s="18" t="str">
        <f t="shared" si="53"/>
        <v>^^</v>
      </c>
      <c r="AE119" s="19" t="str">
        <f t="shared" si="54"/>
        <v>^^</v>
      </c>
      <c r="AF119" t="str">
        <f t="shared" si="55"/>
        <v>^^</v>
      </c>
      <c r="AG119" t="str">
        <f t="shared" si="56"/>
        <v>^^</v>
      </c>
      <c r="AH119" t="str">
        <f t="shared" si="57"/>
        <v>^^</v>
      </c>
      <c r="AI119" t="str">
        <f t="shared" si="58"/>
        <v>^^</v>
      </c>
      <c r="AJ119" t="str">
        <f t="shared" si="59"/>
        <v>^^</v>
      </c>
      <c r="AK119" t="str">
        <f t="shared" si="60"/>
        <v>^^</v>
      </c>
      <c r="AL119" t="str">
        <f t="shared" si="61"/>
        <v>^^</v>
      </c>
      <c r="AM119" t="str">
        <f t="shared" si="62"/>
        <v>^^</v>
      </c>
      <c r="AN119" s="18" t="str">
        <f t="shared" si="63"/>
        <v>^^</v>
      </c>
    </row>
    <row r="120" spans="1:40" x14ac:dyDescent="0.25">
      <c r="A120" s="19" t="s">
        <v>44326</v>
      </c>
      <c r="B120" t="s">
        <v>44325</v>
      </c>
      <c r="C120" t="s">
        <v>10643</v>
      </c>
      <c r="D120" t="s">
        <v>10642</v>
      </c>
      <c r="E120" s="19"/>
      <c r="G120" t="s">
        <v>10633</v>
      </c>
      <c r="H120" s="18" t="s">
        <v>10632</v>
      </c>
      <c r="I120" s="309" t="str">
        <f t="shared" si="64"/>
        <v>^^</v>
      </c>
      <c r="J120" s="19" t="str">
        <f t="shared" si="65"/>
        <v>^^</v>
      </c>
      <c r="K120" s="19" t="str">
        <f t="shared" si="34"/>
        <v>^^</v>
      </c>
      <c r="L120" t="str">
        <f t="shared" si="35"/>
        <v>^^</v>
      </c>
      <c r="M120" t="str">
        <f t="shared" si="36"/>
        <v>^^</v>
      </c>
      <c r="N120" t="str">
        <f t="shared" si="37"/>
        <v>^^</v>
      </c>
      <c r="O120" s="18" t="str">
        <f t="shared" si="38"/>
        <v>^^</v>
      </c>
      <c r="P120" s="19" t="str">
        <f t="shared" si="39"/>
        <v>^^</v>
      </c>
      <c r="Q120" t="str">
        <f t="shared" si="40"/>
        <v>^^</v>
      </c>
      <c r="R120" t="str">
        <f t="shared" si="41"/>
        <v>^^</v>
      </c>
      <c r="S120" t="str">
        <f t="shared" si="42"/>
        <v>^^</v>
      </c>
      <c r="T120" s="18" t="str">
        <f t="shared" si="43"/>
        <v>^^</v>
      </c>
      <c r="U120" s="19" t="str">
        <f t="shared" si="44"/>
        <v>^^</v>
      </c>
      <c r="V120" t="str">
        <f t="shared" si="45"/>
        <v>^^</v>
      </c>
      <c r="W120" t="str">
        <f t="shared" si="46"/>
        <v>^^</v>
      </c>
      <c r="X120" t="str">
        <f t="shared" si="47"/>
        <v>^^</v>
      </c>
      <c r="Y120" t="str">
        <f t="shared" si="48"/>
        <v>^^</v>
      </c>
      <c r="Z120" t="str">
        <f t="shared" si="49"/>
        <v>^^</v>
      </c>
      <c r="AA120" t="str">
        <f t="shared" si="50"/>
        <v>^^</v>
      </c>
      <c r="AB120" t="str">
        <f t="shared" si="51"/>
        <v>^^</v>
      </c>
      <c r="AC120" t="str">
        <f t="shared" si="52"/>
        <v>^^</v>
      </c>
      <c r="AD120" s="18" t="str">
        <f t="shared" si="53"/>
        <v>^^</v>
      </c>
      <c r="AE120" s="19" t="str">
        <f t="shared" si="54"/>
        <v>^^</v>
      </c>
      <c r="AF120" t="str">
        <f t="shared" si="55"/>
        <v>^^</v>
      </c>
      <c r="AG120" t="str">
        <f t="shared" si="56"/>
        <v>^^</v>
      </c>
      <c r="AH120" t="str">
        <f t="shared" si="57"/>
        <v>^^</v>
      </c>
      <c r="AI120" t="str">
        <f t="shared" si="58"/>
        <v>^^</v>
      </c>
      <c r="AJ120" t="str">
        <f t="shared" si="59"/>
        <v>^^</v>
      </c>
      <c r="AK120" t="str">
        <f t="shared" si="60"/>
        <v>^^</v>
      </c>
      <c r="AL120" t="str">
        <f t="shared" si="61"/>
        <v>^^</v>
      </c>
      <c r="AM120" t="str">
        <f t="shared" si="62"/>
        <v>^^</v>
      </c>
      <c r="AN120" s="18" t="str">
        <f t="shared" si="63"/>
        <v>^^</v>
      </c>
    </row>
    <row r="121" spans="1:40" x14ac:dyDescent="0.25">
      <c r="A121" s="19" t="s">
        <v>44324</v>
      </c>
      <c r="B121" t="s">
        <v>44323</v>
      </c>
      <c r="C121" t="s">
        <v>10639</v>
      </c>
      <c r="D121" t="s">
        <v>10638</v>
      </c>
      <c r="E121" s="19"/>
      <c r="G121" t="s">
        <v>10629</v>
      </c>
      <c r="H121" s="18" t="s">
        <v>10628</v>
      </c>
      <c r="I121" s="309" t="str">
        <f t="shared" si="64"/>
        <v>^^</v>
      </c>
      <c r="J121" s="19" t="str">
        <f t="shared" si="65"/>
        <v>^^</v>
      </c>
      <c r="K121" s="19" t="str">
        <f t="shared" si="34"/>
        <v>^^</v>
      </c>
      <c r="L121" t="str">
        <f t="shared" si="35"/>
        <v>^^</v>
      </c>
      <c r="M121" t="str">
        <f t="shared" si="36"/>
        <v>^^</v>
      </c>
      <c r="N121" t="str">
        <f t="shared" si="37"/>
        <v>^^</v>
      </c>
      <c r="O121" s="18" t="str">
        <f t="shared" si="38"/>
        <v>^^</v>
      </c>
      <c r="P121" s="19" t="str">
        <f t="shared" si="39"/>
        <v>^^</v>
      </c>
      <c r="Q121" t="str">
        <f t="shared" si="40"/>
        <v>^^</v>
      </c>
      <c r="R121" t="str">
        <f t="shared" si="41"/>
        <v>^^</v>
      </c>
      <c r="S121" t="str">
        <f t="shared" si="42"/>
        <v>^^</v>
      </c>
      <c r="T121" s="18" t="str">
        <f t="shared" si="43"/>
        <v>^^</v>
      </c>
      <c r="U121" s="19" t="str">
        <f t="shared" si="44"/>
        <v>^^</v>
      </c>
      <c r="V121" t="str">
        <f t="shared" si="45"/>
        <v>^^</v>
      </c>
      <c r="W121" t="str">
        <f t="shared" si="46"/>
        <v>^^</v>
      </c>
      <c r="X121" t="str">
        <f t="shared" si="47"/>
        <v>^^</v>
      </c>
      <c r="Y121" t="str">
        <f t="shared" si="48"/>
        <v>^^</v>
      </c>
      <c r="Z121" t="str">
        <f t="shared" si="49"/>
        <v>^^</v>
      </c>
      <c r="AA121" t="str">
        <f t="shared" si="50"/>
        <v>^^</v>
      </c>
      <c r="AB121" t="str">
        <f t="shared" si="51"/>
        <v>^^</v>
      </c>
      <c r="AC121" t="str">
        <f t="shared" si="52"/>
        <v>^^</v>
      </c>
      <c r="AD121" s="18" t="str">
        <f t="shared" si="53"/>
        <v>^^</v>
      </c>
      <c r="AE121" s="19" t="str">
        <f t="shared" si="54"/>
        <v>^^</v>
      </c>
      <c r="AF121" t="str">
        <f t="shared" si="55"/>
        <v>^^</v>
      </c>
      <c r="AG121" t="str">
        <f t="shared" si="56"/>
        <v>^^</v>
      </c>
      <c r="AH121" t="str">
        <f t="shared" si="57"/>
        <v>^^</v>
      </c>
      <c r="AI121" t="str">
        <f t="shared" si="58"/>
        <v>^^</v>
      </c>
      <c r="AJ121" t="str">
        <f t="shared" si="59"/>
        <v>^^</v>
      </c>
      <c r="AK121" t="str">
        <f t="shared" si="60"/>
        <v>^^</v>
      </c>
      <c r="AL121" t="str">
        <f t="shared" si="61"/>
        <v>^^</v>
      </c>
      <c r="AM121" t="str">
        <f t="shared" si="62"/>
        <v>^^</v>
      </c>
      <c r="AN121" s="18" t="str">
        <f t="shared" si="63"/>
        <v>^^</v>
      </c>
    </row>
    <row r="122" spans="1:40" x14ac:dyDescent="0.25">
      <c r="A122" s="19" t="s">
        <v>44322</v>
      </c>
      <c r="B122" t="s">
        <v>44321</v>
      </c>
      <c r="C122" t="s">
        <v>10635</v>
      </c>
      <c r="D122" t="s">
        <v>10634</v>
      </c>
      <c r="E122" s="19"/>
      <c r="G122" t="s">
        <v>10625</v>
      </c>
      <c r="H122" s="18" t="s">
        <v>10624</v>
      </c>
      <c r="I122" s="309" t="str">
        <f t="shared" si="64"/>
        <v>^^</v>
      </c>
      <c r="J122" s="19" t="str">
        <f t="shared" si="65"/>
        <v>^^</v>
      </c>
      <c r="K122" s="19" t="str">
        <f t="shared" si="34"/>
        <v>^^</v>
      </c>
      <c r="L122" t="str">
        <f t="shared" si="35"/>
        <v>^^</v>
      </c>
      <c r="M122" t="str">
        <f t="shared" si="36"/>
        <v>^^</v>
      </c>
      <c r="N122" t="str">
        <f t="shared" si="37"/>
        <v>^^</v>
      </c>
      <c r="O122" s="18" t="str">
        <f t="shared" si="38"/>
        <v>^^</v>
      </c>
      <c r="P122" s="19" t="str">
        <f t="shared" si="39"/>
        <v>^^</v>
      </c>
      <c r="Q122" t="str">
        <f t="shared" si="40"/>
        <v>^^</v>
      </c>
      <c r="R122" t="str">
        <f t="shared" si="41"/>
        <v>^^</v>
      </c>
      <c r="S122" t="str">
        <f t="shared" si="42"/>
        <v>^^</v>
      </c>
      <c r="T122" s="18" t="str">
        <f t="shared" si="43"/>
        <v>^^</v>
      </c>
      <c r="U122" s="19" t="str">
        <f t="shared" si="44"/>
        <v>^^</v>
      </c>
      <c r="V122" t="str">
        <f t="shared" si="45"/>
        <v>^^</v>
      </c>
      <c r="W122" t="str">
        <f t="shared" si="46"/>
        <v>^^</v>
      </c>
      <c r="X122" t="str">
        <f t="shared" si="47"/>
        <v>^^</v>
      </c>
      <c r="Y122" t="str">
        <f t="shared" si="48"/>
        <v>^^</v>
      </c>
      <c r="Z122" t="str">
        <f t="shared" si="49"/>
        <v>^^</v>
      </c>
      <c r="AA122" t="str">
        <f t="shared" si="50"/>
        <v>^^</v>
      </c>
      <c r="AB122" t="str">
        <f t="shared" si="51"/>
        <v>^^</v>
      </c>
      <c r="AC122" t="str">
        <f t="shared" si="52"/>
        <v>^^</v>
      </c>
      <c r="AD122" s="18" t="str">
        <f t="shared" si="53"/>
        <v>^^</v>
      </c>
      <c r="AE122" s="19" t="str">
        <f t="shared" si="54"/>
        <v>^^</v>
      </c>
      <c r="AF122" t="str">
        <f t="shared" si="55"/>
        <v>^^</v>
      </c>
      <c r="AG122" t="str">
        <f t="shared" si="56"/>
        <v>^^</v>
      </c>
      <c r="AH122" t="str">
        <f t="shared" si="57"/>
        <v>^^</v>
      </c>
      <c r="AI122" t="str">
        <f t="shared" si="58"/>
        <v>^^</v>
      </c>
      <c r="AJ122" t="str">
        <f t="shared" si="59"/>
        <v>^^</v>
      </c>
      <c r="AK122" t="str">
        <f t="shared" si="60"/>
        <v>^^</v>
      </c>
      <c r="AL122" t="str">
        <f t="shared" si="61"/>
        <v>^^</v>
      </c>
      <c r="AM122" t="str">
        <f t="shared" si="62"/>
        <v>^^</v>
      </c>
      <c r="AN122" s="18" t="str">
        <f t="shared" si="63"/>
        <v>^^</v>
      </c>
    </row>
    <row r="123" spans="1:40" x14ac:dyDescent="0.25">
      <c r="A123" s="19"/>
      <c r="C123" t="s">
        <v>10631</v>
      </c>
      <c r="D123" t="s">
        <v>10630</v>
      </c>
      <c r="E123" s="19"/>
      <c r="G123" t="s">
        <v>10621</v>
      </c>
      <c r="H123" s="18" t="s">
        <v>10620</v>
      </c>
      <c r="I123" s="309" t="str">
        <f t="shared" si="64"/>
        <v>^^</v>
      </c>
      <c r="J123" s="19" t="str">
        <f t="shared" si="65"/>
        <v>^^</v>
      </c>
      <c r="K123" s="19" t="str">
        <f t="shared" si="34"/>
        <v>^^</v>
      </c>
      <c r="L123" t="str">
        <f t="shared" si="35"/>
        <v>^^</v>
      </c>
      <c r="M123" t="str">
        <f t="shared" si="36"/>
        <v>^^</v>
      </c>
      <c r="N123" t="str">
        <f t="shared" si="37"/>
        <v>^^</v>
      </c>
      <c r="O123" s="18" t="str">
        <f t="shared" si="38"/>
        <v>^^</v>
      </c>
      <c r="P123" s="19" t="str">
        <f t="shared" si="39"/>
        <v>^^</v>
      </c>
      <c r="Q123" t="str">
        <f t="shared" si="40"/>
        <v>^^</v>
      </c>
      <c r="R123" t="str">
        <f t="shared" si="41"/>
        <v>^^</v>
      </c>
      <c r="S123" t="str">
        <f t="shared" si="42"/>
        <v>^^</v>
      </c>
      <c r="T123" s="18" t="str">
        <f t="shared" si="43"/>
        <v>^^</v>
      </c>
      <c r="U123" s="19" t="str">
        <f t="shared" si="44"/>
        <v>^^</v>
      </c>
      <c r="V123" t="str">
        <f t="shared" si="45"/>
        <v>^^</v>
      </c>
      <c r="W123" t="str">
        <f t="shared" si="46"/>
        <v>^^</v>
      </c>
      <c r="X123" t="str">
        <f t="shared" si="47"/>
        <v>^^</v>
      </c>
      <c r="Y123" t="str">
        <f t="shared" si="48"/>
        <v>^^</v>
      </c>
      <c r="Z123" t="str">
        <f t="shared" si="49"/>
        <v>^^</v>
      </c>
      <c r="AA123" t="str">
        <f t="shared" si="50"/>
        <v>^^</v>
      </c>
      <c r="AB123" t="str">
        <f t="shared" si="51"/>
        <v>^^</v>
      </c>
      <c r="AC123" t="str">
        <f t="shared" si="52"/>
        <v>^^</v>
      </c>
      <c r="AD123" s="18" t="str">
        <f t="shared" si="53"/>
        <v>^^</v>
      </c>
      <c r="AE123" s="19" t="str">
        <f t="shared" si="54"/>
        <v>^^</v>
      </c>
      <c r="AF123" t="str">
        <f t="shared" si="55"/>
        <v>^^</v>
      </c>
      <c r="AG123" t="str">
        <f t="shared" si="56"/>
        <v>^^</v>
      </c>
      <c r="AH123" t="str">
        <f t="shared" si="57"/>
        <v>^^</v>
      </c>
      <c r="AI123" t="str">
        <f t="shared" si="58"/>
        <v>^^</v>
      </c>
      <c r="AJ123" t="str">
        <f t="shared" si="59"/>
        <v>^^</v>
      </c>
      <c r="AK123" t="str">
        <f t="shared" si="60"/>
        <v>^^</v>
      </c>
      <c r="AL123" t="str">
        <f t="shared" si="61"/>
        <v>^^</v>
      </c>
      <c r="AM123" t="str">
        <f t="shared" si="62"/>
        <v>^^</v>
      </c>
      <c r="AN123" s="18" t="str">
        <f t="shared" si="63"/>
        <v>^^</v>
      </c>
    </row>
    <row r="124" spans="1:40" x14ac:dyDescent="0.25">
      <c r="A124" s="19"/>
      <c r="C124" t="s">
        <v>10627</v>
      </c>
      <c r="D124" t="s">
        <v>10626</v>
      </c>
      <c r="E124" s="19"/>
      <c r="G124" t="s">
        <v>10617</v>
      </c>
      <c r="H124" s="18" t="s">
        <v>10616</v>
      </c>
      <c r="I124" s="309" t="str">
        <f t="shared" si="64"/>
        <v>^^</v>
      </c>
      <c r="J124" s="19" t="str">
        <f t="shared" si="65"/>
        <v>^^</v>
      </c>
      <c r="K124" s="19" t="str">
        <f t="shared" si="34"/>
        <v>^^</v>
      </c>
      <c r="L124" t="str">
        <f t="shared" si="35"/>
        <v>^^</v>
      </c>
      <c r="M124" t="str">
        <f t="shared" si="36"/>
        <v>^^</v>
      </c>
      <c r="N124" t="str">
        <f t="shared" si="37"/>
        <v>^^</v>
      </c>
      <c r="O124" s="18" t="str">
        <f t="shared" si="38"/>
        <v>^^</v>
      </c>
      <c r="P124" s="19" t="str">
        <f t="shared" si="39"/>
        <v>^^</v>
      </c>
      <c r="Q124" t="str">
        <f t="shared" si="40"/>
        <v>^^</v>
      </c>
      <c r="R124" t="str">
        <f t="shared" si="41"/>
        <v>^^</v>
      </c>
      <c r="S124" t="str">
        <f t="shared" si="42"/>
        <v>^^</v>
      </c>
      <c r="T124" s="18" t="str">
        <f t="shared" si="43"/>
        <v>^^</v>
      </c>
      <c r="U124" s="19" t="str">
        <f t="shared" si="44"/>
        <v>^^</v>
      </c>
      <c r="V124" t="str">
        <f t="shared" si="45"/>
        <v>^^</v>
      </c>
      <c r="W124" t="str">
        <f t="shared" si="46"/>
        <v>^^</v>
      </c>
      <c r="X124" t="str">
        <f t="shared" si="47"/>
        <v>^^</v>
      </c>
      <c r="Y124" t="str">
        <f t="shared" si="48"/>
        <v>^^</v>
      </c>
      <c r="Z124" t="str">
        <f t="shared" si="49"/>
        <v>^^</v>
      </c>
      <c r="AA124" t="str">
        <f t="shared" si="50"/>
        <v>^^</v>
      </c>
      <c r="AB124" t="str">
        <f t="shared" si="51"/>
        <v>^^</v>
      </c>
      <c r="AC124" t="str">
        <f t="shared" si="52"/>
        <v>^^</v>
      </c>
      <c r="AD124" s="18" t="str">
        <f t="shared" si="53"/>
        <v>^^</v>
      </c>
      <c r="AE124" s="19" t="str">
        <f t="shared" si="54"/>
        <v>^^</v>
      </c>
      <c r="AF124" t="str">
        <f t="shared" si="55"/>
        <v>^^</v>
      </c>
      <c r="AG124" t="str">
        <f t="shared" si="56"/>
        <v>^^</v>
      </c>
      <c r="AH124" t="str">
        <f t="shared" si="57"/>
        <v>^^</v>
      </c>
      <c r="AI124" t="str">
        <f t="shared" si="58"/>
        <v>^^</v>
      </c>
      <c r="AJ124" t="str">
        <f t="shared" si="59"/>
        <v>^^</v>
      </c>
      <c r="AK124" t="str">
        <f t="shared" si="60"/>
        <v>^^</v>
      </c>
      <c r="AL124" t="str">
        <f t="shared" si="61"/>
        <v>^^</v>
      </c>
      <c r="AM124" t="str">
        <f t="shared" si="62"/>
        <v>^^</v>
      </c>
      <c r="AN124" s="18" t="str">
        <f t="shared" si="63"/>
        <v>^^</v>
      </c>
    </row>
    <row r="125" spans="1:40" x14ac:dyDescent="0.25">
      <c r="A125" s="19"/>
      <c r="C125" t="s">
        <v>10623</v>
      </c>
      <c r="D125" t="s">
        <v>10622</v>
      </c>
      <c r="E125" s="19"/>
      <c r="G125" t="s">
        <v>10613</v>
      </c>
      <c r="H125" s="18" t="s">
        <v>10612</v>
      </c>
      <c r="I125" s="309" t="str">
        <f t="shared" si="64"/>
        <v>^^</v>
      </c>
      <c r="J125" s="19" t="str">
        <f t="shared" si="65"/>
        <v>^^</v>
      </c>
      <c r="K125" s="19" t="str">
        <f t="shared" si="34"/>
        <v>^^</v>
      </c>
      <c r="L125" t="str">
        <f t="shared" si="35"/>
        <v>^^</v>
      </c>
      <c r="M125" t="str">
        <f t="shared" si="36"/>
        <v>^^</v>
      </c>
      <c r="N125" t="str">
        <f t="shared" si="37"/>
        <v>^^</v>
      </c>
      <c r="O125" s="18" t="str">
        <f t="shared" si="38"/>
        <v>^^</v>
      </c>
      <c r="P125" s="19" t="str">
        <f t="shared" si="39"/>
        <v>^^</v>
      </c>
      <c r="Q125" t="str">
        <f t="shared" si="40"/>
        <v>^^</v>
      </c>
      <c r="R125" t="str">
        <f t="shared" si="41"/>
        <v>^^</v>
      </c>
      <c r="S125" t="str">
        <f t="shared" si="42"/>
        <v>^^</v>
      </c>
      <c r="T125" s="18" t="str">
        <f t="shared" si="43"/>
        <v>^^</v>
      </c>
      <c r="U125" s="19" t="str">
        <f t="shared" si="44"/>
        <v>^^</v>
      </c>
      <c r="V125" t="str">
        <f t="shared" si="45"/>
        <v>^^</v>
      </c>
      <c r="W125" t="str">
        <f t="shared" si="46"/>
        <v>^^</v>
      </c>
      <c r="X125" t="str">
        <f t="shared" si="47"/>
        <v>^^</v>
      </c>
      <c r="Y125" t="str">
        <f t="shared" si="48"/>
        <v>^^</v>
      </c>
      <c r="Z125" t="str">
        <f t="shared" si="49"/>
        <v>^^</v>
      </c>
      <c r="AA125" t="str">
        <f t="shared" si="50"/>
        <v>^^</v>
      </c>
      <c r="AB125" t="str">
        <f t="shared" si="51"/>
        <v>^^</v>
      </c>
      <c r="AC125" t="str">
        <f t="shared" si="52"/>
        <v>^^</v>
      </c>
      <c r="AD125" s="18" t="str">
        <f t="shared" si="53"/>
        <v>^^</v>
      </c>
      <c r="AE125" s="19" t="str">
        <f t="shared" si="54"/>
        <v>^^</v>
      </c>
      <c r="AF125" t="str">
        <f t="shared" si="55"/>
        <v>^^</v>
      </c>
      <c r="AG125" t="str">
        <f t="shared" si="56"/>
        <v>^^</v>
      </c>
      <c r="AH125" t="str">
        <f t="shared" si="57"/>
        <v>^^</v>
      </c>
      <c r="AI125" t="str">
        <f t="shared" si="58"/>
        <v>^^</v>
      </c>
      <c r="AJ125" t="str">
        <f t="shared" si="59"/>
        <v>^^</v>
      </c>
      <c r="AK125" t="str">
        <f t="shared" si="60"/>
        <v>^^</v>
      </c>
      <c r="AL125" t="str">
        <f t="shared" si="61"/>
        <v>^^</v>
      </c>
      <c r="AM125" t="str">
        <f t="shared" si="62"/>
        <v>^^</v>
      </c>
      <c r="AN125" s="18" t="str">
        <f t="shared" si="63"/>
        <v>^^</v>
      </c>
    </row>
    <row r="126" spans="1:40" x14ac:dyDescent="0.25">
      <c r="A126" s="19"/>
      <c r="C126" t="s">
        <v>44320</v>
      </c>
      <c r="D126" t="s">
        <v>44319</v>
      </c>
      <c r="E126" s="19"/>
      <c r="G126" t="s">
        <v>10609</v>
      </c>
      <c r="H126" s="18" t="s">
        <v>10608</v>
      </c>
      <c r="I126" s="309" t="str">
        <f t="shared" si="64"/>
        <v>^^</v>
      </c>
      <c r="J126" s="19" t="str">
        <f t="shared" si="65"/>
        <v>^^</v>
      </c>
      <c r="K126" s="19" t="str">
        <f t="shared" si="34"/>
        <v>^^</v>
      </c>
      <c r="L126" t="str">
        <f t="shared" si="35"/>
        <v>^^</v>
      </c>
      <c r="M126" t="str">
        <f t="shared" si="36"/>
        <v>^^</v>
      </c>
      <c r="N126" t="str">
        <f t="shared" si="37"/>
        <v>^^</v>
      </c>
      <c r="O126" s="18" t="str">
        <f t="shared" si="38"/>
        <v>^^</v>
      </c>
      <c r="P126" s="19" t="str">
        <f t="shared" si="39"/>
        <v>^^</v>
      </c>
      <c r="Q126" t="str">
        <f t="shared" si="40"/>
        <v>^^</v>
      </c>
      <c r="R126" t="str">
        <f t="shared" si="41"/>
        <v>^^</v>
      </c>
      <c r="S126" t="str">
        <f t="shared" si="42"/>
        <v>^^</v>
      </c>
      <c r="T126" s="18" t="str">
        <f t="shared" si="43"/>
        <v>^^</v>
      </c>
      <c r="U126" s="19" t="str">
        <f t="shared" si="44"/>
        <v>^^</v>
      </c>
      <c r="V126" t="str">
        <f t="shared" si="45"/>
        <v>^^</v>
      </c>
      <c r="W126" t="str">
        <f t="shared" si="46"/>
        <v>^^</v>
      </c>
      <c r="X126" t="str">
        <f t="shared" si="47"/>
        <v>^^</v>
      </c>
      <c r="Y126" t="str">
        <f t="shared" si="48"/>
        <v>^^</v>
      </c>
      <c r="Z126" t="str">
        <f t="shared" si="49"/>
        <v>^^</v>
      </c>
      <c r="AA126" t="str">
        <f t="shared" si="50"/>
        <v>^^</v>
      </c>
      <c r="AB126" t="str">
        <f t="shared" si="51"/>
        <v>^^</v>
      </c>
      <c r="AC126" t="str">
        <f t="shared" si="52"/>
        <v>^^</v>
      </c>
      <c r="AD126" s="18" t="str">
        <f t="shared" si="53"/>
        <v>^^</v>
      </c>
      <c r="AE126" s="19" t="str">
        <f t="shared" si="54"/>
        <v>^^</v>
      </c>
      <c r="AF126" t="str">
        <f t="shared" si="55"/>
        <v>^^</v>
      </c>
      <c r="AG126" t="str">
        <f t="shared" si="56"/>
        <v>^^</v>
      </c>
      <c r="AH126" t="str">
        <f t="shared" si="57"/>
        <v>^^</v>
      </c>
      <c r="AI126" t="str">
        <f t="shared" si="58"/>
        <v>^^</v>
      </c>
      <c r="AJ126" t="str">
        <f t="shared" si="59"/>
        <v>^^</v>
      </c>
      <c r="AK126" t="str">
        <f t="shared" si="60"/>
        <v>^^</v>
      </c>
      <c r="AL126" t="str">
        <f t="shared" si="61"/>
        <v>^^</v>
      </c>
      <c r="AM126" t="str">
        <f t="shared" si="62"/>
        <v>^^</v>
      </c>
      <c r="AN126" s="18" t="str">
        <f t="shared" si="63"/>
        <v>^^</v>
      </c>
    </row>
    <row r="127" spans="1:40" x14ac:dyDescent="0.25">
      <c r="A127" s="19"/>
      <c r="C127" t="s">
        <v>44318</v>
      </c>
      <c r="D127" t="s">
        <v>44317</v>
      </c>
      <c r="E127" s="19"/>
      <c r="G127" t="s">
        <v>10605</v>
      </c>
      <c r="H127" s="18" t="s">
        <v>10604</v>
      </c>
      <c r="I127" s="309" t="str">
        <f t="shared" si="64"/>
        <v>^^</v>
      </c>
      <c r="J127" s="19" t="str">
        <f t="shared" si="65"/>
        <v>^^</v>
      </c>
      <c r="K127" s="19" t="str">
        <f t="shared" si="34"/>
        <v>^^</v>
      </c>
      <c r="L127" t="str">
        <f t="shared" si="35"/>
        <v>^^</v>
      </c>
      <c r="M127" t="str">
        <f t="shared" si="36"/>
        <v>^^</v>
      </c>
      <c r="N127" t="str">
        <f t="shared" si="37"/>
        <v>^^</v>
      </c>
      <c r="O127" s="18" t="str">
        <f t="shared" si="38"/>
        <v>^^</v>
      </c>
      <c r="P127" s="19" t="str">
        <f t="shared" si="39"/>
        <v>^^</v>
      </c>
      <c r="Q127" t="str">
        <f t="shared" si="40"/>
        <v>^^</v>
      </c>
      <c r="R127" t="str">
        <f t="shared" si="41"/>
        <v>^^</v>
      </c>
      <c r="S127" t="str">
        <f t="shared" si="42"/>
        <v>^^</v>
      </c>
      <c r="T127" s="18" t="str">
        <f t="shared" si="43"/>
        <v>^^</v>
      </c>
      <c r="U127" s="19" t="str">
        <f t="shared" si="44"/>
        <v>^^</v>
      </c>
      <c r="V127" t="str">
        <f t="shared" si="45"/>
        <v>^^</v>
      </c>
      <c r="W127" t="str">
        <f t="shared" si="46"/>
        <v>^^</v>
      </c>
      <c r="X127" t="str">
        <f t="shared" si="47"/>
        <v>^^</v>
      </c>
      <c r="Y127" t="str">
        <f t="shared" si="48"/>
        <v>^^</v>
      </c>
      <c r="Z127" t="str">
        <f t="shared" si="49"/>
        <v>^^</v>
      </c>
      <c r="AA127" t="str">
        <f t="shared" si="50"/>
        <v>^^</v>
      </c>
      <c r="AB127" t="str">
        <f t="shared" si="51"/>
        <v>^^</v>
      </c>
      <c r="AC127" t="str">
        <f t="shared" si="52"/>
        <v>^^</v>
      </c>
      <c r="AD127" s="18" t="str">
        <f t="shared" si="53"/>
        <v>^^</v>
      </c>
      <c r="AE127" s="19" t="str">
        <f t="shared" si="54"/>
        <v>^^</v>
      </c>
      <c r="AF127" t="str">
        <f t="shared" si="55"/>
        <v>^^</v>
      </c>
      <c r="AG127" t="str">
        <f t="shared" si="56"/>
        <v>^^</v>
      </c>
      <c r="AH127" t="str">
        <f t="shared" si="57"/>
        <v>^^</v>
      </c>
      <c r="AI127" t="str">
        <f t="shared" si="58"/>
        <v>^^</v>
      </c>
      <c r="AJ127" t="str">
        <f t="shared" si="59"/>
        <v>^^</v>
      </c>
      <c r="AK127" t="str">
        <f t="shared" si="60"/>
        <v>^^</v>
      </c>
      <c r="AL127" t="str">
        <f t="shared" si="61"/>
        <v>^^</v>
      </c>
      <c r="AM127" t="str">
        <f t="shared" si="62"/>
        <v>^^</v>
      </c>
      <c r="AN127" s="18" t="str">
        <f t="shared" si="63"/>
        <v>^^</v>
      </c>
    </row>
    <row r="128" spans="1:40" x14ac:dyDescent="0.25">
      <c r="A128" s="19"/>
      <c r="C128" t="s">
        <v>44316</v>
      </c>
      <c r="D128" t="s">
        <v>44315</v>
      </c>
      <c r="E128" s="19"/>
      <c r="G128" t="s">
        <v>10601</v>
      </c>
      <c r="H128" s="18" t="s">
        <v>10600</v>
      </c>
      <c r="I128" s="309" t="str">
        <f t="shared" si="64"/>
        <v>^^</v>
      </c>
      <c r="J128" s="19" t="str">
        <f t="shared" si="65"/>
        <v>^^</v>
      </c>
      <c r="K128" s="19" t="str">
        <f t="shared" si="34"/>
        <v>^^</v>
      </c>
      <c r="L128" t="str">
        <f t="shared" si="35"/>
        <v>^^</v>
      </c>
      <c r="M128" t="str">
        <f t="shared" si="36"/>
        <v>^^</v>
      </c>
      <c r="N128" t="str">
        <f t="shared" si="37"/>
        <v>^^</v>
      </c>
      <c r="O128" s="18" t="str">
        <f t="shared" si="38"/>
        <v>^^</v>
      </c>
      <c r="P128" s="19" t="str">
        <f t="shared" si="39"/>
        <v>^^</v>
      </c>
      <c r="Q128" t="str">
        <f t="shared" si="40"/>
        <v>^^</v>
      </c>
      <c r="R128" t="str">
        <f t="shared" si="41"/>
        <v>^^</v>
      </c>
      <c r="S128" t="str">
        <f t="shared" si="42"/>
        <v>^^</v>
      </c>
      <c r="T128" s="18" t="str">
        <f t="shared" si="43"/>
        <v>^^</v>
      </c>
      <c r="U128" s="19" t="str">
        <f t="shared" si="44"/>
        <v>^^</v>
      </c>
      <c r="V128" t="str">
        <f t="shared" si="45"/>
        <v>^^</v>
      </c>
      <c r="W128" t="str">
        <f t="shared" si="46"/>
        <v>^^</v>
      </c>
      <c r="X128" t="str">
        <f t="shared" si="47"/>
        <v>^^</v>
      </c>
      <c r="Y128" t="str">
        <f t="shared" si="48"/>
        <v>^^</v>
      </c>
      <c r="Z128" t="str">
        <f t="shared" si="49"/>
        <v>^^</v>
      </c>
      <c r="AA128" t="str">
        <f t="shared" si="50"/>
        <v>^^</v>
      </c>
      <c r="AB128" t="str">
        <f t="shared" si="51"/>
        <v>^^</v>
      </c>
      <c r="AC128" t="str">
        <f t="shared" si="52"/>
        <v>^^</v>
      </c>
      <c r="AD128" s="18" t="str">
        <f t="shared" si="53"/>
        <v>^^</v>
      </c>
      <c r="AE128" s="19" t="str">
        <f t="shared" si="54"/>
        <v>^^</v>
      </c>
      <c r="AF128" t="str">
        <f t="shared" si="55"/>
        <v>^^</v>
      </c>
      <c r="AG128" t="str">
        <f t="shared" si="56"/>
        <v>^^</v>
      </c>
      <c r="AH128" t="str">
        <f t="shared" si="57"/>
        <v>^^</v>
      </c>
      <c r="AI128" t="str">
        <f t="shared" si="58"/>
        <v>^^</v>
      </c>
      <c r="AJ128" t="str">
        <f t="shared" si="59"/>
        <v>^^</v>
      </c>
      <c r="AK128" t="str">
        <f t="shared" si="60"/>
        <v>^^</v>
      </c>
      <c r="AL128" t="str">
        <f t="shared" si="61"/>
        <v>^^</v>
      </c>
      <c r="AM128" t="str">
        <f t="shared" si="62"/>
        <v>^^</v>
      </c>
      <c r="AN128" s="18" t="str">
        <f t="shared" si="63"/>
        <v>^^</v>
      </c>
    </row>
    <row r="129" spans="1:40" x14ac:dyDescent="0.25">
      <c r="A129" s="19"/>
      <c r="C129" t="s">
        <v>44314</v>
      </c>
      <c r="D129" t="s">
        <v>44313</v>
      </c>
      <c r="E129" s="19"/>
      <c r="G129" t="s">
        <v>10597</v>
      </c>
      <c r="H129" s="18" t="s">
        <v>10596</v>
      </c>
      <c r="I129" s="309" t="str">
        <f t="shared" si="64"/>
        <v>^^</v>
      </c>
      <c r="J129" s="19" t="str">
        <f t="shared" si="65"/>
        <v>^^</v>
      </c>
      <c r="K129" s="19" t="str">
        <f t="shared" si="34"/>
        <v>^^</v>
      </c>
      <c r="L129" t="str">
        <f t="shared" si="35"/>
        <v>^^</v>
      </c>
      <c r="M129" t="str">
        <f t="shared" si="36"/>
        <v>^^</v>
      </c>
      <c r="N129" t="str">
        <f t="shared" si="37"/>
        <v>^^</v>
      </c>
      <c r="O129" s="18" t="str">
        <f t="shared" si="38"/>
        <v>^^</v>
      </c>
      <c r="P129" s="19" t="str">
        <f t="shared" si="39"/>
        <v>^^</v>
      </c>
      <c r="Q129" t="str">
        <f t="shared" si="40"/>
        <v>^^</v>
      </c>
      <c r="R129" t="str">
        <f t="shared" si="41"/>
        <v>^^</v>
      </c>
      <c r="S129" t="str">
        <f t="shared" si="42"/>
        <v>^^</v>
      </c>
      <c r="T129" s="18" t="str">
        <f t="shared" si="43"/>
        <v>^^</v>
      </c>
      <c r="U129" s="19" t="str">
        <f t="shared" si="44"/>
        <v>^^</v>
      </c>
      <c r="V129" t="str">
        <f t="shared" si="45"/>
        <v>^^</v>
      </c>
      <c r="W129" t="str">
        <f t="shared" si="46"/>
        <v>^^</v>
      </c>
      <c r="X129" t="str">
        <f t="shared" si="47"/>
        <v>^^</v>
      </c>
      <c r="Y129" t="str">
        <f t="shared" si="48"/>
        <v>^^</v>
      </c>
      <c r="Z129" t="str">
        <f t="shared" si="49"/>
        <v>^^</v>
      </c>
      <c r="AA129" t="str">
        <f t="shared" si="50"/>
        <v>^^</v>
      </c>
      <c r="AB129" t="str">
        <f t="shared" si="51"/>
        <v>^^</v>
      </c>
      <c r="AC129" t="str">
        <f t="shared" si="52"/>
        <v>^^</v>
      </c>
      <c r="AD129" s="18" t="str">
        <f t="shared" si="53"/>
        <v>^^</v>
      </c>
      <c r="AE129" s="19" t="str">
        <f t="shared" si="54"/>
        <v>^^</v>
      </c>
      <c r="AF129" t="str">
        <f t="shared" si="55"/>
        <v>^^</v>
      </c>
      <c r="AG129" t="str">
        <f t="shared" si="56"/>
        <v>^^</v>
      </c>
      <c r="AH129" t="str">
        <f t="shared" si="57"/>
        <v>^^</v>
      </c>
      <c r="AI129" t="str">
        <f t="shared" si="58"/>
        <v>^^</v>
      </c>
      <c r="AJ129" t="str">
        <f t="shared" si="59"/>
        <v>^^</v>
      </c>
      <c r="AK129" t="str">
        <f t="shared" si="60"/>
        <v>^^</v>
      </c>
      <c r="AL129" t="str">
        <f t="shared" si="61"/>
        <v>^^</v>
      </c>
      <c r="AM129" t="str">
        <f t="shared" si="62"/>
        <v>^^</v>
      </c>
      <c r="AN129" s="18" t="str">
        <f t="shared" si="63"/>
        <v>^^</v>
      </c>
    </row>
    <row r="130" spans="1:40" x14ac:dyDescent="0.25">
      <c r="A130" s="19"/>
      <c r="C130" t="s">
        <v>10619</v>
      </c>
      <c r="D130" t="s">
        <v>10618</v>
      </c>
      <c r="E130" s="19"/>
      <c r="G130" t="s">
        <v>10593</v>
      </c>
      <c r="H130" s="18" t="s">
        <v>10592</v>
      </c>
      <c r="I130" s="309" t="str">
        <f t="shared" si="64"/>
        <v>^^</v>
      </c>
      <c r="J130" s="19" t="str">
        <f t="shared" si="65"/>
        <v>^^</v>
      </c>
      <c r="K130" s="19" t="str">
        <f t="shared" si="34"/>
        <v>^^</v>
      </c>
      <c r="L130" t="str">
        <f t="shared" si="35"/>
        <v>^^</v>
      </c>
      <c r="M130" t="str">
        <f t="shared" si="36"/>
        <v>^^</v>
      </c>
      <c r="N130" t="str">
        <f t="shared" si="37"/>
        <v>^^</v>
      </c>
      <c r="O130" s="18" t="str">
        <f t="shared" si="38"/>
        <v>^^</v>
      </c>
      <c r="P130" s="19" t="str">
        <f t="shared" si="39"/>
        <v>^^</v>
      </c>
      <c r="Q130" t="str">
        <f t="shared" si="40"/>
        <v>^^</v>
      </c>
      <c r="R130" t="str">
        <f t="shared" si="41"/>
        <v>^^</v>
      </c>
      <c r="S130" t="str">
        <f t="shared" si="42"/>
        <v>^^</v>
      </c>
      <c r="T130" s="18" t="str">
        <f t="shared" si="43"/>
        <v>^^</v>
      </c>
      <c r="U130" s="19" t="str">
        <f t="shared" si="44"/>
        <v>^^</v>
      </c>
      <c r="V130" t="str">
        <f t="shared" si="45"/>
        <v>^^</v>
      </c>
      <c r="W130" t="str">
        <f t="shared" si="46"/>
        <v>^^</v>
      </c>
      <c r="X130" t="str">
        <f t="shared" si="47"/>
        <v>^^</v>
      </c>
      <c r="Y130" t="str">
        <f t="shared" si="48"/>
        <v>^^</v>
      </c>
      <c r="Z130" t="str">
        <f t="shared" si="49"/>
        <v>^^</v>
      </c>
      <c r="AA130" t="str">
        <f t="shared" si="50"/>
        <v>^^</v>
      </c>
      <c r="AB130" t="str">
        <f t="shared" si="51"/>
        <v>^^</v>
      </c>
      <c r="AC130" t="str">
        <f t="shared" si="52"/>
        <v>^^</v>
      </c>
      <c r="AD130" s="18" t="str">
        <f t="shared" si="53"/>
        <v>^^</v>
      </c>
      <c r="AE130" s="19" t="str">
        <f t="shared" si="54"/>
        <v>^^</v>
      </c>
      <c r="AF130" t="str">
        <f t="shared" si="55"/>
        <v>^^</v>
      </c>
      <c r="AG130" t="str">
        <f t="shared" si="56"/>
        <v>^^</v>
      </c>
      <c r="AH130" t="str">
        <f t="shared" si="57"/>
        <v>^^</v>
      </c>
      <c r="AI130" t="str">
        <f t="shared" si="58"/>
        <v>^^</v>
      </c>
      <c r="AJ130" t="str">
        <f t="shared" si="59"/>
        <v>^^</v>
      </c>
      <c r="AK130" t="str">
        <f t="shared" si="60"/>
        <v>^^</v>
      </c>
      <c r="AL130" t="str">
        <f t="shared" si="61"/>
        <v>^^</v>
      </c>
      <c r="AM130" t="str">
        <f t="shared" si="62"/>
        <v>^^</v>
      </c>
      <c r="AN130" s="18" t="str">
        <f t="shared" si="63"/>
        <v>^^</v>
      </c>
    </row>
    <row r="131" spans="1:40" x14ac:dyDescent="0.25">
      <c r="A131" s="19"/>
      <c r="C131" t="s">
        <v>10615</v>
      </c>
      <c r="D131" t="s">
        <v>10614</v>
      </c>
      <c r="E131" s="19"/>
      <c r="G131" t="s">
        <v>10590</v>
      </c>
      <c r="H131" s="18" t="s">
        <v>10589</v>
      </c>
      <c r="I131" s="309" t="str">
        <f t="shared" si="64"/>
        <v>^^</v>
      </c>
      <c r="J131" s="19" t="str">
        <f t="shared" si="65"/>
        <v>^^</v>
      </c>
      <c r="K131" s="19" t="str">
        <f t="shared" si="34"/>
        <v>^^</v>
      </c>
      <c r="L131" t="str">
        <f t="shared" si="35"/>
        <v>^^</v>
      </c>
      <c r="M131" t="str">
        <f t="shared" si="36"/>
        <v>^^</v>
      </c>
      <c r="N131" t="str">
        <f t="shared" si="37"/>
        <v>^^</v>
      </c>
      <c r="O131" s="18" t="str">
        <f t="shared" si="38"/>
        <v>^^</v>
      </c>
      <c r="P131" s="19" t="str">
        <f t="shared" si="39"/>
        <v>^^</v>
      </c>
      <c r="Q131" t="str">
        <f t="shared" si="40"/>
        <v>^^</v>
      </c>
      <c r="R131" t="str">
        <f t="shared" si="41"/>
        <v>^^</v>
      </c>
      <c r="S131" t="str">
        <f t="shared" si="42"/>
        <v>^^</v>
      </c>
      <c r="T131" s="18" t="str">
        <f t="shared" si="43"/>
        <v>^^</v>
      </c>
      <c r="U131" s="19" t="str">
        <f t="shared" si="44"/>
        <v>^^</v>
      </c>
      <c r="V131" t="str">
        <f t="shared" si="45"/>
        <v>^^</v>
      </c>
      <c r="W131" t="str">
        <f t="shared" si="46"/>
        <v>^^</v>
      </c>
      <c r="X131" t="str">
        <f t="shared" si="47"/>
        <v>^^</v>
      </c>
      <c r="Y131" t="str">
        <f t="shared" si="48"/>
        <v>^^</v>
      </c>
      <c r="Z131" t="str">
        <f t="shared" si="49"/>
        <v>^^</v>
      </c>
      <c r="AA131" t="str">
        <f t="shared" si="50"/>
        <v>^^</v>
      </c>
      <c r="AB131" t="str">
        <f t="shared" si="51"/>
        <v>^^</v>
      </c>
      <c r="AC131" t="str">
        <f t="shared" si="52"/>
        <v>^^</v>
      </c>
      <c r="AD131" s="18" t="str">
        <f t="shared" si="53"/>
        <v>^^</v>
      </c>
      <c r="AE131" s="19" t="str">
        <f t="shared" si="54"/>
        <v>^^</v>
      </c>
      <c r="AF131" t="str">
        <f t="shared" si="55"/>
        <v>^^</v>
      </c>
      <c r="AG131" t="str">
        <f t="shared" si="56"/>
        <v>^^</v>
      </c>
      <c r="AH131" t="str">
        <f t="shared" si="57"/>
        <v>^^</v>
      </c>
      <c r="AI131" t="str">
        <f t="shared" si="58"/>
        <v>^^</v>
      </c>
      <c r="AJ131" t="str">
        <f t="shared" si="59"/>
        <v>^^</v>
      </c>
      <c r="AK131" t="str">
        <f t="shared" si="60"/>
        <v>^^</v>
      </c>
      <c r="AL131" t="str">
        <f t="shared" si="61"/>
        <v>^^</v>
      </c>
      <c r="AM131" t="str">
        <f t="shared" si="62"/>
        <v>^^</v>
      </c>
      <c r="AN131" s="18" t="str">
        <f t="shared" si="63"/>
        <v>^^</v>
      </c>
    </row>
    <row r="132" spans="1:40" x14ac:dyDescent="0.25">
      <c r="A132" s="19"/>
      <c r="C132" t="s">
        <v>10611</v>
      </c>
      <c r="D132" t="s">
        <v>10610</v>
      </c>
      <c r="E132" s="19"/>
      <c r="G132" t="s">
        <v>10587</v>
      </c>
      <c r="H132" s="18" t="s">
        <v>10586</v>
      </c>
      <c r="I132" s="309" t="str">
        <f t="shared" si="64"/>
        <v>^^</v>
      </c>
      <c r="J132" s="19" t="str">
        <f t="shared" si="65"/>
        <v>^^</v>
      </c>
      <c r="K132" s="19" t="str">
        <f t="shared" si="34"/>
        <v>^^</v>
      </c>
      <c r="L132" t="str">
        <f t="shared" si="35"/>
        <v>^^</v>
      </c>
      <c r="M132" t="str">
        <f t="shared" si="36"/>
        <v>^^</v>
      </c>
      <c r="N132" t="str">
        <f t="shared" si="37"/>
        <v>^^</v>
      </c>
      <c r="O132" s="18" t="str">
        <f t="shared" si="38"/>
        <v>^^</v>
      </c>
      <c r="P132" s="19" t="str">
        <f t="shared" si="39"/>
        <v>^^</v>
      </c>
      <c r="Q132" t="str">
        <f t="shared" si="40"/>
        <v>^^</v>
      </c>
      <c r="R132" t="str">
        <f t="shared" si="41"/>
        <v>^^</v>
      </c>
      <c r="S132" t="str">
        <f t="shared" si="42"/>
        <v>^^</v>
      </c>
      <c r="T132" s="18" t="str">
        <f t="shared" si="43"/>
        <v>^^</v>
      </c>
      <c r="U132" s="19" t="str">
        <f t="shared" si="44"/>
        <v>^^</v>
      </c>
      <c r="V132" t="str">
        <f t="shared" si="45"/>
        <v>^^</v>
      </c>
      <c r="W132" t="str">
        <f t="shared" si="46"/>
        <v>^^</v>
      </c>
      <c r="X132" t="str">
        <f t="shared" si="47"/>
        <v>^^</v>
      </c>
      <c r="Y132" t="str">
        <f t="shared" si="48"/>
        <v>^^</v>
      </c>
      <c r="Z132" t="str">
        <f t="shared" si="49"/>
        <v>^^</v>
      </c>
      <c r="AA132" t="str">
        <f t="shared" si="50"/>
        <v>^^</v>
      </c>
      <c r="AB132" t="str">
        <f t="shared" si="51"/>
        <v>^^</v>
      </c>
      <c r="AC132" t="str">
        <f t="shared" si="52"/>
        <v>^^</v>
      </c>
      <c r="AD132" s="18" t="str">
        <f t="shared" si="53"/>
        <v>^^</v>
      </c>
      <c r="AE132" s="19" t="str">
        <f t="shared" si="54"/>
        <v>^^</v>
      </c>
      <c r="AF132" t="str">
        <f t="shared" si="55"/>
        <v>^^</v>
      </c>
      <c r="AG132" t="str">
        <f t="shared" si="56"/>
        <v>^^</v>
      </c>
      <c r="AH132" t="str">
        <f t="shared" si="57"/>
        <v>^^</v>
      </c>
      <c r="AI132" t="str">
        <f t="shared" si="58"/>
        <v>^^</v>
      </c>
      <c r="AJ132" t="str">
        <f t="shared" si="59"/>
        <v>^^</v>
      </c>
      <c r="AK132" t="str">
        <f t="shared" si="60"/>
        <v>^^</v>
      </c>
      <c r="AL132" t="str">
        <f t="shared" si="61"/>
        <v>^^</v>
      </c>
      <c r="AM132" t="str">
        <f t="shared" si="62"/>
        <v>^^</v>
      </c>
      <c r="AN132" s="18" t="str">
        <f t="shared" si="63"/>
        <v>^^</v>
      </c>
    </row>
    <row r="133" spans="1:40" x14ac:dyDescent="0.25">
      <c r="A133" s="19"/>
      <c r="C133" t="s">
        <v>10607</v>
      </c>
      <c r="D133" t="s">
        <v>10606</v>
      </c>
      <c r="E133" s="19"/>
      <c r="G133" t="s">
        <v>10584</v>
      </c>
      <c r="H133" s="18" t="s">
        <v>10583</v>
      </c>
      <c r="I133" s="309" t="str">
        <f t="shared" si="64"/>
        <v>^^</v>
      </c>
      <c r="J133" s="19" t="str">
        <f t="shared" si="65"/>
        <v>^^</v>
      </c>
      <c r="K133" s="19" t="str">
        <f t="shared" ref="K133:K196" si="66">IFERROR(VLOOKUP($B$2&amp;ROW($A131),C:D,2,0),"^^")</f>
        <v>^^</v>
      </c>
      <c r="L133" t="str">
        <f t="shared" ref="L133:L196" si="67">IFERROR(VLOOKUP($B$3&amp;ROW($A131),C:D,2,0),"^^")</f>
        <v>^^</v>
      </c>
      <c r="M133" t="str">
        <f t="shared" ref="M133:M196" si="68">IFERROR(VLOOKUP($B$4&amp;ROW($A131),C:D,2,0),"^^")</f>
        <v>^^</v>
      </c>
      <c r="N133" t="str">
        <f t="shared" ref="N133:N196" si="69">IFERROR(VLOOKUP($B$5&amp;ROW($A131),C:D,2,0),"^^")</f>
        <v>^^</v>
      </c>
      <c r="O133" s="18" t="str">
        <f t="shared" ref="O133:O196" si="70">IFERROR(VLOOKUP($B$6&amp;ROW($A131),C:D,2,0),"^^")</f>
        <v>^^</v>
      </c>
      <c r="P133" s="19" t="str">
        <f t="shared" ref="P133:P196" si="71">IFERROR(VLOOKUP($C$2&amp;ROW($A131),G:H,2,0),"^^")</f>
        <v>^^</v>
      </c>
      <c r="Q133" t="str">
        <f t="shared" ref="Q133:Q196" si="72">IFERROR(VLOOKUP($C$3&amp;ROW($A131),G:H,2,0),"^^")</f>
        <v>^^</v>
      </c>
      <c r="R133" t="str">
        <f t="shared" ref="R133:R196" si="73">IFERROR(VLOOKUP($C$4&amp;ROW($A131),G:H,2,0),"^^")</f>
        <v>^^</v>
      </c>
      <c r="S133" t="str">
        <f t="shared" ref="S133:S196" si="74">IFERROR(VLOOKUP($C$5&amp;ROW($A131),G:H,2,0),"^^")</f>
        <v>^^</v>
      </c>
      <c r="T133" s="18" t="str">
        <f t="shared" ref="T133:T196" si="75">IFERROR(VLOOKUP($C$6&amp;ROW($A131),G:H,2,0),"^^")</f>
        <v>^^</v>
      </c>
      <c r="U133" s="19" t="str">
        <f t="shared" ref="U133:U196" si="76">IFERROR(VLOOKUP($D$2&amp;ROW($A131),C:D,2,0),"^^")</f>
        <v>^^</v>
      </c>
      <c r="V133" t="str">
        <f t="shared" ref="V133:V196" si="77">IFERROR(VLOOKUP($D$3&amp;ROW($A131),C:D,2,0),"^^")</f>
        <v>^^</v>
      </c>
      <c r="W133" t="str">
        <f t="shared" ref="W133:W196" si="78">IFERROR(VLOOKUP($D$4&amp;ROW($A131),C:D,2,0),"^^")</f>
        <v>^^</v>
      </c>
      <c r="X133" t="str">
        <f t="shared" ref="X133:X196" si="79">IFERROR(VLOOKUP($D$5&amp;ROW($A131),C:D,2,0),"^^")</f>
        <v>^^</v>
      </c>
      <c r="Y133" t="str">
        <f t="shared" ref="Y133:Y196" si="80">IFERROR(VLOOKUP($D$6&amp;ROW($A131),C:D,2,0),"^^")</f>
        <v>^^</v>
      </c>
      <c r="Z133" t="str">
        <f t="shared" ref="Z133:Z196" si="81">IFERROR(VLOOKUP($D$7&amp;ROW($A131),C:D,2,0),"^^")</f>
        <v>^^</v>
      </c>
      <c r="AA133" t="str">
        <f t="shared" ref="AA133:AA196" si="82">IFERROR(VLOOKUP($D$8&amp;ROW($A131),C:D,2,0),"^^")</f>
        <v>^^</v>
      </c>
      <c r="AB133" t="str">
        <f t="shared" ref="AB133:AB196" si="83">IFERROR(VLOOKUP($D$9&amp;ROW($A131),C:D,2,0),"^^")</f>
        <v>^^</v>
      </c>
      <c r="AC133" t="str">
        <f t="shared" ref="AC133:AC196" si="84">IFERROR(VLOOKUP($D$10&amp;ROW($A131),C:D,2,0),"^^")</f>
        <v>^^</v>
      </c>
      <c r="AD133" s="18" t="str">
        <f t="shared" ref="AD133:AD196" si="85">IFERROR(VLOOKUP($D$11&amp;ROW($A131),C:D,2,0),"^^")</f>
        <v>^^</v>
      </c>
      <c r="AE133" s="19" t="str">
        <f t="shared" ref="AE133:AE196" si="86">IFERROR(VLOOKUP($E$2&amp;ROW($A131),G:H,2,0),"^^")</f>
        <v>^^</v>
      </c>
      <c r="AF133" t="str">
        <f t="shared" ref="AF133:AF196" si="87">IFERROR(VLOOKUP($E$3&amp;ROW($A131),G:H,2,0),"^^")</f>
        <v>^^</v>
      </c>
      <c r="AG133" t="str">
        <f t="shared" ref="AG133:AG196" si="88">IFERROR(VLOOKUP($E$4&amp;ROW($A131),G:H,2,0),"^^")</f>
        <v>^^</v>
      </c>
      <c r="AH133" t="str">
        <f t="shared" ref="AH133:AH196" si="89">IFERROR(VLOOKUP($E$5&amp;ROW($A131),G:H,2,0),"^^")</f>
        <v>^^</v>
      </c>
      <c r="AI133" t="str">
        <f t="shared" ref="AI133:AI196" si="90">IFERROR(VLOOKUP($E$6&amp;ROW($A131),G:H,2,0),"^^")</f>
        <v>^^</v>
      </c>
      <c r="AJ133" t="str">
        <f t="shared" ref="AJ133:AJ196" si="91">IFERROR(VLOOKUP($E$7&amp;ROW($A131),G:H,2,0),"^^")</f>
        <v>^^</v>
      </c>
      <c r="AK133" t="str">
        <f t="shared" ref="AK133:AK196" si="92">IFERROR(VLOOKUP($E$8&amp;ROW($A131),G:H,2,0),"^^")</f>
        <v>^^</v>
      </c>
      <c r="AL133" t="str">
        <f t="shared" ref="AL133:AL196" si="93">IFERROR(VLOOKUP($E$9&amp;ROW($A131),G:H,2,0),"^^")</f>
        <v>^^</v>
      </c>
      <c r="AM133" t="str">
        <f t="shared" ref="AM133:AM196" si="94">IFERROR(VLOOKUP($E$10&amp;ROW($A131),G:H,2,0),"^^")</f>
        <v>^^</v>
      </c>
      <c r="AN133" s="18" t="str">
        <f t="shared" ref="AN133:AN196" si="95">IFERROR(VLOOKUP($E$11&amp;ROW($A131),G:H,2,0),"^^")</f>
        <v>^^</v>
      </c>
    </row>
    <row r="134" spans="1:40" x14ac:dyDescent="0.25">
      <c r="A134" s="19"/>
      <c r="C134" t="s">
        <v>10603</v>
      </c>
      <c r="D134" t="s">
        <v>10602</v>
      </c>
      <c r="E134" s="19"/>
      <c r="G134" t="s">
        <v>10581</v>
      </c>
      <c r="H134" s="18" t="s">
        <v>10580</v>
      </c>
      <c r="I134" s="309" t="str">
        <f t="shared" si="64"/>
        <v>^^</v>
      </c>
      <c r="J134" s="19" t="str">
        <f t="shared" si="65"/>
        <v>^^</v>
      </c>
      <c r="K134" s="19" t="str">
        <f t="shared" si="66"/>
        <v>^^</v>
      </c>
      <c r="L134" t="str">
        <f t="shared" si="67"/>
        <v>^^</v>
      </c>
      <c r="M134" t="str">
        <f t="shared" si="68"/>
        <v>^^</v>
      </c>
      <c r="N134" t="str">
        <f t="shared" si="69"/>
        <v>^^</v>
      </c>
      <c r="O134" s="18" t="str">
        <f t="shared" si="70"/>
        <v>^^</v>
      </c>
      <c r="P134" s="19" t="str">
        <f t="shared" si="71"/>
        <v>^^</v>
      </c>
      <c r="Q134" t="str">
        <f t="shared" si="72"/>
        <v>^^</v>
      </c>
      <c r="R134" t="str">
        <f t="shared" si="73"/>
        <v>^^</v>
      </c>
      <c r="S134" t="str">
        <f t="shared" si="74"/>
        <v>^^</v>
      </c>
      <c r="T134" s="18" t="str">
        <f t="shared" si="75"/>
        <v>^^</v>
      </c>
      <c r="U134" s="19" t="str">
        <f t="shared" si="76"/>
        <v>^^</v>
      </c>
      <c r="V134" t="str">
        <f t="shared" si="77"/>
        <v>^^</v>
      </c>
      <c r="W134" t="str">
        <f t="shared" si="78"/>
        <v>^^</v>
      </c>
      <c r="X134" t="str">
        <f t="shared" si="79"/>
        <v>^^</v>
      </c>
      <c r="Y134" t="str">
        <f t="shared" si="80"/>
        <v>^^</v>
      </c>
      <c r="Z134" t="str">
        <f t="shared" si="81"/>
        <v>^^</v>
      </c>
      <c r="AA134" t="str">
        <f t="shared" si="82"/>
        <v>^^</v>
      </c>
      <c r="AB134" t="str">
        <f t="shared" si="83"/>
        <v>^^</v>
      </c>
      <c r="AC134" t="str">
        <f t="shared" si="84"/>
        <v>^^</v>
      </c>
      <c r="AD134" s="18" t="str">
        <f t="shared" si="85"/>
        <v>^^</v>
      </c>
      <c r="AE134" s="19" t="str">
        <f t="shared" si="86"/>
        <v>^^</v>
      </c>
      <c r="AF134" t="str">
        <f t="shared" si="87"/>
        <v>^^</v>
      </c>
      <c r="AG134" t="str">
        <f t="shared" si="88"/>
        <v>^^</v>
      </c>
      <c r="AH134" t="str">
        <f t="shared" si="89"/>
        <v>^^</v>
      </c>
      <c r="AI134" t="str">
        <f t="shared" si="90"/>
        <v>^^</v>
      </c>
      <c r="AJ134" t="str">
        <f t="shared" si="91"/>
        <v>^^</v>
      </c>
      <c r="AK134" t="str">
        <f t="shared" si="92"/>
        <v>^^</v>
      </c>
      <c r="AL134" t="str">
        <f t="shared" si="93"/>
        <v>^^</v>
      </c>
      <c r="AM134" t="str">
        <f t="shared" si="94"/>
        <v>^^</v>
      </c>
      <c r="AN134" s="18" t="str">
        <f t="shared" si="95"/>
        <v>^^</v>
      </c>
    </row>
    <row r="135" spans="1:40" x14ac:dyDescent="0.25">
      <c r="A135" s="19"/>
      <c r="C135" t="s">
        <v>10599</v>
      </c>
      <c r="D135" t="s">
        <v>10598</v>
      </c>
      <c r="E135" s="19"/>
      <c r="G135" t="s">
        <v>10578</v>
      </c>
      <c r="H135" s="18" t="s">
        <v>10577</v>
      </c>
      <c r="I135" s="309" t="str">
        <f t="shared" si="64"/>
        <v>^^</v>
      </c>
      <c r="J135" s="19" t="str">
        <f t="shared" si="65"/>
        <v>^^</v>
      </c>
      <c r="K135" s="19" t="str">
        <f t="shared" si="66"/>
        <v>^^</v>
      </c>
      <c r="L135" t="str">
        <f t="shared" si="67"/>
        <v>^^</v>
      </c>
      <c r="M135" t="str">
        <f t="shared" si="68"/>
        <v>^^</v>
      </c>
      <c r="N135" t="str">
        <f t="shared" si="69"/>
        <v>^^</v>
      </c>
      <c r="O135" s="18" t="str">
        <f t="shared" si="70"/>
        <v>^^</v>
      </c>
      <c r="P135" s="19" t="str">
        <f t="shared" si="71"/>
        <v>^^</v>
      </c>
      <c r="Q135" t="str">
        <f t="shared" si="72"/>
        <v>^^</v>
      </c>
      <c r="R135" t="str">
        <f t="shared" si="73"/>
        <v>^^</v>
      </c>
      <c r="S135" t="str">
        <f t="shared" si="74"/>
        <v>^^</v>
      </c>
      <c r="T135" s="18" t="str">
        <f t="shared" si="75"/>
        <v>^^</v>
      </c>
      <c r="U135" s="19" t="str">
        <f t="shared" si="76"/>
        <v>^^</v>
      </c>
      <c r="V135" t="str">
        <f t="shared" si="77"/>
        <v>^^</v>
      </c>
      <c r="W135" t="str">
        <f t="shared" si="78"/>
        <v>^^</v>
      </c>
      <c r="X135" t="str">
        <f t="shared" si="79"/>
        <v>^^</v>
      </c>
      <c r="Y135" t="str">
        <f t="shared" si="80"/>
        <v>^^</v>
      </c>
      <c r="Z135" t="str">
        <f t="shared" si="81"/>
        <v>^^</v>
      </c>
      <c r="AA135" t="str">
        <f t="shared" si="82"/>
        <v>^^</v>
      </c>
      <c r="AB135" t="str">
        <f t="shared" si="83"/>
        <v>^^</v>
      </c>
      <c r="AC135" t="str">
        <f t="shared" si="84"/>
        <v>^^</v>
      </c>
      <c r="AD135" s="18" t="str">
        <f t="shared" si="85"/>
        <v>^^</v>
      </c>
      <c r="AE135" s="19" t="str">
        <f t="shared" si="86"/>
        <v>^^</v>
      </c>
      <c r="AF135" t="str">
        <f t="shared" si="87"/>
        <v>^^</v>
      </c>
      <c r="AG135" t="str">
        <f t="shared" si="88"/>
        <v>^^</v>
      </c>
      <c r="AH135" t="str">
        <f t="shared" si="89"/>
        <v>^^</v>
      </c>
      <c r="AI135" t="str">
        <f t="shared" si="90"/>
        <v>^^</v>
      </c>
      <c r="AJ135" t="str">
        <f t="shared" si="91"/>
        <v>^^</v>
      </c>
      <c r="AK135" t="str">
        <f t="shared" si="92"/>
        <v>^^</v>
      </c>
      <c r="AL135" t="str">
        <f t="shared" si="93"/>
        <v>^^</v>
      </c>
      <c r="AM135" t="str">
        <f t="shared" si="94"/>
        <v>^^</v>
      </c>
      <c r="AN135" s="18" t="str">
        <f t="shared" si="95"/>
        <v>^^</v>
      </c>
    </row>
    <row r="136" spans="1:40" x14ac:dyDescent="0.25">
      <c r="A136" s="19"/>
      <c r="C136" t="s">
        <v>10595</v>
      </c>
      <c r="D136" t="s">
        <v>10594</v>
      </c>
      <c r="E136" s="19"/>
      <c r="G136" t="s">
        <v>10575</v>
      </c>
      <c r="H136" s="18" t="s">
        <v>10574</v>
      </c>
      <c r="I136" s="309" t="str">
        <f t="shared" si="64"/>
        <v>^^</v>
      </c>
      <c r="J136" s="19" t="str">
        <f t="shared" si="65"/>
        <v>^^</v>
      </c>
      <c r="K136" s="19" t="str">
        <f t="shared" si="66"/>
        <v>^^</v>
      </c>
      <c r="L136" t="str">
        <f t="shared" si="67"/>
        <v>^^</v>
      </c>
      <c r="M136" t="str">
        <f t="shared" si="68"/>
        <v>^^</v>
      </c>
      <c r="N136" t="str">
        <f t="shared" si="69"/>
        <v>^^</v>
      </c>
      <c r="O136" s="18" t="str">
        <f t="shared" si="70"/>
        <v>^^</v>
      </c>
      <c r="P136" s="19" t="str">
        <f t="shared" si="71"/>
        <v>^^</v>
      </c>
      <c r="Q136" t="str">
        <f t="shared" si="72"/>
        <v>^^</v>
      </c>
      <c r="R136" t="str">
        <f t="shared" si="73"/>
        <v>^^</v>
      </c>
      <c r="S136" t="str">
        <f t="shared" si="74"/>
        <v>^^</v>
      </c>
      <c r="T136" s="18" t="str">
        <f t="shared" si="75"/>
        <v>^^</v>
      </c>
      <c r="U136" s="19" t="str">
        <f t="shared" si="76"/>
        <v>^^</v>
      </c>
      <c r="V136" t="str">
        <f t="shared" si="77"/>
        <v>^^</v>
      </c>
      <c r="W136" t="str">
        <f t="shared" si="78"/>
        <v>^^</v>
      </c>
      <c r="X136" t="str">
        <f t="shared" si="79"/>
        <v>^^</v>
      </c>
      <c r="Y136" t="str">
        <f t="shared" si="80"/>
        <v>^^</v>
      </c>
      <c r="Z136" t="str">
        <f t="shared" si="81"/>
        <v>^^</v>
      </c>
      <c r="AA136" t="str">
        <f t="shared" si="82"/>
        <v>^^</v>
      </c>
      <c r="AB136" t="str">
        <f t="shared" si="83"/>
        <v>^^</v>
      </c>
      <c r="AC136" t="str">
        <f t="shared" si="84"/>
        <v>^^</v>
      </c>
      <c r="AD136" s="18" t="str">
        <f t="shared" si="85"/>
        <v>^^</v>
      </c>
      <c r="AE136" s="19" t="str">
        <f t="shared" si="86"/>
        <v>^^</v>
      </c>
      <c r="AF136" t="str">
        <f t="shared" si="87"/>
        <v>^^</v>
      </c>
      <c r="AG136" t="str">
        <f t="shared" si="88"/>
        <v>^^</v>
      </c>
      <c r="AH136" t="str">
        <f t="shared" si="89"/>
        <v>^^</v>
      </c>
      <c r="AI136" t="str">
        <f t="shared" si="90"/>
        <v>^^</v>
      </c>
      <c r="AJ136" t="str">
        <f t="shared" si="91"/>
        <v>^^</v>
      </c>
      <c r="AK136" t="str">
        <f t="shared" si="92"/>
        <v>^^</v>
      </c>
      <c r="AL136" t="str">
        <f t="shared" si="93"/>
        <v>^^</v>
      </c>
      <c r="AM136" t="str">
        <f t="shared" si="94"/>
        <v>^^</v>
      </c>
      <c r="AN136" s="18" t="str">
        <f t="shared" si="95"/>
        <v>^^</v>
      </c>
    </row>
    <row r="137" spans="1:40" x14ac:dyDescent="0.25">
      <c r="A137" s="19"/>
      <c r="C137" t="s">
        <v>44312</v>
      </c>
      <c r="D137" t="s">
        <v>10591</v>
      </c>
      <c r="E137" s="19"/>
      <c r="G137" t="s">
        <v>10572</v>
      </c>
      <c r="H137" s="18" t="s">
        <v>10571</v>
      </c>
      <c r="I137" s="309" t="str">
        <f t="shared" si="64"/>
        <v>^^</v>
      </c>
      <c r="J137" s="19" t="str">
        <f t="shared" si="65"/>
        <v>^^</v>
      </c>
      <c r="K137" s="19" t="str">
        <f t="shared" si="66"/>
        <v>^^</v>
      </c>
      <c r="L137" t="str">
        <f t="shared" si="67"/>
        <v>^^</v>
      </c>
      <c r="M137" t="str">
        <f t="shared" si="68"/>
        <v>^^</v>
      </c>
      <c r="N137" t="str">
        <f t="shared" si="69"/>
        <v>^^</v>
      </c>
      <c r="O137" s="18" t="str">
        <f t="shared" si="70"/>
        <v>^^</v>
      </c>
      <c r="P137" s="19" t="str">
        <f t="shared" si="71"/>
        <v>^^</v>
      </c>
      <c r="Q137" t="str">
        <f t="shared" si="72"/>
        <v>^^</v>
      </c>
      <c r="R137" t="str">
        <f t="shared" si="73"/>
        <v>^^</v>
      </c>
      <c r="S137" t="str">
        <f t="shared" si="74"/>
        <v>^^</v>
      </c>
      <c r="T137" s="18" t="str">
        <f t="shared" si="75"/>
        <v>^^</v>
      </c>
      <c r="U137" s="19" t="str">
        <f t="shared" si="76"/>
        <v>^^</v>
      </c>
      <c r="V137" t="str">
        <f t="shared" si="77"/>
        <v>^^</v>
      </c>
      <c r="W137" t="str">
        <f t="shared" si="78"/>
        <v>^^</v>
      </c>
      <c r="X137" t="str">
        <f t="shared" si="79"/>
        <v>^^</v>
      </c>
      <c r="Y137" t="str">
        <f t="shared" si="80"/>
        <v>^^</v>
      </c>
      <c r="Z137" t="str">
        <f t="shared" si="81"/>
        <v>^^</v>
      </c>
      <c r="AA137" t="str">
        <f t="shared" si="82"/>
        <v>^^</v>
      </c>
      <c r="AB137" t="str">
        <f t="shared" si="83"/>
        <v>^^</v>
      </c>
      <c r="AC137" t="str">
        <f t="shared" si="84"/>
        <v>^^</v>
      </c>
      <c r="AD137" s="18" t="str">
        <f t="shared" si="85"/>
        <v>^^</v>
      </c>
      <c r="AE137" s="19" t="str">
        <f t="shared" si="86"/>
        <v>^^</v>
      </c>
      <c r="AF137" t="str">
        <f t="shared" si="87"/>
        <v>^^</v>
      </c>
      <c r="AG137" t="str">
        <f t="shared" si="88"/>
        <v>^^</v>
      </c>
      <c r="AH137" t="str">
        <f t="shared" si="89"/>
        <v>^^</v>
      </c>
      <c r="AI137" t="str">
        <f t="shared" si="90"/>
        <v>^^</v>
      </c>
      <c r="AJ137" t="str">
        <f t="shared" si="91"/>
        <v>^^</v>
      </c>
      <c r="AK137" t="str">
        <f t="shared" si="92"/>
        <v>^^</v>
      </c>
      <c r="AL137" t="str">
        <f t="shared" si="93"/>
        <v>^^</v>
      </c>
      <c r="AM137" t="str">
        <f t="shared" si="94"/>
        <v>^^</v>
      </c>
      <c r="AN137" s="18" t="str">
        <f t="shared" si="95"/>
        <v>^^</v>
      </c>
    </row>
    <row r="138" spans="1:40" x14ac:dyDescent="0.25">
      <c r="A138" s="19"/>
      <c r="C138" t="s">
        <v>44311</v>
      </c>
      <c r="D138" t="s">
        <v>10588</v>
      </c>
      <c r="E138" s="19"/>
      <c r="G138" t="s">
        <v>10569</v>
      </c>
      <c r="H138" s="18" t="s">
        <v>10568</v>
      </c>
      <c r="I138" s="309" t="str">
        <f t="shared" si="64"/>
        <v>^^</v>
      </c>
      <c r="J138" s="19" t="str">
        <f t="shared" si="65"/>
        <v>^^</v>
      </c>
      <c r="K138" s="19" t="str">
        <f t="shared" si="66"/>
        <v>^^</v>
      </c>
      <c r="L138" t="str">
        <f t="shared" si="67"/>
        <v>^^</v>
      </c>
      <c r="M138" t="str">
        <f t="shared" si="68"/>
        <v>^^</v>
      </c>
      <c r="N138" t="str">
        <f t="shared" si="69"/>
        <v>^^</v>
      </c>
      <c r="O138" s="18" t="str">
        <f t="shared" si="70"/>
        <v>^^</v>
      </c>
      <c r="P138" s="19" t="str">
        <f t="shared" si="71"/>
        <v>^^</v>
      </c>
      <c r="Q138" t="str">
        <f t="shared" si="72"/>
        <v>^^</v>
      </c>
      <c r="R138" t="str">
        <f t="shared" si="73"/>
        <v>^^</v>
      </c>
      <c r="S138" t="str">
        <f t="shared" si="74"/>
        <v>^^</v>
      </c>
      <c r="T138" s="18" t="str">
        <f t="shared" si="75"/>
        <v>^^</v>
      </c>
      <c r="U138" s="19" t="str">
        <f t="shared" si="76"/>
        <v>^^</v>
      </c>
      <c r="V138" t="str">
        <f t="shared" si="77"/>
        <v>^^</v>
      </c>
      <c r="W138" t="str">
        <f t="shared" si="78"/>
        <v>^^</v>
      </c>
      <c r="X138" t="str">
        <f t="shared" si="79"/>
        <v>^^</v>
      </c>
      <c r="Y138" t="str">
        <f t="shared" si="80"/>
        <v>^^</v>
      </c>
      <c r="Z138" t="str">
        <f t="shared" si="81"/>
        <v>^^</v>
      </c>
      <c r="AA138" t="str">
        <f t="shared" si="82"/>
        <v>^^</v>
      </c>
      <c r="AB138" t="str">
        <f t="shared" si="83"/>
        <v>^^</v>
      </c>
      <c r="AC138" t="str">
        <f t="shared" si="84"/>
        <v>^^</v>
      </c>
      <c r="AD138" s="18" t="str">
        <f t="shared" si="85"/>
        <v>^^</v>
      </c>
      <c r="AE138" s="19" t="str">
        <f t="shared" si="86"/>
        <v>^^</v>
      </c>
      <c r="AF138" t="str">
        <f t="shared" si="87"/>
        <v>^^</v>
      </c>
      <c r="AG138" t="str">
        <f t="shared" si="88"/>
        <v>^^</v>
      </c>
      <c r="AH138" t="str">
        <f t="shared" si="89"/>
        <v>^^</v>
      </c>
      <c r="AI138" t="str">
        <f t="shared" si="90"/>
        <v>^^</v>
      </c>
      <c r="AJ138" t="str">
        <f t="shared" si="91"/>
        <v>^^</v>
      </c>
      <c r="AK138" t="str">
        <f t="shared" si="92"/>
        <v>^^</v>
      </c>
      <c r="AL138" t="str">
        <f t="shared" si="93"/>
        <v>^^</v>
      </c>
      <c r="AM138" t="str">
        <f t="shared" si="94"/>
        <v>^^</v>
      </c>
      <c r="AN138" s="18" t="str">
        <f t="shared" si="95"/>
        <v>^^</v>
      </c>
    </row>
    <row r="139" spans="1:40" x14ac:dyDescent="0.25">
      <c r="A139" s="19"/>
      <c r="C139" t="s">
        <v>44310</v>
      </c>
      <c r="D139" t="s">
        <v>10585</v>
      </c>
      <c r="E139" s="19"/>
      <c r="G139" t="s">
        <v>10566</v>
      </c>
      <c r="H139" s="18" t="s">
        <v>10565</v>
      </c>
      <c r="I139" s="309" t="str">
        <f t="shared" si="64"/>
        <v>^^</v>
      </c>
      <c r="J139" s="19" t="str">
        <f t="shared" si="65"/>
        <v>^^</v>
      </c>
      <c r="K139" s="19" t="str">
        <f t="shared" si="66"/>
        <v>^^</v>
      </c>
      <c r="L139" t="str">
        <f t="shared" si="67"/>
        <v>^^</v>
      </c>
      <c r="M139" t="str">
        <f t="shared" si="68"/>
        <v>^^</v>
      </c>
      <c r="N139" t="str">
        <f t="shared" si="69"/>
        <v>^^</v>
      </c>
      <c r="O139" s="18" t="str">
        <f t="shared" si="70"/>
        <v>^^</v>
      </c>
      <c r="P139" s="19" t="str">
        <f t="shared" si="71"/>
        <v>^^</v>
      </c>
      <c r="Q139" t="str">
        <f t="shared" si="72"/>
        <v>^^</v>
      </c>
      <c r="R139" t="str">
        <f t="shared" si="73"/>
        <v>^^</v>
      </c>
      <c r="S139" t="str">
        <f t="shared" si="74"/>
        <v>^^</v>
      </c>
      <c r="T139" s="18" t="str">
        <f t="shared" si="75"/>
        <v>^^</v>
      </c>
      <c r="U139" s="19" t="str">
        <f t="shared" si="76"/>
        <v>^^</v>
      </c>
      <c r="V139" t="str">
        <f t="shared" si="77"/>
        <v>^^</v>
      </c>
      <c r="W139" t="str">
        <f t="shared" si="78"/>
        <v>^^</v>
      </c>
      <c r="X139" t="str">
        <f t="shared" si="79"/>
        <v>^^</v>
      </c>
      <c r="Y139" t="str">
        <f t="shared" si="80"/>
        <v>^^</v>
      </c>
      <c r="Z139" t="str">
        <f t="shared" si="81"/>
        <v>^^</v>
      </c>
      <c r="AA139" t="str">
        <f t="shared" si="82"/>
        <v>^^</v>
      </c>
      <c r="AB139" t="str">
        <f t="shared" si="83"/>
        <v>^^</v>
      </c>
      <c r="AC139" t="str">
        <f t="shared" si="84"/>
        <v>^^</v>
      </c>
      <c r="AD139" s="18" t="str">
        <f t="shared" si="85"/>
        <v>^^</v>
      </c>
      <c r="AE139" s="19" t="str">
        <f t="shared" si="86"/>
        <v>^^</v>
      </c>
      <c r="AF139" t="str">
        <f t="shared" si="87"/>
        <v>^^</v>
      </c>
      <c r="AG139" t="str">
        <f t="shared" si="88"/>
        <v>^^</v>
      </c>
      <c r="AH139" t="str">
        <f t="shared" si="89"/>
        <v>^^</v>
      </c>
      <c r="AI139" t="str">
        <f t="shared" si="90"/>
        <v>^^</v>
      </c>
      <c r="AJ139" t="str">
        <f t="shared" si="91"/>
        <v>^^</v>
      </c>
      <c r="AK139" t="str">
        <f t="shared" si="92"/>
        <v>^^</v>
      </c>
      <c r="AL139" t="str">
        <f t="shared" si="93"/>
        <v>^^</v>
      </c>
      <c r="AM139" t="str">
        <f t="shared" si="94"/>
        <v>^^</v>
      </c>
      <c r="AN139" s="18" t="str">
        <f t="shared" si="95"/>
        <v>^^</v>
      </c>
    </row>
    <row r="140" spans="1:40" x14ac:dyDescent="0.25">
      <c r="A140" s="19"/>
      <c r="C140" t="s">
        <v>44309</v>
      </c>
      <c r="D140" t="s">
        <v>10582</v>
      </c>
      <c r="E140" s="19"/>
      <c r="G140" t="s">
        <v>10563</v>
      </c>
      <c r="H140" s="18" t="s">
        <v>10562</v>
      </c>
      <c r="I140" s="309" t="str">
        <f t="shared" si="64"/>
        <v>^^</v>
      </c>
      <c r="J140" s="19" t="str">
        <f t="shared" si="65"/>
        <v>^^</v>
      </c>
      <c r="K140" s="19" t="str">
        <f t="shared" si="66"/>
        <v>^^</v>
      </c>
      <c r="L140" t="str">
        <f t="shared" si="67"/>
        <v>^^</v>
      </c>
      <c r="M140" t="str">
        <f t="shared" si="68"/>
        <v>^^</v>
      </c>
      <c r="N140" t="str">
        <f t="shared" si="69"/>
        <v>^^</v>
      </c>
      <c r="O140" s="18" t="str">
        <f t="shared" si="70"/>
        <v>^^</v>
      </c>
      <c r="P140" s="19" t="str">
        <f t="shared" si="71"/>
        <v>^^</v>
      </c>
      <c r="Q140" t="str">
        <f t="shared" si="72"/>
        <v>^^</v>
      </c>
      <c r="R140" t="str">
        <f t="shared" si="73"/>
        <v>^^</v>
      </c>
      <c r="S140" t="str">
        <f t="shared" si="74"/>
        <v>^^</v>
      </c>
      <c r="T140" s="18" t="str">
        <f t="shared" si="75"/>
        <v>^^</v>
      </c>
      <c r="U140" s="19" t="str">
        <f t="shared" si="76"/>
        <v>^^</v>
      </c>
      <c r="V140" t="str">
        <f t="shared" si="77"/>
        <v>^^</v>
      </c>
      <c r="W140" t="str">
        <f t="shared" si="78"/>
        <v>^^</v>
      </c>
      <c r="X140" t="str">
        <f t="shared" si="79"/>
        <v>^^</v>
      </c>
      <c r="Y140" t="str">
        <f t="shared" si="80"/>
        <v>^^</v>
      </c>
      <c r="Z140" t="str">
        <f t="shared" si="81"/>
        <v>^^</v>
      </c>
      <c r="AA140" t="str">
        <f t="shared" si="82"/>
        <v>^^</v>
      </c>
      <c r="AB140" t="str">
        <f t="shared" si="83"/>
        <v>^^</v>
      </c>
      <c r="AC140" t="str">
        <f t="shared" si="84"/>
        <v>^^</v>
      </c>
      <c r="AD140" s="18" t="str">
        <f t="shared" si="85"/>
        <v>^^</v>
      </c>
      <c r="AE140" s="19" t="str">
        <f t="shared" si="86"/>
        <v>^^</v>
      </c>
      <c r="AF140" t="str">
        <f t="shared" si="87"/>
        <v>^^</v>
      </c>
      <c r="AG140" t="str">
        <f t="shared" si="88"/>
        <v>^^</v>
      </c>
      <c r="AH140" t="str">
        <f t="shared" si="89"/>
        <v>^^</v>
      </c>
      <c r="AI140" t="str">
        <f t="shared" si="90"/>
        <v>^^</v>
      </c>
      <c r="AJ140" t="str">
        <f t="shared" si="91"/>
        <v>^^</v>
      </c>
      <c r="AK140" t="str">
        <f t="shared" si="92"/>
        <v>^^</v>
      </c>
      <c r="AL140" t="str">
        <f t="shared" si="93"/>
        <v>^^</v>
      </c>
      <c r="AM140" t="str">
        <f t="shared" si="94"/>
        <v>^^</v>
      </c>
      <c r="AN140" s="18" t="str">
        <f t="shared" si="95"/>
        <v>^^</v>
      </c>
    </row>
    <row r="141" spans="1:40" x14ac:dyDescent="0.25">
      <c r="A141" s="19"/>
      <c r="C141" t="s">
        <v>44308</v>
      </c>
      <c r="D141" t="s">
        <v>10579</v>
      </c>
      <c r="E141" s="19"/>
      <c r="G141" t="s">
        <v>10560</v>
      </c>
      <c r="H141" s="18" t="s">
        <v>10559</v>
      </c>
      <c r="I141" s="309" t="str">
        <f t="shared" si="64"/>
        <v>^^</v>
      </c>
      <c r="J141" s="19" t="str">
        <f t="shared" si="65"/>
        <v>^^</v>
      </c>
      <c r="K141" s="19" t="str">
        <f t="shared" si="66"/>
        <v>^^</v>
      </c>
      <c r="L141" t="str">
        <f t="shared" si="67"/>
        <v>^^</v>
      </c>
      <c r="M141" t="str">
        <f t="shared" si="68"/>
        <v>^^</v>
      </c>
      <c r="N141" t="str">
        <f t="shared" si="69"/>
        <v>^^</v>
      </c>
      <c r="O141" s="18" t="str">
        <f t="shared" si="70"/>
        <v>^^</v>
      </c>
      <c r="P141" s="19" t="str">
        <f t="shared" si="71"/>
        <v>^^</v>
      </c>
      <c r="Q141" t="str">
        <f t="shared" si="72"/>
        <v>^^</v>
      </c>
      <c r="R141" t="str">
        <f t="shared" si="73"/>
        <v>^^</v>
      </c>
      <c r="S141" t="str">
        <f t="shared" si="74"/>
        <v>^^</v>
      </c>
      <c r="T141" s="18" t="str">
        <f t="shared" si="75"/>
        <v>^^</v>
      </c>
      <c r="U141" s="19" t="str">
        <f t="shared" si="76"/>
        <v>^^</v>
      </c>
      <c r="V141" t="str">
        <f t="shared" si="77"/>
        <v>^^</v>
      </c>
      <c r="W141" t="str">
        <f t="shared" si="78"/>
        <v>^^</v>
      </c>
      <c r="X141" t="str">
        <f t="shared" si="79"/>
        <v>^^</v>
      </c>
      <c r="Y141" t="str">
        <f t="shared" si="80"/>
        <v>^^</v>
      </c>
      <c r="Z141" t="str">
        <f t="shared" si="81"/>
        <v>^^</v>
      </c>
      <c r="AA141" t="str">
        <f t="shared" si="82"/>
        <v>^^</v>
      </c>
      <c r="AB141" t="str">
        <f t="shared" si="83"/>
        <v>^^</v>
      </c>
      <c r="AC141" t="str">
        <f t="shared" si="84"/>
        <v>^^</v>
      </c>
      <c r="AD141" s="18" t="str">
        <f t="shared" si="85"/>
        <v>^^</v>
      </c>
      <c r="AE141" s="19" t="str">
        <f t="shared" si="86"/>
        <v>^^</v>
      </c>
      <c r="AF141" t="str">
        <f t="shared" si="87"/>
        <v>^^</v>
      </c>
      <c r="AG141" t="str">
        <f t="shared" si="88"/>
        <v>^^</v>
      </c>
      <c r="AH141" t="str">
        <f t="shared" si="89"/>
        <v>^^</v>
      </c>
      <c r="AI141" t="str">
        <f t="shared" si="90"/>
        <v>^^</v>
      </c>
      <c r="AJ141" t="str">
        <f t="shared" si="91"/>
        <v>^^</v>
      </c>
      <c r="AK141" t="str">
        <f t="shared" si="92"/>
        <v>^^</v>
      </c>
      <c r="AL141" t="str">
        <f t="shared" si="93"/>
        <v>^^</v>
      </c>
      <c r="AM141" t="str">
        <f t="shared" si="94"/>
        <v>^^</v>
      </c>
      <c r="AN141" s="18" t="str">
        <f t="shared" si="95"/>
        <v>^^</v>
      </c>
    </row>
    <row r="142" spans="1:40" x14ac:dyDescent="0.25">
      <c r="A142" s="19"/>
      <c r="C142" t="s">
        <v>44307</v>
      </c>
      <c r="D142" t="s">
        <v>10576</v>
      </c>
      <c r="E142" s="19"/>
      <c r="G142" t="s">
        <v>10557</v>
      </c>
      <c r="H142" s="18" t="s">
        <v>10556</v>
      </c>
      <c r="I142" s="309" t="str">
        <f t="shared" si="64"/>
        <v>^^</v>
      </c>
      <c r="J142" s="19" t="str">
        <f t="shared" si="65"/>
        <v>^^</v>
      </c>
      <c r="K142" s="19" t="str">
        <f t="shared" si="66"/>
        <v>^^</v>
      </c>
      <c r="L142" t="str">
        <f t="shared" si="67"/>
        <v>^^</v>
      </c>
      <c r="M142" t="str">
        <f t="shared" si="68"/>
        <v>^^</v>
      </c>
      <c r="N142" t="str">
        <f t="shared" si="69"/>
        <v>^^</v>
      </c>
      <c r="O142" s="18" t="str">
        <f t="shared" si="70"/>
        <v>^^</v>
      </c>
      <c r="P142" s="19" t="str">
        <f t="shared" si="71"/>
        <v>^^</v>
      </c>
      <c r="Q142" t="str">
        <f t="shared" si="72"/>
        <v>^^</v>
      </c>
      <c r="R142" t="str">
        <f t="shared" si="73"/>
        <v>^^</v>
      </c>
      <c r="S142" t="str">
        <f t="shared" si="74"/>
        <v>^^</v>
      </c>
      <c r="T142" s="18" t="str">
        <f t="shared" si="75"/>
        <v>^^</v>
      </c>
      <c r="U142" s="19" t="str">
        <f t="shared" si="76"/>
        <v>^^</v>
      </c>
      <c r="V142" t="str">
        <f t="shared" si="77"/>
        <v>^^</v>
      </c>
      <c r="W142" t="str">
        <f t="shared" si="78"/>
        <v>^^</v>
      </c>
      <c r="X142" t="str">
        <f t="shared" si="79"/>
        <v>^^</v>
      </c>
      <c r="Y142" t="str">
        <f t="shared" si="80"/>
        <v>^^</v>
      </c>
      <c r="Z142" t="str">
        <f t="shared" si="81"/>
        <v>^^</v>
      </c>
      <c r="AA142" t="str">
        <f t="shared" si="82"/>
        <v>^^</v>
      </c>
      <c r="AB142" t="str">
        <f t="shared" si="83"/>
        <v>^^</v>
      </c>
      <c r="AC142" t="str">
        <f t="shared" si="84"/>
        <v>^^</v>
      </c>
      <c r="AD142" s="18" t="str">
        <f t="shared" si="85"/>
        <v>^^</v>
      </c>
      <c r="AE142" s="19" t="str">
        <f t="shared" si="86"/>
        <v>^^</v>
      </c>
      <c r="AF142" t="str">
        <f t="shared" si="87"/>
        <v>^^</v>
      </c>
      <c r="AG142" t="str">
        <f t="shared" si="88"/>
        <v>^^</v>
      </c>
      <c r="AH142" t="str">
        <f t="shared" si="89"/>
        <v>^^</v>
      </c>
      <c r="AI142" t="str">
        <f t="shared" si="90"/>
        <v>^^</v>
      </c>
      <c r="AJ142" t="str">
        <f t="shared" si="91"/>
        <v>^^</v>
      </c>
      <c r="AK142" t="str">
        <f t="shared" si="92"/>
        <v>^^</v>
      </c>
      <c r="AL142" t="str">
        <f t="shared" si="93"/>
        <v>^^</v>
      </c>
      <c r="AM142" t="str">
        <f t="shared" si="94"/>
        <v>^^</v>
      </c>
      <c r="AN142" s="18" t="str">
        <f t="shared" si="95"/>
        <v>^^</v>
      </c>
    </row>
    <row r="143" spans="1:40" x14ac:dyDescent="0.25">
      <c r="A143" s="19"/>
      <c r="C143" t="s">
        <v>44306</v>
      </c>
      <c r="D143" t="s">
        <v>10573</v>
      </c>
      <c r="E143" s="19"/>
      <c r="G143" t="s">
        <v>10554</v>
      </c>
      <c r="H143" s="18" t="s">
        <v>10553</v>
      </c>
      <c r="I143" s="309" t="str">
        <f t="shared" si="64"/>
        <v>^^</v>
      </c>
      <c r="J143" s="19" t="str">
        <f t="shared" si="65"/>
        <v>^^</v>
      </c>
      <c r="K143" s="19" t="str">
        <f t="shared" si="66"/>
        <v>^^</v>
      </c>
      <c r="L143" t="str">
        <f t="shared" si="67"/>
        <v>^^</v>
      </c>
      <c r="M143" t="str">
        <f t="shared" si="68"/>
        <v>^^</v>
      </c>
      <c r="N143" t="str">
        <f t="shared" si="69"/>
        <v>^^</v>
      </c>
      <c r="O143" s="18" t="str">
        <f t="shared" si="70"/>
        <v>^^</v>
      </c>
      <c r="P143" s="19" t="str">
        <f t="shared" si="71"/>
        <v>^^</v>
      </c>
      <c r="Q143" t="str">
        <f t="shared" si="72"/>
        <v>^^</v>
      </c>
      <c r="R143" t="str">
        <f t="shared" si="73"/>
        <v>^^</v>
      </c>
      <c r="S143" t="str">
        <f t="shared" si="74"/>
        <v>^^</v>
      </c>
      <c r="T143" s="18" t="str">
        <f t="shared" si="75"/>
        <v>^^</v>
      </c>
      <c r="U143" s="19" t="str">
        <f t="shared" si="76"/>
        <v>^^</v>
      </c>
      <c r="V143" t="str">
        <f t="shared" si="77"/>
        <v>^^</v>
      </c>
      <c r="W143" t="str">
        <f t="shared" si="78"/>
        <v>^^</v>
      </c>
      <c r="X143" t="str">
        <f t="shared" si="79"/>
        <v>^^</v>
      </c>
      <c r="Y143" t="str">
        <f t="shared" si="80"/>
        <v>^^</v>
      </c>
      <c r="Z143" t="str">
        <f t="shared" si="81"/>
        <v>^^</v>
      </c>
      <c r="AA143" t="str">
        <f t="shared" si="82"/>
        <v>^^</v>
      </c>
      <c r="AB143" t="str">
        <f t="shared" si="83"/>
        <v>^^</v>
      </c>
      <c r="AC143" t="str">
        <f t="shared" si="84"/>
        <v>^^</v>
      </c>
      <c r="AD143" s="18" t="str">
        <f t="shared" si="85"/>
        <v>^^</v>
      </c>
      <c r="AE143" s="19" t="str">
        <f t="shared" si="86"/>
        <v>^^</v>
      </c>
      <c r="AF143" t="str">
        <f t="shared" si="87"/>
        <v>^^</v>
      </c>
      <c r="AG143" t="str">
        <f t="shared" si="88"/>
        <v>^^</v>
      </c>
      <c r="AH143" t="str">
        <f t="shared" si="89"/>
        <v>^^</v>
      </c>
      <c r="AI143" t="str">
        <f t="shared" si="90"/>
        <v>^^</v>
      </c>
      <c r="AJ143" t="str">
        <f t="shared" si="91"/>
        <v>^^</v>
      </c>
      <c r="AK143" t="str">
        <f t="shared" si="92"/>
        <v>^^</v>
      </c>
      <c r="AL143" t="str">
        <f t="shared" si="93"/>
        <v>^^</v>
      </c>
      <c r="AM143" t="str">
        <f t="shared" si="94"/>
        <v>^^</v>
      </c>
      <c r="AN143" s="18" t="str">
        <f t="shared" si="95"/>
        <v>^^</v>
      </c>
    </row>
    <row r="144" spans="1:40" x14ac:dyDescent="0.25">
      <c r="A144" s="19"/>
      <c r="C144" t="s">
        <v>44305</v>
      </c>
      <c r="D144" t="s">
        <v>10570</v>
      </c>
      <c r="E144" s="19"/>
      <c r="G144" t="s">
        <v>10551</v>
      </c>
      <c r="H144" s="18" t="s">
        <v>10550</v>
      </c>
      <c r="I144" s="309" t="str">
        <f t="shared" si="64"/>
        <v>^^</v>
      </c>
      <c r="J144" s="19" t="str">
        <f t="shared" si="65"/>
        <v>^^</v>
      </c>
      <c r="K144" s="19" t="str">
        <f t="shared" si="66"/>
        <v>^^</v>
      </c>
      <c r="L144" t="str">
        <f t="shared" si="67"/>
        <v>^^</v>
      </c>
      <c r="M144" t="str">
        <f t="shared" si="68"/>
        <v>^^</v>
      </c>
      <c r="N144" t="str">
        <f t="shared" si="69"/>
        <v>^^</v>
      </c>
      <c r="O144" s="18" t="str">
        <f t="shared" si="70"/>
        <v>^^</v>
      </c>
      <c r="P144" s="19" t="str">
        <f t="shared" si="71"/>
        <v>^^</v>
      </c>
      <c r="Q144" t="str">
        <f t="shared" si="72"/>
        <v>^^</v>
      </c>
      <c r="R144" t="str">
        <f t="shared" si="73"/>
        <v>^^</v>
      </c>
      <c r="S144" t="str">
        <f t="shared" si="74"/>
        <v>^^</v>
      </c>
      <c r="T144" s="18" t="str">
        <f t="shared" si="75"/>
        <v>^^</v>
      </c>
      <c r="U144" s="19" t="str">
        <f t="shared" si="76"/>
        <v>^^</v>
      </c>
      <c r="V144" t="str">
        <f t="shared" si="77"/>
        <v>^^</v>
      </c>
      <c r="W144" t="str">
        <f t="shared" si="78"/>
        <v>^^</v>
      </c>
      <c r="X144" t="str">
        <f t="shared" si="79"/>
        <v>^^</v>
      </c>
      <c r="Y144" t="str">
        <f t="shared" si="80"/>
        <v>^^</v>
      </c>
      <c r="Z144" t="str">
        <f t="shared" si="81"/>
        <v>^^</v>
      </c>
      <c r="AA144" t="str">
        <f t="shared" si="82"/>
        <v>^^</v>
      </c>
      <c r="AB144" t="str">
        <f t="shared" si="83"/>
        <v>^^</v>
      </c>
      <c r="AC144" t="str">
        <f t="shared" si="84"/>
        <v>^^</v>
      </c>
      <c r="AD144" s="18" t="str">
        <f t="shared" si="85"/>
        <v>^^</v>
      </c>
      <c r="AE144" s="19" t="str">
        <f t="shared" si="86"/>
        <v>^^</v>
      </c>
      <c r="AF144" t="str">
        <f t="shared" si="87"/>
        <v>^^</v>
      </c>
      <c r="AG144" t="str">
        <f t="shared" si="88"/>
        <v>^^</v>
      </c>
      <c r="AH144" t="str">
        <f t="shared" si="89"/>
        <v>^^</v>
      </c>
      <c r="AI144" t="str">
        <f t="shared" si="90"/>
        <v>^^</v>
      </c>
      <c r="AJ144" t="str">
        <f t="shared" si="91"/>
        <v>^^</v>
      </c>
      <c r="AK144" t="str">
        <f t="shared" si="92"/>
        <v>^^</v>
      </c>
      <c r="AL144" t="str">
        <f t="shared" si="93"/>
        <v>^^</v>
      </c>
      <c r="AM144" t="str">
        <f t="shared" si="94"/>
        <v>^^</v>
      </c>
      <c r="AN144" s="18" t="str">
        <f t="shared" si="95"/>
        <v>^^</v>
      </c>
    </row>
    <row r="145" spans="1:40" x14ac:dyDescent="0.25">
      <c r="A145" s="19"/>
      <c r="C145" t="s">
        <v>44304</v>
      </c>
      <c r="D145" t="s">
        <v>10567</v>
      </c>
      <c r="E145" s="19"/>
      <c r="G145" t="s">
        <v>10548</v>
      </c>
      <c r="H145" s="18" t="s">
        <v>10547</v>
      </c>
      <c r="I145" s="309" t="str">
        <f t="shared" si="64"/>
        <v>^^</v>
      </c>
      <c r="J145" s="19" t="str">
        <f t="shared" si="65"/>
        <v>^^</v>
      </c>
      <c r="K145" s="19" t="str">
        <f t="shared" si="66"/>
        <v>^^</v>
      </c>
      <c r="L145" t="str">
        <f t="shared" si="67"/>
        <v>^^</v>
      </c>
      <c r="M145" t="str">
        <f t="shared" si="68"/>
        <v>^^</v>
      </c>
      <c r="N145" t="str">
        <f t="shared" si="69"/>
        <v>^^</v>
      </c>
      <c r="O145" s="18" t="str">
        <f t="shared" si="70"/>
        <v>^^</v>
      </c>
      <c r="P145" s="19" t="str">
        <f t="shared" si="71"/>
        <v>^^</v>
      </c>
      <c r="Q145" t="str">
        <f t="shared" si="72"/>
        <v>^^</v>
      </c>
      <c r="R145" t="str">
        <f t="shared" si="73"/>
        <v>^^</v>
      </c>
      <c r="S145" t="str">
        <f t="shared" si="74"/>
        <v>^^</v>
      </c>
      <c r="T145" s="18" t="str">
        <f t="shared" si="75"/>
        <v>^^</v>
      </c>
      <c r="U145" s="19" t="str">
        <f t="shared" si="76"/>
        <v>^^</v>
      </c>
      <c r="V145" t="str">
        <f t="shared" si="77"/>
        <v>^^</v>
      </c>
      <c r="W145" t="str">
        <f t="shared" si="78"/>
        <v>^^</v>
      </c>
      <c r="X145" t="str">
        <f t="shared" si="79"/>
        <v>^^</v>
      </c>
      <c r="Y145" t="str">
        <f t="shared" si="80"/>
        <v>^^</v>
      </c>
      <c r="Z145" t="str">
        <f t="shared" si="81"/>
        <v>^^</v>
      </c>
      <c r="AA145" t="str">
        <f t="shared" si="82"/>
        <v>^^</v>
      </c>
      <c r="AB145" t="str">
        <f t="shared" si="83"/>
        <v>^^</v>
      </c>
      <c r="AC145" t="str">
        <f t="shared" si="84"/>
        <v>^^</v>
      </c>
      <c r="AD145" s="18" t="str">
        <f t="shared" si="85"/>
        <v>^^</v>
      </c>
      <c r="AE145" s="19" t="str">
        <f t="shared" si="86"/>
        <v>^^</v>
      </c>
      <c r="AF145" t="str">
        <f t="shared" si="87"/>
        <v>^^</v>
      </c>
      <c r="AG145" t="str">
        <f t="shared" si="88"/>
        <v>^^</v>
      </c>
      <c r="AH145" t="str">
        <f t="shared" si="89"/>
        <v>^^</v>
      </c>
      <c r="AI145" t="str">
        <f t="shared" si="90"/>
        <v>^^</v>
      </c>
      <c r="AJ145" t="str">
        <f t="shared" si="91"/>
        <v>^^</v>
      </c>
      <c r="AK145" t="str">
        <f t="shared" si="92"/>
        <v>^^</v>
      </c>
      <c r="AL145" t="str">
        <f t="shared" si="93"/>
        <v>^^</v>
      </c>
      <c r="AM145" t="str">
        <f t="shared" si="94"/>
        <v>^^</v>
      </c>
      <c r="AN145" s="18" t="str">
        <f t="shared" si="95"/>
        <v>^^</v>
      </c>
    </row>
    <row r="146" spans="1:40" x14ac:dyDescent="0.25">
      <c r="A146" s="19"/>
      <c r="C146" t="s">
        <v>44303</v>
      </c>
      <c r="D146" t="s">
        <v>10564</v>
      </c>
      <c r="E146" s="19"/>
      <c r="G146" t="s">
        <v>10545</v>
      </c>
      <c r="H146" s="18" t="s">
        <v>10544</v>
      </c>
      <c r="I146" s="309" t="str">
        <f t="shared" si="64"/>
        <v>^^</v>
      </c>
      <c r="J146" s="19" t="str">
        <f t="shared" si="65"/>
        <v>^^</v>
      </c>
      <c r="K146" s="19" t="str">
        <f t="shared" si="66"/>
        <v>^^</v>
      </c>
      <c r="L146" t="str">
        <f t="shared" si="67"/>
        <v>^^</v>
      </c>
      <c r="M146" t="str">
        <f t="shared" si="68"/>
        <v>^^</v>
      </c>
      <c r="N146" t="str">
        <f t="shared" si="69"/>
        <v>^^</v>
      </c>
      <c r="O146" s="18" t="str">
        <f t="shared" si="70"/>
        <v>^^</v>
      </c>
      <c r="P146" s="19" t="str">
        <f t="shared" si="71"/>
        <v>^^</v>
      </c>
      <c r="Q146" t="str">
        <f t="shared" si="72"/>
        <v>^^</v>
      </c>
      <c r="R146" t="str">
        <f t="shared" si="73"/>
        <v>^^</v>
      </c>
      <c r="S146" t="str">
        <f t="shared" si="74"/>
        <v>^^</v>
      </c>
      <c r="T146" s="18" t="str">
        <f t="shared" si="75"/>
        <v>^^</v>
      </c>
      <c r="U146" s="19" t="str">
        <f t="shared" si="76"/>
        <v>^^</v>
      </c>
      <c r="V146" t="str">
        <f t="shared" si="77"/>
        <v>^^</v>
      </c>
      <c r="W146" t="str">
        <f t="shared" si="78"/>
        <v>^^</v>
      </c>
      <c r="X146" t="str">
        <f t="shared" si="79"/>
        <v>^^</v>
      </c>
      <c r="Y146" t="str">
        <f t="shared" si="80"/>
        <v>^^</v>
      </c>
      <c r="Z146" t="str">
        <f t="shared" si="81"/>
        <v>^^</v>
      </c>
      <c r="AA146" t="str">
        <f t="shared" si="82"/>
        <v>^^</v>
      </c>
      <c r="AB146" t="str">
        <f t="shared" si="83"/>
        <v>^^</v>
      </c>
      <c r="AC146" t="str">
        <f t="shared" si="84"/>
        <v>^^</v>
      </c>
      <c r="AD146" s="18" t="str">
        <f t="shared" si="85"/>
        <v>^^</v>
      </c>
      <c r="AE146" s="19" t="str">
        <f t="shared" si="86"/>
        <v>^^</v>
      </c>
      <c r="AF146" t="str">
        <f t="shared" si="87"/>
        <v>^^</v>
      </c>
      <c r="AG146" t="str">
        <f t="shared" si="88"/>
        <v>^^</v>
      </c>
      <c r="AH146" t="str">
        <f t="shared" si="89"/>
        <v>^^</v>
      </c>
      <c r="AI146" t="str">
        <f t="shared" si="90"/>
        <v>^^</v>
      </c>
      <c r="AJ146" t="str">
        <f t="shared" si="91"/>
        <v>^^</v>
      </c>
      <c r="AK146" t="str">
        <f t="shared" si="92"/>
        <v>^^</v>
      </c>
      <c r="AL146" t="str">
        <f t="shared" si="93"/>
        <v>^^</v>
      </c>
      <c r="AM146" t="str">
        <f t="shared" si="94"/>
        <v>^^</v>
      </c>
      <c r="AN146" s="18" t="str">
        <f t="shared" si="95"/>
        <v>^^</v>
      </c>
    </row>
    <row r="147" spans="1:40" x14ac:dyDescent="0.25">
      <c r="A147" s="19"/>
      <c r="C147" t="s">
        <v>44302</v>
      </c>
      <c r="D147" t="s">
        <v>10561</v>
      </c>
      <c r="E147" s="19"/>
      <c r="G147" t="s">
        <v>10542</v>
      </c>
      <c r="H147" s="18" t="s">
        <v>10541</v>
      </c>
      <c r="I147" s="309" t="str">
        <f t="shared" si="64"/>
        <v>^^</v>
      </c>
      <c r="J147" s="19" t="str">
        <f t="shared" si="65"/>
        <v>^^</v>
      </c>
      <c r="K147" s="19" t="str">
        <f t="shared" si="66"/>
        <v>^^</v>
      </c>
      <c r="L147" t="str">
        <f t="shared" si="67"/>
        <v>^^</v>
      </c>
      <c r="M147" t="str">
        <f t="shared" si="68"/>
        <v>^^</v>
      </c>
      <c r="N147" t="str">
        <f t="shared" si="69"/>
        <v>^^</v>
      </c>
      <c r="O147" s="18" t="str">
        <f t="shared" si="70"/>
        <v>^^</v>
      </c>
      <c r="P147" s="19" t="str">
        <f t="shared" si="71"/>
        <v>^^</v>
      </c>
      <c r="Q147" t="str">
        <f t="shared" si="72"/>
        <v>^^</v>
      </c>
      <c r="R147" t="str">
        <f t="shared" si="73"/>
        <v>^^</v>
      </c>
      <c r="S147" t="str">
        <f t="shared" si="74"/>
        <v>^^</v>
      </c>
      <c r="T147" s="18" t="str">
        <f t="shared" si="75"/>
        <v>^^</v>
      </c>
      <c r="U147" s="19" t="str">
        <f t="shared" si="76"/>
        <v>^^</v>
      </c>
      <c r="V147" t="str">
        <f t="shared" si="77"/>
        <v>^^</v>
      </c>
      <c r="W147" t="str">
        <f t="shared" si="78"/>
        <v>^^</v>
      </c>
      <c r="X147" t="str">
        <f t="shared" si="79"/>
        <v>^^</v>
      </c>
      <c r="Y147" t="str">
        <f t="shared" si="80"/>
        <v>^^</v>
      </c>
      <c r="Z147" t="str">
        <f t="shared" si="81"/>
        <v>^^</v>
      </c>
      <c r="AA147" t="str">
        <f t="shared" si="82"/>
        <v>^^</v>
      </c>
      <c r="AB147" t="str">
        <f t="shared" si="83"/>
        <v>^^</v>
      </c>
      <c r="AC147" t="str">
        <f t="shared" si="84"/>
        <v>^^</v>
      </c>
      <c r="AD147" s="18" t="str">
        <f t="shared" si="85"/>
        <v>^^</v>
      </c>
      <c r="AE147" s="19" t="str">
        <f t="shared" si="86"/>
        <v>^^</v>
      </c>
      <c r="AF147" t="str">
        <f t="shared" si="87"/>
        <v>^^</v>
      </c>
      <c r="AG147" t="str">
        <f t="shared" si="88"/>
        <v>^^</v>
      </c>
      <c r="AH147" t="str">
        <f t="shared" si="89"/>
        <v>^^</v>
      </c>
      <c r="AI147" t="str">
        <f t="shared" si="90"/>
        <v>^^</v>
      </c>
      <c r="AJ147" t="str">
        <f t="shared" si="91"/>
        <v>^^</v>
      </c>
      <c r="AK147" t="str">
        <f t="shared" si="92"/>
        <v>^^</v>
      </c>
      <c r="AL147" t="str">
        <f t="shared" si="93"/>
        <v>^^</v>
      </c>
      <c r="AM147" t="str">
        <f t="shared" si="94"/>
        <v>^^</v>
      </c>
      <c r="AN147" s="18" t="str">
        <f t="shared" si="95"/>
        <v>^^</v>
      </c>
    </row>
    <row r="148" spans="1:40" x14ac:dyDescent="0.25">
      <c r="A148" s="19"/>
      <c r="C148" t="s">
        <v>44301</v>
      </c>
      <c r="D148" t="s">
        <v>10558</v>
      </c>
      <c r="E148" s="19"/>
      <c r="G148" t="s">
        <v>10539</v>
      </c>
      <c r="H148" s="18" t="s">
        <v>10538</v>
      </c>
      <c r="I148" s="309" t="str">
        <f t="shared" ref="I148:I150" si="96">IFERROR(VLOOKUP($A$4&amp;ROW(A147),A:B,2,0),"^^")</f>
        <v>^^</v>
      </c>
      <c r="J148" s="19" t="str">
        <f t="shared" ref="J148:J150" si="97">IFERROR(VLOOKUP($A$6&amp;ROW(A147),E:F,2,0),"^^")</f>
        <v>^^</v>
      </c>
      <c r="K148" s="19" t="str">
        <f t="shared" si="66"/>
        <v>^^</v>
      </c>
      <c r="L148" t="str">
        <f t="shared" si="67"/>
        <v>^^</v>
      </c>
      <c r="M148" t="str">
        <f t="shared" si="68"/>
        <v>^^</v>
      </c>
      <c r="N148" t="str">
        <f t="shared" si="69"/>
        <v>^^</v>
      </c>
      <c r="O148" s="18" t="str">
        <f t="shared" si="70"/>
        <v>^^</v>
      </c>
      <c r="P148" s="19" t="str">
        <f t="shared" si="71"/>
        <v>^^</v>
      </c>
      <c r="Q148" t="str">
        <f t="shared" si="72"/>
        <v>^^</v>
      </c>
      <c r="R148" t="str">
        <f t="shared" si="73"/>
        <v>^^</v>
      </c>
      <c r="S148" t="str">
        <f t="shared" si="74"/>
        <v>^^</v>
      </c>
      <c r="T148" s="18" t="str">
        <f t="shared" si="75"/>
        <v>^^</v>
      </c>
      <c r="U148" s="19" t="str">
        <f t="shared" si="76"/>
        <v>^^</v>
      </c>
      <c r="V148" t="str">
        <f t="shared" si="77"/>
        <v>^^</v>
      </c>
      <c r="W148" t="str">
        <f t="shared" si="78"/>
        <v>^^</v>
      </c>
      <c r="X148" t="str">
        <f t="shared" si="79"/>
        <v>^^</v>
      </c>
      <c r="Y148" t="str">
        <f t="shared" si="80"/>
        <v>^^</v>
      </c>
      <c r="Z148" t="str">
        <f t="shared" si="81"/>
        <v>^^</v>
      </c>
      <c r="AA148" t="str">
        <f t="shared" si="82"/>
        <v>^^</v>
      </c>
      <c r="AB148" t="str">
        <f t="shared" si="83"/>
        <v>^^</v>
      </c>
      <c r="AC148" t="str">
        <f t="shared" si="84"/>
        <v>^^</v>
      </c>
      <c r="AD148" s="18" t="str">
        <f t="shared" si="85"/>
        <v>^^</v>
      </c>
      <c r="AE148" s="19" t="str">
        <f t="shared" si="86"/>
        <v>^^</v>
      </c>
      <c r="AF148" t="str">
        <f t="shared" si="87"/>
        <v>^^</v>
      </c>
      <c r="AG148" t="str">
        <f t="shared" si="88"/>
        <v>^^</v>
      </c>
      <c r="AH148" t="str">
        <f t="shared" si="89"/>
        <v>^^</v>
      </c>
      <c r="AI148" t="str">
        <f t="shared" si="90"/>
        <v>^^</v>
      </c>
      <c r="AJ148" t="str">
        <f t="shared" si="91"/>
        <v>^^</v>
      </c>
      <c r="AK148" t="str">
        <f t="shared" si="92"/>
        <v>^^</v>
      </c>
      <c r="AL148" t="str">
        <f t="shared" si="93"/>
        <v>^^</v>
      </c>
      <c r="AM148" t="str">
        <f t="shared" si="94"/>
        <v>^^</v>
      </c>
      <c r="AN148" s="18" t="str">
        <f t="shared" si="95"/>
        <v>^^</v>
      </c>
    </row>
    <row r="149" spans="1:40" x14ac:dyDescent="0.25">
      <c r="A149" s="19"/>
      <c r="C149" t="s">
        <v>44300</v>
      </c>
      <c r="D149" t="s">
        <v>10555</v>
      </c>
      <c r="E149" s="19"/>
      <c r="G149" t="s">
        <v>10535</v>
      </c>
      <c r="H149" s="18" t="s">
        <v>10534</v>
      </c>
      <c r="I149" s="309" t="str">
        <f t="shared" si="96"/>
        <v>^^</v>
      </c>
      <c r="J149" s="19" t="str">
        <f t="shared" si="97"/>
        <v>^^</v>
      </c>
      <c r="K149" s="19" t="str">
        <f t="shared" si="66"/>
        <v>^^</v>
      </c>
      <c r="L149" t="str">
        <f t="shared" si="67"/>
        <v>^^</v>
      </c>
      <c r="M149" t="str">
        <f t="shared" si="68"/>
        <v>^^</v>
      </c>
      <c r="N149" t="str">
        <f t="shared" si="69"/>
        <v>^^</v>
      </c>
      <c r="O149" s="18" t="str">
        <f t="shared" si="70"/>
        <v>^^</v>
      </c>
      <c r="P149" s="19" t="str">
        <f t="shared" si="71"/>
        <v>^^</v>
      </c>
      <c r="Q149" t="str">
        <f t="shared" si="72"/>
        <v>^^</v>
      </c>
      <c r="R149" t="str">
        <f t="shared" si="73"/>
        <v>^^</v>
      </c>
      <c r="S149" t="str">
        <f t="shared" si="74"/>
        <v>^^</v>
      </c>
      <c r="T149" s="18" t="str">
        <f t="shared" si="75"/>
        <v>^^</v>
      </c>
      <c r="U149" s="19" t="str">
        <f t="shared" si="76"/>
        <v>^^</v>
      </c>
      <c r="V149" t="str">
        <f t="shared" si="77"/>
        <v>^^</v>
      </c>
      <c r="W149" t="str">
        <f t="shared" si="78"/>
        <v>^^</v>
      </c>
      <c r="X149" t="str">
        <f t="shared" si="79"/>
        <v>^^</v>
      </c>
      <c r="Y149" t="str">
        <f t="shared" si="80"/>
        <v>^^</v>
      </c>
      <c r="Z149" t="str">
        <f t="shared" si="81"/>
        <v>^^</v>
      </c>
      <c r="AA149" t="str">
        <f t="shared" si="82"/>
        <v>^^</v>
      </c>
      <c r="AB149" t="str">
        <f t="shared" si="83"/>
        <v>^^</v>
      </c>
      <c r="AC149" t="str">
        <f t="shared" si="84"/>
        <v>^^</v>
      </c>
      <c r="AD149" s="18" t="str">
        <f t="shared" si="85"/>
        <v>^^</v>
      </c>
      <c r="AE149" s="19" t="str">
        <f t="shared" si="86"/>
        <v>^^</v>
      </c>
      <c r="AF149" t="str">
        <f t="shared" si="87"/>
        <v>^^</v>
      </c>
      <c r="AG149" t="str">
        <f t="shared" si="88"/>
        <v>^^</v>
      </c>
      <c r="AH149" t="str">
        <f t="shared" si="89"/>
        <v>^^</v>
      </c>
      <c r="AI149" t="str">
        <f t="shared" si="90"/>
        <v>^^</v>
      </c>
      <c r="AJ149" t="str">
        <f t="shared" si="91"/>
        <v>^^</v>
      </c>
      <c r="AK149" t="str">
        <f t="shared" si="92"/>
        <v>^^</v>
      </c>
      <c r="AL149" t="str">
        <f t="shared" si="93"/>
        <v>^^</v>
      </c>
      <c r="AM149" t="str">
        <f t="shared" si="94"/>
        <v>^^</v>
      </c>
      <c r="AN149" s="18" t="str">
        <f t="shared" si="95"/>
        <v>^^</v>
      </c>
    </row>
    <row r="150" spans="1:40" x14ac:dyDescent="0.25">
      <c r="A150" s="19"/>
      <c r="C150" t="s">
        <v>44299</v>
      </c>
      <c r="D150" t="s">
        <v>10552</v>
      </c>
      <c r="E150" s="19"/>
      <c r="G150" t="s">
        <v>10531</v>
      </c>
      <c r="H150" s="18" t="s">
        <v>10530</v>
      </c>
      <c r="I150" s="309" t="str">
        <f t="shared" si="96"/>
        <v>^^</v>
      </c>
      <c r="J150" s="19" t="str">
        <f t="shared" si="97"/>
        <v>^^</v>
      </c>
      <c r="K150" s="19" t="str">
        <f t="shared" si="66"/>
        <v>^^</v>
      </c>
      <c r="L150" t="str">
        <f t="shared" si="67"/>
        <v>^^</v>
      </c>
      <c r="M150" t="str">
        <f t="shared" si="68"/>
        <v>^^</v>
      </c>
      <c r="N150" t="str">
        <f t="shared" si="69"/>
        <v>^^</v>
      </c>
      <c r="O150" s="18" t="str">
        <f t="shared" si="70"/>
        <v>^^</v>
      </c>
      <c r="P150" s="19" t="str">
        <f t="shared" si="71"/>
        <v>^^</v>
      </c>
      <c r="Q150" t="str">
        <f t="shared" si="72"/>
        <v>^^</v>
      </c>
      <c r="R150" t="str">
        <f t="shared" si="73"/>
        <v>^^</v>
      </c>
      <c r="S150" t="str">
        <f t="shared" si="74"/>
        <v>^^</v>
      </c>
      <c r="T150" s="18" t="str">
        <f t="shared" si="75"/>
        <v>^^</v>
      </c>
      <c r="U150" s="19" t="str">
        <f t="shared" si="76"/>
        <v>^^</v>
      </c>
      <c r="V150" t="str">
        <f t="shared" si="77"/>
        <v>^^</v>
      </c>
      <c r="W150" t="str">
        <f t="shared" si="78"/>
        <v>^^</v>
      </c>
      <c r="X150" t="str">
        <f t="shared" si="79"/>
        <v>^^</v>
      </c>
      <c r="Y150" t="str">
        <f t="shared" si="80"/>
        <v>^^</v>
      </c>
      <c r="Z150" t="str">
        <f t="shared" si="81"/>
        <v>^^</v>
      </c>
      <c r="AA150" t="str">
        <f t="shared" si="82"/>
        <v>^^</v>
      </c>
      <c r="AB150" t="str">
        <f t="shared" si="83"/>
        <v>^^</v>
      </c>
      <c r="AC150" t="str">
        <f t="shared" si="84"/>
        <v>^^</v>
      </c>
      <c r="AD150" s="18" t="str">
        <f t="shared" si="85"/>
        <v>^^</v>
      </c>
      <c r="AE150" s="19" t="str">
        <f t="shared" si="86"/>
        <v>^^</v>
      </c>
      <c r="AF150" t="str">
        <f t="shared" si="87"/>
        <v>^^</v>
      </c>
      <c r="AG150" t="str">
        <f t="shared" si="88"/>
        <v>^^</v>
      </c>
      <c r="AH150" t="str">
        <f t="shared" si="89"/>
        <v>^^</v>
      </c>
      <c r="AI150" t="str">
        <f t="shared" si="90"/>
        <v>^^</v>
      </c>
      <c r="AJ150" t="str">
        <f t="shared" si="91"/>
        <v>^^</v>
      </c>
      <c r="AK150" t="str">
        <f t="shared" si="92"/>
        <v>^^</v>
      </c>
      <c r="AL150" t="str">
        <f t="shared" si="93"/>
        <v>^^</v>
      </c>
      <c r="AM150" t="str">
        <f t="shared" si="94"/>
        <v>^^</v>
      </c>
      <c r="AN150" s="18" t="str">
        <f t="shared" si="95"/>
        <v>^^</v>
      </c>
    </row>
    <row r="151" spans="1:40" x14ac:dyDescent="0.25">
      <c r="A151" s="19"/>
      <c r="C151" t="s">
        <v>44298</v>
      </c>
      <c r="D151" t="s">
        <v>10549</v>
      </c>
      <c r="E151" s="19"/>
      <c r="G151" t="s">
        <v>10527</v>
      </c>
      <c r="H151" s="18" t="s">
        <v>10526</v>
      </c>
      <c r="I151" s="309" t="str">
        <f t="shared" ref="I151:I173" si="98">IFERROR(VLOOKUP($A$4&amp;ROW(A150),A:B,2,0),"^^")</f>
        <v>^^</v>
      </c>
      <c r="J151" s="19" t="str">
        <f t="shared" ref="J151:J173" si="99">IFERROR(VLOOKUP($A$6&amp;ROW(A150),E:F,2,0),"^^")</f>
        <v>^^</v>
      </c>
      <c r="K151" s="19" t="str">
        <f t="shared" si="66"/>
        <v>^^</v>
      </c>
      <c r="L151" t="str">
        <f t="shared" si="67"/>
        <v>^^</v>
      </c>
      <c r="M151" t="str">
        <f t="shared" si="68"/>
        <v>^^</v>
      </c>
      <c r="N151" t="str">
        <f t="shared" si="69"/>
        <v>^^</v>
      </c>
      <c r="O151" s="18" t="str">
        <f t="shared" si="70"/>
        <v>^^</v>
      </c>
      <c r="P151" s="19" t="str">
        <f t="shared" si="71"/>
        <v>^^</v>
      </c>
      <c r="Q151" t="str">
        <f t="shared" si="72"/>
        <v>^^</v>
      </c>
      <c r="R151" t="str">
        <f t="shared" si="73"/>
        <v>^^</v>
      </c>
      <c r="S151" t="str">
        <f t="shared" si="74"/>
        <v>^^</v>
      </c>
      <c r="T151" s="18" t="str">
        <f t="shared" si="75"/>
        <v>^^</v>
      </c>
      <c r="U151" s="19" t="str">
        <f t="shared" si="76"/>
        <v>^^</v>
      </c>
      <c r="V151" t="str">
        <f t="shared" si="77"/>
        <v>^^</v>
      </c>
      <c r="W151" t="str">
        <f t="shared" si="78"/>
        <v>^^</v>
      </c>
      <c r="X151" t="str">
        <f t="shared" si="79"/>
        <v>^^</v>
      </c>
      <c r="Y151" t="str">
        <f t="shared" si="80"/>
        <v>^^</v>
      </c>
      <c r="Z151" t="str">
        <f t="shared" si="81"/>
        <v>^^</v>
      </c>
      <c r="AA151" t="str">
        <f t="shared" si="82"/>
        <v>^^</v>
      </c>
      <c r="AB151" t="str">
        <f t="shared" si="83"/>
        <v>^^</v>
      </c>
      <c r="AC151" t="str">
        <f t="shared" si="84"/>
        <v>^^</v>
      </c>
      <c r="AD151" s="18" t="str">
        <f t="shared" si="85"/>
        <v>^^</v>
      </c>
      <c r="AE151" s="19" t="str">
        <f t="shared" si="86"/>
        <v>^^</v>
      </c>
      <c r="AF151" t="str">
        <f t="shared" si="87"/>
        <v>^^</v>
      </c>
      <c r="AG151" t="str">
        <f t="shared" si="88"/>
        <v>^^</v>
      </c>
      <c r="AH151" t="str">
        <f t="shared" si="89"/>
        <v>^^</v>
      </c>
      <c r="AI151" t="str">
        <f t="shared" si="90"/>
        <v>^^</v>
      </c>
      <c r="AJ151" t="str">
        <f t="shared" si="91"/>
        <v>^^</v>
      </c>
      <c r="AK151" t="str">
        <f t="shared" si="92"/>
        <v>^^</v>
      </c>
      <c r="AL151" t="str">
        <f t="shared" si="93"/>
        <v>^^</v>
      </c>
      <c r="AM151" t="str">
        <f t="shared" si="94"/>
        <v>^^</v>
      </c>
      <c r="AN151" s="18" t="str">
        <f t="shared" si="95"/>
        <v>^^</v>
      </c>
    </row>
    <row r="152" spans="1:40" x14ac:dyDescent="0.25">
      <c r="A152" s="19"/>
      <c r="C152" t="s">
        <v>44297</v>
      </c>
      <c r="D152" t="s">
        <v>10546</v>
      </c>
      <c r="E152" s="19"/>
      <c r="G152" t="s">
        <v>10523</v>
      </c>
      <c r="H152" s="18" t="s">
        <v>10522</v>
      </c>
      <c r="I152" s="309" t="str">
        <f t="shared" si="98"/>
        <v>^^</v>
      </c>
      <c r="J152" s="19" t="str">
        <f t="shared" si="99"/>
        <v>^^</v>
      </c>
      <c r="K152" s="19" t="str">
        <f t="shared" si="66"/>
        <v>^^</v>
      </c>
      <c r="L152" t="str">
        <f t="shared" si="67"/>
        <v>^^</v>
      </c>
      <c r="M152" t="str">
        <f t="shared" si="68"/>
        <v>^^</v>
      </c>
      <c r="N152" t="str">
        <f t="shared" si="69"/>
        <v>^^</v>
      </c>
      <c r="O152" s="18" t="str">
        <f t="shared" si="70"/>
        <v>^^</v>
      </c>
      <c r="P152" s="19" t="str">
        <f t="shared" si="71"/>
        <v>^^</v>
      </c>
      <c r="Q152" t="str">
        <f t="shared" si="72"/>
        <v>^^</v>
      </c>
      <c r="R152" t="str">
        <f t="shared" si="73"/>
        <v>^^</v>
      </c>
      <c r="S152" t="str">
        <f t="shared" si="74"/>
        <v>^^</v>
      </c>
      <c r="T152" s="18" t="str">
        <f t="shared" si="75"/>
        <v>^^</v>
      </c>
      <c r="U152" s="19" t="str">
        <f t="shared" si="76"/>
        <v>^^</v>
      </c>
      <c r="V152" t="str">
        <f t="shared" si="77"/>
        <v>^^</v>
      </c>
      <c r="W152" t="str">
        <f t="shared" si="78"/>
        <v>^^</v>
      </c>
      <c r="X152" t="str">
        <f t="shared" si="79"/>
        <v>^^</v>
      </c>
      <c r="Y152" t="str">
        <f t="shared" si="80"/>
        <v>^^</v>
      </c>
      <c r="Z152" t="str">
        <f t="shared" si="81"/>
        <v>^^</v>
      </c>
      <c r="AA152" t="str">
        <f t="shared" si="82"/>
        <v>^^</v>
      </c>
      <c r="AB152" t="str">
        <f t="shared" si="83"/>
        <v>^^</v>
      </c>
      <c r="AC152" t="str">
        <f t="shared" si="84"/>
        <v>^^</v>
      </c>
      <c r="AD152" s="18" t="str">
        <f t="shared" si="85"/>
        <v>^^</v>
      </c>
      <c r="AE152" s="19" t="str">
        <f t="shared" si="86"/>
        <v>^^</v>
      </c>
      <c r="AF152" t="str">
        <f t="shared" si="87"/>
        <v>^^</v>
      </c>
      <c r="AG152" t="str">
        <f t="shared" si="88"/>
        <v>^^</v>
      </c>
      <c r="AH152" t="str">
        <f t="shared" si="89"/>
        <v>^^</v>
      </c>
      <c r="AI152" t="str">
        <f t="shared" si="90"/>
        <v>^^</v>
      </c>
      <c r="AJ152" t="str">
        <f t="shared" si="91"/>
        <v>^^</v>
      </c>
      <c r="AK152" t="str">
        <f t="shared" si="92"/>
        <v>^^</v>
      </c>
      <c r="AL152" t="str">
        <f t="shared" si="93"/>
        <v>^^</v>
      </c>
      <c r="AM152" t="str">
        <f t="shared" si="94"/>
        <v>^^</v>
      </c>
      <c r="AN152" s="18" t="str">
        <f t="shared" si="95"/>
        <v>^^</v>
      </c>
    </row>
    <row r="153" spans="1:40" x14ac:dyDescent="0.25">
      <c r="A153" s="19"/>
      <c r="C153" t="s">
        <v>44296</v>
      </c>
      <c r="D153" t="s">
        <v>10543</v>
      </c>
      <c r="E153" s="19"/>
      <c r="G153" t="s">
        <v>10519</v>
      </c>
      <c r="H153" s="18" t="s">
        <v>10518</v>
      </c>
      <c r="I153" s="309" t="str">
        <f t="shared" si="98"/>
        <v>^^</v>
      </c>
      <c r="J153" s="19" t="str">
        <f t="shared" si="99"/>
        <v>^^</v>
      </c>
      <c r="K153" s="19" t="str">
        <f t="shared" si="66"/>
        <v>^^</v>
      </c>
      <c r="L153" t="str">
        <f t="shared" si="67"/>
        <v>^^</v>
      </c>
      <c r="M153" t="str">
        <f t="shared" si="68"/>
        <v>^^</v>
      </c>
      <c r="N153" t="str">
        <f t="shared" si="69"/>
        <v>^^</v>
      </c>
      <c r="O153" s="18" t="str">
        <f t="shared" si="70"/>
        <v>^^</v>
      </c>
      <c r="P153" s="19" t="str">
        <f t="shared" si="71"/>
        <v>^^</v>
      </c>
      <c r="Q153" t="str">
        <f t="shared" si="72"/>
        <v>^^</v>
      </c>
      <c r="R153" t="str">
        <f t="shared" si="73"/>
        <v>^^</v>
      </c>
      <c r="S153" t="str">
        <f t="shared" si="74"/>
        <v>^^</v>
      </c>
      <c r="T153" s="18" t="str">
        <f t="shared" si="75"/>
        <v>^^</v>
      </c>
      <c r="U153" s="19" t="str">
        <f t="shared" si="76"/>
        <v>^^</v>
      </c>
      <c r="V153" t="str">
        <f t="shared" si="77"/>
        <v>^^</v>
      </c>
      <c r="W153" t="str">
        <f t="shared" si="78"/>
        <v>^^</v>
      </c>
      <c r="X153" t="str">
        <f t="shared" si="79"/>
        <v>^^</v>
      </c>
      <c r="Y153" t="str">
        <f t="shared" si="80"/>
        <v>^^</v>
      </c>
      <c r="Z153" t="str">
        <f t="shared" si="81"/>
        <v>^^</v>
      </c>
      <c r="AA153" t="str">
        <f t="shared" si="82"/>
        <v>^^</v>
      </c>
      <c r="AB153" t="str">
        <f t="shared" si="83"/>
        <v>^^</v>
      </c>
      <c r="AC153" t="str">
        <f t="shared" si="84"/>
        <v>^^</v>
      </c>
      <c r="AD153" s="18" t="str">
        <f t="shared" si="85"/>
        <v>^^</v>
      </c>
      <c r="AE153" s="19" t="str">
        <f t="shared" si="86"/>
        <v>^^</v>
      </c>
      <c r="AF153" t="str">
        <f t="shared" si="87"/>
        <v>^^</v>
      </c>
      <c r="AG153" t="str">
        <f t="shared" si="88"/>
        <v>^^</v>
      </c>
      <c r="AH153" t="str">
        <f t="shared" si="89"/>
        <v>^^</v>
      </c>
      <c r="AI153" t="str">
        <f t="shared" si="90"/>
        <v>^^</v>
      </c>
      <c r="AJ153" t="str">
        <f t="shared" si="91"/>
        <v>^^</v>
      </c>
      <c r="AK153" t="str">
        <f t="shared" si="92"/>
        <v>^^</v>
      </c>
      <c r="AL153" t="str">
        <f t="shared" si="93"/>
        <v>^^</v>
      </c>
      <c r="AM153" t="str">
        <f t="shared" si="94"/>
        <v>^^</v>
      </c>
      <c r="AN153" s="18" t="str">
        <f t="shared" si="95"/>
        <v>^^</v>
      </c>
    </row>
    <row r="154" spans="1:40" x14ac:dyDescent="0.25">
      <c r="A154" s="19"/>
      <c r="C154" t="s">
        <v>44295</v>
      </c>
      <c r="D154" t="s">
        <v>10540</v>
      </c>
      <c r="E154" s="19"/>
      <c r="G154" t="s">
        <v>10515</v>
      </c>
      <c r="H154" s="18" t="s">
        <v>10514</v>
      </c>
      <c r="I154" s="309" t="str">
        <f t="shared" si="98"/>
        <v>^^</v>
      </c>
      <c r="J154" s="19" t="str">
        <f t="shared" si="99"/>
        <v>^^</v>
      </c>
      <c r="K154" s="19" t="str">
        <f t="shared" si="66"/>
        <v>^^</v>
      </c>
      <c r="L154" t="str">
        <f t="shared" si="67"/>
        <v>^^</v>
      </c>
      <c r="M154" t="str">
        <f t="shared" si="68"/>
        <v>^^</v>
      </c>
      <c r="N154" t="str">
        <f t="shared" si="69"/>
        <v>^^</v>
      </c>
      <c r="O154" s="18" t="str">
        <f t="shared" si="70"/>
        <v>^^</v>
      </c>
      <c r="P154" s="19" t="str">
        <f t="shared" si="71"/>
        <v>^^</v>
      </c>
      <c r="Q154" t="str">
        <f t="shared" si="72"/>
        <v>^^</v>
      </c>
      <c r="R154" t="str">
        <f t="shared" si="73"/>
        <v>^^</v>
      </c>
      <c r="S154" t="str">
        <f t="shared" si="74"/>
        <v>^^</v>
      </c>
      <c r="T154" s="18" t="str">
        <f t="shared" si="75"/>
        <v>^^</v>
      </c>
      <c r="U154" s="19" t="str">
        <f t="shared" si="76"/>
        <v>^^</v>
      </c>
      <c r="V154" t="str">
        <f t="shared" si="77"/>
        <v>^^</v>
      </c>
      <c r="W154" t="str">
        <f t="shared" si="78"/>
        <v>^^</v>
      </c>
      <c r="X154" t="str">
        <f t="shared" si="79"/>
        <v>^^</v>
      </c>
      <c r="Y154" t="str">
        <f t="shared" si="80"/>
        <v>^^</v>
      </c>
      <c r="Z154" t="str">
        <f t="shared" si="81"/>
        <v>^^</v>
      </c>
      <c r="AA154" t="str">
        <f t="shared" si="82"/>
        <v>^^</v>
      </c>
      <c r="AB154" t="str">
        <f t="shared" si="83"/>
        <v>^^</v>
      </c>
      <c r="AC154" t="str">
        <f t="shared" si="84"/>
        <v>^^</v>
      </c>
      <c r="AD154" s="18" t="str">
        <f t="shared" si="85"/>
        <v>^^</v>
      </c>
      <c r="AE154" s="19" t="str">
        <f t="shared" si="86"/>
        <v>^^</v>
      </c>
      <c r="AF154" t="str">
        <f t="shared" si="87"/>
        <v>^^</v>
      </c>
      <c r="AG154" t="str">
        <f t="shared" si="88"/>
        <v>^^</v>
      </c>
      <c r="AH154" t="str">
        <f t="shared" si="89"/>
        <v>^^</v>
      </c>
      <c r="AI154" t="str">
        <f t="shared" si="90"/>
        <v>^^</v>
      </c>
      <c r="AJ154" t="str">
        <f t="shared" si="91"/>
        <v>^^</v>
      </c>
      <c r="AK154" t="str">
        <f t="shared" si="92"/>
        <v>^^</v>
      </c>
      <c r="AL154" t="str">
        <f t="shared" si="93"/>
        <v>^^</v>
      </c>
      <c r="AM154" t="str">
        <f t="shared" si="94"/>
        <v>^^</v>
      </c>
      <c r="AN154" s="18" t="str">
        <f t="shared" si="95"/>
        <v>^^</v>
      </c>
    </row>
    <row r="155" spans="1:40" x14ac:dyDescent="0.25">
      <c r="A155" s="19"/>
      <c r="C155" t="s">
        <v>10537</v>
      </c>
      <c r="D155" t="s">
        <v>10536</v>
      </c>
      <c r="E155" s="19"/>
      <c r="G155" t="s">
        <v>10511</v>
      </c>
      <c r="H155" s="18" t="s">
        <v>10510</v>
      </c>
      <c r="I155" s="309" t="str">
        <f t="shared" si="98"/>
        <v>^^</v>
      </c>
      <c r="J155" s="19" t="str">
        <f t="shared" si="99"/>
        <v>^^</v>
      </c>
      <c r="K155" s="19" t="str">
        <f t="shared" si="66"/>
        <v>^^</v>
      </c>
      <c r="L155" t="str">
        <f t="shared" si="67"/>
        <v>^^</v>
      </c>
      <c r="M155" t="str">
        <f t="shared" si="68"/>
        <v>^^</v>
      </c>
      <c r="N155" t="str">
        <f t="shared" si="69"/>
        <v>^^</v>
      </c>
      <c r="O155" s="18" t="str">
        <f t="shared" si="70"/>
        <v>^^</v>
      </c>
      <c r="P155" s="19" t="str">
        <f t="shared" si="71"/>
        <v>^^</v>
      </c>
      <c r="Q155" t="str">
        <f t="shared" si="72"/>
        <v>^^</v>
      </c>
      <c r="R155" t="str">
        <f t="shared" si="73"/>
        <v>^^</v>
      </c>
      <c r="S155" t="str">
        <f t="shared" si="74"/>
        <v>^^</v>
      </c>
      <c r="T155" s="18" t="str">
        <f t="shared" si="75"/>
        <v>^^</v>
      </c>
      <c r="U155" s="19" t="str">
        <f t="shared" si="76"/>
        <v>^^</v>
      </c>
      <c r="V155" t="str">
        <f t="shared" si="77"/>
        <v>^^</v>
      </c>
      <c r="W155" t="str">
        <f t="shared" si="78"/>
        <v>^^</v>
      </c>
      <c r="X155" t="str">
        <f t="shared" si="79"/>
        <v>^^</v>
      </c>
      <c r="Y155" t="str">
        <f t="shared" si="80"/>
        <v>^^</v>
      </c>
      <c r="Z155" t="str">
        <f t="shared" si="81"/>
        <v>^^</v>
      </c>
      <c r="AA155" t="str">
        <f t="shared" si="82"/>
        <v>^^</v>
      </c>
      <c r="AB155" t="str">
        <f t="shared" si="83"/>
        <v>^^</v>
      </c>
      <c r="AC155" t="str">
        <f t="shared" si="84"/>
        <v>^^</v>
      </c>
      <c r="AD155" s="18" t="str">
        <f t="shared" si="85"/>
        <v>^^</v>
      </c>
      <c r="AE155" s="19" t="str">
        <f t="shared" si="86"/>
        <v>^^</v>
      </c>
      <c r="AF155" t="str">
        <f t="shared" si="87"/>
        <v>^^</v>
      </c>
      <c r="AG155" t="str">
        <f t="shared" si="88"/>
        <v>^^</v>
      </c>
      <c r="AH155" t="str">
        <f t="shared" si="89"/>
        <v>^^</v>
      </c>
      <c r="AI155" t="str">
        <f t="shared" si="90"/>
        <v>^^</v>
      </c>
      <c r="AJ155" t="str">
        <f t="shared" si="91"/>
        <v>^^</v>
      </c>
      <c r="AK155" t="str">
        <f t="shared" si="92"/>
        <v>^^</v>
      </c>
      <c r="AL155" t="str">
        <f t="shared" si="93"/>
        <v>^^</v>
      </c>
      <c r="AM155" t="str">
        <f t="shared" si="94"/>
        <v>^^</v>
      </c>
      <c r="AN155" s="18" t="str">
        <f t="shared" si="95"/>
        <v>^^</v>
      </c>
    </row>
    <row r="156" spans="1:40" x14ac:dyDescent="0.25">
      <c r="A156" s="19"/>
      <c r="C156" t="s">
        <v>10533</v>
      </c>
      <c r="D156" t="s">
        <v>10532</v>
      </c>
      <c r="E156" s="19"/>
      <c r="G156" t="s">
        <v>10507</v>
      </c>
      <c r="H156" s="18" t="s">
        <v>10506</v>
      </c>
      <c r="I156" s="309" t="str">
        <f t="shared" si="98"/>
        <v>^^</v>
      </c>
      <c r="J156" s="19" t="str">
        <f t="shared" si="99"/>
        <v>^^</v>
      </c>
      <c r="K156" s="19" t="str">
        <f t="shared" si="66"/>
        <v>^^</v>
      </c>
      <c r="L156" t="str">
        <f t="shared" si="67"/>
        <v>^^</v>
      </c>
      <c r="M156" t="str">
        <f t="shared" si="68"/>
        <v>^^</v>
      </c>
      <c r="N156" t="str">
        <f t="shared" si="69"/>
        <v>^^</v>
      </c>
      <c r="O156" s="18" t="str">
        <f t="shared" si="70"/>
        <v>^^</v>
      </c>
      <c r="P156" s="19" t="str">
        <f t="shared" si="71"/>
        <v>^^</v>
      </c>
      <c r="Q156" t="str">
        <f t="shared" si="72"/>
        <v>^^</v>
      </c>
      <c r="R156" t="str">
        <f t="shared" si="73"/>
        <v>^^</v>
      </c>
      <c r="S156" t="str">
        <f t="shared" si="74"/>
        <v>^^</v>
      </c>
      <c r="T156" s="18" t="str">
        <f t="shared" si="75"/>
        <v>^^</v>
      </c>
      <c r="U156" s="19" t="str">
        <f t="shared" si="76"/>
        <v>^^</v>
      </c>
      <c r="V156" t="str">
        <f t="shared" si="77"/>
        <v>^^</v>
      </c>
      <c r="W156" t="str">
        <f t="shared" si="78"/>
        <v>^^</v>
      </c>
      <c r="X156" t="str">
        <f t="shared" si="79"/>
        <v>^^</v>
      </c>
      <c r="Y156" t="str">
        <f t="shared" si="80"/>
        <v>^^</v>
      </c>
      <c r="Z156" t="str">
        <f t="shared" si="81"/>
        <v>^^</v>
      </c>
      <c r="AA156" t="str">
        <f t="shared" si="82"/>
        <v>^^</v>
      </c>
      <c r="AB156" t="str">
        <f t="shared" si="83"/>
        <v>^^</v>
      </c>
      <c r="AC156" t="str">
        <f t="shared" si="84"/>
        <v>^^</v>
      </c>
      <c r="AD156" s="18" t="str">
        <f t="shared" si="85"/>
        <v>^^</v>
      </c>
      <c r="AE156" s="19" t="str">
        <f t="shared" si="86"/>
        <v>^^</v>
      </c>
      <c r="AF156" t="str">
        <f t="shared" si="87"/>
        <v>^^</v>
      </c>
      <c r="AG156" t="str">
        <f t="shared" si="88"/>
        <v>^^</v>
      </c>
      <c r="AH156" t="str">
        <f t="shared" si="89"/>
        <v>^^</v>
      </c>
      <c r="AI156" t="str">
        <f t="shared" si="90"/>
        <v>^^</v>
      </c>
      <c r="AJ156" t="str">
        <f t="shared" si="91"/>
        <v>^^</v>
      </c>
      <c r="AK156" t="str">
        <f t="shared" si="92"/>
        <v>^^</v>
      </c>
      <c r="AL156" t="str">
        <f t="shared" si="93"/>
        <v>^^</v>
      </c>
      <c r="AM156" t="str">
        <f t="shared" si="94"/>
        <v>^^</v>
      </c>
      <c r="AN156" s="18" t="str">
        <f t="shared" si="95"/>
        <v>^^</v>
      </c>
    </row>
    <row r="157" spans="1:40" x14ac:dyDescent="0.25">
      <c r="A157" s="19"/>
      <c r="C157" t="s">
        <v>10529</v>
      </c>
      <c r="D157" t="s">
        <v>10528</v>
      </c>
      <c r="E157" s="19"/>
      <c r="G157" t="s">
        <v>10503</v>
      </c>
      <c r="H157" s="18" t="s">
        <v>10502</v>
      </c>
      <c r="I157" s="309" t="str">
        <f t="shared" si="98"/>
        <v>^^</v>
      </c>
      <c r="J157" s="19" t="str">
        <f t="shared" si="99"/>
        <v>^^</v>
      </c>
      <c r="K157" s="19" t="str">
        <f t="shared" si="66"/>
        <v>^^</v>
      </c>
      <c r="L157" t="str">
        <f t="shared" si="67"/>
        <v>^^</v>
      </c>
      <c r="M157" t="str">
        <f t="shared" si="68"/>
        <v>^^</v>
      </c>
      <c r="N157" t="str">
        <f t="shared" si="69"/>
        <v>^^</v>
      </c>
      <c r="O157" s="18" t="str">
        <f t="shared" si="70"/>
        <v>^^</v>
      </c>
      <c r="P157" s="19" t="str">
        <f t="shared" si="71"/>
        <v>^^</v>
      </c>
      <c r="Q157" t="str">
        <f t="shared" si="72"/>
        <v>^^</v>
      </c>
      <c r="R157" t="str">
        <f t="shared" si="73"/>
        <v>^^</v>
      </c>
      <c r="S157" t="str">
        <f t="shared" si="74"/>
        <v>^^</v>
      </c>
      <c r="T157" s="18" t="str">
        <f t="shared" si="75"/>
        <v>^^</v>
      </c>
      <c r="U157" s="19" t="str">
        <f t="shared" si="76"/>
        <v>^^</v>
      </c>
      <c r="V157" t="str">
        <f t="shared" si="77"/>
        <v>^^</v>
      </c>
      <c r="W157" t="str">
        <f t="shared" si="78"/>
        <v>^^</v>
      </c>
      <c r="X157" t="str">
        <f t="shared" si="79"/>
        <v>^^</v>
      </c>
      <c r="Y157" t="str">
        <f t="shared" si="80"/>
        <v>^^</v>
      </c>
      <c r="Z157" t="str">
        <f t="shared" si="81"/>
        <v>^^</v>
      </c>
      <c r="AA157" t="str">
        <f t="shared" si="82"/>
        <v>^^</v>
      </c>
      <c r="AB157" t="str">
        <f t="shared" si="83"/>
        <v>^^</v>
      </c>
      <c r="AC157" t="str">
        <f t="shared" si="84"/>
        <v>^^</v>
      </c>
      <c r="AD157" s="18" t="str">
        <f t="shared" si="85"/>
        <v>^^</v>
      </c>
      <c r="AE157" s="19" t="str">
        <f t="shared" si="86"/>
        <v>^^</v>
      </c>
      <c r="AF157" t="str">
        <f t="shared" si="87"/>
        <v>^^</v>
      </c>
      <c r="AG157" t="str">
        <f t="shared" si="88"/>
        <v>^^</v>
      </c>
      <c r="AH157" t="str">
        <f t="shared" si="89"/>
        <v>^^</v>
      </c>
      <c r="AI157" t="str">
        <f t="shared" si="90"/>
        <v>^^</v>
      </c>
      <c r="AJ157" t="str">
        <f t="shared" si="91"/>
        <v>^^</v>
      </c>
      <c r="AK157" t="str">
        <f t="shared" si="92"/>
        <v>^^</v>
      </c>
      <c r="AL157" t="str">
        <f t="shared" si="93"/>
        <v>^^</v>
      </c>
      <c r="AM157" t="str">
        <f t="shared" si="94"/>
        <v>^^</v>
      </c>
      <c r="AN157" s="18" t="str">
        <f t="shared" si="95"/>
        <v>^^</v>
      </c>
    </row>
    <row r="158" spans="1:40" x14ac:dyDescent="0.25">
      <c r="A158" s="19"/>
      <c r="C158" t="s">
        <v>10525</v>
      </c>
      <c r="D158" t="s">
        <v>10524</v>
      </c>
      <c r="E158" s="19"/>
      <c r="G158" t="s">
        <v>10499</v>
      </c>
      <c r="H158" s="18" t="s">
        <v>10498</v>
      </c>
      <c r="I158" s="309" t="str">
        <f t="shared" si="98"/>
        <v>^^</v>
      </c>
      <c r="J158" s="19" t="str">
        <f t="shared" si="99"/>
        <v>^^</v>
      </c>
      <c r="K158" s="19" t="str">
        <f t="shared" si="66"/>
        <v>^^</v>
      </c>
      <c r="L158" t="str">
        <f t="shared" si="67"/>
        <v>^^</v>
      </c>
      <c r="M158" t="str">
        <f t="shared" si="68"/>
        <v>^^</v>
      </c>
      <c r="N158" t="str">
        <f t="shared" si="69"/>
        <v>^^</v>
      </c>
      <c r="O158" s="18" t="str">
        <f t="shared" si="70"/>
        <v>^^</v>
      </c>
      <c r="P158" s="19" t="str">
        <f t="shared" si="71"/>
        <v>^^</v>
      </c>
      <c r="Q158" t="str">
        <f t="shared" si="72"/>
        <v>^^</v>
      </c>
      <c r="R158" t="str">
        <f t="shared" si="73"/>
        <v>^^</v>
      </c>
      <c r="S158" t="str">
        <f t="shared" si="74"/>
        <v>^^</v>
      </c>
      <c r="T158" s="18" t="str">
        <f t="shared" si="75"/>
        <v>^^</v>
      </c>
      <c r="U158" s="19" t="str">
        <f t="shared" si="76"/>
        <v>^^</v>
      </c>
      <c r="V158" t="str">
        <f t="shared" si="77"/>
        <v>^^</v>
      </c>
      <c r="W158" t="str">
        <f t="shared" si="78"/>
        <v>^^</v>
      </c>
      <c r="X158" t="str">
        <f t="shared" si="79"/>
        <v>^^</v>
      </c>
      <c r="Y158" t="str">
        <f t="shared" si="80"/>
        <v>^^</v>
      </c>
      <c r="Z158" t="str">
        <f t="shared" si="81"/>
        <v>^^</v>
      </c>
      <c r="AA158" t="str">
        <f t="shared" si="82"/>
        <v>^^</v>
      </c>
      <c r="AB158" t="str">
        <f t="shared" si="83"/>
        <v>^^</v>
      </c>
      <c r="AC158" t="str">
        <f t="shared" si="84"/>
        <v>^^</v>
      </c>
      <c r="AD158" s="18" t="str">
        <f t="shared" si="85"/>
        <v>^^</v>
      </c>
      <c r="AE158" s="19" t="str">
        <f t="shared" si="86"/>
        <v>^^</v>
      </c>
      <c r="AF158" t="str">
        <f t="shared" si="87"/>
        <v>^^</v>
      </c>
      <c r="AG158" t="str">
        <f t="shared" si="88"/>
        <v>^^</v>
      </c>
      <c r="AH158" t="str">
        <f t="shared" si="89"/>
        <v>^^</v>
      </c>
      <c r="AI158" t="str">
        <f t="shared" si="90"/>
        <v>^^</v>
      </c>
      <c r="AJ158" t="str">
        <f t="shared" si="91"/>
        <v>^^</v>
      </c>
      <c r="AK158" t="str">
        <f t="shared" si="92"/>
        <v>^^</v>
      </c>
      <c r="AL158" t="str">
        <f t="shared" si="93"/>
        <v>^^</v>
      </c>
      <c r="AM158" t="str">
        <f t="shared" si="94"/>
        <v>^^</v>
      </c>
      <c r="AN158" s="18" t="str">
        <f t="shared" si="95"/>
        <v>^^</v>
      </c>
    </row>
    <row r="159" spans="1:40" x14ac:dyDescent="0.25">
      <c r="A159" s="19"/>
      <c r="C159" t="s">
        <v>10521</v>
      </c>
      <c r="D159" t="s">
        <v>10520</v>
      </c>
      <c r="E159" s="19"/>
      <c r="G159" t="s">
        <v>10495</v>
      </c>
      <c r="H159" s="18" t="s">
        <v>10494</v>
      </c>
      <c r="I159" s="309" t="str">
        <f t="shared" si="98"/>
        <v>^^</v>
      </c>
      <c r="J159" s="19" t="str">
        <f t="shared" si="99"/>
        <v>^^</v>
      </c>
      <c r="K159" s="19" t="str">
        <f t="shared" si="66"/>
        <v>^^</v>
      </c>
      <c r="L159" t="str">
        <f t="shared" si="67"/>
        <v>^^</v>
      </c>
      <c r="M159" t="str">
        <f t="shared" si="68"/>
        <v>^^</v>
      </c>
      <c r="N159" t="str">
        <f t="shared" si="69"/>
        <v>^^</v>
      </c>
      <c r="O159" s="18" t="str">
        <f t="shared" si="70"/>
        <v>^^</v>
      </c>
      <c r="P159" s="19" t="str">
        <f t="shared" si="71"/>
        <v>^^</v>
      </c>
      <c r="Q159" t="str">
        <f t="shared" si="72"/>
        <v>^^</v>
      </c>
      <c r="R159" t="str">
        <f t="shared" si="73"/>
        <v>^^</v>
      </c>
      <c r="S159" t="str">
        <f t="shared" si="74"/>
        <v>^^</v>
      </c>
      <c r="T159" s="18" t="str">
        <f t="shared" si="75"/>
        <v>^^</v>
      </c>
      <c r="U159" s="19" t="str">
        <f t="shared" si="76"/>
        <v>^^</v>
      </c>
      <c r="V159" t="str">
        <f t="shared" si="77"/>
        <v>^^</v>
      </c>
      <c r="W159" t="str">
        <f t="shared" si="78"/>
        <v>^^</v>
      </c>
      <c r="X159" t="str">
        <f t="shared" si="79"/>
        <v>^^</v>
      </c>
      <c r="Y159" t="str">
        <f t="shared" si="80"/>
        <v>^^</v>
      </c>
      <c r="Z159" t="str">
        <f t="shared" si="81"/>
        <v>^^</v>
      </c>
      <c r="AA159" t="str">
        <f t="shared" si="82"/>
        <v>^^</v>
      </c>
      <c r="AB159" t="str">
        <f t="shared" si="83"/>
        <v>^^</v>
      </c>
      <c r="AC159" t="str">
        <f t="shared" si="84"/>
        <v>^^</v>
      </c>
      <c r="AD159" s="18" t="str">
        <f t="shared" si="85"/>
        <v>^^</v>
      </c>
      <c r="AE159" s="19" t="str">
        <f t="shared" si="86"/>
        <v>^^</v>
      </c>
      <c r="AF159" t="str">
        <f t="shared" si="87"/>
        <v>^^</v>
      </c>
      <c r="AG159" t="str">
        <f t="shared" si="88"/>
        <v>^^</v>
      </c>
      <c r="AH159" t="str">
        <f t="shared" si="89"/>
        <v>^^</v>
      </c>
      <c r="AI159" t="str">
        <f t="shared" si="90"/>
        <v>^^</v>
      </c>
      <c r="AJ159" t="str">
        <f t="shared" si="91"/>
        <v>^^</v>
      </c>
      <c r="AK159" t="str">
        <f t="shared" si="92"/>
        <v>^^</v>
      </c>
      <c r="AL159" t="str">
        <f t="shared" si="93"/>
        <v>^^</v>
      </c>
      <c r="AM159" t="str">
        <f t="shared" si="94"/>
        <v>^^</v>
      </c>
      <c r="AN159" s="18" t="str">
        <f t="shared" si="95"/>
        <v>^^</v>
      </c>
    </row>
    <row r="160" spans="1:40" x14ac:dyDescent="0.25">
      <c r="A160" s="19"/>
      <c r="C160" t="s">
        <v>10517</v>
      </c>
      <c r="D160" t="s">
        <v>10516</v>
      </c>
      <c r="E160" s="19"/>
      <c r="G160" t="s">
        <v>10491</v>
      </c>
      <c r="H160" s="18" t="s">
        <v>10490</v>
      </c>
      <c r="I160" s="309" t="str">
        <f t="shared" si="98"/>
        <v>^^</v>
      </c>
      <c r="J160" s="19" t="str">
        <f t="shared" si="99"/>
        <v>^^</v>
      </c>
      <c r="K160" s="19" t="str">
        <f t="shared" si="66"/>
        <v>^^</v>
      </c>
      <c r="L160" t="str">
        <f t="shared" si="67"/>
        <v>^^</v>
      </c>
      <c r="M160" t="str">
        <f t="shared" si="68"/>
        <v>^^</v>
      </c>
      <c r="N160" t="str">
        <f t="shared" si="69"/>
        <v>^^</v>
      </c>
      <c r="O160" s="18" t="str">
        <f t="shared" si="70"/>
        <v>^^</v>
      </c>
      <c r="P160" s="19" t="str">
        <f t="shared" si="71"/>
        <v>^^</v>
      </c>
      <c r="Q160" t="str">
        <f t="shared" si="72"/>
        <v>^^</v>
      </c>
      <c r="R160" t="str">
        <f t="shared" si="73"/>
        <v>^^</v>
      </c>
      <c r="S160" t="str">
        <f t="shared" si="74"/>
        <v>^^</v>
      </c>
      <c r="T160" s="18" t="str">
        <f t="shared" si="75"/>
        <v>^^</v>
      </c>
      <c r="U160" s="19" t="str">
        <f t="shared" si="76"/>
        <v>^^</v>
      </c>
      <c r="V160" t="str">
        <f t="shared" si="77"/>
        <v>^^</v>
      </c>
      <c r="W160" t="str">
        <f t="shared" si="78"/>
        <v>^^</v>
      </c>
      <c r="X160" t="str">
        <f t="shared" si="79"/>
        <v>^^</v>
      </c>
      <c r="Y160" t="str">
        <f t="shared" si="80"/>
        <v>^^</v>
      </c>
      <c r="Z160" t="str">
        <f t="shared" si="81"/>
        <v>^^</v>
      </c>
      <c r="AA160" t="str">
        <f t="shared" si="82"/>
        <v>^^</v>
      </c>
      <c r="AB160" t="str">
        <f t="shared" si="83"/>
        <v>^^</v>
      </c>
      <c r="AC160" t="str">
        <f t="shared" si="84"/>
        <v>^^</v>
      </c>
      <c r="AD160" s="18" t="str">
        <f t="shared" si="85"/>
        <v>^^</v>
      </c>
      <c r="AE160" s="19" t="str">
        <f t="shared" si="86"/>
        <v>^^</v>
      </c>
      <c r="AF160" t="str">
        <f t="shared" si="87"/>
        <v>^^</v>
      </c>
      <c r="AG160" t="str">
        <f t="shared" si="88"/>
        <v>^^</v>
      </c>
      <c r="AH160" t="str">
        <f t="shared" si="89"/>
        <v>^^</v>
      </c>
      <c r="AI160" t="str">
        <f t="shared" si="90"/>
        <v>^^</v>
      </c>
      <c r="AJ160" t="str">
        <f t="shared" si="91"/>
        <v>^^</v>
      </c>
      <c r="AK160" t="str">
        <f t="shared" si="92"/>
        <v>^^</v>
      </c>
      <c r="AL160" t="str">
        <f t="shared" si="93"/>
        <v>^^</v>
      </c>
      <c r="AM160" t="str">
        <f t="shared" si="94"/>
        <v>^^</v>
      </c>
      <c r="AN160" s="18" t="str">
        <f t="shared" si="95"/>
        <v>^^</v>
      </c>
    </row>
    <row r="161" spans="1:40" x14ac:dyDescent="0.25">
      <c r="A161" s="19"/>
      <c r="C161" t="s">
        <v>10513</v>
      </c>
      <c r="D161" t="s">
        <v>10512</v>
      </c>
      <c r="E161" s="19"/>
      <c r="G161" t="s">
        <v>10487</v>
      </c>
      <c r="H161" s="18" t="s">
        <v>10486</v>
      </c>
      <c r="I161" s="309" t="str">
        <f t="shared" si="98"/>
        <v>^^</v>
      </c>
      <c r="J161" s="19" t="str">
        <f t="shared" si="99"/>
        <v>^^</v>
      </c>
      <c r="K161" s="19" t="str">
        <f t="shared" si="66"/>
        <v>^^</v>
      </c>
      <c r="L161" t="str">
        <f t="shared" si="67"/>
        <v>^^</v>
      </c>
      <c r="M161" t="str">
        <f t="shared" si="68"/>
        <v>^^</v>
      </c>
      <c r="N161" t="str">
        <f t="shared" si="69"/>
        <v>^^</v>
      </c>
      <c r="O161" s="18" t="str">
        <f t="shared" si="70"/>
        <v>^^</v>
      </c>
      <c r="P161" s="19" t="str">
        <f t="shared" si="71"/>
        <v>^^</v>
      </c>
      <c r="Q161" t="str">
        <f t="shared" si="72"/>
        <v>^^</v>
      </c>
      <c r="R161" t="str">
        <f t="shared" si="73"/>
        <v>^^</v>
      </c>
      <c r="S161" t="str">
        <f t="shared" si="74"/>
        <v>^^</v>
      </c>
      <c r="T161" s="18" t="str">
        <f t="shared" si="75"/>
        <v>^^</v>
      </c>
      <c r="U161" s="19" t="str">
        <f t="shared" si="76"/>
        <v>^^</v>
      </c>
      <c r="V161" t="str">
        <f t="shared" si="77"/>
        <v>^^</v>
      </c>
      <c r="W161" t="str">
        <f t="shared" si="78"/>
        <v>^^</v>
      </c>
      <c r="X161" t="str">
        <f t="shared" si="79"/>
        <v>^^</v>
      </c>
      <c r="Y161" t="str">
        <f t="shared" si="80"/>
        <v>^^</v>
      </c>
      <c r="Z161" t="str">
        <f t="shared" si="81"/>
        <v>^^</v>
      </c>
      <c r="AA161" t="str">
        <f t="shared" si="82"/>
        <v>^^</v>
      </c>
      <c r="AB161" t="str">
        <f t="shared" si="83"/>
        <v>^^</v>
      </c>
      <c r="AC161" t="str">
        <f t="shared" si="84"/>
        <v>^^</v>
      </c>
      <c r="AD161" s="18" t="str">
        <f t="shared" si="85"/>
        <v>^^</v>
      </c>
      <c r="AE161" s="19" t="str">
        <f t="shared" si="86"/>
        <v>^^</v>
      </c>
      <c r="AF161" t="str">
        <f t="shared" si="87"/>
        <v>^^</v>
      </c>
      <c r="AG161" t="str">
        <f t="shared" si="88"/>
        <v>^^</v>
      </c>
      <c r="AH161" t="str">
        <f t="shared" si="89"/>
        <v>^^</v>
      </c>
      <c r="AI161" t="str">
        <f t="shared" si="90"/>
        <v>^^</v>
      </c>
      <c r="AJ161" t="str">
        <f t="shared" si="91"/>
        <v>^^</v>
      </c>
      <c r="AK161" t="str">
        <f t="shared" si="92"/>
        <v>^^</v>
      </c>
      <c r="AL161" t="str">
        <f t="shared" si="93"/>
        <v>^^</v>
      </c>
      <c r="AM161" t="str">
        <f t="shared" si="94"/>
        <v>^^</v>
      </c>
      <c r="AN161" s="18" t="str">
        <f t="shared" si="95"/>
        <v>^^</v>
      </c>
    </row>
    <row r="162" spans="1:40" x14ac:dyDescent="0.25">
      <c r="A162" s="19"/>
      <c r="C162" t="s">
        <v>10509</v>
      </c>
      <c r="D162" t="s">
        <v>10508</v>
      </c>
      <c r="E162" s="19"/>
      <c r="G162" t="s">
        <v>10483</v>
      </c>
      <c r="H162" s="18" t="s">
        <v>10482</v>
      </c>
      <c r="I162" s="309" t="str">
        <f t="shared" si="98"/>
        <v>^^</v>
      </c>
      <c r="J162" s="19" t="str">
        <f t="shared" si="99"/>
        <v>^^</v>
      </c>
      <c r="K162" s="19" t="str">
        <f t="shared" si="66"/>
        <v>^^</v>
      </c>
      <c r="L162" t="str">
        <f t="shared" si="67"/>
        <v>^^</v>
      </c>
      <c r="M162" t="str">
        <f t="shared" si="68"/>
        <v>^^</v>
      </c>
      <c r="N162" t="str">
        <f t="shared" si="69"/>
        <v>^^</v>
      </c>
      <c r="O162" s="18" t="str">
        <f t="shared" si="70"/>
        <v>^^</v>
      </c>
      <c r="P162" s="19" t="str">
        <f t="shared" si="71"/>
        <v>^^</v>
      </c>
      <c r="Q162" t="str">
        <f t="shared" si="72"/>
        <v>^^</v>
      </c>
      <c r="R162" t="str">
        <f t="shared" si="73"/>
        <v>^^</v>
      </c>
      <c r="S162" t="str">
        <f t="shared" si="74"/>
        <v>^^</v>
      </c>
      <c r="T162" s="18" t="str">
        <f t="shared" si="75"/>
        <v>^^</v>
      </c>
      <c r="U162" s="19" t="str">
        <f t="shared" si="76"/>
        <v>^^</v>
      </c>
      <c r="V162" t="str">
        <f t="shared" si="77"/>
        <v>^^</v>
      </c>
      <c r="W162" t="str">
        <f t="shared" si="78"/>
        <v>^^</v>
      </c>
      <c r="X162" t="str">
        <f t="shared" si="79"/>
        <v>^^</v>
      </c>
      <c r="Y162" t="str">
        <f t="shared" si="80"/>
        <v>^^</v>
      </c>
      <c r="Z162" t="str">
        <f t="shared" si="81"/>
        <v>^^</v>
      </c>
      <c r="AA162" t="str">
        <f t="shared" si="82"/>
        <v>^^</v>
      </c>
      <c r="AB162" t="str">
        <f t="shared" si="83"/>
        <v>^^</v>
      </c>
      <c r="AC162" t="str">
        <f t="shared" si="84"/>
        <v>^^</v>
      </c>
      <c r="AD162" s="18" t="str">
        <f t="shared" si="85"/>
        <v>^^</v>
      </c>
      <c r="AE162" s="19" t="str">
        <f t="shared" si="86"/>
        <v>^^</v>
      </c>
      <c r="AF162" t="str">
        <f t="shared" si="87"/>
        <v>^^</v>
      </c>
      <c r="AG162" t="str">
        <f t="shared" si="88"/>
        <v>^^</v>
      </c>
      <c r="AH162" t="str">
        <f t="shared" si="89"/>
        <v>^^</v>
      </c>
      <c r="AI162" t="str">
        <f t="shared" si="90"/>
        <v>^^</v>
      </c>
      <c r="AJ162" t="str">
        <f t="shared" si="91"/>
        <v>^^</v>
      </c>
      <c r="AK162" t="str">
        <f t="shared" si="92"/>
        <v>^^</v>
      </c>
      <c r="AL162" t="str">
        <f t="shared" si="93"/>
        <v>^^</v>
      </c>
      <c r="AM162" t="str">
        <f t="shared" si="94"/>
        <v>^^</v>
      </c>
      <c r="AN162" s="18" t="str">
        <f t="shared" si="95"/>
        <v>^^</v>
      </c>
    </row>
    <row r="163" spans="1:40" x14ac:dyDescent="0.25">
      <c r="A163" s="19"/>
      <c r="C163" t="s">
        <v>10505</v>
      </c>
      <c r="D163" t="s">
        <v>10504</v>
      </c>
      <c r="E163" s="19"/>
      <c r="G163" t="s">
        <v>10479</v>
      </c>
      <c r="H163" s="18" t="s">
        <v>10478</v>
      </c>
      <c r="I163" s="309" t="str">
        <f t="shared" si="98"/>
        <v>^^</v>
      </c>
      <c r="J163" s="19" t="str">
        <f t="shared" si="99"/>
        <v>^^</v>
      </c>
      <c r="K163" s="19" t="str">
        <f t="shared" si="66"/>
        <v>^^</v>
      </c>
      <c r="L163" t="str">
        <f t="shared" si="67"/>
        <v>^^</v>
      </c>
      <c r="M163" t="str">
        <f t="shared" si="68"/>
        <v>^^</v>
      </c>
      <c r="N163" t="str">
        <f t="shared" si="69"/>
        <v>^^</v>
      </c>
      <c r="O163" s="18" t="str">
        <f t="shared" si="70"/>
        <v>^^</v>
      </c>
      <c r="P163" s="19" t="str">
        <f t="shared" si="71"/>
        <v>^^</v>
      </c>
      <c r="Q163" t="str">
        <f t="shared" si="72"/>
        <v>^^</v>
      </c>
      <c r="R163" t="str">
        <f t="shared" si="73"/>
        <v>^^</v>
      </c>
      <c r="S163" t="str">
        <f t="shared" si="74"/>
        <v>^^</v>
      </c>
      <c r="T163" s="18" t="str">
        <f t="shared" si="75"/>
        <v>^^</v>
      </c>
      <c r="U163" s="19" t="str">
        <f t="shared" si="76"/>
        <v>^^</v>
      </c>
      <c r="V163" t="str">
        <f t="shared" si="77"/>
        <v>^^</v>
      </c>
      <c r="W163" t="str">
        <f t="shared" si="78"/>
        <v>^^</v>
      </c>
      <c r="X163" t="str">
        <f t="shared" si="79"/>
        <v>^^</v>
      </c>
      <c r="Y163" t="str">
        <f t="shared" si="80"/>
        <v>^^</v>
      </c>
      <c r="Z163" t="str">
        <f t="shared" si="81"/>
        <v>^^</v>
      </c>
      <c r="AA163" t="str">
        <f t="shared" si="82"/>
        <v>^^</v>
      </c>
      <c r="AB163" t="str">
        <f t="shared" si="83"/>
        <v>^^</v>
      </c>
      <c r="AC163" t="str">
        <f t="shared" si="84"/>
        <v>^^</v>
      </c>
      <c r="AD163" s="18" t="str">
        <f t="shared" si="85"/>
        <v>^^</v>
      </c>
      <c r="AE163" s="19" t="str">
        <f t="shared" si="86"/>
        <v>^^</v>
      </c>
      <c r="AF163" t="str">
        <f t="shared" si="87"/>
        <v>^^</v>
      </c>
      <c r="AG163" t="str">
        <f t="shared" si="88"/>
        <v>^^</v>
      </c>
      <c r="AH163" t="str">
        <f t="shared" si="89"/>
        <v>^^</v>
      </c>
      <c r="AI163" t="str">
        <f t="shared" si="90"/>
        <v>^^</v>
      </c>
      <c r="AJ163" t="str">
        <f t="shared" si="91"/>
        <v>^^</v>
      </c>
      <c r="AK163" t="str">
        <f t="shared" si="92"/>
        <v>^^</v>
      </c>
      <c r="AL163" t="str">
        <f t="shared" si="93"/>
        <v>^^</v>
      </c>
      <c r="AM163" t="str">
        <f t="shared" si="94"/>
        <v>^^</v>
      </c>
      <c r="AN163" s="18" t="str">
        <f t="shared" si="95"/>
        <v>^^</v>
      </c>
    </row>
    <row r="164" spans="1:40" x14ac:dyDescent="0.25">
      <c r="A164" s="19"/>
      <c r="C164" t="s">
        <v>10501</v>
      </c>
      <c r="D164" t="s">
        <v>10500</v>
      </c>
      <c r="E164" s="19"/>
      <c r="G164" t="s">
        <v>10475</v>
      </c>
      <c r="H164" s="18" t="s">
        <v>10474</v>
      </c>
      <c r="I164" s="309" t="str">
        <f t="shared" si="98"/>
        <v>^^</v>
      </c>
      <c r="J164" s="19" t="str">
        <f t="shared" si="99"/>
        <v>^^</v>
      </c>
      <c r="K164" s="19" t="str">
        <f t="shared" si="66"/>
        <v>^^</v>
      </c>
      <c r="L164" t="str">
        <f t="shared" si="67"/>
        <v>^^</v>
      </c>
      <c r="M164" t="str">
        <f t="shared" si="68"/>
        <v>^^</v>
      </c>
      <c r="N164" t="str">
        <f t="shared" si="69"/>
        <v>^^</v>
      </c>
      <c r="O164" s="18" t="str">
        <f t="shared" si="70"/>
        <v>^^</v>
      </c>
      <c r="P164" s="19" t="str">
        <f t="shared" si="71"/>
        <v>^^</v>
      </c>
      <c r="Q164" t="str">
        <f t="shared" si="72"/>
        <v>^^</v>
      </c>
      <c r="R164" t="str">
        <f t="shared" si="73"/>
        <v>^^</v>
      </c>
      <c r="S164" t="str">
        <f t="shared" si="74"/>
        <v>^^</v>
      </c>
      <c r="T164" s="18" t="str">
        <f t="shared" si="75"/>
        <v>^^</v>
      </c>
      <c r="U164" s="19" t="str">
        <f t="shared" si="76"/>
        <v>^^</v>
      </c>
      <c r="V164" t="str">
        <f t="shared" si="77"/>
        <v>^^</v>
      </c>
      <c r="W164" t="str">
        <f t="shared" si="78"/>
        <v>^^</v>
      </c>
      <c r="X164" t="str">
        <f t="shared" si="79"/>
        <v>^^</v>
      </c>
      <c r="Y164" t="str">
        <f t="shared" si="80"/>
        <v>^^</v>
      </c>
      <c r="Z164" t="str">
        <f t="shared" si="81"/>
        <v>^^</v>
      </c>
      <c r="AA164" t="str">
        <f t="shared" si="82"/>
        <v>^^</v>
      </c>
      <c r="AB164" t="str">
        <f t="shared" si="83"/>
        <v>^^</v>
      </c>
      <c r="AC164" t="str">
        <f t="shared" si="84"/>
        <v>^^</v>
      </c>
      <c r="AD164" s="18" t="str">
        <f t="shared" si="85"/>
        <v>^^</v>
      </c>
      <c r="AE164" s="19" t="str">
        <f t="shared" si="86"/>
        <v>^^</v>
      </c>
      <c r="AF164" t="str">
        <f t="shared" si="87"/>
        <v>^^</v>
      </c>
      <c r="AG164" t="str">
        <f t="shared" si="88"/>
        <v>^^</v>
      </c>
      <c r="AH164" t="str">
        <f t="shared" si="89"/>
        <v>^^</v>
      </c>
      <c r="AI164" t="str">
        <f t="shared" si="90"/>
        <v>^^</v>
      </c>
      <c r="AJ164" t="str">
        <f t="shared" si="91"/>
        <v>^^</v>
      </c>
      <c r="AK164" t="str">
        <f t="shared" si="92"/>
        <v>^^</v>
      </c>
      <c r="AL164" t="str">
        <f t="shared" si="93"/>
        <v>^^</v>
      </c>
      <c r="AM164" t="str">
        <f t="shared" si="94"/>
        <v>^^</v>
      </c>
      <c r="AN164" s="18" t="str">
        <f t="shared" si="95"/>
        <v>^^</v>
      </c>
    </row>
    <row r="165" spans="1:40" x14ac:dyDescent="0.25">
      <c r="A165" s="19"/>
      <c r="C165" t="s">
        <v>10497</v>
      </c>
      <c r="D165" t="s">
        <v>10496</v>
      </c>
      <c r="E165" s="19"/>
      <c r="G165" t="s">
        <v>10471</v>
      </c>
      <c r="H165" s="18" t="s">
        <v>10470</v>
      </c>
      <c r="I165" s="309" t="str">
        <f t="shared" si="98"/>
        <v>^^</v>
      </c>
      <c r="J165" s="19" t="str">
        <f t="shared" si="99"/>
        <v>^^</v>
      </c>
      <c r="K165" s="19" t="str">
        <f t="shared" si="66"/>
        <v>^^</v>
      </c>
      <c r="L165" t="str">
        <f t="shared" si="67"/>
        <v>^^</v>
      </c>
      <c r="M165" t="str">
        <f t="shared" si="68"/>
        <v>^^</v>
      </c>
      <c r="N165" t="str">
        <f t="shared" si="69"/>
        <v>^^</v>
      </c>
      <c r="O165" s="18" t="str">
        <f t="shared" si="70"/>
        <v>^^</v>
      </c>
      <c r="P165" s="19" t="str">
        <f t="shared" si="71"/>
        <v>^^</v>
      </c>
      <c r="Q165" t="str">
        <f t="shared" si="72"/>
        <v>^^</v>
      </c>
      <c r="R165" t="str">
        <f t="shared" si="73"/>
        <v>^^</v>
      </c>
      <c r="S165" t="str">
        <f t="shared" si="74"/>
        <v>^^</v>
      </c>
      <c r="T165" s="18" t="str">
        <f t="shared" si="75"/>
        <v>^^</v>
      </c>
      <c r="U165" s="19" t="str">
        <f t="shared" si="76"/>
        <v>^^</v>
      </c>
      <c r="V165" t="str">
        <f t="shared" si="77"/>
        <v>^^</v>
      </c>
      <c r="W165" t="str">
        <f t="shared" si="78"/>
        <v>^^</v>
      </c>
      <c r="X165" t="str">
        <f t="shared" si="79"/>
        <v>^^</v>
      </c>
      <c r="Y165" t="str">
        <f t="shared" si="80"/>
        <v>^^</v>
      </c>
      <c r="Z165" t="str">
        <f t="shared" si="81"/>
        <v>^^</v>
      </c>
      <c r="AA165" t="str">
        <f t="shared" si="82"/>
        <v>^^</v>
      </c>
      <c r="AB165" t="str">
        <f t="shared" si="83"/>
        <v>^^</v>
      </c>
      <c r="AC165" t="str">
        <f t="shared" si="84"/>
        <v>^^</v>
      </c>
      <c r="AD165" s="18" t="str">
        <f t="shared" si="85"/>
        <v>^^</v>
      </c>
      <c r="AE165" s="19" t="str">
        <f t="shared" si="86"/>
        <v>^^</v>
      </c>
      <c r="AF165" t="str">
        <f t="shared" si="87"/>
        <v>^^</v>
      </c>
      <c r="AG165" t="str">
        <f t="shared" si="88"/>
        <v>^^</v>
      </c>
      <c r="AH165" t="str">
        <f t="shared" si="89"/>
        <v>^^</v>
      </c>
      <c r="AI165" t="str">
        <f t="shared" si="90"/>
        <v>^^</v>
      </c>
      <c r="AJ165" t="str">
        <f t="shared" si="91"/>
        <v>^^</v>
      </c>
      <c r="AK165" t="str">
        <f t="shared" si="92"/>
        <v>^^</v>
      </c>
      <c r="AL165" t="str">
        <f t="shared" si="93"/>
        <v>^^</v>
      </c>
      <c r="AM165" t="str">
        <f t="shared" si="94"/>
        <v>^^</v>
      </c>
      <c r="AN165" s="18" t="str">
        <f t="shared" si="95"/>
        <v>^^</v>
      </c>
    </row>
    <row r="166" spans="1:40" x14ac:dyDescent="0.25">
      <c r="A166" s="19"/>
      <c r="C166" t="s">
        <v>10493</v>
      </c>
      <c r="D166" t="s">
        <v>10492</v>
      </c>
      <c r="E166" s="19"/>
      <c r="G166" t="s">
        <v>10467</v>
      </c>
      <c r="H166" s="18" t="s">
        <v>10466</v>
      </c>
      <c r="I166" s="309" t="str">
        <f t="shared" si="98"/>
        <v>^^</v>
      </c>
      <c r="J166" s="19" t="str">
        <f t="shared" si="99"/>
        <v>^^</v>
      </c>
      <c r="K166" s="19" t="str">
        <f t="shared" si="66"/>
        <v>^^</v>
      </c>
      <c r="L166" t="str">
        <f t="shared" si="67"/>
        <v>^^</v>
      </c>
      <c r="M166" t="str">
        <f t="shared" si="68"/>
        <v>^^</v>
      </c>
      <c r="N166" t="str">
        <f t="shared" si="69"/>
        <v>^^</v>
      </c>
      <c r="O166" s="18" t="str">
        <f t="shared" si="70"/>
        <v>^^</v>
      </c>
      <c r="P166" s="19" t="str">
        <f t="shared" si="71"/>
        <v>^^</v>
      </c>
      <c r="Q166" t="str">
        <f t="shared" si="72"/>
        <v>^^</v>
      </c>
      <c r="R166" t="str">
        <f t="shared" si="73"/>
        <v>^^</v>
      </c>
      <c r="S166" t="str">
        <f t="shared" si="74"/>
        <v>^^</v>
      </c>
      <c r="T166" s="18" t="str">
        <f t="shared" si="75"/>
        <v>^^</v>
      </c>
      <c r="U166" s="19" t="str">
        <f t="shared" si="76"/>
        <v>^^</v>
      </c>
      <c r="V166" t="str">
        <f t="shared" si="77"/>
        <v>^^</v>
      </c>
      <c r="W166" t="str">
        <f t="shared" si="78"/>
        <v>^^</v>
      </c>
      <c r="X166" t="str">
        <f t="shared" si="79"/>
        <v>^^</v>
      </c>
      <c r="Y166" t="str">
        <f t="shared" si="80"/>
        <v>^^</v>
      </c>
      <c r="Z166" t="str">
        <f t="shared" si="81"/>
        <v>^^</v>
      </c>
      <c r="AA166" t="str">
        <f t="shared" si="82"/>
        <v>^^</v>
      </c>
      <c r="AB166" t="str">
        <f t="shared" si="83"/>
        <v>^^</v>
      </c>
      <c r="AC166" t="str">
        <f t="shared" si="84"/>
        <v>^^</v>
      </c>
      <c r="AD166" s="18" t="str">
        <f t="shared" si="85"/>
        <v>^^</v>
      </c>
      <c r="AE166" s="19" t="str">
        <f t="shared" si="86"/>
        <v>^^</v>
      </c>
      <c r="AF166" t="str">
        <f t="shared" si="87"/>
        <v>^^</v>
      </c>
      <c r="AG166" t="str">
        <f t="shared" si="88"/>
        <v>^^</v>
      </c>
      <c r="AH166" t="str">
        <f t="shared" si="89"/>
        <v>^^</v>
      </c>
      <c r="AI166" t="str">
        <f t="shared" si="90"/>
        <v>^^</v>
      </c>
      <c r="AJ166" t="str">
        <f t="shared" si="91"/>
        <v>^^</v>
      </c>
      <c r="AK166" t="str">
        <f t="shared" si="92"/>
        <v>^^</v>
      </c>
      <c r="AL166" t="str">
        <f t="shared" si="93"/>
        <v>^^</v>
      </c>
      <c r="AM166" t="str">
        <f t="shared" si="94"/>
        <v>^^</v>
      </c>
      <c r="AN166" s="18" t="str">
        <f t="shared" si="95"/>
        <v>^^</v>
      </c>
    </row>
    <row r="167" spans="1:40" x14ac:dyDescent="0.25">
      <c r="A167" s="19"/>
      <c r="C167" t="s">
        <v>10489</v>
      </c>
      <c r="D167" t="s">
        <v>10488</v>
      </c>
      <c r="E167" s="19"/>
      <c r="G167" t="s">
        <v>10463</v>
      </c>
      <c r="H167" s="18" t="s">
        <v>10462</v>
      </c>
      <c r="I167" s="309" t="str">
        <f t="shared" si="98"/>
        <v>^^</v>
      </c>
      <c r="J167" s="19" t="str">
        <f t="shared" si="99"/>
        <v>^^</v>
      </c>
      <c r="K167" s="19" t="str">
        <f t="shared" si="66"/>
        <v>^^</v>
      </c>
      <c r="L167" t="str">
        <f t="shared" si="67"/>
        <v>^^</v>
      </c>
      <c r="M167" t="str">
        <f t="shared" si="68"/>
        <v>^^</v>
      </c>
      <c r="N167" t="str">
        <f t="shared" si="69"/>
        <v>^^</v>
      </c>
      <c r="O167" s="18" t="str">
        <f t="shared" si="70"/>
        <v>^^</v>
      </c>
      <c r="P167" s="19" t="str">
        <f t="shared" si="71"/>
        <v>^^</v>
      </c>
      <c r="Q167" t="str">
        <f t="shared" si="72"/>
        <v>^^</v>
      </c>
      <c r="R167" t="str">
        <f t="shared" si="73"/>
        <v>^^</v>
      </c>
      <c r="S167" t="str">
        <f t="shared" si="74"/>
        <v>^^</v>
      </c>
      <c r="T167" s="18" t="str">
        <f t="shared" si="75"/>
        <v>^^</v>
      </c>
      <c r="U167" s="19" t="str">
        <f t="shared" si="76"/>
        <v>^^</v>
      </c>
      <c r="V167" t="str">
        <f t="shared" si="77"/>
        <v>^^</v>
      </c>
      <c r="W167" t="str">
        <f t="shared" si="78"/>
        <v>^^</v>
      </c>
      <c r="X167" t="str">
        <f t="shared" si="79"/>
        <v>^^</v>
      </c>
      <c r="Y167" t="str">
        <f t="shared" si="80"/>
        <v>^^</v>
      </c>
      <c r="Z167" t="str">
        <f t="shared" si="81"/>
        <v>^^</v>
      </c>
      <c r="AA167" t="str">
        <f t="shared" si="82"/>
        <v>^^</v>
      </c>
      <c r="AB167" t="str">
        <f t="shared" si="83"/>
        <v>^^</v>
      </c>
      <c r="AC167" t="str">
        <f t="shared" si="84"/>
        <v>^^</v>
      </c>
      <c r="AD167" s="18" t="str">
        <f t="shared" si="85"/>
        <v>^^</v>
      </c>
      <c r="AE167" s="19" t="str">
        <f t="shared" si="86"/>
        <v>^^</v>
      </c>
      <c r="AF167" t="str">
        <f t="shared" si="87"/>
        <v>^^</v>
      </c>
      <c r="AG167" t="str">
        <f t="shared" si="88"/>
        <v>^^</v>
      </c>
      <c r="AH167" t="str">
        <f t="shared" si="89"/>
        <v>^^</v>
      </c>
      <c r="AI167" t="str">
        <f t="shared" si="90"/>
        <v>^^</v>
      </c>
      <c r="AJ167" t="str">
        <f t="shared" si="91"/>
        <v>^^</v>
      </c>
      <c r="AK167" t="str">
        <f t="shared" si="92"/>
        <v>^^</v>
      </c>
      <c r="AL167" t="str">
        <f t="shared" si="93"/>
        <v>^^</v>
      </c>
      <c r="AM167" t="str">
        <f t="shared" si="94"/>
        <v>^^</v>
      </c>
      <c r="AN167" s="18" t="str">
        <f t="shared" si="95"/>
        <v>^^</v>
      </c>
    </row>
    <row r="168" spans="1:40" x14ac:dyDescent="0.25">
      <c r="A168" s="19"/>
      <c r="C168" t="s">
        <v>10485</v>
      </c>
      <c r="D168" t="s">
        <v>10484</v>
      </c>
      <c r="E168" s="19"/>
      <c r="G168" t="s">
        <v>10460</v>
      </c>
      <c r="H168" s="18" t="s">
        <v>10459</v>
      </c>
      <c r="I168" s="309" t="str">
        <f t="shared" si="98"/>
        <v>^^</v>
      </c>
      <c r="J168" s="19" t="str">
        <f t="shared" si="99"/>
        <v>^^</v>
      </c>
      <c r="K168" s="19" t="str">
        <f t="shared" si="66"/>
        <v>^^</v>
      </c>
      <c r="L168" t="str">
        <f t="shared" si="67"/>
        <v>^^</v>
      </c>
      <c r="M168" t="str">
        <f t="shared" si="68"/>
        <v>^^</v>
      </c>
      <c r="N168" t="str">
        <f t="shared" si="69"/>
        <v>^^</v>
      </c>
      <c r="O168" s="18" t="str">
        <f t="shared" si="70"/>
        <v>^^</v>
      </c>
      <c r="P168" s="19" t="str">
        <f t="shared" si="71"/>
        <v>^^</v>
      </c>
      <c r="Q168" t="str">
        <f t="shared" si="72"/>
        <v>^^</v>
      </c>
      <c r="R168" t="str">
        <f t="shared" si="73"/>
        <v>^^</v>
      </c>
      <c r="S168" t="str">
        <f t="shared" si="74"/>
        <v>^^</v>
      </c>
      <c r="T168" s="18" t="str">
        <f t="shared" si="75"/>
        <v>^^</v>
      </c>
      <c r="U168" s="19" t="str">
        <f t="shared" si="76"/>
        <v>^^</v>
      </c>
      <c r="V168" t="str">
        <f t="shared" si="77"/>
        <v>^^</v>
      </c>
      <c r="W168" t="str">
        <f t="shared" si="78"/>
        <v>^^</v>
      </c>
      <c r="X168" t="str">
        <f t="shared" si="79"/>
        <v>^^</v>
      </c>
      <c r="Y168" t="str">
        <f t="shared" si="80"/>
        <v>^^</v>
      </c>
      <c r="Z168" t="str">
        <f t="shared" si="81"/>
        <v>^^</v>
      </c>
      <c r="AA168" t="str">
        <f t="shared" si="82"/>
        <v>^^</v>
      </c>
      <c r="AB168" t="str">
        <f t="shared" si="83"/>
        <v>^^</v>
      </c>
      <c r="AC168" t="str">
        <f t="shared" si="84"/>
        <v>^^</v>
      </c>
      <c r="AD168" s="18" t="str">
        <f t="shared" si="85"/>
        <v>^^</v>
      </c>
      <c r="AE168" s="19" t="str">
        <f t="shared" si="86"/>
        <v>^^</v>
      </c>
      <c r="AF168" t="str">
        <f t="shared" si="87"/>
        <v>^^</v>
      </c>
      <c r="AG168" t="str">
        <f t="shared" si="88"/>
        <v>^^</v>
      </c>
      <c r="AH168" t="str">
        <f t="shared" si="89"/>
        <v>^^</v>
      </c>
      <c r="AI168" t="str">
        <f t="shared" si="90"/>
        <v>^^</v>
      </c>
      <c r="AJ168" t="str">
        <f t="shared" si="91"/>
        <v>^^</v>
      </c>
      <c r="AK168" t="str">
        <f t="shared" si="92"/>
        <v>^^</v>
      </c>
      <c r="AL168" t="str">
        <f t="shared" si="93"/>
        <v>^^</v>
      </c>
      <c r="AM168" t="str">
        <f t="shared" si="94"/>
        <v>^^</v>
      </c>
      <c r="AN168" s="18" t="str">
        <f t="shared" si="95"/>
        <v>^^</v>
      </c>
    </row>
    <row r="169" spans="1:40" x14ac:dyDescent="0.25">
      <c r="A169" s="19"/>
      <c r="C169" t="s">
        <v>10481</v>
      </c>
      <c r="D169" t="s">
        <v>10480</v>
      </c>
      <c r="E169" s="19"/>
      <c r="G169" t="s">
        <v>10457</v>
      </c>
      <c r="H169" s="18" t="s">
        <v>10456</v>
      </c>
      <c r="I169" s="309" t="str">
        <f t="shared" si="98"/>
        <v>^^</v>
      </c>
      <c r="J169" s="19" t="str">
        <f t="shared" si="99"/>
        <v>^^</v>
      </c>
      <c r="K169" s="19" t="str">
        <f t="shared" si="66"/>
        <v>^^</v>
      </c>
      <c r="L169" t="str">
        <f t="shared" si="67"/>
        <v>^^</v>
      </c>
      <c r="M169" t="str">
        <f t="shared" si="68"/>
        <v>^^</v>
      </c>
      <c r="N169" t="str">
        <f t="shared" si="69"/>
        <v>^^</v>
      </c>
      <c r="O169" s="18" t="str">
        <f t="shared" si="70"/>
        <v>^^</v>
      </c>
      <c r="P169" s="19" t="str">
        <f t="shared" si="71"/>
        <v>^^</v>
      </c>
      <c r="Q169" t="str">
        <f t="shared" si="72"/>
        <v>^^</v>
      </c>
      <c r="R169" t="str">
        <f t="shared" si="73"/>
        <v>^^</v>
      </c>
      <c r="S169" t="str">
        <f t="shared" si="74"/>
        <v>^^</v>
      </c>
      <c r="T169" s="18" t="str">
        <f t="shared" si="75"/>
        <v>^^</v>
      </c>
      <c r="U169" s="19" t="str">
        <f t="shared" si="76"/>
        <v>^^</v>
      </c>
      <c r="V169" t="str">
        <f t="shared" si="77"/>
        <v>^^</v>
      </c>
      <c r="W169" t="str">
        <f t="shared" si="78"/>
        <v>^^</v>
      </c>
      <c r="X169" t="str">
        <f t="shared" si="79"/>
        <v>^^</v>
      </c>
      <c r="Y169" t="str">
        <f t="shared" si="80"/>
        <v>^^</v>
      </c>
      <c r="Z169" t="str">
        <f t="shared" si="81"/>
        <v>^^</v>
      </c>
      <c r="AA169" t="str">
        <f t="shared" si="82"/>
        <v>^^</v>
      </c>
      <c r="AB169" t="str">
        <f t="shared" si="83"/>
        <v>^^</v>
      </c>
      <c r="AC169" t="str">
        <f t="shared" si="84"/>
        <v>^^</v>
      </c>
      <c r="AD169" s="18" t="str">
        <f t="shared" si="85"/>
        <v>^^</v>
      </c>
      <c r="AE169" s="19" t="str">
        <f t="shared" si="86"/>
        <v>^^</v>
      </c>
      <c r="AF169" t="str">
        <f t="shared" si="87"/>
        <v>^^</v>
      </c>
      <c r="AG169" t="str">
        <f t="shared" si="88"/>
        <v>^^</v>
      </c>
      <c r="AH169" t="str">
        <f t="shared" si="89"/>
        <v>^^</v>
      </c>
      <c r="AI169" t="str">
        <f t="shared" si="90"/>
        <v>^^</v>
      </c>
      <c r="AJ169" t="str">
        <f t="shared" si="91"/>
        <v>^^</v>
      </c>
      <c r="AK169" t="str">
        <f t="shared" si="92"/>
        <v>^^</v>
      </c>
      <c r="AL169" t="str">
        <f t="shared" si="93"/>
        <v>^^</v>
      </c>
      <c r="AM169" t="str">
        <f t="shared" si="94"/>
        <v>^^</v>
      </c>
      <c r="AN169" s="18" t="str">
        <f t="shared" si="95"/>
        <v>^^</v>
      </c>
    </row>
    <row r="170" spans="1:40" x14ac:dyDescent="0.25">
      <c r="A170" s="19"/>
      <c r="C170" t="s">
        <v>10477</v>
      </c>
      <c r="D170" t="s">
        <v>10476</v>
      </c>
      <c r="E170" s="19"/>
      <c r="G170" t="s">
        <v>10454</v>
      </c>
      <c r="H170" s="18" t="s">
        <v>10453</v>
      </c>
      <c r="I170" s="309" t="str">
        <f t="shared" si="98"/>
        <v>^^</v>
      </c>
      <c r="J170" s="19" t="str">
        <f t="shared" si="99"/>
        <v>^^</v>
      </c>
      <c r="K170" s="19" t="str">
        <f t="shared" si="66"/>
        <v>^^</v>
      </c>
      <c r="L170" t="str">
        <f t="shared" si="67"/>
        <v>^^</v>
      </c>
      <c r="M170" t="str">
        <f t="shared" si="68"/>
        <v>^^</v>
      </c>
      <c r="N170" t="str">
        <f t="shared" si="69"/>
        <v>^^</v>
      </c>
      <c r="O170" s="18" t="str">
        <f t="shared" si="70"/>
        <v>^^</v>
      </c>
      <c r="P170" s="19" t="str">
        <f t="shared" si="71"/>
        <v>^^</v>
      </c>
      <c r="Q170" t="str">
        <f t="shared" si="72"/>
        <v>^^</v>
      </c>
      <c r="R170" t="str">
        <f t="shared" si="73"/>
        <v>^^</v>
      </c>
      <c r="S170" t="str">
        <f t="shared" si="74"/>
        <v>^^</v>
      </c>
      <c r="T170" s="18" t="str">
        <f t="shared" si="75"/>
        <v>^^</v>
      </c>
      <c r="U170" s="19" t="str">
        <f t="shared" si="76"/>
        <v>^^</v>
      </c>
      <c r="V170" t="str">
        <f t="shared" si="77"/>
        <v>^^</v>
      </c>
      <c r="W170" t="str">
        <f t="shared" si="78"/>
        <v>^^</v>
      </c>
      <c r="X170" t="str">
        <f t="shared" si="79"/>
        <v>^^</v>
      </c>
      <c r="Y170" t="str">
        <f t="shared" si="80"/>
        <v>^^</v>
      </c>
      <c r="Z170" t="str">
        <f t="shared" si="81"/>
        <v>^^</v>
      </c>
      <c r="AA170" t="str">
        <f t="shared" si="82"/>
        <v>^^</v>
      </c>
      <c r="AB170" t="str">
        <f t="shared" si="83"/>
        <v>^^</v>
      </c>
      <c r="AC170" t="str">
        <f t="shared" si="84"/>
        <v>^^</v>
      </c>
      <c r="AD170" s="18" t="str">
        <f t="shared" si="85"/>
        <v>^^</v>
      </c>
      <c r="AE170" s="19" t="str">
        <f t="shared" si="86"/>
        <v>^^</v>
      </c>
      <c r="AF170" t="str">
        <f t="shared" si="87"/>
        <v>^^</v>
      </c>
      <c r="AG170" t="str">
        <f t="shared" si="88"/>
        <v>^^</v>
      </c>
      <c r="AH170" t="str">
        <f t="shared" si="89"/>
        <v>^^</v>
      </c>
      <c r="AI170" t="str">
        <f t="shared" si="90"/>
        <v>^^</v>
      </c>
      <c r="AJ170" t="str">
        <f t="shared" si="91"/>
        <v>^^</v>
      </c>
      <c r="AK170" t="str">
        <f t="shared" si="92"/>
        <v>^^</v>
      </c>
      <c r="AL170" t="str">
        <f t="shared" si="93"/>
        <v>^^</v>
      </c>
      <c r="AM170" t="str">
        <f t="shared" si="94"/>
        <v>^^</v>
      </c>
      <c r="AN170" s="18" t="str">
        <f t="shared" si="95"/>
        <v>^^</v>
      </c>
    </row>
    <row r="171" spans="1:40" x14ac:dyDescent="0.25">
      <c r="A171" s="19"/>
      <c r="C171" t="s">
        <v>10473</v>
      </c>
      <c r="D171" t="s">
        <v>10472</v>
      </c>
      <c r="E171" s="19"/>
      <c r="G171" t="s">
        <v>10451</v>
      </c>
      <c r="H171" s="18" t="s">
        <v>10450</v>
      </c>
      <c r="I171" s="309" t="str">
        <f t="shared" si="98"/>
        <v>^^</v>
      </c>
      <c r="J171" s="19" t="str">
        <f t="shared" si="99"/>
        <v>^^</v>
      </c>
      <c r="K171" s="19" t="str">
        <f t="shared" si="66"/>
        <v>^^</v>
      </c>
      <c r="L171" t="str">
        <f t="shared" si="67"/>
        <v>^^</v>
      </c>
      <c r="M171" t="str">
        <f t="shared" si="68"/>
        <v>^^</v>
      </c>
      <c r="N171" t="str">
        <f t="shared" si="69"/>
        <v>^^</v>
      </c>
      <c r="O171" s="18" t="str">
        <f t="shared" si="70"/>
        <v>^^</v>
      </c>
      <c r="P171" s="19" t="str">
        <f t="shared" si="71"/>
        <v>^^</v>
      </c>
      <c r="Q171" t="str">
        <f t="shared" si="72"/>
        <v>^^</v>
      </c>
      <c r="R171" t="str">
        <f t="shared" si="73"/>
        <v>^^</v>
      </c>
      <c r="S171" t="str">
        <f t="shared" si="74"/>
        <v>^^</v>
      </c>
      <c r="T171" s="18" t="str">
        <f t="shared" si="75"/>
        <v>^^</v>
      </c>
      <c r="U171" s="19" t="str">
        <f t="shared" si="76"/>
        <v>^^</v>
      </c>
      <c r="V171" t="str">
        <f t="shared" si="77"/>
        <v>^^</v>
      </c>
      <c r="W171" t="str">
        <f t="shared" si="78"/>
        <v>^^</v>
      </c>
      <c r="X171" t="str">
        <f t="shared" si="79"/>
        <v>^^</v>
      </c>
      <c r="Y171" t="str">
        <f t="shared" si="80"/>
        <v>^^</v>
      </c>
      <c r="Z171" t="str">
        <f t="shared" si="81"/>
        <v>^^</v>
      </c>
      <c r="AA171" t="str">
        <f t="shared" si="82"/>
        <v>^^</v>
      </c>
      <c r="AB171" t="str">
        <f t="shared" si="83"/>
        <v>^^</v>
      </c>
      <c r="AC171" t="str">
        <f t="shared" si="84"/>
        <v>^^</v>
      </c>
      <c r="AD171" s="18" t="str">
        <f t="shared" si="85"/>
        <v>^^</v>
      </c>
      <c r="AE171" s="19" t="str">
        <f t="shared" si="86"/>
        <v>^^</v>
      </c>
      <c r="AF171" t="str">
        <f t="shared" si="87"/>
        <v>^^</v>
      </c>
      <c r="AG171" t="str">
        <f t="shared" si="88"/>
        <v>^^</v>
      </c>
      <c r="AH171" t="str">
        <f t="shared" si="89"/>
        <v>^^</v>
      </c>
      <c r="AI171" t="str">
        <f t="shared" si="90"/>
        <v>^^</v>
      </c>
      <c r="AJ171" t="str">
        <f t="shared" si="91"/>
        <v>^^</v>
      </c>
      <c r="AK171" t="str">
        <f t="shared" si="92"/>
        <v>^^</v>
      </c>
      <c r="AL171" t="str">
        <f t="shared" si="93"/>
        <v>^^</v>
      </c>
      <c r="AM171" t="str">
        <f t="shared" si="94"/>
        <v>^^</v>
      </c>
      <c r="AN171" s="18" t="str">
        <f t="shared" si="95"/>
        <v>^^</v>
      </c>
    </row>
    <row r="172" spans="1:40" x14ac:dyDescent="0.25">
      <c r="A172" s="19"/>
      <c r="C172" t="s">
        <v>10469</v>
      </c>
      <c r="D172" t="s">
        <v>10468</v>
      </c>
      <c r="E172" s="19"/>
      <c r="G172" t="s">
        <v>10448</v>
      </c>
      <c r="H172" s="18" t="s">
        <v>10447</v>
      </c>
      <c r="I172" s="309" t="str">
        <f t="shared" si="98"/>
        <v>^^</v>
      </c>
      <c r="J172" s="19" t="str">
        <f t="shared" si="99"/>
        <v>^^</v>
      </c>
      <c r="K172" s="19" t="str">
        <f t="shared" si="66"/>
        <v>^^</v>
      </c>
      <c r="L172" t="str">
        <f t="shared" si="67"/>
        <v>^^</v>
      </c>
      <c r="M172" t="str">
        <f t="shared" si="68"/>
        <v>^^</v>
      </c>
      <c r="N172" t="str">
        <f t="shared" si="69"/>
        <v>^^</v>
      </c>
      <c r="O172" s="18" t="str">
        <f t="shared" si="70"/>
        <v>^^</v>
      </c>
      <c r="P172" s="19" t="str">
        <f t="shared" si="71"/>
        <v>^^</v>
      </c>
      <c r="Q172" t="str">
        <f t="shared" si="72"/>
        <v>^^</v>
      </c>
      <c r="R172" t="str">
        <f t="shared" si="73"/>
        <v>^^</v>
      </c>
      <c r="S172" t="str">
        <f t="shared" si="74"/>
        <v>^^</v>
      </c>
      <c r="T172" s="18" t="str">
        <f t="shared" si="75"/>
        <v>^^</v>
      </c>
      <c r="U172" s="19" t="str">
        <f t="shared" si="76"/>
        <v>^^</v>
      </c>
      <c r="V172" t="str">
        <f t="shared" si="77"/>
        <v>^^</v>
      </c>
      <c r="W172" t="str">
        <f t="shared" si="78"/>
        <v>^^</v>
      </c>
      <c r="X172" t="str">
        <f t="shared" si="79"/>
        <v>^^</v>
      </c>
      <c r="Y172" t="str">
        <f t="shared" si="80"/>
        <v>^^</v>
      </c>
      <c r="Z172" t="str">
        <f t="shared" si="81"/>
        <v>^^</v>
      </c>
      <c r="AA172" t="str">
        <f t="shared" si="82"/>
        <v>^^</v>
      </c>
      <c r="AB172" t="str">
        <f t="shared" si="83"/>
        <v>^^</v>
      </c>
      <c r="AC172" t="str">
        <f t="shared" si="84"/>
        <v>^^</v>
      </c>
      <c r="AD172" s="18" t="str">
        <f t="shared" si="85"/>
        <v>^^</v>
      </c>
      <c r="AE172" s="19" t="str">
        <f t="shared" si="86"/>
        <v>^^</v>
      </c>
      <c r="AF172" t="str">
        <f t="shared" si="87"/>
        <v>^^</v>
      </c>
      <c r="AG172" t="str">
        <f t="shared" si="88"/>
        <v>^^</v>
      </c>
      <c r="AH172" t="str">
        <f t="shared" si="89"/>
        <v>^^</v>
      </c>
      <c r="AI172" t="str">
        <f t="shared" si="90"/>
        <v>^^</v>
      </c>
      <c r="AJ172" t="str">
        <f t="shared" si="91"/>
        <v>^^</v>
      </c>
      <c r="AK172" t="str">
        <f t="shared" si="92"/>
        <v>^^</v>
      </c>
      <c r="AL172" t="str">
        <f t="shared" si="93"/>
        <v>^^</v>
      </c>
      <c r="AM172" t="str">
        <f t="shared" si="94"/>
        <v>^^</v>
      </c>
      <c r="AN172" s="18" t="str">
        <f t="shared" si="95"/>
        <v>^^</v>
      </c>
    </row>
    <row r="173" spans="1:40" x14ac:dyDescent="0.25">
      <c r="A173" s="19"/>
      <c r="C173" t="s">
        <v>10465</v>
      </c>
      <c r="D173" t="s">
        <v>10464</v>
      </c>
      <c r="E173" s="19"/>
      <c r="G173" t="s">
        <v>10445</v>
      </c>
      <c r="H173" s="18" t="s">
        <v>10444</v>
      </c>
      <c r="I173" s="309" t="str">
        <f t="shared" si="98"/>
        <v>^^</v>
      </c>
      <c r="J173" s="19" t="str">
        <f t="shared" si="99"/>
        <v>^^</v>
      </c>
      <c r="K173" s="19" t="str">
        <f t="shared" si="66"/>
        <v>^^</v>
      </c>
      <c r="L173" t="str">
        <f t="shared" si="67"/>
        <v>^^</v>
      </c>
      <c r="M173" t="str">
        <f t="shared" si="68"/>
        <v>^^</v>
      </c>
      <c r="N173" t="str">
        <f t="shared" si="69"/>
        <v>^^</v>
      </c>
      <c r="O173" s="18" t="str">
        <f t="shared" si="70"/>
        <v>^^</v>
      </c>
      <c r="P173" s="19" t="str">
        <f t="shared" si="71"/>
        <v>^^</v>
      </c>
      <c r="Q173" t="str">
        <f t="shared" si="72"/>
        <v>^^</v>
      </c>
      <c r="R173" t="str">
        <f t="shared" si="73"/>
        <v>^^</v>
      </c>
      <c r="S173" t="str">
        <f t="shared" si="74"/>
        <v>^^</v>
      </c>
      <c r="T173" s="18" t="str">
        <f t="shared" si="75"/>
        <v>^^</v>
      </c>
      <c r="U173" s="19" t="str">
        <f t="shared" si="76"/>
        <v>^^</v>
      </c>
      <c r="V173" t="str">
        <f t="shared" si="77"/>
        <v>^^</v>
      </c>
      <c r="W173" t="str">
        <f t="shared" si="78"/>
        <v>^^</v>
      </c>
      <c r="X173" t="str">
        <f t="shared" si="79"/>
        <v>^^</v>
      </c>
      <c r="Y173" t="str">
        <f t="shared" si="80"/>
        <v>^^</v>
      </c>
      <c r="Z173" t="str">
        <f t="shared" si="81"/>
        <v>^^</v>
      </c>
      <c r="AA173" t="str">
        <f t="shared" si="82"/>
        <v>^^</v>
      </c>
      <c r="AB173" t="str">
        <f t="shared" si="83"/>
        <v>^^</v>
      </c>
      <c r="AC173" t="str">
        <f t="shared" si="84"/>
        <v>^^</v>
      </c>
      <c r="AD173" s="18" t="str">
        <f t="shared" si="85"/>
        <v>^^</v>
      </c>
      <c r="AE173" s="19" t="str">
        <f t="shared" si="86"/>
        <v>^^</v>
      </c>
      <c r="AF173" t="str">
        <f t="shared" si="87"/>
        <v>^^</v>
      </c>
      <c r="AG173" t="str">
        <f t="shared" si="88"/>
        <v>^^</v>
      </c>
      <c r="AH173" t="str">
        <f t="shared" si="89"/>
        <v>^^</v>
      </c>
      <c r="AI173" t="str">
        <f t="shared" si="90"/>
        <v>^^</v>
      </c>
      <c r="AJ173" t="str">
        <f t="shared" si="91"/>
        <v>^^</v>
      </c>
      <c r="AK173" t="str">
        <f t="shared" si="92"/>
        <v>^^</v>
      </c>
      <c r="AL173" t="str">
        <f t="shared" si="93"/>
        <v>^^</v>
      </c>
      <c r="AM173" t="str">
        <f t="shared" si="94"/>
        <v>^^</v>
      </c>
      <c r="AN173" s="18" t="str">
        <f t="shared" si="95"/>
        <v>^^</v>
      </c>
    </row>
    <row r="174" spans="1:40" x14ac:dyDescent="0.25">
      <c r="A174" s="19"/>
      <c r="C174" t="s">
        <v>44294</v>
      </c>
      <c r="D174" t="s">
        <v>10461</v>
      </c>
      <c r="E174" s="19"/>
      <c r="G174" t="s">
        <v>10442</v>
      </c>
      <c r="H174" s="18" t="s">
        <v>10441</v>
      </c>
      <c r="I174" s="309" t="str">
        <f t="shared" ref="I174:I192" si="100">IFERROR(VLOOKUP($A$4&amp;ROW(A173),A:B,2,0),"^^")</f>
        <v>^^</v>
      </c>
      <c r="J174" s="19" t="str">
        <f t="shared" ref="J174:J192" si="101">IFERROR(VLOOKUP($A$6&amp;ROW(A173),E:F,2,0),"^^")</f>
        <v>^^</v>
      </c>
      <c r="K174" s="19" t="str">
        <f t="shared" si="66"/>
        <v>^^</v>
      </c>
      <c r="L174" t="str">
        <f t="shared" si="67"/>
        <v>^^</v>
      </c>
      <c r="M174" t="str">
        <f t="shared" si="68"/>
        <v>^^</v>
      </c>
      <c r="N174" t="str">
        <f t="shared" si="69"/>
        <v>^^</v>
      </c>
      <c r="O174" s="18" t="str">
        <f t="shared" si="70"/>
        <v>^^</v>
      </c>
      <c r="P174" s="19" t="str">
        <f t="shared" si="71"/>
        <v>^^</v>
      </c>
      <c r="Q174" t="str">
        <f t="shared" si="72"/>
        <v>^^</v>
      </c>
      <c r="R174" t="str">
        <f t="shared" si="73"/>
        <v>^^</v>
      </c>
      <c r="S174" t="str">
        <f t="shared" si="74"/>
        <v>^^</v>
      </c>
      <c r="T174" s="18" t="str">
        <f t="shared" si="75"/>
        <v>^^</v>
      </c>
      <c r="U174" s="19" t="str">
        <f t="shared" si="76"/>
        <v>^^</v>
      </c>
      <c r="V174" t="str">
        <f t="shared" si="77"/>
        <v>^^</v>
      </c>
      <c r="W174" t="str">
        <f t="shared" si="78"/>
        <v>^^</v>
      </c>
      <c r="X174" t="str">
        <f t="shared" si="79"/>
        <v>^^</v>
      </c>
      <c r="Y174" t="str">
        <f t="shared" si="80"/>
        <v>^^</v>
      </c>
      <c r="Z174" t="str">
        <f t="shared" si="81"/>
        <v>^^</v>
      </c>
      <c r="AA174" t="str">
        <f t="shared" si="82"/>
        <v>^^</v>
      </c>
      <c r="AB174" t="str">
        <f t="shared" si="83"/>
        <v>^^</v>
      </c>
      <c r="AC174" t="str">
        <f t="shared" si="84"/>
        <v>^^</v>
      </c>
      <c r="AD174" s="18" t="str">
        <f t="shared" si="85"/>
        <v>^^</v>
      </c>
      <c r="AE174" s="19" t="str">
        <f t="shared" si="86"/>
        <v>^^</v>
      </c>
      <c r="AF174" t="str">
        <f t="shared" si="87"/>
        <v>^^</v>
      </c>
      <c r="AG174" t="str">
        <f t="shared" si="88"/>
        <v>^^</v>
      </c>
      <c r="AH174" t="str">
        <f t="shared" si="89"/>
        <v>^^</v>
      </c>
      <c r="AI174" t="str">
        <f t="shared" si="90"/>
        <v>^^</v>
      </c>
      <c r="AJ174" t="str">
        <f t="shared" si="91"/>
        <v>^^</v>
      </c>
      <c r="AK174" t="str">
        <f t="shared" si="92"/>
        <v>^^</v>
      </c>
      <c r="AL174" t="str">
        <f t="shared" si="93"/>
        <v>^^</v>
      </c>
      <c r="AM174" t="str">
        <f t="shared" si="94"/>
        <v>^^</v>
      </c>
      <c r="AN174" s="18" t="str">
        <f t="shared" si="95"/>
        <v>^^</v>
      </c>
    </row>
    <row r="175" spans="1:40" x14ac:dyDescent="0.25">
      <c r="A175" s="19"/>
      <c r="C175" t="s">
        <v>44293</v>
      </c>
      <c r="D175" t="s">
        <v>10458</v>
      </c>
      <c r="E175" s="19"/>
      <c r="G175" t="s">
        <v>10439</v>
      </c>
      <c r="H175" s="18" t="s">
        <v>10438</v>
      </c>
      <c r="I175" s="309" t="str">
        <f t="shared" si="100"/>
        <v>^^</v>
      </c>
      <c r="J175" s="19" t="str">
        <f t="shared" si="101"/>
        <v>^^</v>
      </c>
      <c r="K175" s="19" t="str">
        <f t="shared" si="66"/>
        <v>^^</v>
      </c>
      <c r="L175" t="str">
        <f t="shared" si="67"/>
        <v>^^</v>
      </c>
      <c r="M175" t="str">
        <f t="shared" si="68"/>
        <v>^^</v>
      </c>
      <c r="N175" t="str">
        <f t="shared" si="69"/>
        <v>^^</v>
      </c>
      <c r="O175" s="18" t="str">
        <f t="shared" si="70"/>
        <v>^^</v>
      </c>
      <c r="P175" s="19" t="str">
        <f t="shared" si="71"/>
        <v>^^</v>
      </c>
      <c r="Q175" t="str">
        <f t="shared" si="72"/>
        <v>^^</v>
      </c>
      <c r="R175" t="str">
        <f t="shared" si="73"/>
        <v>^^</v>
      </c>
      <c r="S175" t="str">
        <f t="shared" si="74"/>
        <v>^^</v>
      </c>
      <c r="T175" s="18" t="str">
        <f t="shared" si="75"/>
        <v>^^</v>
      </c>
      <c r="U175" s="19" t="str">
        <f t="shared" si="76"/>
        <v>^^</v>
      </c>
      <c r="V175" t="str">
        <f t="shared" si="77"/>
        <v>^^</v>
      </c>
      <c r="W175" t="str">
        <f t="shared" si="78"/>
        <v>^^</v>
      </c>
      <c r="X175" t="str">
        <f t="shared" si="79"/>
        <v>^^</v>
      </c>
      <c r="Y175" t="str">
        <f t="shared" si="80"/>
        <v>^^</v>
      </c>
      <c r="Z175" t="str">
        <f t="shared" si="81"/>
        <v>^^</v>
      </c>
      <c r="AA175" t="str">
        <f t="shared" si="82"/>
        <v>^^</v>
      </c>
      <c r="AB175" t="str">
        <f t="shared" si="83"/>
        <v>^^</v>
      </c>
      <c r="AC175" t="str">
        <f t="shared" si="84"/>
        <v>^^</v>
      </c>
      <c r="AD175" s="18" t="str">
        <f t="shared" si="85"/>
        <v>^^</v>
      </c>
      <c r="AE175" s="19" t="str">
        <f t="shared" si="86"/>
        <v>^^</v>
      </c>
      <c r="AF175" t="str">
        <f t="shared" si="87"/>
        <v>^^</v>
      </c>
      <c r="AG175" t="str">
        <f t="shared" si="88"/>
        <v>^^</v>
      </c>
      <c r="AH175" t="str">
        <f t="shared" si="89"/>
        <v>^^</v>
      </c>
      <c r="AI175" t="str">
        <f t="shared" si="90"/>
        <v>^^</v>
      </c>
      <c r="AJ175" t="str">
        <f t="shared" si="91"/>
        <v>^^</v>
      </c>
      <c r="AK175" t="str">
        <f t="shared" si="92"/>
        <v>^^</v>
      </c>
      <c r="AL175" t="str">
        <f t="shared" si="93"/>
        <v>^^</v>
      </c>
      <c r="AM175" t="str">
        <f t="shared" si="94"/>
        <v>^^</v>
      </c>
      <c r="AN175" s="18" t="str">
        <f t="shared" si="95"/>
        <v>^^</v>
      </c>
    </row>
    <row r="176" spans="1:40" x14ac:dyDescent="0.25">
      <c r="A176" s="19"/>
      <c r="C176" t="s">
        <v>44292</v>
      </c>
      <c r="D176" t="s">
        <v>10455</v>
      </c>
      <c r="E176" s="19"/>
      <c r="G176" t="s">
        <v>10436</v>
      </c>
      <c r="H176" s="18" t="s">
        <v>10435</v>
      </c>
      <c r="I176" s="309" t="str">
        <f t="shared" si="100"/>
        <v>^^</v>
      </c>
      <c r="J176" s="19" t="str">
        <f t="shared" si="101"/>
        <v>^^</v>
      </c>
      <c r="K176" s="19" t="str">
        <f t="shared" si="66"/>
        <v>^^</v>
      </c>
      <c r="L176" t="str">
        <f t="shared" si="67"/>
        <v>^^</v>
      </c>
      <c r="M176" t="str">
        <f t="shared" si="68"/>
        <v>^^</v>
      </c>
      <c r="N176" t="str">
        <f t="shared" si="69"/>
        <v>^^</v>
      </c>
      <c r="O176" s="18" t="str">
        <f t="shared" si="70"/>
        <v>^^</v>
      </c>
      <c r="P176" s="19" t="str">
        <f t="shared" si="71"/>
        <v>^^</v>
      </c>
      <c r="Q176" t="str">
        <f t="shared" si="72"/>
        <v>^^</v>
      </c>
      <c r="R176" t="str">
        <f t="shared" si="73"/>
        <v>^^</v>
      </c>
      <c r="S176" t="str">
        <f t="shared" si="74"/>
        <v>^^</v>
      </c>
      <c r="T176" s="18" t="str">
        <f t="shared" si="75"/>
        <v>^^</v>
      </c>
      <c r="U176" s="19" t="str">
        <f t="shared" si="76"/>
        <v>^^</v>
      </c>
      <c r="V176" t="str">
        <f t="shared" si="77"/>
        <v>^^</v>
      </c>
      <c r="W176" t="str">
        <f t="shared" si="78"/>
        <v>^^</v>
      </c>
      <c r="X176" t="str">
        <f t="shared" si="79"/>
        <v>^^</v>
      </c>
      <c r="Y176" t="str">
        <f t="shared" si="80"/>
        <v>^^</v>
      </c>
      <c r="Z176" t="str">
        <f t="shared" si="81"/>
        <v>^^</v>
      </c>
      <c r="AA176" t="str">
        <f t="shared" si="82"/>
        <v>^^</v>
      </c>
      <c r="AB176" t="str">
        <f t="shared" si="83"/>
        <v>^^</v>
      </c>
      <c r="AC176" t="str">
        <f t="shared" si="84"/>
        <v>^^</v>
      </c>
      <c r="AD176" s="18" t="str">
        <f t="shared" si="85"/>
        <v>^^</v>
      </c>
      <c r="AE176" s="19" t="str">
        <f t="shared" si="86"/>
        <v>^^</v>
      </c>
      <c r="AF176" t="str">
        <f t="shared" si="87"/>
        <v>^^</v>
      </c>
      <c r="AG176" t="str">
        <f t="shared" si="88"/>
        <v>^^</v>
      </c>
      <c r="AH176" t="str">
        <f t="shared" si="89"/>
        <v>^^</v>
      </c>
      <c r="AI176" t="str">
        <f t="shared" si="90"/>
        <v>^^</v>
      </c>
      <c r="AJ176" t="str">
        <f t="shared" si="91"/>
        <v>^^</v>
      </c>
      <c r="AK176" t="str">
        <f t="shared" si="92"/>
        <v>^^</v>
      </c>
      <c r="AL176" t="str">
        <f t="shared" si="93"/>
        <v>^^</v>
      </c>
      <c r="AM176" t="str">
        <f t="shared" si="94"/>
        <v>^^</v>
      </c>
      <c r="AN176" s="18" t="str">
        <f t="shared" si="95"/>
        <v>^^</v>
      </c>
    </row>
    <row r="177" spans="1:40" x14ac:dyDescent="0.25">
      <c r="A177" s="19"/>
      <c r="C177" t="s">
        <v>44291</v>
      </c>
      <c r="D177" t="s">
        <v>10452</v>
      </c>
      <c r="E177" s="19"/>
      <c r="G177" t="s">
        <v>10433</v>
      </c>
      <c r="H177" s="18" t="s">
        <v>10432</v>
      </c>
      <c r="I177" s="309" t="str">
        <f t="shared" si="100"/>
        <v>^^</v>
      </c>
      <c r="J177" s="19" t="str">
        <f t="shared" si="101"/>
        <v>^^</v>
      </c>
      <c r="K177" s="19" t="str">
        <f t="shared" si="66"/>
        <v>^^</v>
      </c>
      <c r="L177" t="str">
        <f t="shared" si="67"/>
        <v>^^</v>
      </c>
      <c r="M177" t="str">
        <f t="shared" si="68"/>
        <v>^^</v>
      </c>
      <c r="N177" t="str">
        <f t="shared" si="69"/>
        <v>^^</v>
      </c>
      <c r="O177" s="18" t="str">
        <f t="shared" si="70"/>
        <v>^^</v>
      </c>
      <c r="P177" s="19" t="str">
        <f t="shared" si="71"/>
        <v>^^</v>
      </c>
      <c r="Q177" t="str">
        <f t="shared" si="72"/>
        <v>^^</v>
      </c>
      <c r="R177" t="str">
        <f t="shared" si="73"/>
        <v>^^</v>
      </c>
      <c r="S177" t="str">
        <f t="shared" si="74"/>
        <v>^^</v>
      </c>
      <c r="T177" s="18" t="str">
        <f t="shared" si="75"/>
        <v>^^</v>
      </c>
      <c r="U177" s="19" t="str">
        <f t="shared" si="76"/>
        <v>^^</v>
      </c>
      <c r="V177" t="str">
        <f t="shared" si="77"/>
        <v>^^</v>
      </c>
      <c r="W177" t="str">
        <f t="shared" si="78"/>
        <v>^^</v>
      </c>
      <c r="X177" t="str">
        <f t="shared" si="79"/>
        <v>^^</v>
      </c>
      <c r="Y177" t="str">
        <f t="shared" si="80"/>
        <v>^^</v>
      </c>
      <c r="Z177" t="str">
        <f t="shared" si="81"/>
        <v>^^</v>
      </c>
      <c r="AA177" t="str">
        <f t="shared" si="82"/>
        <v>^^</v>
      </c>
      <c r="AB177" t="str">
        <f t="shared" si="83"/>
        <v>^^</v>
      </c>
      <c r="AC177" t="str">
        <f t="shared" si="84"/>
        <v>^^</v>
      </c>
      <c r="AD177" s="18" t="str">
        <f t="shared" si="85"/>
        <v>^^</v>
      </c>
      <c r="AE177" s="19" t="str">
        <f t="shared" si="86"/>
        <v>^^</v>
      </c>
      <c r="AF177" t="str">
        <f t="shared" si="87"/>
        <v>^^</v>
      </c>
      <c r="AG177" t="str">
        <f t="shared" si="88"/>
        <v>^^</v>
      </c>
      <c r="AH177" t="str">
        <f t="shared" si="89"/>
        <v>^^</v>
      </c>
      <c r="AI177" t="str">
        <f t="shared" si="90"/>
        <v>^^</v>
      </c>
      <c r="AJ177" t="str">
        <f t="shared" si="91"/>
        <v>^^</v>
      </c>
      <c r="AK177" t="str">
        <f t="shared" si="92"/>
        <v>^^</v>
      </c>
      <c r="AL177" t="str">
        <f t="shared" si="93"/>
        <v>^^</v>
      </c>
      <c r="AM177" t="str">
        <f t="shared" si="94"/>
        <v>^^</v>
      </c>
      <c r="AN177" s="18" t="str">
        <f t="shared" si="95"/>
        <v>^^</v>
      </c>
    </row>
    <row r="178" spans="1:40" x14ac:dyDescent="0.25">
      <c r="A178" s="19"/>
      <c r="C178" t="s">
        <v>44290</v>
      </c>
      <c r="D178" t="s">
        <v>10449</v>
      </c>
      <c r="E178" s="19"/>
      <c r="G178" t="s">
        <v>10430</v>
      </c>
      <c r="H178" s="18" t="s">
        <v>10429</v>
      </c>
      <c r="I178" s="309" t="str">
        <f t="shared" si="100"/>
        <v>^^</v>
      </c>
      <c r="J178" s="19" t="str">
        <f t="shared" si="101"/>
        <v>^^</v>
      </c>
      <c r="K178" s="19" t="str">
        <f t="shared" si="66"/>
        <v>^^</v>
      </c>
      <c r="L178" t="str">
        <f t="shared" si="67"/>
        <v>^^</v>
      </c>
      <c r="M178" t="str">
        <f t="shared" si="68"/>
        <v>^^</v>
      </c>
      <c r="N178" t="str">
        <f t="shared" si="69"/>
        <v>^^</v>
      </c>
      <c r="O178" s="18" t="str">
        <f t="shared" si="70"/>
        <v>^^</v>
      </c>
      <c r="P178" s="19" t="str">
        <f t="shared" si="71"/>
        <v>^^</v>
      </c>
      <c r="Q178" t="str">
        <f t="shared" si="72"/>
        <v>^^</v>
      </c>
      <c r="R178" t="str">
        <f t="shared" si="73"/>
        <v>^^</v>
      </c>
      <c r="S178" t="str">
        <f t="shared" si="74"/>
        <v>^^</v>
      </c>
      <c r="T178" s="18" t="str">
        <f t="shared" si="75"/>
        <v>^^</v>
      </c>
      <c r="U178" s="19" t="str">
        <f t="shared" si="76"/>
        <v>^^</v>
      </c>
      <c r="V178" t="str">
        <f t="shared" si="77"/>
        <v>^^</v>
      </c>
      <c r="W178" t="str">
        <f t="shared" si="78"/>
        <v>^^</v>
      </c>
      <c r="X178" t="str">
        <f t="shared" si="79"/>
        <v>^^</v>
      </c>
      <c r="Y178" t="str">
        <f t="shared" si="80"/>
        <v>^^</v>
      </c>
      <c r="Z178" t="str">
        <f t="shared" si="81"/>
        <v>^^</v>
      </c>
      <c r="AA178" t="str">
        <f t="shared" si="82"/>
        <v>^^</v>
      </c>
      <c r="AB178" t="str">
        <f t="shared" si="83"/>
        <v>^^</v>
      </c>
      <c r="AC178" t="str">
        <f t="shared" si="84"/>
        <v>^^</v>
      </c>
      <c r="AD178" s="18" t="str">
        <f t="shared" si="85"/>
        <v>^^</v>
      </c>
      <c r="AE178" s="19" t="str">
        <f t="shared" si="86"/>
        <v>^^</v>
      </c>
      <c r="AF178" t="str">
        <f t="shared" si="87"/>
        <v>^^</v>
      </c>
      <c r="AG178" t="str">
        <f t="shared" si="88"/>
        <v>^^</v>
      </c>
      <c r="AH178" t="str">
        <f t="shared" si="89"/>
        <v>^^</v>
      </c>
      <c r="AI178" t="str">
        <f t="shared" si="90"/>
        <v>^^</v>
      </c>
      <c r="AJ178" t="str">
        <f t="shared" si="91"/>
        <v>^^</v>
      </c>
      <c r="AK178" t="str">
        <f t="shared" si="92"/>
        <v>^^</v>
      </c>
      <c r="AL178" t="str">
        <f t="shared" si="93"/>
        <v>^^</v>
      </c>
      <c r="AM178" t="str">
        <f t="shared" si="94"/>
        <v>^^</v>
      </c>
      <c r="AN178" s="18" t="str">
        <f t="shared" si="95"/>
        <v>^^</v>
      </c>
    </row>
    <row r="179" spans="1:40" x14ac:dyDescent="0.25">
      <c r="A179" s="19"/>
      <c r="C179" t="s">
        <v>44289</v>
      </c>
      <c r="D179" t="s">
        <v>10446</v>
      </c>
      <c r="E179" s="19"/>
      <c r="G179" t="s">
        <v>10427</v>
      </c>
      <c r="H179" s="18" t="s">
        <v>10426</v>
      </c>
      <c r="I179" s="309" t="str">
        <f t="shared" si="100"/>
        <v>^^</v>
      </c>
      <c r="J179" s="19" t="str">
        <f t="shared" si="101"/>
        <v>^^</v>
      </c>
      <c r="K179" s="19" t="str">
        <f t="shared" si="66"/>
        <v>^^</v>
      </c>
      <c r="L179" t="str">
        <f t="shared" si="67"/>
        <v>^^</v>
      </c>
      <c r="M179" t="str">
        <f t="shared" si="68"/>
        <v>^^</v>
      </c>
      <c r="N179" t="str">
        <f t="shared" si="69"/>
        <v>^^</v>
      </c>
      <c r="O179" s="18" t="str">
        <f t="shared" si="70"/>
        <v>^^</v>
      </c>
      <c r="P179" s="19" t="str">
        <f t="shared" si="71"/>
        <v>^^</v>
      </c>
      <c r="Q179" t="str">
        <f t="shared" si="72"/>
        <v>^^</v>
      </c>
      <c r="R179" t="str">
        <f t="shared" si="73"/>
        <v>^^</v>
      </c>
      <c r="S179" t="str">
        <f t="shared" si="74"/>
        <v>^^</v>
      </c>
      <c r="T179" s="18" t="str">
        <f t="shared" si="75"/>
        <v>^^</v>
      </c>
      <c r="U179" s="19" t="str">
        <f t="shared" si="76"/>
        <v>^^</v>
      </c>
      <c r="V179" t="str">
        <f t="shared" si="77"/>
        <v>^^</v>
      </c>
      <c r="W179" t="str">
        <f t="shared" si="78"/>
        <v>^^</v>
      </c>
      <c r="X179" t="str">
        <f t="shared" si="79"/>
        <v>^^</v>
      </c>
      <c r="Y179" t="str">
        <f t="shared" si="80"/>
        <v>^^</v>
      </c>
      <c r="Z179" t="str">
        <f t="shared" si="81"/>
        <v>^^</v>
      </c>
      <c r="AA179" t="str">
        <f t="shared" si="82"/>
        <v>^^</v>
      </c>
      <c r="AB179" t="str">
        <f t="shared" si="83"/>
        <v>^^</v>
      </c>
      <c r="AC179" t="str">
        <f t="shared" si="84"/>
        <v>^^</v>
      </c>
      <c r="AD179" s="18" t="str">
        <f t="shared" si="85"/>
        <v>^^</v>
      </c>
      <c r="AE179" s="19" t="str">
        <f t="shared" si="86"/>
        <v>^^</v>
      </c>
      <c r="AF179" t="str">
        <f t="shared" si="87"/>
        <v>^^</v>
      </c>
      <c r="AG179" t="str">
        <f t="shared" si="88"/>
        <v>^^</v>
      </c>
      <c r="AH179" t="str">
        <f t="shared" si="89"/>
        <v>^^</v>
      </c>
      <c r="AI179" t="str">
        <f t="shared" si="90"/>
        <v>^^</v>
      </c>
      <c r="AJ179" t="str">
        <f t="shared" si="91"/>
        <v>^^</v>
      </c>
      <c r="AK179" t="str">
        <f t="shared" si="92"/>
        <v>^^</v>
      </c>
      <c r="AL179" t="str">
        <f t="shared" si="93"/>
        <v>^^</v>
      </c>
      <c r="AM179" t="str">
        <f t="shared" si="94"/>
        <v>^^</v>
      </c>
      <c r="AN179" s="18" t="str">
        <f t="shared" si="95"/>
        <v>^^</v>
      </c>
    </row>
    <row r="180" spans="1:40" x14ac:dyDescent="0.25">
      <c r="A180" s="19"/>
      <c r="C180" t="s">
        <v>44288</v>
      </c>
      <c r="D180" t="s">
        <v>10443</v>
      </c>
      <c r="E180" s="19"/>
      <c r="G180" t="s">
        <v>10424</v>
      </c>
      <c r="H180" s="18" t="s">
        <v>10423</v>
      </c>
      <c r="I180" s="309" t="str">
        <f t="shared" si="100"/>
        <v>^^</v>
      </c>
      <c r="J180" s="19" t="str">
        <f t="shared" si="101"/>
        <v>^^</v>
      </c>
      <c r="K180" s="19" t="str">
        <f t="shared" si="66"/>
        <v>^^</v>
      </c>
      <c r="L180" t="str">
        <f t="shared" si="67"/>
        <v>^^</v>
      </c>
      <c r="M180" t="str">
        <f t="shared" si="68"/>
        <v>^^</v>
      </c>
      <c r="N180" t="str">
        <f t="shared" si="69"/>
        <v>^^</v>
      </c>
      <c r="O180" s="18" t="str">
        <f t="shared" si="70"/>
        <v>^^</v>
      </c>
      <c r="P180" s="19" t="str">
        <f t="shared" si="71"/>
        <v>^^</v>
      </c>
      <c r="Q180" t="str">
        <f t="shared" si="72"/>
        <v>^^</v>
      </c>
      <c r="R180" t="str">
        <f t="shared" si="73"/>
        <v>^^</v>
      </c>
      <c r="S180" t="str">
        <f t="shared" si="74"/>
        <v>^^</v>
      </c>
      <c r="T180" s="18" t="str">
        <f t="shared" si="75"/>
        <v>^^</v>
      </c>
      <c r="U180" s="19" t="str">
        <f t="shared" si="76"/>
        <v>^^</v>
      </c>
      <c r="V180" t="str">
        <f t="shared" si="77"/>
        <v>^^</v>
      </c>
      <c r="W180" t="str">
        <f t="shared" si="78"/>
        <v>^^</v>
      </c>
      <c r="X180" t="str">
        <f t="shared" si="79"/>
        <v>^^</v>
      </c>
      <c r="Y180" t="str">
        <f t="shared" si="80"/>
        <v>^^</v>
      </c>
      <c r="Z180" t="str">
        <f t="shared" si="81"/>
        <v>^^</v>
      </c>
      <c r="AA180" t="str">
        <f t="shared" si="82"/>
        <v>^^</v>
      </c>
      <c r="AB180" t="str">
        <f t="shared" si="83"/>
        <v>^^</v>
      </c>
      <c r="AC180" t="str">
        <f t="shared" si="84"/>
        <v>^^</v>
      </c>
      <c r="AD180" s="18" t="str">
        <f t="shared" si="85"/>
        <v>^^</v>
      </c>
      <c r="AE180" s="19" t="str">
        <f t="shared" si="86"/>
        <v>^^</v>
      </c>
      <c r="AF180" t="str">
        <f t="shared" si="87"/>
        <v>^^</v>
      </c>
      <c r="AG180" t="str">
        <f t="shared" si="88"/>
        <v>^^</v>
      </c>
      <c r="AH180" t="str">
        <f t="shared" si="89"/>
        <v>^^</v>
      </c>
      <c r="AI180" t="str">
        <f t="shared" si="90"/>
        <v>^^</v>
      </c>
      <c r="AJ180" t="str">
        <f t="shared" si="91"/>
        <v>^^</v>
      </c>
      <c r="AK180" t="str">
        <f t="shared" si="92"/>
        <v>^^</v>
      </c>
      <c r="AL180" t="str">
        <f t="shared" si="93"/>
        <v>^^</v>
      </c>
      <c r="AM180" t="str">
        <f t="shared" si="94"/>
        <v>^^</v>
      </c>
      <c r="AN180" s="18" t="str">
        <f t="shared" si="95"/>
        <v>^^</v>
      </c>
    </row>
    <row r="181" spans="1:40" x14ac:dyDescent="0.25">
      <c r="A181" s="19"/>
      <c r="C181" t="s">
        <v>44287</v>
      </c>
      <c r="D181" t="s">
        <v>10440</v>
      </c>
      <c r="E181" s="19"/>
      <c r="G181" t="s">
        <v>10421</v>
      </c>
      <c r="H181" s="18" t="s">
        <v>10420</v>
      </c>
      <c r="I181" s="309" t="str">
        <f t="shared" si="100"/>
        <v>^^</v>
      </c>
      <c r="J181" s="19" t="str">
        <f t="shared" si="101"/>
        <v>^^</v>
      </c>
      <c r="K181" s="19" t="str">
        <f t="shared" si="66"/>
        <v>^^</v>
      </c>
      <c r="L181" t="str">
        <f t="shared" si="67"/>
        <v>^^</v>
      </c>
      <c r="M181" t="str">
        <f t="shared" si="68"/>
        <v>^^</v>
      </c>
      <c r="N181" t="str">
        <f t="shared" si="69"/>
        <v>^^</v>
      </c>
      <c r="O181" s="18" t="str">
        <f t="shared" si="70"/>
        <v>^^</v>
      </c>
      <c r="P181" s="19" t="str">
        <f t="shared" si="71"/>
        <v>^^</v>
      </c>
      <c r="Q181" t="str">
        <f t="shared" si="72"/>
        <v>^^</v>
      </c>
      <c r="R181" t="str">
        <f t="shared" si="73"/>
        <v>^^</v>
      </c>
      <c r="S181" t="str">
        <f t="shared" si="74"/>
        <v>^^</v>
      </c>
      <c r="T181" s="18" t="str">
        <f t="shared" si="75"/>
        <v>^^</v>
      </c>
      <c r="U181" s="19" t="str">
        <f t="shared" si="76"/>
        <v>^^</v>
      </c>
      <c r="V181" t="str">
        <f t="shared" si="77"/>
        <v>^^</v>
      </c>
      <c r="W181" t="str">
        <f t="shared" si="78"/>
        <v>^^</v>
      </c>
      <c r="X181" t="str">
        <f t="shared" si="79"/>
        <v>^^</v>
      </c>
      <c r="Y181" t="str">
        <f t="shared" si="80"/>
        <v>^^</v>
      </c>
      <c r="Z181" t="str">
        <f t="shared" si="81"/>
        <v>^^</v>
      </c>
      <c r="AA181" t="str">
        <f t="shared" si="82"/>
        <v>^^</v>
      </c>
      <c r="AB181" t="str">
        <f t="shared" si="83"/>
        <v>^^</v>
      </c>
      <c r="AC181" t="str">
        <f t="shared" si="84"/>
        <v>^^</v>
      </c>
      <c r="AD181" s="18" t="str">
        <f t="shared" si="85"/>
        <v>^^</v>
      </c>
      <c r="AE181" s="19" t="str">
        <f t="shared" si="86"/>
        <v>^^</v>
      </c>
      <c r="AF181" t="str">
        <f t="shared" si="87"/>
        <v>^^</v>
      </c>
      <c r="AG181" t="str">
        <f t="shared" si="88"/>
        <v>^^</v>
      </c>
      <c r="AH181" t="str">
        <f t="shared" si="89"/>
        <v>^^</v>
      </c>
      <c r="AI181" t="str">
        <f t="shared" si="90"/>
        <v>^^</v>
      </c>
      <c r="AJ181" t="str">
        <f t="shared" si="91"/>
        <v>^^</v>
      </c>
      <c r="AK181" t="str">
        <f t="shared" si="92"/>
        <v>^^</v>
      </c>
      <c r="AL181" t="str">
        <f t="shared" si="93"/>
        <v>^^</v>
      </c>
      <c r="AM181" t="str">
        <f t="shared" si="94"/>
        <v>^^</v>
      </c>
      <c r="AN181" s="18" t="str">
        <f t="shared" si="95"/>
        <v>^^</v>
      </c>
    </row>
    <row r="182" spans="1:40" x14ac:dyDescent="0.25">
      <c r="A182" s="19"/>
      <c r="C182" t="s">
        <v>44286</v>
      </c>
      <c r="D182" t="s">
        <v>10437</v>
      </c>
      <c r="E182" s="19"/>
      <c r="G182" t="s">
        <v>10418</v>
      </c>
      <c r="H182" s="18" t="s">
        <v>10417</v>
      </c>
      <c r="I182" s="309" t="str">
        <f t="shared" si="100"/>
        <v>^^</v>
      </c>
      <c r="J182" s="19" t="str">
        <f t="shared" si="101"/>
        <v>^^</v>
      </c>
      <c r="K182" s="19" t="str">
        <f t="shared" si="66"/>
        <v>^^</v>
      </c>
      <c r="L182" t="str">
        <f t="shared" si="67"/>
        <v>^^</v>
      </c>
      <c r="M182" t="str">
        <f t="shared" si="68"/>
        <v>^^</v>
      </c>
      <c r="N182" t="str">
        <f t="shared" si="69"/>
        <v>^^</v>
      </c>
      <c r="O182" s="18" t="str">
        <f t="shared" si="70"/>
        <v>^^</v>
      </c>
      <c r="P182" s="19" t="str">
        <f t="shared" si="71"/>
        <v>^^</v>
      </c>
      <c r="Q182" t="str">
        <f t="shared" si="72"/>
        <v>^^</v>
      </c>
      <c r="R182" t="str">
        <f t="shared" si="73"/>
        <v>^^</v>
      </c>
      <c r="S182" t="str">
        <f t="shared" si="74"/>
        <v>^^</v>
      </c>
      <c r="T182" s="18" t="str">
        <f t="shared" si="75"/>
        <v>^^</v>
      </c>
      <c r="U182" s="19" t="str">
        <f t="shared" si="76"/>
        <v>^^</v>
      </c>
      <c r="V182" t="str">
        <f t="shared" si="77"/>
        <v>^^</v>
      </c>
      <c r="W182" t="str">
        <f t="shared" si="78"/>
        <v>^^</v>
      </c>
      <c r="X182" t="str">
        <f t="shared" si="79"/>
        <v>^^</v>
      </c>
      <c r="Y182" t="str">
        <f t="shared" si="80"/>
        <v>^^</v>
      </c>
      <c r="Z182" t="str">
        <f t="shared" si="81"/>
        <v>^^</v>
      </c>
      <c r="AA182" t="str">
        <f t="shared" si="82"/>
        <v>^^</v>
      </c>
      <c r="AB182" t="str">
        <f t="shared" si="83"/>
        <v>^^</v>
      </c>
      <c r="AC182" t="str">
        <f t="shared" si="84"/>
        <v>^^</v>
      </c>
      <c r="AD182" s="18" t="str">
        <f t="shared" si="85"/>
        <v>^^</v>
      </c>
      <c r="AE182" s="19" t="str">
        <f t="shared" si="86"/>
        <v>^^</v>
      </c>
      <c r="AF182" t="str">
        <f t="shared" si="87"/>
        <v>^^</v>
      </c>
      <c r="AG182" t="str">
        <f t="shared" si="88"/>
        <v>^^</v>
      </c>
      <c r="AH182" t="str">
        <f t="shared" si="89"/>
        <v>^^</v>
      </c>
      <c r="AI182" t="str">
        <f t="shared" si="90"/>
        <v>^^</v>
      </c>
      <c r="AJ182" t="str">
        <f t="shared" si="91"/>
        <v>^^</v>
      </c>
      <c r="AK182" t="str">
        <f t="shared" si="92"/>
        <v>^^</v>
      </c>
      <c r="AL182" t="str">
        <f t="shared" si="93"/>
        <v>^^</v>
      </c>
      <c r="AM182" t="str">
        <f t="shared" si="94"/>
        <v>^^</v>
      </c>
      <c r="AN182" s="18" t="str">
        <f t="shared" si="95"/>
        <v>^^</v>
      </c>
    </row>
    <row r="183" spans="1:40" x14ac:dyDescent="0.25">
      <c r="A183" s="19"/>
      <c r="C183" t="s">
        <v>44285</v>
      </c>
      <c r="D183" t="s">
        <v>10434</v>
      </c>
      <c r="E183" s="19"/>
      <c r="G183" t="s">
        <v>10415</v>
      </c>
      <c r="H183" s="18" t="s">
        <v>10414</v>
      </c>
      <c r="I183" s="309" t="str">
        <f t="shared" si="100"/>
        <v>^^</v>
      </c>
      <c r="J183" s="19" t="str">
        <f t="shared" si="101"/>
        <v>^^</v>
      </c>
      <c r="K183" s="19" t="str">
        <f t="shared" si="66"/>
        <v>^^</v>
      </c>
      <c r="L183" t="str">
        <f t="shared" si="67"/>
        <v>^^</v>
      </c>
      <c r="M183" t="str">
        <f t="shared" si="68"/>
        <v>^^</v>
      </c>
      <c r="N183" t="str">
        <f t="shared" si="69"/>
        <v>^^</v>
      </c>
      <c r="O183" s="18" t="str">
        <f t="shared" si="70"/>
        <v>^^</v>
      </c>
      <c r="P183" s="19" t="str">
        <f t="shared" si="71"/>
        <v>^^</v>
      </c>
      <c r="Q183" t="str">
        <f t="shared" si="72"/>
        <v>^^</v>
      </c>
      <c r="R183" t="str">
        <f t="shared" si="73"/>
        <v>^^</v>
      </c>
      <c r="S183" t="str">
        <f t="shared" si="74"/>
        <v>^^</v>
      </c>
      <c r="T183" s="18" t="str">
        <f t="shared" si="75"/>
        <v>^^</v>
      </c>
      <c r="U183" s="19" t="str">
        <f t="shared" si="76"/>
        <v>^^</v>
      </c>
      <c r="V183" t="str">
        <f t="shared" si="77"/>
        <v>^^</v>
      </c>
      <c r="W183" t="str">
        <f t="shared" si="78"/>
        <v>^^</v>
      </c>
      <c r="X183" t="str">
        <f t="shared" si="79"/>
        <v>^^</v>
      </c>
      <c r="Y183" t="str">
        <f t="shared" si="80"/>
        <v>^^</v>
      </c>
      <c r="Z183" t="str">
        <f t="shared" si="81"/>
        <v>^^</v>
      </c>
      <c r="AA183" t="str">
        <f t="shared" si="82"/>
        <v>^^</v>
      </c>
      <c r="AB183" t="str">
        <f t="shared" si="83"/>
        <v>^^</v>
      </c>
      <c r="AC183" t="str">
        <f t="shared" si="84"/>
        <v>^^</v>
      </c>
      <c r="AD183" s="18" t="str">
        <f t="shared" si="85"/>
        <v>^^</v>
      </c>
      <c r="AE183" s="19" t="str">
        <f t="shared" si="86"/>
        <v>^^</v>
      </c>
      <c r="AF183" t="str">
        <f t="shared" si="87"/>
        <v>^^</v>
      </c>
      <c r="AG183" t="str">
        <f t="shared" si="88"/>
        <v>^^</v>
      </c>
      <c r="AH183" t="str">
        <f t="shared" si="89"/>
        <v>^^</v>
      </c>
      <c r="AI183" t="str">
        <f t="shared" si="90"/>
        <v>^^</v>
      </c>
      <c r="AJ183" t="str">
        <f t="shared" si="91"/>
        <v>^^</v>
      </c>
      <c r="AK183" t="str">
        <f t="shared" si="92"/>
        <v>^^</v>
      </c>
      <c r="AL183" t="str">
        <f t="shared" si="93"/>
        <v>^^</v>
      </c>
      <c r="AM183" t="str">
        <f t="shared" si="94"/>
        <v>^^</v>
      </c>
      <c r="AN183" s="18" t="str">
        <f t="shared" si="95"/>
        <v>^^</v>
      </c>
    </row>
    <row r="184" spans="1:40" x14ac:dyDescent="0.25">
      <c r="A184" s="19"/>
      <c r="C184" t="s">
        <v>44284</v>
      </c>
      <c r="D184" t="s">
        <v>10431</v>
      </c>
      <c r="E184" s="19"/>
      <c r="G184" t="s">
        <v>10412</v>
      </c>
      <c r="H184" s="18" t="s">
        <v>10411</v>
      </c>
      <c r="I184" s="309" t="str">
        <f t="shared" si="100"/>
        <v>^^</v>
      </c>
      <c r="J184" s="19" t="str">
        <f t="shared" si="101"/>
        <v>^^</v>
      </c>
      <c r="K184" s="19" t="str">
        <f t="shared" si="66"/>
        <v>^^</v>
      </c>
      <c r="L184" t="str">
        <f t="shared" si="67"/>
        <v>^^</v>
      </c>
      <c r="M184" t="str">
        <f t="shared" si="68"/>
        <v>^^</v>
      </c>
      <c r="N184" t="str">
        <f t="shared" si="69"/>
        <v>^^</v>
      </c>
      <c r="O184" s="18" t="str">
        <f t="shared" si="70"/>
        <v>^^</v>
      </c>
      <c r="P184" s="19" t="str">
        <f t="shared" si="71"/>
        <v>^^</v>
      </c>
      <c r="Q184" t="str">
        <f t="shared" si="72"/>
        <v>^^</v>
      </c>
      <c r="R184" t="str">
        <f t="shared" si="73"/>
        <v>^^</v>
      </c>
      <c r="S184" t="str">
        <f t="shared" si="74"/>
        <v>^^</v>
      </c>
      <c r="T184" s="18" t="str">
        <f t="shared" si="75"/>
        <v>^^</v>
      </c>
      <c r="U184" s="19" t="str">
        <f t="shared" si="76"/>
        <v>^^</v>
      </c>
      <c r="V184" t="str">
        <f t="shared" si="77"/>
        <v>^^</v>
      </c>
      <c r="W184" t="str">
        <f t="shared" si="78"/>
        <v>^^</v>
      </c>
      <c r="X184" t="str">
        <f t="shared" si="79"/>
        <v>^^</v>
      </c>
      <c r="Y184" t="str">
        <f t="shared" si="80"/>
        <v>^^</v>
      </c>
      <c r="Z184" t="str">
        <f t="shared" si="81"/>
        <v>^^</v>
      </c>
      <c r="AA184" t="str">
        <f t="shared" si="82"/>
        <v>^^</v>
      </c>
      <c r="AB184" t="str">
        <f t="shared" si="83"/>
        <v>^^</v>
      </c>
      <c r="AC184" t="str">
        <f t="shared" si="84"/>
        <v>^^</v>
      </c>
      <c r="AD184" s="18" t="str">
        <f t="shared" si="85"/>
        <v>^^</v>
      </c>
      <c r="AE184" s="19" t="str">
        <f t="shared" si="86"/>
        <v>^^</v>
      </c>
      <c r="AF184" t="str">
        <f t="shared" si="87"/>
        <v>^^</v>
      </c>
      <c r="AG184" t="str">
        <f t="shared" si="88"/>
        <v>^^</v>
      </c>
      <c r="AH184" t="str">
        <f t="shared" si="89"/>
        <v>^^</v>
      </c>
      <c r="AI184" t="str">
        <f t="shared" si="90"/>
        <v>^^</v>
      </c>
      <c r="AJ184" t="str">
        <f t="shared" si="91"/>
        <v>^^</v>
      </c>
      <c r="AK184" t="str">
        <f t="shared" si="92"/>
        <v>^^</v>
      </c>
      <c r="AL184" t="str">
        <f t="shared" si="93"/>
        <v>^^</v>
      </c>
      <c r="AM184" t="str">
        <f t="shared" si="94"/>
        <v>^^</v>
      </c>
      <c r="AN184" s="18" t="str">
        <f t="shared" si="95"/>
        <v>^^</v>
      </c>
    </row>
    <row r="185" spans="1:40" x14ac:dyDescent="0.25">
      <c r="A185" s="19"/>
      <c r="C185" t="s">
        <v>44283</v>
      </c>
      <c r="D185" t="s">
        <v>10428</v>
      </c>
      <c r="E185" s="19"/>
      <c r="G185" t="s">
        <v>44282</v>
      </c>
      <c r="H185" s="18" t="s">
        <v>44281</v>
      </c>
      <c r="I185" s="309" t="str">
        <f t="shared" si="100"/>
        <v>^^</v>
      </c>
      <c r="J185" s="19" t="str">
        <f t="shared" si="101"/>
        <v>^^</v>
      </c>
      <c r="K185" s="19" t="str">
        <f t="shared" si="66"/>
        <v>^^</v>
      </c>
      <c r="L185" t="str">
        <f t="shared" si="67"/>
        <v>^^</v>
      </c>
      <c r="M185" t="str">
        <f t="shared" si="68"/>
        <v>^^</v>
      </c>
      <c r="N185" t="str">
        <f t="shared" si="69"/>
        <v>^^</v>
      </c>
      <c r="O185" s="18" t="str">
        <f t="shared" si="70"/>
        <v>^^</v>
      </c>
      <c r="P185" s="19" t="str">
        <f t="shared" si="71"/>
        <v>^^</v>
      </c>
      <c r="Q185" t="str">
        <f t="shared" si="72"/>
        <v>^^</v>
      </c>
      <c r="R185" t="str">
        <f t="shared" si="73"/>
        <v>^^</v>
      </c>
      <c r="S185" t="str">
        <f t="shared" si="74"/>
        <v>^^</v>
      </c>
      <c r="T185" s="18" t="str">
        <f t="shared" si="75"/>
        <v>^^</v>
      </c>
      <c r="U185" s="19" t="str">
        <f t="shared" si="76"/>
        <v>^^</v>
      </c>
      <c r="V185" t="str">
        <f t="shared" si="77"/>
        <v>^^</v>
      </c>
      <c r="W185" t="str">
        <f t="shared" si="78"/>
        <v>^^</v>
      </c>
      <c r="X185" t="str">
        <f t="shared" si="79"/>
        <v>^^</v>
      </c>
      <c r="Y185" t="str">
        <f t="shared" si="80"/>
        <v>^^</v>
      </c>
      <c r="Z185" t="str">
        <f t="shared" si="81"/>
        <v>^^</v>
      </c>
      <c r="AA185" t="str">
        <f t="shared" si="82"/>
        <v>^^</v>
      </c>
      <c r="AB185" t="str">
        <f t="shared" si="83"/>
        <v>^^</v>
      </c>
      <c r="AC185" t="str">
        <f t="shared" si="84"/>
        <v>^^</v>
      </c>
      <c r="AD185" s="18" t="str">
        <f t="shared" si="85"/>
        <v>^^</v>
      </c>
      <c r="AE185" s="19" t="str">
        <f t="shared" si="86"/>
        <v>^^</v>
      </c>
      <c r="AF185" t="str">
        <f t="shared" si="87"/>
        <v>^^</v>
      </c>
      <c r="AG185" t="str">
        <f t="shared" si="88"/>
        <v>^^</v>
      </c>
      <c r="AH185" t="str">
        <f t="shared" si="89"/>
        <v>^^</v>
      </c>
      <c r="AI185" t="str">
        <f t="shared" si="90"/>
        <v>^^</v>
      </c>
      <c r="AJ185" t="str">
        <f t="shared" si="91"/>
        <v>^^</v>
      </c>
      <c r="AK185" t="str">
        <f t="shared" si="92"/>
        <v>^^</v>
      </c>
      <c r="AL185" t="str">
        <f t="shared" si="93"/>
        <v>^^</v>
      </c>
      <c r="AM185" t="str">
        <f t="shared" si="94"/>
        <v>^^</v>
      </c>
      <c r="AN185" s="18" t="str">
        <f t="shared" si="95"/>
        <v>^^</v>
      </c>
    </row>
    <row r="186" spans="1:40" x14ac:dyDescent="0.25">
      <c r="A186" s="19"/>
      <c r="C186" t="s">
        <v>44280</v>
      </c>
      <c r="D186" t="s">
        <v>10425</v>
      </c>
      <c r="E186" s="19"/>
      <c r="G186" t="s">
        <v>44279</v>
      </c>
      <c r="H186" s="18" t="s">
        <v>44278</v>
      </c>
      <c r="I186" s="309" t="str">
        <f t="shared" si="100"/>
        <v>^^</v>
      </c>
      <c r="J186" s="19" t="str">
        <f t="shared" si="101"/>
        <v>^^</v>
      </c>
      <c r="K186" s="19" t="str">
        <f t="shared" si="66"/>
        <v>^^</v>
      </c>
      <c r="L186" t="str">
        <f t="shared" si="67"/>
        <v>^^</v>
      </c>
      <c r="M186" t="str">
        <f t="shared" si="68"/>
        <v>^^</v>
      </c>
      <c r="N186" t="str">
        <f t="shared" si="69"/>
        <v>^^</v>
      </c>
      <c r="O186" s="18" t="str">
        <f t="shared" si="70"/>
        <v>^^</v>
      </c>
      <c r="P186" s="19" t="str">
        <f t="shared" si="71"/>
        <v>^^</v>
      </c>
      <c r="Q186" t="str">
        <f t="shared" si="72"/>
        <v>^^</v>
      </c>
      <c r="R186" t="str">
        <f t="shared" si="73"/>
        <v>^^</v>
      </c>
      <c r="S186" t="str">
        <f t="shared" si="74"/>
        <v>^^</v>
      </c>
      <c r="T186" s="18" t="str">
        <f t="shared" si="75"/>
        <v>^^</v>
      </c>
      <c r="U186" s="19" t="str">
        <f t="shared" si="76"/>
        <v>^^</v>
      </c>
      <c r="V186" t="str">
        <f t="shared" si="77"/>
        <v>^^</v>
      </c>
      <c r="W186" t="str">
        <f t="shared" si="78"/>
        <v>^^</v>
      </c>
      <c r="X186" t="str">
        <f t="shared" si="79"/>
        <v>^^</v>
      </c>
      <c r="Y186" t="str">
        <f t="shared" si="80"/>
        <v>^^</v>
      </c>
      <c r="Z186" t="str">
        <f t="shared" si="81"/>
        <v>^^</v>
      </c>
      <c r="AA186" t="str">
        <f t="shared" si="82"/>
        <v>^^</v>
      </c>
      <c r="AB186" t="str">
        <f t="shared" si="83"/>
        <v>^^</v>
      </c>
      <c r="AC186" t="str">
        <f t="shared" si="84"/>
        <v>^^</v>
      </c>
      <c r="AD186" s="18" t="str">
        <f t="shared" si="85"/>
        <v>^^</v>
      </c>
      <c r="AE186" s="19" t="str">
        <f t="shared" si="86"/>
        <v>^^</v>
      </c>
      <c r="AF186" t="str">
        <f t="shared" si="87"/>
        <v>^^</v>
      </c>
      <c r="AG186" t="str">
        <f t="shared" si="88"/>
        <v>^^</v>
      </c>
      <c r="AH186" t="str">
        <f t="shared" si="89"/>
        <v>^^</v>
      </c>
      <c r="AI186" t="str">
        <f t="shared" si="90"/>
        <v>^^</v>
      </c>
      <c r="AJ186" t="str">
        <f t="shared" si="91"/>
        <v>^^</v>
      </c>
      <c r="AK186" t="str">
        <f t="shared" si="92"/>
        <v>^^</v>
      </c>
      <c r="AL186" t="str">
        <f t="shared" si="93"/>
        <v>^^</v>
      </c>
      <c r="AM186" t="str">
        <f t="shared" si="94"/>
        <v>^^</v>
      </c>
      <c r="AN186" s="18" t="str">
        <f t="shared" si="95"/>
        <v>^^</v>
      </c>
    </row>
    <row r="187" spans="1:40" x14ac:dyDescent="0.25">
      <c r="A187" s="19"/>
      <c r="C187" t="s">
        <v>44277</v>
      </c>
      <c r="D187" t="s">
        <v>10422</v>
      </c>
      <c r="E187" s="19"/>
      <c r="G187" t="s">
        <v>44276</v>
      </c>
      <c r="H187" s="18" t="s">
        <v>44275</v>
      </c>
      <c r="I187" s="309" t="str">
        <f t="shared" si="100"/>
        <v>^^</v>
      </c>
      <c r="J187" s="19" t="str">
        <f t="shared" si="101"/>
        <v>^^</v>
      </c>
      <c r="K187" s="19" t="str">
        <f t="shared" si="66"/>
        <v>^^</v>
      </c>
      <c r="L187" t="str">
        <f t="shared" si="67"/>
        <v>^^</v>
      </c>
      <c r="M187" t="str">
        <f t="shared" si="68"/>
        <v>^^</v>
      </c>
      <c r="N187" t="str">
        <f t="shared" si="69"/>
        <v>^^</v>
      </c>
      <c r="O187" s="18" t="str">
        <f t="shared" si="70"/>
        <v>^^</v>
      </c>
      <c r="P187" s="19" t="str">
        <f t="shared" si="71"/>
        <v>^^</v>
      </c>
      <c r="Q187" t="str">
        <f t="shared" si="72"/>
        <v>^^</v>
      </c>
      <c r="R187" t="str">
        <f t="shared" si="73"/>
        <v>^^</v>
      </c>
      <c r="S187" t="str">
        <f t="shared" si="74"/>
        <v>^^</v>
      </c>
      <c r="T187" s="18" t="str">
        <f t="shared" si="75"/>
        <v>^^</v>
      </c>
      <c r="U187" s="19" t="str">
        <f t="shared" si="76"/>
        <v>^^</v>
      </c>
      <c r="V187" t="str">
        <f t="shared" si="77"/>
        <v>^^</v>
      </c>
      <c r="W187" t="str">
        <f t="shared" si="78"/>
        <v>^^</v>
      </c>
      <c r="X187" t="str">
        <f t="shared" si="79"/>
        <v>^^</v>
      </c>
      <c r="Y187" t="str">
        <f t="shared" si="80"/>
        <v>^^</v>
      </c>
      <c r="Z187" t="str">
        <f t="shared" si="81"/>
        <v>^^</v>
      </c>
      <c r="AA187" t="str">
        <f t="shared" si="82"/>
        <v>^^</v>
      </c>
      <c r="AB187" t="str">
        <f t="shared" si="83"/>
        <v>^^</v>
      </c>
      <c r="AC187" t="str">
        <f t="shared" si="84"/>
        <v>^^</v>
      </c>
      <c r="AD187" s="18" t="str">
        <f t="shared" si="85"/>
        <v>^^</v>
      </c>
      <c r="AE187" s="19" t="str">
        <f t="shared" si="86"/>
        <v>^^</v>
      </c>
      <c r="AF187" t="str">
        <f t="shared" si="87"/>
        <v>^^</v>
      </c>
      <c r="AG187" t="str">
        <f t="shared" si="88"/>
        <v>^^</v>
      </c>
      <c r="AH187" t="str">
        <f t="shared" si="89"/>
        <v>^^</v>
      </c>
      <c r="AI187" t="str">
        <f t="shared" si="90"/>
        <v>^^</v>
      </c>
      <c r="AJ187" t="str">
        <f t="shared" si="91"/>
        <v>^^</v>
      </c>
      <c r="AK187" t="str">
        <f t="shared" si="92"/>
        <v>^^</v>
      </c>
      <c r="AL187" t="str">
        <f t="shared" si="93"/>
        <v>^^</v>
      </c>
      <c r="AM187" t="str">
        <f t="shared" si="94"/>
        <v>^^</v>
      </c>
      <c r="AN187" s="18" t="str">
        <f t="shared" si="95"/>
        <v>^^</v>
      </c>
    </row>
    <row r="188" spans="1:40" x14ac:dyDescent="0.25">
      <c r="A188" s="19"/>
      <c r="C188" t="s">
        <v>44274</v>
      </c>
      <c r="D188" t="s">
        <v>10419</v>
      </c>
      <c r="E188" s="19"/>
      <c r="G188" t="s">
        <v>10409</v>
      </c>
      <c r="H188" s="18" t="s">
        <v>10408</v>
      </c>
      <c r="I188" s="309" t="str">
        <f t="shared" si="100"/>
        <v>^^</v>
      </c>
      <c r="J188" s="19" t="str">
        <f t="shared" si="101"/>
        <v>^^</v>
      </c>
      <c r="K188" s="19" t="str">
        <f t="shared" si="66"/>
        <v>^^</v>
      </c>
      <c r="L188" t="str">
        <f t="shared" si="67"/>
        <v>^^</v>
      </c>
      <c r="M188" t="str">
        <f t="shared" si="68"/>
        <v>^^</v>
      </c>
      <c r="N188" t="str">
        <f t="shared" si="69"/>
        <v>^^</v>
      </c>
      <c r="O188" s="18" t="str">
        <f t="shared" si="70"/>
        <v>^^</v>
      </c>
      <c r="P188" s="19" t="str">
        <f t="shared" si="71"/>
        <v>^^</v>
      </c>
      <c r="Q188" t="str">
        <f t="shared" si="72"/>
        <v>^^</v>
      </c>
      <c r="R188" t="str">
        <f t="shared" si="73"/>
        <v>^^</v>
      </c>
      <c r="S188" t="str">
        <f t="shared" si="74"/>
        <v>^^</v>
      </c>
      <c r="T188" s="18" t="str">
        <f t="shared" si="75"/>
        <v>^^</v>
      </c>
      <c r="U188" s="19" t="str">
        <f t="shared" si="76"/>
        <v>^^</v>
      </c>
      <c r="V188" t="str">
        <f t="shared" si="77"/>
        <v>^^</v>
      </c>
      <c r="W188" t="str">
        <f t="shared" si="78"/>
        <v>^^</v>
      </c>
      <c r="X188" t="str">
        <f t="shared" si="79"/>
        <v>^^</v>
      </c>
      <c r="Y188" t="str">
        <f t="shared" si="80"/>
        <v>^^</v>
      </c>
      <c r="Z188" t="str">
        <f t="shared" si="81"/>
        <v>^^</v>
      </c>
      <c r="AA188" t="str">
        <f t="shared" si="82"/>
        <v>^^</v>
      </c>
      <c r="AB188" t="str">
        <f t="shared" si="83"/>
        <v>^^</v>
      </c>
      <c r="AC188" t="str">
        <f t="shared" si="84"/>
        <v>^^</v>
      </c>
      <c r="AD188" s="18" t="str">
        <f t="shared" si="85"/>
        <v>^^</v>
      </c>
      <c r="AE188" s="19" t="str">
        <f t="shared" si="86"/>
        <v>^^</v>
      </c>
      <c r="AF188" t="str">
        <f t="shared" si="87"/>
        <v>^^</v>
      </c>
      <c r="AG188" t="str">
        <f t="shared" si="88"/>
        <v>^^</v>
      </c>
      <c r="AH188" t="str">
        <f t="shared" si="89"/>
        <v>^^</v>
      </c>
      <c r="AI188" t="str">
        <f t="shared" si="90"/>
        <v>^^</v>
      </c>
      <c r="AJ188" t="str">
        <f t="shared" si="91"/>
        <v>^^</v>
      </c>
      <c r="AK188" t="str">
        <f t="shared" si="92"/>
        <v>^^</v>
      </c>
      <c r="AL188" t="str">
        <f t="shared" si="93"/>
        <v>^^</v>
      </c>
      <c r="AM188" t="str">
        <f t="shared" si="94"/>
        <v>^^</v>
      </c>
      <c r="AN188" s="18" t="str">
        <f t="shared" si="95"/>
        <v>^^</v>
      </c>
    </row>
    <row r="189" spans="1:40" x14ac:dyDescent="0.25">
      <c r="A189" s="19"/>
      <c r="C189" t="s">
        <v>44273</v>
      </c>
      <c r="D189" t="s">
        <v>10416</v>
      </c>
      <c r="E189" s="19"/>
      <c r="G189" t="s">
        <v>10406</v>
      </c>
      <c r="H189" s="18" t="s">
        <v>10405</v>
      </c>
      <c r="I189" s="309" t="str">
        <f t="shared" si="100"/>
        <v>^^</v>
      </c>
      <c r="J189" s="19" t="str">
        <f t="shared" si="101"/>
        <v>^^</v>
      </c>
      <c r="K189" s="19" t="str">
        <f t="shared" si="66"/>
        <v>^^</v>
      </c>
      <c r="L189" t="str">
        <f t="shared" si="67"/>
        <v>^^</v>
      </c>
      <c r="M189" t="str">
        <f t="shared" si="68"/>
        <v>^^</v>
      </c>
      <c r="N189" t="str">
        <f t="shared" si="69"/>
        <v>^^</v>
      </c>
      <c r="O189" s="18" t="str">
        <f t="shared" si="70"/>
        <v>^^</v>
      </c>
      <c r="P189" s="19" t="str">
        <f t="shared" si="71"/>
        <v>^^</v>
      </c>
      <c r="Q189" t="str">
        <f t="shared" si="72"/>
        <v>^^</v>
      </c>
      <c r="R189" t="str">
        <f t="shared" si="73"/>
        <v>^^</v>
      </c>
      <c r="S189" t="str">
        <f t="shared" si="74"/>
        <v>^^</v>
      </c>
      <c r="T189" s="18" t="str">
        <f t="shared" si="75"/>
        <v>^^</v>
      </c>
      <c r="U189" s="19" t="str">
        <f t="shared" si="76"/>
        <v>^^</v>
      </c>
      <c r="V189" t="str">
        <f t="shared" si="77"/>
        <v>^^</v>
      </c>
      <c r="W189" t="str">
        <f t="shared" si="78"/>
        <v>^^</v>
      </c>
      <c r="X189" t="str">
        <f t="shared" si="79"/>
        <v>^^</v>
      </c>
      <c r="Y189" t="str">
        <f t="shared" si="80"/>
        <v>^^</v>
      </c>
      <c r="Z189" t="str">
        <f t="shared" si="81"/>
        <v>^^</v>
      </c>
      <c r="AA189" t="str">
        <f t="shared" si="82"/>
        <v>^^</v>
      </c>
      <c r="AB189" t="str">
        <f t="shared" si="83"/>
        <v>^^</v>
      </c>
      <c r="AC189" t="str">
        <f t="shared" si="84"/>
        <v>^^</v>
      </c>
      <c r="AD189" s="18" t="str">
        <f t="shared" si="85"/>
        <v>^^</v>
      </c>
      <c r="AE189" s="19" t="str">
        <f t="shared" si="86"/>
        <v>^^</v>
      </c>
      <c r="AF189" t="str">
        <f t="shared" si="87"/>
        <v>^^</v>
      </c>
      <c r="AG189" t="str">
        <f t="shared" si="88"/>
        <v>^^</v>
      </c>
      <c r="AH189" t="str">
        <f t="shared" si="89"/>
        <v>^^</v>
      </c>
      <c r="AI189" t="str">
        <f t="shared" si="90"/>
        <v>^^</v>
      </c>
      <c r="AJ189" t="str">
        <f t="shared" si="91"/>
        <v>^^</v>
      </c>
      <c r="AK189" t="str">
        <f t="shared" si="92"/>
        <v>^^</v>
      </c>
      <c r="AL189" t="str">
        <f t="shared" si="93"/>
        <v>^^</v>
      </c>
      <c r="AM189" t="str">
        <f t="shared" si="94"/>
        <v>^^</v>
      </c>
      <c r="AN189" s="18" t="str">
        <f t="shared" si="95"/>
        <v>^^</v>
      </c>
    </row>
    <row r="190" spans="1:40" x14ac:dyDescent="0.25">
      <c r="A190" s="19"/>
      <c r="C190" t="s">
        <v>44272</v>
      </c>
      <c r="D190" t="s">
        <v>10413</v>
      </c>
      <c r="E190" s="19"/>
      <c r="G190" t="s">
        <v>10403</v>
      </c>
      <c r="H190" s="18" t="s">
        <v>10402</v>
      </c>
      <c r="I190" s="309" t="str">
        <f t="shared" si="100"/>
        <v>^^</v>
      </c>
      <c r="J190" s="19" t="str">
        <f t="shared" si="101"/>
        <v>^^</v>
      </c>
      <c r="K190" s="19" t="str">
        <f t="shared" si="66"/>
        <v>^^</v>
      </c>
      <c r="L190" t="str">
        <f t="shared" si="67"/>
        <v>^^</v>
      </c>
      <c r="M190" t="str">
        <f t="shared" si="68"/>
        <v>^^</v>
      </c>
      <c r="N190" t="str">
        <f t="shared" si="69"/>
        <v>^^</v>
      </c>
      <c r="O190" s="18" t="str">
        <f t="shared" si="70"/>
        <v>^^</v>
      </c>
      <c r="P190" s="19" t="str">
        <f t="shared" si="71"/>
        <v>^^</v>
      </c>
      <c r="Q190" t="str">
        <f t="shared" si="72"/>
        <v>^^</v>
      </c>
      <c r="R190" t="str">
        <f t="shared" si="73"/>
        <v>^^</v>
      </c>
      <c r="S190" t="str">
        <f t="shared" si="74"/>
        <v>^^</v>
      </c>
      <c r="T190" s="18" t="str">
        <f t="shared" si="75"/>
        <v>^^</v>
      </c>
      <c r="U190" s="19" t="str">
        <f t="shared" si="76"/>
        <v>^^</v>
      </c>
      <c r="V190" t="str">
        <f t="shared" si="77"/>
        <v>^^</v>
      </c>
      <c r="W190" t="str">
        <f t="shared" si="78"/>
        <v>^^</v>
      </c>
      <c r="X190" t="str">
        <f t="shared" si="79"/>
        <v>^^</v>
      </c>
      <c r="Y190" t="str">
        <f t="shared" si="80"/>
        <v>^^</v>
      </c>
      <c r="Z190" t="str">
        <f t="shared" si="81"/>
        <v>^^</v>
      </c>
      <c r="AA190" t="str">
        <f t="shared" si="82"/>
        <v>^^</v>
      </c>
      <c r="AB190" t="str">
        <f t="shared" si="83"/>
        <v>^^</v>
      </c>
      <c r="AC190" t="str">
        <f t="shared" si="84"/>
        <v>^^</v>
      </c>
      <c r="AD190" s="18" t="str">
        <f t="shared" si="85"/>
        <v>^^</v>
      </c>
      <c r="AE190" s="19" t="str">
        <f t="shared" si="86"/>
        <v>^^</v>
      </c>
      <c r="AF190" t="str">
        <f t="shared" si="87"/>
        <v>^^</v>
      </c>
      <c r="AG190" t="str">
        <f t="shared" si="88"/>
        <v>^^</v>
      </c>
      <c r="AH190" t="str">
        <f t="shared" si="89"/>
        <v>^^</v>
      </c>
      <c r="AI190" t="str">
        <f t="shared" si="90"/>
        <v>^^</v>
      </c>
      <c r="AJ190" t="str">
        <f t="shared" si="91"/>
        <v>^^</v>
      </c>
      <c r="AK190" t="str">
        <f t="shared" si="92"/>
        <v>^^</v>
      </c>
      <c r="AL190" t="str">
        <f t="shared" si="93"/>
        <v>^^</v>
      </c>
      <c r="AM190" t="str">
        <f t="shared" si="94"/>
        <v>^^</v>
      </c>
      <c r="AN190" s="18" t="str">
        <f t="shared" si="95"/>
        <v>^^</v>
      </c>
    </row>
    <row r="191" spans="1:40" x14ac:dyDescent="0.25">
      <c r="A191" s="19"/>
      <c r="C191" t="s">
        <v>44271</v>
      </c>
      <c r="D191" t="s">
        <v>10410</v>
      </c>
      <c r="E191" s="19"/>
      <c r="G191" t="s">
        <v>10400</v>
      </c>
      <c r="H191" s="18" t="s">
        <v>10399</v>
      </c>
      <c r="I191" s="309" t="str">
        <f t="shared" si="100"/>
        <v>^^</v>
      </c>
      <c r="J191" s="19" t="str">
        <f t="shared" si="101"/>
        <v>^^</v>
      </c>
      <c r="K191" s="19" t="str">
        <f t="shared" si="66"/>
        <v>^^</v>
      </c>
      <c r="L191" t="str">
        <f t="shared" si="67"/>
        <v>^^</v>
      </c>
      <c r="M191" t="str">
        <f t="shared" si="68"/>
        <v>^^</v>
      </c>
      <c r="N191" t="str">
        <f t="shared" si="69"/>
        <v>^^</v>
      </c>
      <c r="O191" s="18" t="str">
        <f t="shared" si="70"/>
        <v>^^</v>
      </c>
      <c r="P191" s="19" t="str">
        <f t="shared" si="71"/>
        <v>^^</v>
      </c>
      <c r="Q191" t="str">
        <f t="shared" si="72"/>
        <v>^^</v>
      </c>
      <c r="R191" t="str">
        <f t="shared" si="73"/>
        <v>^^</v>
      </c>
      <c r="S191" t="str">
        <f t="shared" si="74"/>
        <v>^^</v>
      </c>
      <c r="T191" s="18" t="str">
        <f t="shared" si="75"/>
        <v>^^</v>
      </c>
      <c r="U191" s="19" t="str">
        <f t="shared" si="76"/>
        <v>^^</v>
      </c>
      <c r="V191" t="str">
        <f t="shared" si="77"/>
        <v>^^</v>
      </c>
      <c r="W191" t="str">
        <f t="shared" si="78"/>
        <v>^^</v>
      </c>
      <c r="X191" t="str">
        <f t="shared" si="79"/>
        <v>^^</v>
      </c>
      <c r="Y191" t="str">
        <f t="shared" si="80"/>
        <v>^^</v>
      </c>
      <c r="Z191" t="str">
        <f t="shared" si="81"/>
        <v>^^</v>
      </c>
      <c r="AA191" t="str">
        <f t="shared" si="82"/>
        <v>^^</v>
      </c>
      <c r="AB191" t="str">
        <f t="shared" si="83"/>
        <v>^^</v>
      </c>
      <c r="AC191" t="str">
        <f t="shared" si="84"/>
        <v>^^</v>
      </c>
      <c r="AD191" s="18" t="str">
        <f t="shared" si="85"/>
        <v>^^</v>
      </c>
      <c r="AE191" s="19" t="str">
        <f t="shared" si="86"/>
        <v>^^</v>
      </c>
      <c r="AF191" t="str">
        <f t="shared" si="87"/>
        <v>^^</v>
      </c>
      <c r="AG191" t="str">
        <f t="shared" si="88"/>
        <v>^^</v>
      </c>
      <c r="AH191" t="str">
        <f t="shared" si="89"/>
        <v>^^</v>
      </c>
      <c r="AI191" t="str">
        <f t="shared" si="90"/>
        <v>^^</v>
      </c>
      <c r="AJ191" t="str">
        <f t="shared" si="91"/>
        <v>^^</v>
      </c>
      <c r="AK191" t="str">
        <f t="shared" si="92"/>
        <v>^^</v>
      </c>
      <c r="AL191" t="str">
        <f t="shared" si="93"/>
        <v>^^</v>
      </c>
      <c r="AM191" t="str">
        <f t="shared" si="94"/>
        <v>^^</v>
      </c>
      <c r="AN191" s="18" t="str">
        <f t="shared" si="95"/>
        <v>^^</v>
      </c>
    </row>
    <row r="192" spans="1:40" x14ac:dyDescent="0.25">
      <c r="A192" s="19"/>
      <c r="C192" t="s">
        <v>44270</v>
      </c>
      <c r="D192" t="s">
        <v>10407</v>
      </c>
      <c r="E192" s="19"/>
      <c r="G192" t="s">
        <v>10397</v>
      </c>
      <c r="H192" s="18" t="s">
        <v>10396</v>
      </c>
      <c r="I192" s="309" t="str">
        <f t="shared" si="100"/>
        <v>^^</v>
      </c>
      <c r="J192" s="19" t="str">
        <f t="shared" si="101"/>
        <v>^^</v>
      </c>
      <c r="K192" s="19" t="str">
        <f t="shared" si="66"/>
        <v>^^</v>
      </c>
      <c r="L192" t="str">
        <f t="shared" si="67"/>
        <v>^^</v>
      </c>
      <c r="M192" t="str">
        <f t="shared" si="68"/>
        <v>^^</v>
      </c>
      <c r="N192" t="str">
        <f t="shared" si="69"/>
        <v>^^</v>
      </c>
      <c r="O192" s="18" t="str">
        <f t="shared" si="70"/>
        <v>^^</v>
      </c>
      <c r="P192" s="19" t="str">
        <f t="shared" si="71"/>
        <v>^^</v>
      </c>
      <c r="Q192" t="str">
        <f t="shared" si="72"/>
        <v>^^</v>
      </c>
      <c r="R192" t="str">
        <f t="shared" si="73"/>
        <v>^^</v>
      </c>
      <c r="S192" t="str">
        <f t="shared" si="74"/>
        <v>^^</v>
      </c>
      <c r="T192" s="18" t="str">
        <f t="shared" si="75"/>
        <v>^^</v>
      </c>
      <c r="U192" s="19" t="str">
        <f t="shared" si="76"/>
        <v>^^</v>
      </c>
      <c r="V192" t="str">
        <f t="shared" si="77"/>
        <v>^^</v>
      </c>
      <c r="W192" t="str">
        <f t="shared" si="78"/>
        <v>^^</v>
      </c>
      <c r="X192" t="str">
        <f t="shared" si="79"/>
        <v>^^</v>
      </c>
      <c r="Y192" t="str">
        <f t="shared" si="80"/>
        <v>^^</v>
      </c>
      <c r="Z192" t="str">
        <f t="shared" si="81"/>
        <v>^^</v>
      </c>
      <c r="AA192" t="str">
        <f t="shared" si="82"/>
        <v>^^</v>
      </c>
      <c r="AB192" t="str">
        <f t="shared" si="83"/>
        <v>^^</v>
      </c>
      <c r="AC192" t="str">
        <f t="shared" si="84"/>
        <v>^^</v>
      </c>
      <c r="AD192" s="18" t="str">
        <f t="shared" si="85"/>
        <v>^^</v>
      </c>
      <c r="AE192" s="19" t="str">
        <f t="shared" si="86"/>
        <v>^^</v>
      </c>
      <c r="AF192" t="str">
        <f t="shared" si="87"/>
        <v>^^</v>
      </c>
      <c r="AG192" t="str">
        <f t="shared" si="88"/>
        <v>^^</v>
      </c>
      <c r="AH192" t="str">
        <f t="shared" si="89"/>
        <v>^^</v>
      </c>
      <c r="AI192" t="str">
        <f t="shared" si="90"/>
        <v>^^</v>
      </c>
      <c r="AJ192" t="str">
        <f t="shared" si="91"/>
        <v>^^</v>
      </c>
      <c r="AK192" t="str">
        <f t="shared" si="92"/>
        <v>^^</v>
      </c>
      <c r="AL192" t="str">
        <f t="shared" si="93"/>
        <v>^^</v>
      </c>
      <c r="AM192" t="str">
        <f t="shared" si="94"/>
        <v>^^</v>
      </c>
      <c r="AN192" s="18" t="str">
        <f t="shared" si="95"/>
        <v>^^</v>
      </c>
    </row>
    <row r="193" spans="1:40" x14ac:dyDescent="0.25">
      <c r="A193" s="19"/>
      <c r="C193" t="s">
        <v>44269</v>
      </c>
      <c r="D193" t="s">
        <v>10404</v>
      </c>
      <c r="E193" s="19"/>
      <c r="G193" t="s">
        <v>10394</v>
      </c>
      <c r="H193" s="18" t="s">
        <v>10393</v>
      </c>
      <c r="I193" s="309" t="str">
        <f t="shared" ref="I193:I255" si="102">IFERROR(VLOOKUP($A$4&amp;ROW(A192),A:B,2,0),"^^")</f>
        <v>^^</v>
      </c>
      <c r="J193" s="19" t="str">
        <f t="shared" ref="J193:J255" si="103">IFERROR(VLOOKUP($A$6&amp;ROW(A192),E:F,2,0),"^^")</f>
        <v>^^</v>
      </c>
      <c r="K193" s="19" t="str">
        <f t="shared" si="66"/>
        <v>^^</v>
      </c>
      <c r="L193" t="str">
        <f t="shared" si="67"/>
        <v>^^</v>
      </c>
      <c r="M193" t="str">
        <f t="shared" si="68"/>
        <v>^^</v>
      </c>
      <c r="N193" t="str">
        <f t="shared" si="69"/>
        <v>^^</v>
      </c>
      <c r="O193" s="18" t="str">
        <f t="shared" si="70"/>
        <v>^^</v>
      </c>
      <c r="P193" s="19" t="str">
        <f t="shared" si="71"/>
        <v>^^</v>
      </c>
      <c r="Q193" t="str">
        <f t="shared" si="72"/>
        <v>^^</v>
      </c>
      <c r="R193" t="str">
        <f t="shared" si="73"/>
        <v>^^</v>
      </c>
      <c r="S193" t="str">
        <f t="shared" si="74"/>
        <v>^^</v>
      </c>
      <c r="T193" s="18" t="str">
        <f t="shared" si="75"/>
        <v>^^</v>
      </c>
      <c r="U193" s="19" t="str">
        <f t="shared" si="76"/>
        <v>^^</v>
      </c>
      <c r="V193" t="str">
        <f t="shared" si="77"/>
        <v>^^</v>
      </c>
      <c r="W193" t="str">
        <f t="shared" si="78"/>
        <v>^^</v>
      </c>
      <c r="X193" t="str">
        <f t="shared" si="79"/>
        <v>^^</v>
      </c>
      <c r="Y193" t="str">
        <f t="shared" si="80"/>
        <v>^^</v>
      </c>
      <c r="Z193" t="str">
        <f t="shared" si="81"/>
        <v>^^</v>
      </c>
      <c r="AA193" t="str">
        <f t="shared" si="82"/>
        <v>^^</v>
      </c>
      <c r="AB193" t="str">
        <f t="shared" si="83"/>
        <v>^^</v>
      </c>
      <c r="AC193" t="str">
        <f t="shared" si="84"/>
        <v>^^</v>
      </c>
      <c r="AD193" s="18" t="str">
        <f t="shared" si="85"/>
        <v>^^</v>
      </c>
      <c r="AE193" s="19" t="str">
        <f t="shared" si="86"/>
        <v>^^</v>
      </c>
      <c r="AF193" t="str">
        <f t="shared" si="87"/>
        <v>^^</v>
      </c>
      <c r="AG193" t="str">
        <f t="shared" si="88"/>
        <v>^^</v>
      </c>
      <c r="AH193" t="str">
        <f t="shared" si="89"/>
        <v>^^</v>
      </c>
      <c r="AI193" t="str">
        <f t="shared" si="90"/>
        <v>^^</v>
      </c>
      <c r="AJ193" t="str">
        <f t="shared" si="91"/>
        <v>^^</v>
      </c>
      <c r="AK193" t="str">
        <f t="shared" si="92"/>
        <v>^^</v>
      </c>
      <c r="AL193" t="str">
        <f t="shared" si="93"/>
        <v>^^</v>
      </c>
      <c r="AM193" t="str">
        <f t="shared" si="94"/>
        <v>^^</v>
      </c>
      <c r="AN193" s="18" t="str">
        <f t="shared" si="95"/>
        <v>^^</v>
      </c>
    </row>
    <row r="194" spans="1:40" x14ac:dyDescent="0.25">
      <c r="A194" s="19"/>
      <c r="C194" t="s">
        <v>44268</v>
      </c>
      <c r="D194" t="s">
        <v>10401</v>
      </c>
      <c r="E194" s="19"/>
      <c r="G194" t="s">
        <v>10391</v>
      </c>
      <c r="H194" s="18" t="s">
        <v>10390</v>
      </c>
      <c r="I194" s="309" t="str">
        <f t="shared" si="102"/>
        <v>^^</v>
      </c>
      <c r="J194" s="19" t="str">
        <f t="shared" si="103"/>
        <v>^^</v>
      </c>
      <c r="K194" s="19" t="str">
        <f t="shared" si="66"/>
        <v>^^</v>
      </c>
      <c r="L194" t="str">
        <f t="shared" si="67"/>
        <v>^^</v>
      </c>
      <c r="M194" t="str">
        <f t="shared" si="68"/>
        <v>^^</v>
      </c>
      <c r="N194" t="str">
        <f t="shared" si="69"/>
        <v>^^</v>
      </c>
      <c r="O194" s="18" t="str">
        <f t="shared" si="70"/>
        <v>^^</v>
      </c>
      <c r="P194" s="19" t="str">
        <f t="shared" si="71"/>
        <v>^^</v>
      </c>
      <c r="Q194" t="str">
        <f t="shared" si="72"/>
        <v>^^</v>
      </c>
      <c r="R194" t="str">
        <f t="shared" si="73"/>
        <v>^^</v>
      </c>
      <c r="S194" t="str">
        <f t="shared" si="74"/>
        <v>^^</v>
      </c>
      <c r="T194" s="18" t="str">
        <f t="shared" si="75"/>
        <v>^^</v>
      </c>
      <c r="U194" s="19" t="str">
        <f t="shared" si="76"/>
        <v>^^</v>
      </c>
      <c r="V194" t="str">
        <f t="shared" si="77"/>
        <v>^^</v>
      </c>
      <c r="W194" t="str">
        <f t="shared" si="78"/>
        <v>^^</v>
      </c>
      <c r="X194" t="str">
        <f t="shared" si="79"/>
        <v>^^</v>
      </c>
      <c r="Y194" t="str">
        <f t="shared" si="80"/>
        <v>^^</v>
      </c>
      <c r="Z194" t="str">
        <f t="shared" si="81"/>
        <v>^^</v>
      </c>
      <c r="AA194" t="str">
        <f t="shared" si="82"/>
        <v>^^</v>
      </c>
      <c r="AB194" t="str">
        <f t="shared" si="83"/>
        <v>^^</v>
      </c>
      <c r="AC194" t="str">
        <f t="shared" si="84"/>
        <v>^^</v>
      </c>
      <c r="AD194" s="18" t="str">
        <f t="shared" si="85"/>
        <v>^^</v>
      </c>
      <c r="AE194" s="19" t="str">
        <f t="shared" si="86"/>
        <v>^^</v>
      </c>
      <c r="AF194" t="str">
        <f t="shared" si="87"/>
        <v>^^</v>
      </c>
      <c r="AG194" t="str">
        <f t="shared" si="88"/>
        <v>^^</v>
      </c>
      <c r="AH194" t="str">
        <f t="shared" si="89"/>
        <v>^^</v>
      </c>
      <c r="AI194" t="str">
        <f t="shared" si="90"/>
        <v>^^</v>
      </c>
      <c r="AJ194" t="str">
        <f t="shared" si="91"/>
        <v>^^</v>
      </c>
      <c r="AK194" t="str">
        <f t="shared" si="92"/>
        <v>^^</v>
      </c>
      <c r="AL194" t="str">
        <f t="shared" si="93"/>
        <v>^^</v>
      </c>
      <c r="AM194" t="str">
        <f t="shared" si="94"/>
        <v>^^</v>
      </c>
      <c r="AN194" s="18" t="str">
        <f t="shared" si="95"/>
        <v>^^</v>
      </c>
    </row>
    <row r="195" spans="1:40" x14ac:dyDescent="0.25">
      <c r="A195" s="19"/>
      <c r="C195" t="s">
        <v>44267</v>
      </c>
      <c r="D195" t="s">
        <v>10398</v>
      </c>
      <c r="E195" s="19"/>
      <c r="G195" t="s">
        <v>10388</v>
      </c>
      <c r="H195" s="18" t="s">
        <v>10387</v>
      </c>
      <c r="I195" s="309" t="str">
        <f t="shared" si="102"/>
        <v>^^</v>
      </c>
      <c r="J195" s="19" t="str">
        <f t="shared" si="103"/>
        <v>^^</v>
      </c>
      <c r="K195" s="19" t="str">
        <f t="shared" si="66"/>
        <v>^^</v>
      </c>
      <c r="L195" t="str">
        <f t="shared" si="67"/>
        <v>^^</v>
      </c>
      <c r="M195" t="str">
        <f t="shared" si="68"/>
        <v>^^</v>
      </c>
      <c r="N195" t="str">
        <f t="shared" si="69"/>
        <v>^^</v>
      </c>
      <c r="O195" s="18" t="str">
        <f t="shared" si="70"/>
        <v>^^</v>
      </c>
      <c r="P195" s="19" t="str">
        <f t="shared" si="71"/>
        <v>^^</v>
      </c>
      <c r="Q195" t="str">
        <f t="shared" si="72"/>
        <v>^^</v>
      </c>
      <c r="R195" t="str">
        <f t="shared" si="73"/>
        <v>^^</v>
      </c>
      <c r="S195" t="str">
        <f t="shared" si="74"/>
        <v>^^</v>
      </c>
      <c r="T195" s="18" t="str">
        <f t="shared" si="75"/>
        <v>^^</v>
      </c>
      <c r="U195" s="19" t="str">
        <f t="shared" si="76"/>
        <v>^^</v>
      </c>
      <c r="V195" t="str">
        <f t="shared" si="77"/>
        <v>^^</v>
      </c>
      <c r="W195" t="str">
        <f t="shared" si="78"/>
        <v>^^</v>
      </c>
      <c r="X195" t="str">
        <f t="shared" si="79"/>
        <v>^^</v>
      </c>
      <c r="Y195" t="str">
        <f t="shared" si="80"/>
        <v>^^</v>
      </c>
      <c r="Z195" t="str">
        <f t="shared" si="81"/>
        <v>^^</v>
      </c>
      <c r="AA195" t="str">
        <f t="shared" si="82"/>
        <v>^^</v>
      </c>
      <c r="AB195" t="str">
        <f t="shared" si="83"/>
        <v>^^</v>
      </c>
      <c r="AC195" t="str">
        <f t="shared" si="84"/>
        <v>^^</v>
      </c>
      <c r="AD195" s="18" t="str">
        <f t="shared" si="85"/>
        <v>^^</v>
      </c>
      <c r="AE195" s="19" t="str">
        <f t="shared" si="86"/>
        <v>^^</v>
      </c>
      <c r="AF195" t="str">
        <f t="shared" si="87"/>
        <v>^^</v>
      </c>
      <c r="AG195" t="str">
        <f t="shared" si="88"/>
        <v>^^</v>
      </c>
      <c r="AH195" t="str">
        <f t="shared" si="89"/>
        <v>^^</v>
      </c>
      <c r="AI195" t="str">
        <f t="shared" si="90"/>
        <v>^^</v>
      </c>
      <c r="AJ195" t="str">
        <f t="shared" si="91"/>
        <v>^^</v>
      </c>
      <c r="AK195" t="str">
        <f t="shared" si="92"/>
        <v>^^</v>
      </c>
      <c r="AL195" t="str">
        <f t="shared" si="93"/>
        <v>^^</v>
      </c>
      <c r="AM195" t="str">
        <f t="shared" si="94"/>
        <v>^^</v>
      </c>
      <c r="AN195" s="18" t="str">
        <f t="shared" si="95"/>
        <v>^^</v>
      </c>
    </row>
    <row r="196" spans="1:40" x14ac:dyDescent="0.25">
      <c r="A196" s="19"/>
      <c r="C196" t="s">
        <v>44266</v>
      </c>
      <c r="D196" t="s">
        <v>10395</v>
      </c>
      <c r="E196" s="19"/>
      <c r="G196" t="s">
        <v>10385</v>
      </c>
      <c r="H196" s="18" t="s">
        <v>10384</v>
      </c>
      <c r="I196" s="309" t="str">
        <f t="shared" si="102"/>
        <v>^^</v>
      </c>
      <c r="J196" s="19" t="str">
        <f t="shared" si="103"/>
        <v>^^</v>
      </c>
      <c r="K196" s="19" t="str">
        <f t="shared" si="66"/>
        <v>^^</v>
      </c>
      <c r="L196" t="str">
        <f t="shared" si="67"/>
        <v>^^</v>
      </c>
      <c r="M196" t="str">
        <f t="shared" si="68"/>
        <v>^^</v>
      </c>
      <c r="N196" t="str">
        <f t="shared" si="69"/>
        <v>^^</v>
      </c>
      <c r="O196" s="18" t="str">
        <f t="shared" si="70"/>
        <v>^^</v>
      </c>
      <c r="P196" s="19" t="str">
        <f t="shared" si="71"/>
        <v>^^</v>
      </c>
      <c r="Q196" t="str">
        <f t="shared" si="72"/>
        <v>^^</v>
      </c>
      <c r="R196" t="str">
        <f t="shared" si="73"/>
        <v>^^</v>
      </c>
      <c r="S196" t="str">
        <f t="shared" si="74"/>
        <v>^^</v>
      </c>
      <c r="T196" s="18" t="str">
        <f t="shared" si="75"/>
        <v>^^</v>
      </c>
      <c r="U196" s="19" t="str">
        <f t="shared" si="76"/>
        <v>^^</v>
      </c>
      <c r="V196" t="str">
        <f t="shared" si="77"/>
        <v>^^</v>
      </c>
      <c r="W196" t="str">
        <f t="shared" si="78"/>
        <v>^^</v>
      </c>
      <c r="X196" t="str">
        <f t="shared" si="79"/>
        <v>^^</v>
      </c>
      <c r="Y196" t="str">
        <f t="shared" si="80"/>
        <v>^^</v>
      </c>
      <c r="Z196" t="str">
        <f t="shared" si="81"/>
        <v>^^</v>
      </c>
      <c r="AA196" t="str">
        <f t="shared" si="82"/>
        <v>^^</v>
      </c>
      <c r="AB196" t="str">
        <f t="shared" si="83"/>
        <v>^^</v>
      </c>
      <c r="AC196" t="str">
        <f t="shared" si="84"/>
        <v>^^</v>
      </c>
      <c r="AD196" s="18" t="str">
        <f t="shared" si="85"/>
        <v>^^</v>
      </c>
      <c r="AE196" s="19" t="str">
        <f t="shared" si="86"/>
        <v>^^</v>
      </c>
      <c r="AF196" t="str">
        <f t="shared" si="87"/>
        <v>^^</v>
      </c>
      <c r="AG196" t="str">
        <f t="shared" si="88"/>
        <v>^^</v>
      </c>
      <c r="AH196" t="str">
        <f t="shared" si="89"/>
        <v>^^</v>
      </c>
      <c r="AI196" t="str">
        <f t="shared" si="90"/>
        <v>^^</v>
      </c>
      <c r="AJ196" t="str">
        <f t="shared" si="91"/>
        <v>^^</v>
      </c>
      <c r="AK196" t="str">
        <f t="shared" si="92"/>
        <v>^^</v>
      </c>
      <c r="AL196" t="str">
        <f t="shared" si="93"/>
        <v>^^</v>
      </c>
      <c r="AM196" t="str">
        <f t="shared" si="94"/>
        <v>^^</v>
      </c>
      <c r="AN196" s="18" t="str">
        <f t="shared" si="95"/>
        <v>^^</v>
      </c>
    </row>
    <row r="197" spans="1:40" x14ac:dyDescent="0.25">
      <c r="A197" s="19"/>
      <c r="C197" t="s">
        <v>44265</v>
      </c>
      <c r="D197" t="s">
        <v>10392</v>
      </c>
      <c r="E197" s="19"/>
      <c r="G197" t="s">
        <v>10382</v>
      </c>
      <c r="H197" s="18" t="s">
        <v>10381</v>
      </c>
      <c r="I197" s="309" t="str">
        <f t="shared" si="102"/>
        <v>^^</v>
      </c>
      <c r="J197" s="19" t="str">
        <f t="shared" si="103"/>
        <v>^^</v>
      </c>
      <c r="K197" s="19" t="str">
        <f t="shared" ref="K197:K202" si="104">IFERROR(VLOOKUP($B$2&amp;ROW($A195),C:D,2,0),"^^")</f>
        <v>^^</v>
      </c>
      <c r="L197" t="str">
        <f t="shared" ref="L197:L202" si="105">IFERROR(VLOOKUP($B$3&amp;ROW($A195),C:D,2,0),"^^")</f>
        <v>^^</v>
      </c>
      <c r="M197" t="str">
        <f t="shared" ref="M197:M202" si="106">IFERROR(VLOOKUP($B$4&amp;ROW($A195),C:D,2,0),"^^")</f>
        <v>^^</v>
      </c>
      <c r="N197" t="str">
        <f t="shared" ref="N197:N202" si="107">IFERROR(VLOOKUP($B$5&amp;ROW($A195),C:D,2,0),"^^")</f>
        <v>^^</v>
      </c>
      <c r="O197" s="18" t="str">
        <f t="shared" ref="O197:O202" si="108">IFERROR(VLOOKUP($B$6&amp;ROW($A195),C:D,2,0),"^^")</f>
        <v>^^</v>
      </c>
      <c r="P197" s="19" t="str">
        <f t="shared" ref="P197:P202" si="109">IFERROR(VLOOKUP($C$2&amp;ROW($A195),G:H,2,0),"^^")</f>
        <v>^^</v>
      </c>
      <c r="Q197" t="str">
        <f t="shared" ref="Q197:Q202" si="110">IFERROR(VLOOKUP($C$3&amp;ROW($A195),G:H,2,0),"^^")</f>
        <v>^^</v>
      </c>
      <c r="R197" t="str">
        <f t="shared" ref="R197:R202" si="111">IFERROR(VLOOKUP($C$4&amp;ROW($A195),G:H,2,0),"^^")</f>
        <v>^^</v>
      </c>
      <c r="S197" t="str">
        <f t="shared" ref="S197:S202" si="112">IFERROR(VLOOKUP($C$5&amp;ROW($A195),G:H,2,0),"^^")</f>
        <v>^^</v>
      </c>
      <c r="T197" s="18" t="str">
        <f t="shared" ref="T197:T202" si="113">IFERROR(VLOOKUP($C$6&amp;ROW($A195),G:H,2,0),"^^")</f>
        <v>^^</v>
      </c>
      <c r="U197" s="19" t="str">
        <f t="shared" ref="U197:U202" si="114">IFERROR(VLOOKUP($D$2&amp;ROW($A195),C:D,2,0),"^^")</f>
        <v>^^</v>
      </c>
      <c r="V197" t="str">
        <f t="shared" ref="V197:V202" si="115">IFERROR(VLOOKUP($D$3&amp;ROW($A195),C:D,2,0),"^^")</f>
        <v>^^</v>
      </c>
      <c r="W197" t="str">
        <f t="shared" ref="W197:W202" si="116">IFERROR(VLOOKUP($D$4&amp;ROW($A195),C:D,2,0),"^^")</f>
        <v>^^</v>
      </c>
      <c r="X197" t="str">
        <f t="shared" ref="X197:X202" si="117">IFERROR(VLOOKUP($D$5&amp;ROW($A195),C:D,2,0),"^^")</f>
        <v>^^</v>
      </c>
      <c r="Y197" t="str">
        <f t="shared" ref="Y197:Y202" si="118">IFERROR(VLOOKUP($D$6&amp;ROW($A195),C:D,2,0),"^^")</f>
        <v>^^</v>
      </c>
      <c r="Z197" t="str">
        <f t="shared" ref="Z197:Z202" si="119">IFERROR(VLOOKUP($D$7&amp;ROW($A195),C:D,2,0),"^^")</f>
        <v>^^</v>
      </c>
      <c r="AA197" t="str">
        <f t="shared" ref="AA197:AA202" si="120">IFERROR(VLOOKUP($D$8&amp;ROW($A195),C:D,2,0),"^^")</f>
        <v>^^</v>
      </c>
      <c r="AB197" t="str">
        <f t="shared" ref="AB197:AB202" si="121">IFERROR(VLOOKUP($D$9&amp;ROW($A195),C:D,2,0),"^^")</f>
        <v>^^</v>
      </c>
      <c r="AC197" t="str">
        <f t="shared" ref="AC197:AC202" si="122">IFERROR(VLOOKUP($D$10&amp;ROW($A195),C:D,2,0),"^^")</f>
        <v>^^</v>
      </c>
      <c r="AD197" s="18" t="str">
        <f t="shared" ref="AD197:AD202" si="123">IFERROR(VLOOKUP($D$11&amp;ROW($A195),C:D,2,0),"^^")</f>
        <v>^^</v>
      </c>
      <c r="AE197" s="19" t="str">
        <f t="shared" ref="AE197:AE202" si="124">IFERROR(VLOOKUP($E$2&amp;ROW($A195),G:H,2,0),"^^")</f>
        <v>^^</v>
      </c>
      <c r="AF197" t="str">
        <f t="shared" ref="AF197:AF202" si="125">IFERROR(VLOOKUP($E$3&amp;ROW($A195),G:H,2,0),"^^")</f>
        <v>^^</v>
      </c>
      <c r="AG197" t="str">
        <f t="shared" ref="AG197:AG202" si="126">IFERROR(VLOOKUP($E$4&amp;ROW($A195),G:H,2,0),"^^")</f>
        <v>^^</v>
      </c>
      <c r="AH197" t="str">
        <f t="shared" ref="AH197:AH202" si="127">IFERROR(VLOOKUP($E$5&amp;ROW($A195),G:H,2,0),"^^")</f>
        <v>^^</v>
      </c>
      <c r="AI197" t="str">
        <f t="shared" ref="AI197:AI202" si="128">IFERROR(VLOOKUP($E$6&amp;ROW($A195),G:H,2,0),"^^")</f>
        <v>^^</v>
      </c>
      <c r="AJ197" t="str">
        <f t="shared" ref="AJ197:AJ202" si="129">IFERROR(VLOOKUP($E$7&amp;ROW($A195),G:H,2,0),"^^")</f>
        <v>^^</v>
      </c>
      <c r="AK197" t="str">
        <f t="shared" ref="AK197:AK202" si="130">IFERROR(VLOOKUP($E$8&amp;ROW($A195),G:H,2,0),"^^")</f>
        <v>^^</v>
      </c>
      <c r="AL197" t="str">
        <f t="shared" ref="AL197:AL202" si="131">IFERROR(VLOOKUP($E$9&amp;ROW($A195),G:H,2,0),"^^")</f>
        <v>^^</v>
      </c>
      <c r="AM197" t="str">
        <f t="shared" ref="AM197:AM202" si="132">IFERROR(VLOOKUP($E$10&amp;ROW($A195),G:H,2,0),"^^")</f>
        <v>^^</v>
      </c>
      <c r="AN197" s="18" t="str">
        <f t="shared" ref="AN197:AN202" si="133">IFERROR(VLOOKUP($E$11&amp;ROW($A195),G:H,2,0),"^^")</f>
        <v>^^</v>
      </c>
    </row>
    <row r="198" spans="1:40" x14ac:dyDescent="0.25">
      <c r="A198" s="19"/>
      <c r="C198" t="s">
        <v>44264</v>
      </c>
      <c r="D198" t="s">
        <v>10389</v>
      </c>
      <c r="E198" s="19"/>
      <c r="G198" t="s">
        <v>10379</v>
      </c>
      <c r="H198" s="18" t="s">
        <v>10378</v>
      </c>
      <c r="I198" s="309" t="str">
        <f t="shared" si="102"/>
        <v>^^</v>
      </c>
      <c r="J198" s="19" t="str">
        <f t="shared" si="103"/>
        <v>^^</v>
      </c>
      <c r="K198" s="19" t="str">
        <f t="shared" si="104"/>
        <v>^^</v>
      </c>
      <c r="L198" t="str">
        <f t="shared" si="105"/>
        <v>^^</v>
      </c>
      <c r="M198" t="str">
        <f t="shared" si="106"/>
        <v>^^</v>
      </c>
      <c r="N198" t="str">
        <f t="shared" si="107"/>
        <v>^^</v>
      </c>
      <c r="O198" s="18" t="str">
        <f t="shared" si="108"/>
        <v>^^</v>
      </c>
      <c r="P198" s="19" t="str">
        <f t="shared" si="109"/>
        <v>^^</v>
      </c>
      <c r="Q198" t="str">
        <f t="shared" si="110"/>
        <v>^^</v>
      </c>
      <c r="R198" t="str">
        <f t="shared" si="111"/>
        <v>^^</v>
      </c>
      <c r="S198" t="str">
        <f t="shared" si="112"/>
        <v>^^</v>
      </c>
      <c r="T198" s="18" t="str">
        <f t="shared" si="113"/>
        <v>^^</v>
      </c>
      <c r="U198" s="19" t="str">
        <f t="shared" si="114"/>
        <v>^^</v>
      </c>
      <c r="V198" t="str">
        <f t="shared" si="115"/>
        <v>^^</v>
      </c>
      <c r="W198" t="str">
        <f t="shared" si="116"/>
        <v>^^</v>
      </c>
      <c r="X198" t="str">
        <f t="shared" si="117"/>
        <v>^^</v>
      </c>
      <c r="Y198" t="str">
        <f t="shared" si="118"/>
        <v>^^</v>
      </c>
      <c r="Z198" t="str">
        <f t="shared" si="119"/>
        <v>^^</v>
      </c>
      <c r="AA198" t="str">
        <f t="shared" si="120"/>
        <v>^^</v>
      </c>
      <c r="AB198" t="str">
        <f t="shared" si="121"/>
        <v>^^</v>
      </c>
      <c r="AC198" t="str">
        <f t="shared" si="122"/>
        <v>^^</v>
      </c>
      <c r="AD198" s="18" t="str">
        <f t="shared" si="123"/>
        <v>^^</v>
      </c>
      <c r="AE198" s="19" t="str">
        <f t="shared" si="124"/>
        <v>^^</v>
      </c>
      <c r="AF198" t="str">
        <f t="shared" si="125"/>
        <v>^^</v>
      </c>
      <c r="AG198" t="str">
        <f t="shared" si="126"/>
        <v>^^</v>
      </c>
      <c r="AH198" t="str">
        <f t="shared" si="127"/>
        <v>^^</v>
      </c>
      <c r="AI198" t="str">
        <f t="shared" si="128"/>
        <v>^^</v>
      </c>
      <c r="AJ198" t="str">
        <f t="shared" si="129"/>
        <v>^^</v>
      </c>
      <c r="AK198" t="str">
        <f t="shared" si="130"/>
        <v>^^</v>
      </c>
      <c r="AL198" t="str">
        <f t="shared" si="131"/>
        <v>^^</v>
      </c>
      <c r="AM198" t="str">
        <f t="shared" si="132"/>
        <v>^^</v>
      </c>
      <c r="AN198" s="18" t="str">
        <f t="shared" si="133"/>
        <v>^^</v>
      </c>
    </row>
    <row r="199" spans="1:40" x14ac:dyDescent="0.25">
      <c r="A199" s="19"/>
      <c r="C199" t="s">
        <v>44263</v>
      </c>
      <c r="D199" t="s">
        <v>10386</v>
      </c>
      <c r="E199" s="19"/>
      <c r="G199" t="s">
        <v>10376</v>
      </c>
      <c r="H199" s="18" t="s">
        <v>10375</v>
      </c>
      <c r="I199" s="309" t="str">
        <f t="shared" si="102"/>
        <v>^^</v>
      </c>
      <c r="J199" s="19" t="str">
        <f t="shared" si="103"/>
        <v>^^</v>
      </c>
      <c r="K199" s="19" t="str">
        <f t="shared" si="104"/>
        <v>^^</v>
      </c>
      <c r="L199" t="str">
        <f t="shared" si="105"/>
        <v>^^</v>
      </c>
      <c r="M199" t="str">
        <f t="shared" si="106"/>
        <v>^^</v>
      </c>
      <c r="N199" t="str">
        <f t="shared" si="107"/>
        <v>^^</v>
      </c>
      <c r="O199" s="18" t="str">
        <f t="shared" si="108"/>
        <v>^^</v>
      </c>
      <c r="P199" s="19" t="str">
        <f t="shared" si="109"/>
        <v>^^</v>
      </c>
      <c r="Q199" t="str">
        <f t="shared" si="110"/>
        <v>^^</v>
      </c>
      <c r="R199" t="str">
        <f t="shared" si="111"/>
        <v>^^</v>
      </c>
      <c r="S199" t="str">
        <f t="shared" si="112"/>
        <v>^^</v>
      </c>
      <c r="T199" s="18" t="str">
        <f t="shared" si="113"/>
        <v>^^</v>
      </c>
      <c r="U199" s="19" t="str">
        <f t="shared" si="114"/>
        <v>^^</v>
      </c>
      <c r="V199" t="str">
        <f t="shared" si="115"/>
        <v>^^</v>
      </c>
      <c r="W199" t="str">
        <f t="shared" si="116"/>
        <v>^^</v>
      </c>
      <c r="X199" t="str">
        <f t="shared" si="117"/>
        <v>^^</v>
      </c>
      <c r="Y199" t="str">
        <f t="shared" si="118"/>
        <v>^^</v>
      </c>
      <c r="Z199" t="str">
        <f t="shared" si="119"/>
        <v>^^</v>
      </c>
      <c r="AA199" t="str">
        <f t="shared" si="120"/>
        <v>^^</v>
      </c>
      <c r="AB199" t="str">
        <f t="shared" si="121"/>
        <v>^^</v>
      </c>
      <c r="AC199" t="str">
        <f t="shared" si="122"/>
        <v>^^</v>
      </c>
      <c r="AD199" s="18" t="str">
        <f t="shared" si="123"/>
        <v>^^</v>
      </c>
      <c r="AE199" s="19" t="str">
        <f t="shared" si="124"/>
        <v>^^</v>
      </c>
      <c r="AF199" t="str">
        <f t="shared" si="125"/>
        <v>^^</v>
      </c>
      <c r="AG199" t="str">
        <f t="shared" si="126"/>
        <v>^^</v>
      </c>
      <c r="AH199" t="str">
        <f t="shared" si="127"/>
        <v>^^</v>
      </c>
      <c r="AI199" t="str">
        <f t="shared" si="128"/>
        <v>^^</v>
      </c>
      <c r="AJ199" t="str">
        <f t="shared" si="129"/>
        <v>^^</v>
      </c>
      <c r="AK199" t="str">
        <f t="shared" si="130"/>
        <v>^^</v>
      </c>
      <c r="AL199" t="str">
        <f t="shared" si="131"/>
        <v>^^</v>
      </c>
      <c r="AM199" t="str">
        <f t="shared" si="132"/>
        <v>^^</v>
      </c>
      <c r="AN199" s="18" t="str">
        <f t="shared" si="133"/>
        <v>^^</v>
      </c>
    </row>
    <row r="200" spans="1:40" x14ac:dyDescent="0.25">
      <c r="A200" s="19"/>
      <c r="C200" t="s">
        <v>44262</v>
      </c>
      <c r="D200" t="s">
        <v>10383</v>
      </c>
      <c r="E200" s="19"/>
      <c r="G200" t="s">
        <v>10373</v>
      </c>
      <c r="H200" s="18" t="s">
        <v>10372</v>
      </c>
      <c r="I200" s="309" t="str">
        <f t="shared" si="102"/>
        <v>^^</v>
      </c>
      <c r="J200" s="19" t="str">
        <f t="shared" si="103"/>
        <v>^^</v>
      </c>
      <c r="K200" s="19" t="str">
        <f t="shared" si="104"/>
        <v>^^</v>
      </c>
      <c r="L200" t="str">
        <f t="shared" si="105"/>
        <v>^^</v>
      </c>
      <c r="M200" t="str">
        <f t="shared" si="106"/>
        <v>^^</v>
      </c>
      <c r="N200" t="str">
        <f t="shared" si="107"/>
        <v>^^</v>
      </c>
      <c r="O200" s="18" t="str">
        <f t="shared" si="108"/>
        <v>^^</v>
      </c>
      <c r="P200" s="19" t="str">
        <f t="shared" si="109"/>
        <v>^^</v>
      </c>
      <c r="Q200" t="str">
        <f t="shared" si="110"/>
        <v>^^</v>
      </c>
      <c r="R200" t="str">
        <f t="shared" si="111"/>
        <v>^^</v>
      </c>
      <c r="S200" t="str">
        <f t="shared" si="112"/>
        <v>^^</v>
      </c>
      <c r="T200" s="18" t="str">
        <f t="shared" si="113"/>
        <v>^^</v>
      </c>
      <c r="U200" s="19" t="str">
        <f t="shared" si="114"/>
        <v>^^</v>
      </c>
      <c r="V200" t="str">
        <f t="shared" si="115"/>
        <v>^^</v>
      </c>
      <c r="W200" t="str">
        <f t="shared" si="116"/>
        <v>^^</v>
      </c>
      <c r="X200" t="str">
        <f t="shared" si="117"/>
        <v>^^</v>
      </c>
      <c r="Y200" t="str">
        <f t="shared" si="118"/>
        <v>^^</v>
      </c>
      <c r="Z200" t="str">
        <f t="shared" si="119"/>
        <v>^^</v>
      </c>
      <c r="AA200" t="str">
        <f t="shared" si="120"/>
        <v>^^</v>
      </c>
      <c r="AB200" t="str">
        <f t="shared" si="121"/>
        <v>^^</v>
      </c>
      <c r="AC200" t="str">
        <f t="shared" si="122"/>
        <v>^^</v>
      </c>
      <c r="AD200" s="18" t="str">
        <f t="shared" si="123"/>
        <v>^^</v>
      </c>
      <c r="AE200" s="19" t="str">
        <f t="shared" si="124"/>
        <v>^^</v>
      </c>
      <c r="AF200" t="str">
        <f t="shared" si="125"/>
        <v>^^</v>
      </c>
      <c r="AG200" t="str">
        <f t="shared" si="126"/>
        <v>^^</v>
      </c>
      <c r="AH200" t="str">
        <f t="shared" si="127"/>
        <v>^^</v>
      </c>
      <c r="AI200" t="str">
        <f t="shared" si="128"/>
        <v>^^</v>
      </c>
      <c r="AJ200" t="str">
        <f t="shared" si="129"/>
        <v>^^</v>
      </c>
      <c r="AK200" t="str">
        <f t="shared" si="130"/>
        <v>^^</v>
      </c>
      <c r="AL200" t="str">
        <f t="shared" si="131"/>
        <v>^^</v>
      </c>
      <c r="AM200" t="str">
        <f t="shared" si="132"/>
        <v>^^</v>
      </c>
      <c r="AN200" s="18" t="str">
        <f t="shared" si="133"/>
        <v>^^</v>
      </c>
    </row>
    <row r="201" spans="1:40" x14ac:dyDescent="0.25">
      <c r="A201" s="19"/>
      <c r="C201" t="s">
        <v>44261</v>
      </c>
      <c r="D201" t="s">
        <v>10380</v>
      </c>
      <c r="E201" s="19"/>
      <c r="G201" t="s">
        <v>10370</v>
      </c>
      <c r="H201" s="18" t="s">
        <v>10369</v>
      </c>
      <c r="I201" s="309" t="str">
        <f t="shared" si="102"/>
        <v>^^</v>
      </c>
      <c r="J201" s="19" t="str">
        <f t="shared" si="103"/>
        <v>^^</v>
      </c>
      <c r="K201" s="19" t="str">
        <f t="shared" si="104"/>
        <v>^^</v>
      </c>
      <c r="L201" t="str">
        <f t="shared" si="105"/>
        <v>^^</v>
      </c>
      <c r="M201" t="str">
        <f t="shared" si="106"/>
        <v>^^</v>
      </c>
      <c r="N201" t="str">
        <f t="shared" si="107"/>
        <v>^^</v>
      </c>
      <c r="O201" s="18" t="str">
        <f t="shared" si="108"/>
        <v>^^</v>
      </c>
      <c r="P201" s="19" t="str">
        <f t="shared" si="109"/>
        <v>^^</v>
      </c>
      <c r="Q201" t="str">
        <f t="shared" si="110"/>
        <v>^^</v>
      </c>
      <c r="R201" t="str">
        <f t="shared" si="111"/>
        <v>^^</v>
      </c>
      <c r="S201" t="str">
        <f t="shared" si="112"/>
        <v>^^</v>
      </c>
      <c r="T201" s="18" t="str">
        <f t="shared" si="113"/>
        <v>^^</v>
      </c>
      <c r="U201" s="19" t="str">
        <f t="shared" si="114"/>
        <v>^^</v>
      </c>
      <c r="V201" t="str">
        <f t="shared" si="115"/>
        <v>^^</v>
      </c>
      <c r="W201" t="str">
        <f t="shared" si="116"/>
        <v>^^</v>
      </c>
      <c r="X201" t="str">
        <f t="shared" si="117"/>
        <v>^^</v>
      </c>
      <c r="Y201" t="str">
        <f t="shared" si="118"/>
        <v>^^</v>
      </c>
      <c r="Z201" t="str">
        <f t="shared" si="119"/>
        <v>^^</v>
      </c>
      <c r="AA201" t="str">
        <f t="shared" si="120"/>
        <v>^^</v>
      </c>
      <c r="AB201" t="str">
        <f t="shared" si="121"/>
        <v>^^</v>
      </c>
      <c r="AC201" t="str">
        <f t="shared" si="122"/>
        <v>^^</v>
      </c>
      <c r="AD201" s="18" t="str">
        <f t="shared" si="123"/>
        <v>^^</v>
      </c>
      <c r="AE201" s="19" t="str">
        <f t="shared" si="124"/>
        <v>^^</v>
      </c>
      <c r="AF201" t="str">
        <f t="shared" si="125"/>
        <v>^^</v>
      </c>
      <c r="AG201" t="str">
        <f t="shared" si="126"/>
        <v>^^</v>
      </c>
      <c r="AH201" t="str">
        <f t="shared" si="127"/>
        <v>^^</v>
      </c>
      <c r="AI201" t="str">
        <f t="shared" si="128"/>
        <v>^^</v>
      </c>
      <c r="AJ201" t="str">
        <f t="shared" si="129"/>
        <v>^^</v>
      </c>
      <c r="AK201" t="str">
        <f t="shared" si="130"/>
        <v>^^</v>
      </c>
      <c r="AL201" t="str">
        <f t="shared" si="131"/>
        <v>^^</v>
      </c>
      <c r="AM201" t="str">
        <f t="shared" si="132"/>
        <v>^^</v>
      </c>
      <c r="AN201" s="18" t="str">
        <f t="shared" si="133"/>
        <v>^^</v>
      </c>
    </row>
    <row r="202" spans="1:40" x14ac:dyDescent="0.25">
      <c r="A202" s="19"/>
      <c r="C202" t="s">
        <v>44260</v>
      </c>
      <c r="D202" t="s">
        <v>10377</v>
      </c>
      <c r="E202" s="19"/>
      <c r="G202" t="s">
        <v>10367</v>
      </c>
      <c r="H202" s="18" t="s">
        <v>10366</v>
      </c>
      <c r="I202" s="309" t="str">
        <f t="shared" si="102"/>
        <v>^^</v>
      </c>
      <c r="J202" s="19" t="str">
        <f t="shared" si="103"/>
        <v>^^</v>
      </c>
      <c r="K202" s="19" t="str">
        <f t="shared" si="104"/>
        <v>^^</v>
      </c>
      <c r="L202" t="str">
        <f t="shared" si="105"/>
        <v>^^</v>
      </c>
      <c r="M202" t="str">
        <f t="shared" si="106"/>
        <v>^^</v>
      </c>
      <c r="N202" t="str">
        <f t="shared" si="107"/>
        <v>^^</v>
      </c>
      <c r="O202" s="18" t="str">
        <f t="shared" si="108"/>
        <v>^^</v>
      </c>
      <c r="P202" s="19" t="str">
        <f t="shared" si="109"/>
        <v>^^</v>
      </c>
      <c r="Q202" t="str">
        <f t="shared" si="110"/>
        <v>^^</v>
      </c>
      <c r="R202" t="str">
        <f t="shared" si="111"/>
        <v>^^</v>
      </c>
      <c r="S202" t="str">
        <f t="shared" si="112"/>
        <v>^^</v>
      </c>
      <c r="T202" s="18" t="str">
        <f t="shared" si="113"/>
        <v>^^</v>
      </c>
      <c r="U202" s="19" t="str">
        <f t="shared" si="114"/>
        <v>^^</v>
      </c>
      <c r="V202" t="str">
        <f t="shared" si="115"/>
        <v>^^</v>
      </c>
      <c r="W202" t="str">
        <f t="shared" si="116"/>
        <v>^^</v>
      </c>
      <c r="X202" t="str">
        <f t="shared" si="117"/>
        <v>^^</v>
      </c>
      <c r="Y202" t="str">
        <f t="shared" si="118"/>
        <v>^^</v>
      </c>
      <c r="Z202" t="str">
        <f t="shared" si="119"/>
        <v>^^</v>
      </c>
      <c r="AA202" t="str">
        <f t="shared" si="120"/>
        <v>^^</v>
      </c>
      <c r="AB202" t="str">
        <f t="shared" si="121"/>
        <v>^^</v>
      </c>
      <c r="AC202" t="str">
        <f t="shared" si="122"/>
        <v>^^</v>
      </c>
      <c r="AD202" s="18" t="str">
        <f t="shared" si="123"/>
        <v>^^</v>
      </c>
      <c r="AE202" s="19" t="str">
        <f t="shared" si="124"/>
        <v>^^</v>
      </c>
      <c r="AF202" t="str">
        <f t="shared" si="125"/>
        <v>^^</v>
      </c>
      <c r="AG202" t="str">
        <f t="shared" si="126"/>
        <v>^^</v>
      </c>
      <c r="AH202" t="str">
        <f t="shared" si="127"/>
        <v>^^</v>
      </c>
      <c r="AI202" t="str">
        <f t="shared" si="128"/>
        <v>^^</v>
      </c>
      <c r="AJ202" t="str">
        <f t="shared" si="129"/>
        <v>^^</v>
      </c>
      <c r="AK202" t="str">
        <f t="shared" si="130"/>
        <v>^^</v>
      </c>
      <c r="AL202" t="str">
        <f t="shared" si="131"/>
        <v>^^</v>
      </c>
      <c r="AM202" t="str">
        <f t="shared" si="132"/>
        <v>^^</v>
      </c>
      <c r="AN202" s="18" t="str">
        <f t="shared" si="133"/>
        <v>^^</v>
      </c>
    </row>
    <row r="203" spans="1:40" ht="15.75" thickBot="1" x14ac:dyDescent="0.3">
      <c r="A203" s="19"/>
      <c r="C203" t="s">
        <v>44259</v>
      </c>
      <c r="D203" t="s">
        <v>10374</v>
      </c>
      <c r="E203" s="19"/>
      <c r="G203" t="s">
        <v>10364</v>
      </c>
      <c r="H203" s="18" t="s">
        <v>10363</v>
      </c>
      <c r="I203" s="309" t="str">
        <f t="shared" si="102"/>
        <v>^^</v>
      </c>
      <c r="J203" s="19" t="str">
        <f t="shared" si="103"/>
        <v>^^</v>
      </c>
      <c r="K203" s="310" t="s">
        <v>37378</v>
      </c>
      <c r="L203" s="310" t="s">
        <v>37378</v>
      </c>
      <c r="M203" s="310" t="s">
        <v>37378</v>
      </c>
      <c r="N203" s="310" t="s">
        <v>37378</v>
      </c>
      <c r="O203" s="310" t="s">
        <v>37378</v>
      </c>
      <c r="P203" s="310" t="s">
        <v>37378</v>
      </c>
      <c r="Q203" s="310" t="s">
        <v>37378</v>
      </c>
      <c r="R203" s="310" t="s">
        <v>37378</v>
      </c>
      <c r="S203" s="310" t="s">
        <v>37378</v>
      </c>
      <c r="T203" s="310" t="s">
        <v>37378</v>
      </c>
      <c r="U203" s="310" t="s">
        <v>37378</v>
      </c>
      <c r="V203" s="310" t="s">
        <v>37378</v>
      </c>
      <c r="W203" s="310" t="s">
        <v>37378</v>
      </c>
      <c r="X203" s="310" t="s">
        <v>37378</v>
      </c>
      <c r="Y203" s="310" t="s">
        <v>37378</v>
      </c>
      <c r="Z203" s="310" t="s">
        <v>37378</v>
      </c>
      <c r="AA203" s="310" t="s">
        <v>37378</v>
      </c>
      <c r="AB203" s="310" t="s">
        <v>37378</v>
      </c>
      <c r="AC203" s="310" t="s">
        <v>37378</v>
      </c>
      <c r="AD203" s="310" t="s">
        <v>37378</v>
      </c>
      <c r="AE203" s="310" t="s">
        <v>37378</v>
      </c>
      <c r="AF203" s="310" t="s">
        <v>37378</v>
      </c>
      <c r="AG203" s="310" t="s">
        <v>37378</v>
      </c>
      <c r="AH203" s="310" t="s">
        <v>37378</v>
      </c>
      <c r="AI203" s="310" t="s">
        <v>37378</v>
      </c>
      <c r="AJ203" s="310" t="s">
        <v>37378</v>
      </c>
      <c r="AK203" s="310" t="s">
        <v>37378</v>
      </c>
      <c r="AL203" s="310" t="s">
        <v>37378</v>
      </c>
      <c r="AM203" s="310" t="s">
        <v>37378</v>
      </c>
      <c r="AN203" s="310" t="s">
        <v>37378</v>
      </c>
    </row>
    <row r="204" spans="1:40" x14ac:dyDescent="0.25">
      <c r="A204" s="19"/>
      <c r="C204" t="s">
        <v>44258</v>
      </c>
      <c r="D204" t="s">
        <v>10371</v>
      </c>
      <c r="E204" s="19"/>
      <c r="G204" t="s">
        <v>10361</v>
      </c>
      <c r="H204" s="18" t="s">
        <v>10360</v>
      </c>
      <c r="I204" s="309" t="str">
        <f t="shared" si="102"/>
        <v>^^</v>
      </c>
      <c r="J204" s="19" t="str">
        <f t="shared" si="103"/>
        <v>^^</v>
      </c>
    </row>
    <row r="205" spans="1:40" x14ac:dyDescent="0.25">
      <c r="A205" s="19"/>
      <c r="C205" t="s">
        <v>44257</v>
      </c>
      <c r="D205" t="s">
        <v>10368</v>
      </c>
      <c r="E205" s="19"/>
      <c r="G205" t="s">
        <v>10358</v>
      </c>
      <c r="H205" s="18" t="s">
        <v>10357</v>
      </c>
      <c r="I205" s="309" t="str">
        <f t="shared" si="102"/>
        <v>^^</v>
      </c>
      <c r="J205" s="19" t="str">
        <f t="shared" si="103"/>
        <v>^^</v>
      </c>
    </row>
    <row r="206" spans="1:40" x14ac:dyDescent="0.25">
      <c r="A206" s="19"/>
      <c r="C206" t="s">
        <v>44256</v>
      </c>
      <c r="D206" t="s">
        <v>10365</v>
      </c>
      <c r="E206" s="19"/>
      <c r="G206" t="s">
        <v>10355</v>
      </c>
      <c r="H206" s="18" t="s">
        <v>10354</v>
      </c>
      <c r="I206" s="309" t="str">
        <f t="shared" si="102"/>
        <v>^^</v>
      </c>
      <c r="J206" s="19" t="str">
        <f t="shared" si="103"/>
        <v>^^</v>
      </c>
    </row>
    <row r="207" spans="1:40" x14ac:dyDescent="0.25">
      <c r="A207" s="19"/>
      <c r="C207" t="s">
        <v>44255</v>
      </c>
      <c r="D207" t="s">
        <v>10362</v>
      </c>
      <c r="E207" s="19"/>
      <c r="G207" t="s">
        <v>10352</v>
      </c>
      <c r="H207" s="18" t="s">
        <v>10351</v>
      </c>
      <c r="I207" s="309" t="str">
        <f t="shared" si="102"/>
        <v>^^</v>
      </c>
      <c r="J207" s="19" t="str">
        <f t="shared" si="103"/>
        <v>^^</v>
      </c>
    </row>
    <row r="208" spans="1:40" x14ac:dyDescent="0.25">
      <c r="A208" s="19"/>
      <c r="C208" t="s">
        <v>44254</v>
      </c>
      <c r="D208" t="s">
        <v>10359</v>
      </c>
      <c r="E208" s="19"/>
      <c r="G208" t="s">
        <v>10349</v>
      </c>
      <c r="H208" s="18" t="s">
        <v>10348</v>
      </c>
      <c r="I208" s="309" t="str">
        <f t="shared" si="102"/>
        <v>^^</v>
      </c>
      <c r="J208" s="19" t="str">
        <f t="shared" si="103"/>
        <v>^^</v>
      </c>
    </row>
    <row r="209" spans="1:10" x14ac:dyDescent="0.25">
      <c r="A209" s="19"/>
      <c r="C209" t="s">
        <v>44253</v>
      </c>
      <c r="D209" t="s">
        <v>10356</v>
      </c>
      <c r="E209" s="19"/>
      <c r="G209" t="s">
        <v>10346</v>
      </c>
      <c r="H209" s="18" t="s">
        <v>10345</v>
      </c>
      <c r="I209" s="309" t="str">
        <f t="shared" si="102"/>
        <v>^^</v>
      </c>
      <c r="J209" s="19" t="str">
        <f t="shared" si="103"/>
        <v>^^</v>
      </c>
    </row>
    <row r="210" spans="1:10" x14ac:dyDescent="0.25">
      <c r="A210" s="19"/>
      <c r="C210" t="s">
        <v>44252</v>
      </c>
      <c r="D210" t="s">
        <v>10353</v>
      </c>
      <c r="E210" s="19"/>
      <c r="G210" t="s">
        <v>10343</v>
      </c>
      <c r="H210" s="18" t="s">
        <v>10342</v>
      </c>
      <c r="I210" s="309" t="str">
        <f t="shared" si="102"/>
        <v>^^</v>
      </c>
      <c r="J210" s="19" t="str">
        <f t="shared" si="103"/>
        <v>^^</v>
      </c>
    </row>
    <row r="211" spans="1:10" x14ac:dyDescent="0.25">
      <c r="A211" s="19"/>
      <c r="C211" t="s">
        <v>44251</v>
      </c>
      <c r="D211" t="s">
        <v>10350</v>
      </c>
      <c r="E211" s="19"/>
      <c r="G211" t="s">
        <v>10340</v>
      </c>
      <c r="H211" s="18" t="s">
        <v>10339</v>
      </c>
      <c r="I211" s="309" t="str">
        <f t="shared" si="102"/>
        <v>^^</v>
      </c>
      <c r="J211" s="19" t="str">
        <f t="shared" si="103"/>
        <v>^^</v>
      </c>
    </row>
    <row r="212" spans="1:10" x14ac:dyDescent="0.25">
      <c r="A212" s="19"/>
      <c r="C212" t="s">
        <v>44250</v>
      </c>
      <c r="D212" t="s">
        <v>10347</v>
      </c>
      <c r="E212" s="19"/>
      <c r="G212" t="s">
        <v>10337</v>
      </c>
      <c r="H212" s="18" t="s">
        <v>10336</v>
      </c>
      <c r="I212" s="309" t="str">
        <f t="shared" si="102"/>
        <v>^^</v>
      </c>
      <c r="J212" s="19" t="str">
        <f t="shared" si="103"/>
        <v>^^</v>
      </c>
    </row>
    <row r="213" spans="1:10" x14ac:dyDescent="0.25">
      <c r="A213" s="19"/>
      <c r="C213" t="s">
        <v>44249</v>
      </c>
      <c r="D213" t="s">
        <v>10344</v>
      </c>
      <c r="E213" s="19"/>
      <c r="G213" t="s">
        <v>10333</v>
      </c>
      <c r="H213" s="18" t="s">
        <v>10332</v>
      </c>
      <c r="I213" s="309" t="str">
        <f t="shared" si="102"/>
        <v>^^</v>
      </c>
      <c r="J213" s="19" t="str">
        <f t="shared" si="103"/>
        <v>^^</v>
      </c>
    </row>
    <row r="214" spans="1:10" x14ac:dyDescent="0.25">
      <c r="A214" s="19"/>
      <c r="C214" t="s">
        <v>44248</v>
      </c>
      <c r="D214" t="s">
        <v>10341</v>
      </c>
      <c r="E214" s="19"/>
      <c r="G214" t="s">
        <v>10329</v>
      </c>
      <c r="H214" s="18" t="s">
        <v>10328</v>
      </c>
      <c r="I214" s="309" t="str">
        <f t="shared" si="102"/>
        <v>^^</v>
      </c>
      <c r="J214" s="19" t="str">
        <f t="shared" si="103"/>
        <v>^^</v>
      </c>
    </row>
    <row r="215" spans="1:10" x14ac:dyDescent="0.25">
      <c r="A215" s="19"/>
      <c r="C215" t="s">
        <v>44247</v>
      </c>
      <c r="D215" t="s">
        <v>10338</v>
      </c>
      <c r="E215" s="19"/>
      <c r="G215" t="s">
        <v>10325</v>
      </c>
      <c r="H215" s="18" t="s">
        <v>10324</v>
      </c>
      <c r="I215" s="309" t="str">
        <f t="shared" si="102"/>
        <v>^^</v>
      </c>
      <c r="J215" s="19" t="str">
        <f t="shared" si="103"/>
        <v>^^</v>
      </c>
    </row>
    <row r="216" spans="1:10" x14ac:dyDescent="0.25">
      <c r="A216" s="19"/>
      <c r="C216" t="s">
        <v>10335</v>
      </c>
      <c r="D216" t="s">
        <v>10334</v>
      </c>
      <c r="E216" s="19"/>
      <c r="G216" t="s">
        <v>10321</v>
      </c>
      <c r="H216" s="18" t="s">
        <v>10320</v>
      </c>
      <c r="I216" s="309" t="str">
        <f t="shared" si="102"/>
        <v>^^</v>
      </c>
      <c r="J216" s="19" t="str">
        <f t="shared" si="103"/>
        <v>^^</v>
      </c>
    </row>
    <row r="217" spans="1:10" x14ac:dyDescent="0.25">
      <c r="A217" s="19"/>
      <c r="C217" t="s">
        <v>10331</v>
      </c>
      <c r="D217" t="s">
        <v>10330</v>
      </c>
      <c r="E217" s="19"/>
      <c r="G217" t="s">
        <v>10317</v>
      </c>
      <c r="H217" s="18" t="s">
        <v>10316</v>
      </c>
      <c r="I217" s="309" t="str">
        <f t="shared" si="102"/>
        <v>^^</v>
      </c>
      <c r="J217" s="19" t="str">
        <f t="shared" si="103"/>
        <v>^^</v>
      </c>
    </row>
    <row r="218" spans="1:10" x14ac:dyDescent="0.25">
      <c r="A218" s="19"/>
      <c r="C218" t="s">
        <v>10327</v>
      </c>
      <c r="D218" t="s">
        <v>10326</v>
      </c>
      <c r="E218" s="19"/>
      <c r="G218" t="s">
        <v>10313</v>
      </c>
      <c r="H218" s="18" t="s">
        <v>10312</v>
      </c>
      <c r="I218" s="309" t="str">
        <f t="shared" si="102"/>
        <v>^^</v>
      </c>
      <c r="J218" s="19" t="str">
        <f t="shared" si="103"/>
        <v>^^</v>
      </c>
    </row>
    <row r="219" spans="1:10" x14ac:dyDescent="0.25">
      <c r="A219" s="19"/>
      <c r="C219" t="s">
        <v>10323</v>
      </c>
      <c r="D219" t="s">
        <v>10322</v>
      </c>
      <c r="E219" s="19"/>
      <c r="G219" t="s">
        <v>10309</v>
      </c>
      <c r="H219" s="18" t="s">
        <v>10308</v>
      </c>
      <c r="I219" s="309" t="str">
        <f t="shared" si="102"/>
        <v>^^</v>
      </c>
      <c r="J219" s="19" t="str">
        <f t="shared" si="103"/>
        <v>^^</v>
      </c>
    </row>
    <row r="220" spans="1:10" x14ac:dyDescent="0.25">
      <c r="A220" s="19"/>
      <c r="C220" t="s">
        <v>10319</v>
      </c>
      <c r="D220" t="s">
        <v>10318</v>
      </c>
      <c r="E220" s="19"/>
      <c r="G220" t="s">
        <v>10305</v>
      </c>
      <c r="H220" s="18" t="s">
        <v>10304</v>
      </c>
      <c r="I220" s="309" t="str">
        <f t="shared" si="102"/>
        <v>^^</v>
      </c>
      <c r="J220" s="19" t="str">
        <f t="shared" si="103"/>
        <v>^^</v>
      </c>
    </row>
    <row r="221" spans="1:10" x14ac:dyDescent="0.25">
      <c r="A221" s="19"/>
      <c r="C221" t="s">
        <v>10315</v>
      </c>
      <c r="D221" t="s">
        <v>10314</v>
      </c>
      <c r="E221" s="19"/>
      <c r="G221" t="s">
        <v>10301</v>
      </c>
      <c r="H221" s="18" t="s">
        <v>10300</v>
      </c>
      <c r="I221" s="309" t="str">
        <f t="shared" si="102"/>
        <v>^^</v>
      </c>
      <c r="J221" s="19" t="str">
        <f t="shared" si="103"/>
        <v>^^</v>
      </c>
    </row>
    <row r="222" spans="1:10" x14ac:dyDescent="0.25">
      <c r="A222" s="19"/>
      <c r="C222" t="s">
        <v>10311</v>
      </c>
      <c r="D222" t="s">
        <v>10310</v>
      </c>
      <c r="E222" s="19"/>
      <c r="G222" t="s">
        <v>10297</v>
      </c>
      <c r="H222" s="18" t="s">
        <v>10296</v>
      </c>
      <c r="I222" s="309" t="str">
        <f t="shared" si="102"/>
        <v>^^</v>
      </c>
      <c r="J222" s="19" t="str">
        <f t="shared" si="103"/>
        <v>^^</v>
      </c>
    </row>
    <row r="223" spans="1:10" x14ac:dyDescent="0.25">
      <c r="A223" s="19"/>
      <c r="C223" t="s">
        <v>10307</v>
      </c>
      <c r="D223" t="s">
        <v>10306</v>
      </c>
      <c r="E223" s="19"/>
      <c r="G223" t="s">
        <v>10293</v>
      </c>
      <c r="H223" s="18" t="s">
        <v>10292</v>
      </c>
      <c r="I223" s="309" t="str">
        <f t="shared" si="102"/>
        <v>^^</v>
      </c>
      <c r="J223" s="19" t="str">
        <f t="shared" si="103"/>
        <v>^^</v>
      </c>
    </row>
    <row r="224" spans="1:10" x14ac:dyDescent="0.25">
      <c r="A224" s="19"/>
      <c r="C224" t="s">
        <v>10303</v>
      </c>
      <c r="D224" t="s">
        <v>10302</v>
      </c>
      <c r="E224" s="19"/>
      <c r="G224" t="s">
        <v>10289</v>
      </c>
      <c r="H224" s="18" t="s">
        <v>10288</v>
      </c>
      <c r="I224" s="309" t="str">
        <f t="shared" si="102"/>
        <v>^^</v>
      </c>
      <c r="J224" s="19" t="str">
        <f t="shared" si="103"/>
        <v>^^</v>
      </c>
    </row>
    <row r="225" spans="1:10" x14ac:dyDescent="0.25">
      <c r="A225" s="19"/>
      <c r="C225" t="s">
        <v>10299</v>
      </c>
      <c r="D225" t="s">
        <v>10298</v>
      </c>
      <c r="E225" s="19"/>
      <c r="G225" t="s">
        <v>10285</v>
      </c>
      <c r="H225" s="18" t="s">
        <v>10284</v>
      </c>
      <c r="I225" s="309" t="str">
        <f t="shared" si="102"/>
        <v>^^</v>
      </c>
      <c r="J225" s="19" t="str">
        <f t="shared" si="103"/>
        <v>^^</v>
      </c>
    </row>
    <row r="226" spans="1:10" x14ac:dyDescent="0.25">
      <c r="A226" s="19"/>
      <c r="C226" t="s">
        <v>10295</v>
      </c>
      <c r="D226" t="s">
        <v>10294</v>
      </c>
      <c r="E226" s="19"/>
      <c r="G226" t="s">
        <v>10281</v>
      </c>
      <c r="H226" s="18" t="s">
        <v>10280</v>
      </c>
      <c r="I226" s="309" t="str">
        <f t="shared" si="102"/>
        <v>^^</v>
      </c>
      <c r="J226" s="19" t="str">
        <f t="shared" si="103"/>
        <v>^^</v>
      </c>
    </row>
    <row r="227" spans="1:10" x14ac:dyDescent="0.25">
      <c r="A227" s="19"/>
      <c r="C227" t="s">
        <v>10291</v>
      </c>
      <c r="D227" t="s">
        <v>10290</v>
      </c>
      <c r="E227" s="19"/>
      <c r="G227" t="s">
        <v>10277</v>
      </c>
      <c r="H227" s="18" t="s">
        <v>10276</v>
      </c>
      <c r="I227" s="309" t="str">
        <f t="shared" si="102"/>
        <v>^^</v>
      </c>
      <c r="J227" s="19" t="str">
        <f t="shared" si="103"/>
        <v>^^</v>
      </c>
    </row>
    <row r="228" spans="1:10" x14ac:dyDescent="0.25">
      <c r="A228" s="19"/>
      <c r="C228" t="s">
        <v>10287</v>
      </c>
      <c r="D228" t="s">
        <v>10286</v>
      </c>
      <c r="E228" s="19"/>
      <c r="G228" t="s">
        <v>10273</v>
      </c>
      <c r="H228" s="18" t="s">
        <v>10272</v>
      </c>
      <c r="I228" s="309" t="str">
        <f t="shared" si="102"/>
        <v>^^</v>
      </c>
      <c r="J228" s="19" t="str">
        <f t="shared" si="103"/>
        <v>^^</v>
      </c>
    </row>
    <row r="229" spans="1:10" x14ac:dyDescent="0.25">
      <c r="A229" s="19"/>
      <c r="C229" t="s">
        <v>10283</v>
      </c>
      <c r="D229" t="s">
        <v>10282</v>
      </c>
      <c r="E229" s="19"/>
      <c r="G229" t="s">
        <v>10269</v>
      </c>
      <c r="H229" s="18" t="s">
        <v>10268</v>
      </c>
      <c r="I229" s="309" t="str">
        <f t="shared" si="102"/>
        <v>^^</v>
      </c>
      <c r="J229" s="19" t="str">
        <f t="shared" si="103"/>
        <v>^^</v>
      </c>
    </row>
    <row r="230" spans="1:10" x14ac:dyDescent="0.25">
      <c r="A230" s="19"/>
      <c r="C230" t="s">
        <v>10279</v>
      </c>
      <c r="D230" t="s">
        <v>10278</v>
      </c>
      <c r="E230" s="19"/>
      <c r="G230" t="s">
        <v>10265</v>
      </c>
      <c r="H230" s="18" t="s">
        <v>10264</v>
      </c>
      <c r="I230" s="309" t="str">
        <f t="shared" si="102"/>
        <v>^^</v>
      </c>
      <c r="J230" s="19" t="str">
        <f t="shared" si="103"/>
        <v>^^</v>
      </c>
    </row>
    <row r="231" spans="1:10" x14ac:dyDescent="0.25">
      <c r="A231" s="19"/>
      <c r="C231" t="s">
        <v>10275</v>
      </c>
      <c r="D231" t="s">
        <v>10274</v>
      </c>
      <c r="E231" s="19"/>
      <c r="G231" t="s">
        <v>10261</v>
      </c>
      <c r="H231" s="18" t="s">
        <v>10260</v>
      </c>
      <c r="I231" s="309" t="str">
        <f t="shared" si="102"/>
        <v>^^</v>
      </c>
      <c r="J231" s="19" t="str">
        <f t="shared" si="103"/>
        <v>^^</v>
      </c>
    </row>
    <row r="232" spans="1:10" x14ac:dyDescent="0.25">
      <c r="A232" s="19"/>
      <c r="C232" t="s">
        <v>10271</v>
      </c>
      <c r="D232" t="s">
        <v>10270</v>
      </c>
      <c r="E232" s="19"/>
      <c r="G232" t="s">
        <v>10257</v>
      </c>
      <c r="H232" s="18" t="s">
        <v>10256</v>
      </c>
      <c r="I232" s="309" t="str">
        <f t="shared" si="102"/>
        <v>^^</v>
      </c>
      <c r="J232" s="19" t="str">
        <f t="shared" si="103"/>
        <v>^^</v>
      </c>
    </row>
    <row r="233" spans="1:10" x14ac:dyDescent="0.25">
      <c r="A233" s="19"/>
      <c r="C233" t="s">
        <v>10267</v>
      </c>
      <c r="D233" t="s">
        <v>10266</v>
      </c>
      <c r="E233" s="19"/>
      <c r="G233" t="s">
        <v>10253</v>
      </c>
      <c r="H233" s="18" t="s">
        <v>10252</v>
      </c>
      <c r="I233" s="309" t="str">
        <f t="shared" si="102"/>
        <v>^^</v>
      </c>
      <c r="J233" s="19" t="str">
        <f t="shared" si="103"/>
        <v>^^</v>
      </c>
    </row>
    <row r="234" spans="1:10" x14ac:dyDescent="0.25">
      <c r="A234" s="19"/>
      <c r="C234" t="s">
        <v>10263</v>
      </c>
      <c r="D234" t="s">
        <v>10262</v>
      </c>
      <c r="E234" s="19"/>
      <c r="G234" t="s">
        <v>10249</v>
      </c>
      <c r="H234" s="18" t="s">
        <v>10248</v>
      </c>
      <c r="I234" s="309" t="str">
        <f t="shared" si="102"/>
        <v>^^</v>
      </c>
      <c r="J234" s="19" t="str">
        <f t="shared" si="103"/>
        <v>^^</v>
      </c>
    </row>
    <row r="235" spans="1:10" x14ac:dyDescent="0.25">
      <c r="A235" s="19"/>
      <c r="C235" t="s">
        <v>10259</v>
      </c>
      <c r="D235" t="s">
        <v>10258</v>
      </c>
      <c r="E235" s="19"/>
      <c r="G235" t="s">
        <v>10245</v>
      </c>
      <c r="H235" s="18" t="s">
        <v>10244</v>
      </c>
      <c r="I235" s="309" t="str">
        <f t="shared" si="102"/>
        <v>^^</v>
      </c>
      <c r="J235" s="19" t="str">
        <f t="shared" si="103"/>
        <v>^^</v>
      </c>
    </row>
    <row r="236" spans="1:10" x14ac:dyDescent="0.25">
      <c r="A236" s="19"/>
      <c r="C236" t="s">
        <v>10255</v>
      </c>
      <c r="D236" t="s">
        <v>10254</v>
      </c>
      <c r="E236" s="19"/>
      <c r="G236" t="s">
        <v>10241</v>
      </c>
      <c r="H236" s="18" t="s">
        <v>10240</v>
      </c>
      <c r="I236" s="309" t="str">
        <f t="shared" si="102"/>
        <v>^^</v>
      </c>
      <c r="J236" s="19" t="str">
        <f t="shared" si="103"/>
        <v>^^</v>
      </c>
    </row>
    <row r="237" spans="1:10" x14ac:dyDescent="0.25">
      <c r="A237" s="19"/>
      <c r="C237" t="s">
        <v>10251</v>
      </c>
      <c r="D237" t="s">
        <v>10250</v>
      </c>
      <c r="E237" s="19"/>
      <c r="G237" t="s">
        <v>10237</v>
      </c>
      <c r="H237" s="18" t="s">
        <v>10236</v>
      </c>
      <c r="I237" s="309" t="str">
        <f t="shared" si="102"/>
        <v>^^</v>
      </c>
      <c r="J237" s="19" t="str">
        <f t="shared" si="103"/>
        <v>^^</v>
      </c>
    </row>
    <row r="238" spans="1:10" x14ac:dyDescent="0.25">
      <c r="A238" s="19"/>
      <c r="C238" t="s">
        <v>10247</v>
      </c>
      <c r="D238" t="s">
        <v>10246</v>
      </c>
      <c r="E238" s="19"/>
      <c r="G238" t="s">
        <v>10233</v>
      </c>
      <c r="H238" s="18" t="s">
        <v>10232</v>
      </c>
      <c r="I238" s="309" t="str">
        <f t="shared" si="102"/>
        <v>^^</v>
      </c>
      <c r="J238" s="19" t="str">
        <f t="shared" si="103"/>
        <v>^^</v>
      </c>
    </row>
    <row r="239" spans="1:10" x14ac:dyDescent="0.25">
      <c r="A239" s="19"/>
      <c r="C239" t="s">
        <v>10243</v>
      </c>
      <c r="D239" t="s">
        <v>10242</v>
      </c>
      <c r="E239" s="19"/>
      <c r="G239" t="s">
        <v>10229</v>
      </c>
      <c r="H239" s="18" t="s">
        <v>10228</v>
      </c>
      <c r="I239" s="309" t="str">
        <f t="shared" si="102"/>
        <v>^^</v>
      </c>
      <c r="J239" s="19" t="str">
        <f t="shared" si="103"/>
        <v>^^</v>
      </c>
    </row>
    <row r="240" spans="1:10" x14ac:dyDescent="0.25">
      <c r="A240" s="19"/>
      <c r="C240" t="s">
        <v>10239</v>
      </c>
      <c r="D240" t="s">
        <v>10238</v>
      </c>
      <c r="E240" s="19"/>
      <c r="G240" t="s">
        <v>10225</v>
      </c>
      <c r="H240" s="18" t="s">
        <v>10224</v>
      </c>
      <c r="I240" s="309" t="str">
        <f t="shared" si="102"/>
        <v>^^</v>
      </c>
      <c r="J240" s="19" t="str">
        <f t="shared" si="103"/>
        <v>^^</v>
      </c>
    </row>
    <row r="241" spans="1:10" x14ac:dyDescent="0.25">
      <c r="A241" s="19"/>
      <c r="C241" t="s">
        <v>10235</v>
      </c>
      <c r="D241" t="s">
        <v>10234</v>
      </c>
      <c r="E241" s="19"/>
      <c r="G241" t="s">
        <v>10221</v>
      </c>
      <c r="H241" s="18" t="s">
        <v>10220</v>
      </c>
      <c r="I241" s="309" t="str">
        <f t="shared" si="102"/>
        <v>^^</v>
      </c>
      <c r="J241" s="19" t="str">
        <f t="shared" si="103"/>
        <v>^^</v>
      </c>
    </row>
    <row r="242" spans="1:10" x14ac:dyDescent="0.25">
      <c r="A242" s="19"/>
      <c r="C242" t="s">
        <v>10231</v>
      </c>
      <c r="D242" t="s">
        <v>10230</v>
      </c>
      <c r="E242" s="19"/>
      <c r="G242" t="s">
        <v>10217</v>
      </c>
      <c r="H242" s="18" t="s">
        <v>10216</v>
      </c>
      <c r="I242" s="309" t="str">
        <f t="shared" si="102"/>
        <v>^^</v>
      </c>
      <c r="J242" s="19" t="str">
        <f t="shared" si="103"/>
        <v>^^</v>
      </c>
    </row>
    <row r="243" spans="1:10" x14ac:dyDescent="0.25">
      <c r="A243" s="19"/>
      <c r="C243" t="s">
        <v>10227</v>
      </c>
      <c r="D243" t="s">
        <v>10226</v>
      </c>
      <c r="E243" s="19"/>
      <c r="G243" t="s">
        <v>10213</v>
      </c>
      <c r="H243" s="18" t="s">
        <v>10212</v>
      </c>
      <c r="I243" s="309" t="str">
        <f t="shared" si="102"/>
        <v>^^</v>
      </c>
      <c r="J243" s="19" t="str">
        <f t="shared" si="103"/>
        <v>^^</v>
      </c>
    </row>
    <row r="244" spans="1:10" x14ac:dyDescent="0.25">
      <c r="A244" s="19"/>
      <c r="C244" t="s">
        <v>10223</v>
      </c>
      <c r="D244" t="s">
        <v>10222</v>
      </c>
      <c r="E244" s="19"/>
      <c r="G244" t="s">
        <v>10209</v>
      </c>
      <c r="H244" s="18" t="s">
        <v>10208</v>
      </c>
      <c r="I244" s="309" t="str">
        <f t="shared" si="102"/>
        <v>^^</v>
      </c>
      <c r="J244" s="19" t="str">
        <f t="shared" si="103"/>
        <v>^^</v>
      </c>
    </row>
    <row r="245" spans="1:10" x14ac:dyDescent="0.25">
      <c r="A245" s="19"/>
      <c r="C245" t="s">
        <v>10219</v>
      </c>
      <c r="D245" t="s">
        <v>10218</v>
      </c>
      <c r="E245" s="19"/>
      <c r="G245" t="s">
        <v>10205</v>
      </c>
      <c r="H245" s="18" t="s">
        <v>10204</v>
      </c>
      <c r="I245" s="309" t="str">
        <f t="shared" si="102"/>
        <v>^^</v>
      </c>
      <c r="J245" s="19" t="str">
        <f t="shared" si="103"/>
        <v>^^</v>
      </c>
    </row>
    <row r="246" spans="1:10" x14ac:dyDescent="0.25">
      <c r="A246" s="19"/>
      <c r="C246" t="s">
        <v>10215</v>
      </c>
      <c r="D246" t="s">
        <v>10214</v>
      </c>
      <c r="E246" s="19"/>
      <c r="G246" t="s">
        <v>10201</v>
      </c>
      <c r="H246" s="18" t="s">
        <v>10200</v>
      </c>
      <c r="I246" s="309" t="str">
        <f t="shared" si="102"/>
        <v>^^</v>
      </c>
      <c r="J246" s="19" t="str">
        <f t="shared" si="103"/>
        <v>^^</v>
      </c>
    </row>
    <row r="247" spans="1:10" x14ac:dyDescent="0.25">
      <c r="A247" s="19"/>
      <c r="C247" t="s">
        <v>10211</v>
      </c>
      <c r="D247" t="s">
        <v>10210</v>
      </c>
      <c r="E247" s="19"/>
      <c r="G247" t="s">
        <v>10197</v>
      </c>
      <c r="H247" s="18" t="s">
        <v>10196</v>
      </c>
      <c r="I247" s="309" t="str">
        <f t="shared" si="102"/>
        <v>^^</v>
      </c>
      <c r="J247" s="19" t="str">
        <f t="shared" si="103"/>
        <v>^^</v>
      </c>
    </row>
    <row r="248" spans="1:10" x14ac:dyDescent="0.25">
      <c r="A248" s="19"/>
      <c r="C248" t="s">
        <v>10207</v>
      </c>
      <c r="D248" t="s">
        <v>10206</v>
      </c>
      <c r="E248" s="19"/>
      <c r="G248" t="s">
        <v>10193</v>
      </c>
      <c r="H248" s="18" t="s">
        <v>10192</v>
      </c>
      <c r="I248" s="309" t="str">
        <f t="shared" si="102"/>
        <v>^^</v>
      </c>
      <c r="J248" s="19" t="str">
        <f t="shared" si="103"/>
        <v>^^</v>
      </c>
    </row>
    <row r="249" spans="1:10" x14ac:dyDescent="0.25">
      <c r="A249" s="19"/>
      <c r="C249" t="s">
        <v>10203</v>
      </c>
      <c r="D249" t="s">
        <v>10202</v>
      </c>
      <c r="E249" s="19"/>
      <c r="G249" t="s">
        <v>10189</v>
      </c>
      <c r="H249" s="18" t="s">
        <v>10188</v>
      </c>
      <c r="I249" s="309" t="str">
        <f t="shared" si="102"/>
        <v>^^</v>
      </c>
      <c r="J249" s="19" t="str">
        <f t="shared" si="103"/>
        <v>^^</v>
      </c>
    </row>
    <row r="250" spans="1:10" x14ac:dyDescent="0.25">
      <c r="A250" s="19"/>
      <c r="C250" t="s">
        <v>10199</v>
      </c>
      <c r="D250" t="s">
        <v>10198</v>
      </c>
      <c r="E250" s="19"/>
      <c r="G250" t="s">
        <v>10185</v>
      </c>
      <c r="H250" s="18" t="s">
        <v>10184</v>
      </c>
      <c r="I250" s="309" t="str">
        <f t="shared" si="102"/>
        <v>^^</v>
      </c>
      <c r="J250" s="19" t="str">
        <f t="shared" si="103"/>
        <v>^^</v>
      </c>
    </row>
    <row r="251" spans="1:10" x14ac:dyDescent="0.25">
      <c r="A251" s="19"/>
      <c r="C251" t="s">
        <v>10195</v>
      </c>
      <c r="D251" t="s">
        <v>10194</v>
      </c>
      <c r="E251" s="19"/>
      <c r="G251" t="s">
        <v>10181</v>
      </c>
      <c r="H251" s="18" t="s">
        <v>10180</v>
      </c>
      <c r="I251" s="309" t="str">
        <f t="shared" si="102"/>
        <v>^^</v>
      </c>
      <c r="J251" s="19" t="str">
        <f t="shared" si="103"/>
        <v>^^</v>
      </c>
    </row>
    <row r="252" spans="1:10" x14ac:dyDescent="0.25">
      <c r="A252" s="19"/>
      <c r="C252" t="s">
        <v>10191</v>
      </c>
      <c r="D252" t="s">
        <v>10190</v>
      </c>
      <c r="E252" s="19"/>
      <c r="G252" t="s">
        <v>10177</v>
      </c>
      <c r="H252" s="18" t="s">
        <v>10176</v>
      </c>
      <c r="I252" s="309" t="str">
        <f t="shared" si="102"/>
        <v>^^</v>
      </c>
      <c r="J252" s="19" t="str">
        <f t="shared" si="103"/>
        <v>^^</v>
      </c>
    </row>
    <row r="253" spans="1:10" x14ac:dyDescent="0.25">
      <c r="A253" s="19"/>
      <c r="C253" t="s">
        <v>10187</v>
      </c>
      <c r="D253" t="s">
        <v>10186</v>
      </c>
      <c r="E253" s="19"/>
      <c r="G253" t="s">
        <v>10173</v>
      </c>
      <c r="H253" s="18" t="s">
        <v>10172</v>
      </c>
      <c r="I253" s="309" t="str">
        <f t="shared" si="102"/>
        <v>^^</v>
      </c>
      <c r="J253" s="19" t="str">
        <f t="shared" si="103"/>
        <v>^^</v>
      </c>
    </row>
    <row r="254" spans="1:10" x14ac:dyDescent="0.25">
      <c r="A254" s="19"/>
      <c r="C254" t="s">
        <v>10183</v>
      </c>
      <c r="D254" t="s">
        <v>10182</v>
      </c>
      <c r="E254" s="19"/>
      <c r="G254" t="s">
        <v>10169</v>
      </c>
      <c r="H254" s="18" t="s">
        <v>10168</v>
      </c>
      <c r="I254" s="309" t="str">
        <f t="shared" si="102"/>
        <v>^^</v>
      </c>
      <c r="J254" s="19" t="str">
        <f t="shared" si="103"/>
        <v>^^</v>
      </c>
    </row>
    <row r="255" spans="1:10" x14ac:dyDescent="0.25">
      <c r="A255" s="19"/>
      <c r="C255" t="s">
        <v>10179</v>
      </c>
      <c r="D255" t="s">
        <v>10178</v>
      </c>
      <c r="E255" s="19"/>
      <c r="G255" t="s">
        <v>10165</v>
      </c>
      <c r="H255" s="18" t="s">
        <v>10164</v>
      </c>
      <c r="I255" s="309" t="str">
        <f t="shared" si="102"/>
        <v>^^</v>
      </c>
      <c r="J255" s="19" t="str">
        <f t="shared" si="103"/>
        <v>^^</v>
      </c>
    </row>
    <row r="256" spans="1:10" x14ac:dyDescent="0.25">
      <c r="A256" s="19"/>
      <c r="C256" t="s">
        <v>10175</v>
      </c>
      <c r="D256" t="s">
        <v>10174</v>
      </c>
      <c r="E256" s="19"/>
      <c r="G256" t="s">
        <v>10162</v>
      </c>
      <c r="H256" s="18" t="s">
        <v>10161</v>
      </c>
      <c r="I256" s="309" t="str">
        <f t="shared" ref="I256:I281" si="134">IFERROR(VLOOKUP($A$4&amp;ROW(A255),A:B,2,0),"^^")</f>
        <v>^^</v>
      </c>
      <c r="J256" s="19" t="str">
        <f t="shared" ref="J256:J281" si="135">IFERROR(VLOOKUP($A$6&amp;ROW(A255),E:F,2,0),"^^")</f>
        <v>^^</v>
      </c>
    </row>
    <row r="257" spans="1:10" x14ac:dyDescent="0.25">
      <c r="A257" s="19"/>
      <c r="C257" t="s">
        <v>10171</v>
      </c>
      <c r="D257" t="s">
        <v>10170</v>
      </c>
      <c r="E257" s="19"/>
      <c r="G257" t="s">
        <v>10159</v>
      </c>
      <c r="H257" s="18" t="s">
        <v>10158</v>
      </c>
      <c r="I257" s="309" t="str">
        <f t="shared" si="134"/>
        <v>^^</v>
      </c>
      <c r="J257" s="19" t="str">
        <f t="shared" si="135"/>
        <v>^^</v>
      </c>
    </row>
    <row r="258" spans="1:10" x14ac:dyDescent="0.25">
      <c r="A258" s="19"/>
      <c r="C258" t="s">
        <v>10167</v>
      </c>
      <c r="D258" t="s">
        <v>10166</v>
      </c>
      <c r="E258" s="19"/>
      <c r="G258" t="s">
        <v>10156</v>
      </c>
      <c r="H258" s="18" t="s">
        <v>10155</v>
      </c>
      <c r="I258" s="309" t="str">
        <f t="shared" si="134"/>
        <v>^^</v>
      </c>
      <c r="J258" s="19" t="str">
        <f t="shared" si="135"/>
        <v>^^</v>
      </c>
    </row>
    <row r="259" spans="1:10" x14ac:dyDescent="0.25">
      <c r="A259" s="19"/>
      <c r="C259" t="s">
        <v>44246</v>
      </c>
      <c r="D259" t="s">
        <v>44245</v>
      </c>
      <c r="E259" s="19"/>
      <c r="G259" t="s">
        <v>10153</v>
      </c>
      <c r="H259" s="18" t="s">
        <v>10152</v>
      </c>
      <c r="I259" s="309" t="str">
        <f t="shared" si="134"/>
        <v>^^</v>
      </c>
      <c r="J259" s="19" t="str">
        <f t="shared" si="135"/>
        <v>^^</v>
      </c>
    </row>
    <row r="260" spans="1:10" x14ac:dyDescent="0.25">
      <c r="A260" s="19"/>
      <c r="C260" t="s">
        <v>44244</v>
      </c>
      <c r="D260" t="s">
        <v>44243</v>
      </c>
      <c r="E260" s="19"/>
      <c r="G260" t="s">
        <v>10150</v>
      </c>
      <c r="H260" s="18" t="s">
        <v>10149</v>
      </c>
      <c r="I260" s="309" t="str">
        <f t="shared" si="134"/>
        <v>^^</v>
      </c>
      <c r="J260" s="19" t="str">
        <f t="shared" si="135"/>
        <v>^^</v>
      </c>
    </row>
    <row r="261" spans="1:10" x14ac:dyDescent="0.25">
      <c r="A261" s="19"/>
      <c r="C261" t="s">
        <v>44242</v>
      </c>
      <c r="D261" t="s">
        <v>44241</v>
      </c>
      <c r="E261" s="19"/>
      <c r="G261" t="s">
        <v>10147</v>
      </c>
      <c r="H261" s="18" t="s">
        <v>10146</v>
      </c>
      <c r="I261" s="309" t="str">
        <f t="shared" si="134"/>
        <v>^^</v>
      </c>
      <c r="J261" s="19" t="str">
        <f t="shared" si="135"/>
        <v>^^</v>
      </c>
    </row>
    <row r="262" spans="1:10" x14ac:dyDescent="0.25">
      <c r="A262" s="19"/>
      <c r="C262" t="s">
        <v>44240</v>
      </c>
      <c r="D262" t="s">
        <v>44239</v>
      </c>
      <c r="E262" s="19"/>
      <c r="G262" t="s">
        <v>10144</v>
      </c>
      <c r="H262" s="18" t="s">
        <v>10143</v>
      </c>
      <c r="I262" s="309" t="str">
        <f t="shared" si="134"/>
        <v>^^</v>
      </c>
      <c r="J262" s="19" t="str">
        <f t="shared" si="135"/>
        <v>^^</v>
      </c>
    </row>
    <row r="263" spans="1:10" x14ac:dyDescent="0.25">
      <c r="A263" s="19"/>
      <c r="C263" t="s">
        <v>44238</v>
      </c>
      <c r="D263" t="s">
        <v>10163</v>
      </c>
      <c r="E263" s="19"/>
      <c r="G263" t="s">
        <v>10140</v>
      </c>
      <c r="H263" s="18" t="s">
        <v>10139</v>
      </c>
      <c r="I263" s="309" t="str">
        <f t="shared" si="134"/>
        <v>^^</v>
      </c>
      <c r="J263" s="19" t="str">
        <f t="shared" si="135"/>
        <v>^^</v>
      </c>
    </row>
    <row r="264" spans="1:10" x14ac:dyDescent="0.25">
      <c r="A264" s="19"/>
      <c r="C264" t="s">
        <v>44237</v>
      </c>
      <c r="D264" t="s">
        <v>10160</v>
      </c>
      <c r="E264" s="19"/>
      <c r="G264" t="s">
        <v>10136</v>
      </c>
      <c r="H264" s="18" t="s">
        <v>10135</v>
      </c>
      <c r="I264" s="309" t="str">
        <f t="shared" si="134"/>
        <v>^^</v>
      </c>
      <c r="J264" s="19" t="str">
        <f t="shared" si="135"/>
        <v>^^</v>
      </c>
    </row>
    <row r="265" spans="1:10" x14ac:dyDescent="0.25">
      <c r="A265" s="19"/>
      <c r="C265" t="s">
        <v>44236</v>
      </c>
      <c r="D265" t="s">
        <v>10157</v>
      </c>
      <c r="E265" s="19"/>
      <c r="G265" t="s">
        <v>10132</v>
      </c>
      <c r="H265" s="18" t="s">
        <v>10131</v>
      </c>
      <c r="I265" s="309" t="str">
        <f t="shared" si="134"/>
        <v>^^</v>
      </c>
      <c r="J265" s="19" t="str">
        <f t="shared" si="135"/>
        <v>^^</v>
      </c>
    </row>
    <row r="266" spans="1:10" x14ac:dyDescent="0.25">
      <c r="A266" s="19"/>
      <c r="C266" t="s">
        <v>44235</v>
      </c>
      <c r="D266" t="s">
        <v>10154</v>
      </c>
      <c r="E266" s="19"/>
      <c r="G266" t="s">
        <v>10128</v>
      </c>
      <c r="H266" s="18" t="s">
        <v>10127</v>
      </c>
      <c r="I266" s="309" t="str">
        <f t="shared" si="134"/>
        <v>^^</v>
      </c>
      <c r="J266" s="19" t="str">
        <f t="shared" si="135"/>
        <v>^^</v>
      </c>
    </row>
    <row r="267" spans="1:10" x14ac:dyDescent="0.25">
      <c r="A267" s="19"/>
      <c r="C267" t="s">
        <v>44234</v>
      </c>
      <c r="D267" t="s">
        <v>10151</v>
      </c>
      <c r="E267" s="19"/>
      <c r="G267" t="s">
        <v>10124</v>
      </c>
      <c r="H267" s="18" t="s">
        <v>10123</v>
      </c>
      <c r="I267" s="309" t="str">
        <f t="shared" si="134"/>
        <v>^^</v>
      </c>
      <c r="J267" s="19" t="str">
        <f t="shared" si="135"/>
        <v>^^</v>
      </c>
    </row>
    <row r="268" spans="1:10" x14ac:dyDescent="0.25">
      <c r="A268" s="19"/>
      <c r="C268" t="s">
        <v>44233</v>
      </c>
      <c r="D268" t="s">
        <v>10148</v>
      </c>
      <c r="E268" s="19"/>
      <c r="G268" t="s">
        <v>10120</v>
      </c>
      <c r="H268" s="18" t="s">
        <v>10119</v>
      </c>
      <c r="I268" s="309" t="str">
        <f t="shared" si="134"/>
        <v>^^</v>
      </c>
      <c r="J268" s="19" t="str">
        <f t="shared" si="135"/>
        <v>^^</v>
      </c>
    </row>
    <row r="269" spans="1:10" x14ac:dyDescent="0.25">
      <c r="A269" s="19"/>
      <c r="C269" t="s">
        <v>44232</v>
      </c>
      <c r="D269" t="s">
        <v>10145</v>
      </c>
      <c r="E269" s="19"/>
      <c r="G269" t="s">
        <v>10116</v>
      </c>
      <c r="H269" s="18" t="s">
        <v>10115</v>
      </c>
      <c r="I269" s="309" t="str">
        <f t="shared" si="134"/>
        <v>^^</v>
      </c>
      <c r="J269" s="19" t="str">
        <f t="shared" si="135"/>
        <v>^^</v>
      </c>
    </row>
    <row r="270" spans="1:10" x14ac:dyDescent="0.25">
      <c r="A270" s="19"/>
      <c r="C270" t="s">
        <v>10142</v>
      </c>
      <c r="D270" t="s">
        <v>10141</v>
      </c>
      <c r="E270" s="19"/>
      <c r="G270" t="s">
        <v>10112</v>
      </c>
      <c r="H270" s="18" t="s">
        <v>10111</v>
      </c>
      <c r="I270" s="309" t="str">
        <f t="shared" si="134"/>
        <v>^^</v>
      </c>
      <c r="J270" s="19" t="str">
        <f t="shared" si="135"/>
        <v>^^</v>
      </c>
    </row>
    <row r="271" spans="1:10" x14ac:dyDescent="0.25">
      <c r="A271" s="19"/>
      <c r="C271" t="s">
        <v>10138</v>
      </c>
      <c r="D271" t="s">
        <v>10137</v>
      </c>
      <c r="E271" s="19"/>
      <c r="G271" t="s">
        <v>10109</v>
      </c>
      <c r="H271" s="18" t="s">
        <v>10108</v>
      </c>
      <c r="I271" s="309" t="str">
        <f t="shared" si="134"/>
        <v>^^</v>
      </c>
      <c r="J271" s="19" t="str">
        <f t="shared" si="135"/>
        <v>^^</v>
      </c>
    </row>
    <row r="272" spans="1:10" x14ac:dyDescent="0.25">
      <c r="A272" s="19"/>
      <c r="C272" t="s">
        <v>10134</v>
      </c>
      <c r="D272" t="s">
        <v>10133</v>
      </c>
      <c r="E272" s="19"/>
      <c r="G272" t="s">
        <v>10105</v>
      </c>
      <c r="H272" s="18" t="s">
        <v>10104</v>
      </c>
      <c r="I272" s="309" t="str">
        <f t="shared" si="134"/>
        <v>^^</v>
      </c>
      <c r="J272" s="19" t="str">
        <f t="shared" si="135"/>
        <v>^^</v>
      </c>
    </row>
    <row r="273" spans="1:10" x14ac:dyDescent="0.25">
      <c r="A273" s="19"/>
      <c r="C273" t="s">
        <v>10130</v>
      </c>
      <c r="D273" t="s">
        <v>10129</v>
      </c>
      <c r="E273" s="19"/>
      <c r="G273" t="s">
        <v>10101</v>
      </c>
      <c r="H273" s="18" t="s">
        <v>10100</v>
      </c>
      <c r="I273" s="309" t="str">
        <f t="shared" si="134"/>
        <v>^^</v>
      </c>
      <c r="J273" s="19" t="str">
        <f t="shared" si="135"/>
        <v>^^</v>
      </c>
    </row>
    <row r="274" spans="1:10" x14ac:dyDescent="0.25">
      <c r="A274" s="19"/>
      <c r="C274" t="s">
        <v>10126</v>
      </c>
      <c r="D274" t="s">
        <v>10125</v>
      </c>
      <c r="E274" s="19"/>
      <c r="G274" t="s">
        <v>10097</v>
      </c>
      <c r="H274" s="18" t="s">
        <v>10096</v>
      </c>
      <c r="I274" s="309" t="str">
        <f t="shared" si="134"/>
        <v>^^</v>
      </c>
      <c r="J274" s="19" t="str">
        <f t="shared" si="135"/>
        <v>^^</v>
      </c>
    </row>
    <row r="275" spans="1:10" x14ac:dyDescent="0.25">
      <c r="A275" s="19"/>
      <c r="C275" t="s">
        <v>10122</v>
      </c>
      <c r="D275" t="s">
        <v>10121</v>
      </c>
      <c r="E275" s="19"/>
      <c r="G275" t="s">
        <v>10093</v>
      </c>
      <c r="H275" s="18" t="s">
        <v>10092</v>
      </c>
      <c r="I275" s="309" t="str">
        <f t="shared" si="134"/>
        <v>^^</v>
      </c>
      <c r="J275" s="19" t="str">
        <f t="shared" si="135"/>
        <v>^^</v>
      </c>
    </row>
    <row r="276" spans="1:10" x14ac:dyDescent="0.25">
      <c r="A276" s="19"/>
      <c r="C276" t="s">
        <v>10118</v>
      </c>
      <c r="D276" t="s">
        <v>10117</v>
      </c>
      <c r="E276" s="19"/>
      <c r="G276" t="s">
        <v>10090</v>
      </c>
      <c r="H276" s="18" t="s">
        <v>10089</v>
      </c>
      <c r="I276" s="309" t="str">
        <f t="shared" si="134"/>
        <v>^^</v>
      </c>
      <c r="J276" s="19" t="str">
        <f t="shared" si="135"/>
        <v>^^</v>
      </c>
    </row>
    <row r="277" spans="1:10" x14ac:dyDescent="0.25">
      <c r="A277" s="19"/>
      <c r="C277" t="s">
        <v>10114</v>
      </c>
      <c r="D277" t="s">
        <v>10113</v>
      </c>
      <c r="E277" s="19"/>
      <c r="G277" t="s">
        <v>10087</v>
      </c>
      <c r="H277" s="18" t="s">
        <v>10086</v>
      </c>
      <c r="I277" s="309" t="str">
        <f t="shared" si="134"/>
        <v>^^</v>
      </c>
      <c r="J277" s="19" t="str">
        <f t="shared" si="135"/>
        <v>^^</v>
      </c>
    </row>
    <row r="278" spans="1:10" x14ac:dyDescent="0.25">
      <c r="A278" s="19"/>
      <c r="C278" t="s">
        <v>44231</v>
      </c>
      <c r="D278" t="s">
        <v>10110</v>
      </c>
      <c r="E278" s="19"/>
      <c r="G278" t="s">
        <v>10084</v>
      </c>
      <c r="H278" s="18" t="s">
        <v>10083</v>
      </c>
      <c r="I278" s="309" t="str">
        <f t="shared" si="134"/>
        <v>^^</v>
      </c>
      <c r="J278" s="19" t="str">
        <f t="shared" si="135"/>
        <v>^^</v>
      </c>
    </row>
    <row r="279" spans="1:10" x14ac:dyDescent="0.25">
      <c r="A279" s="19"/>
      <c r="C279" t="s">
        <v>10107</v>
      </c>
      <c r="D279" t="s">
        <v>10106</v>
      </c>
      <c r="E279" s="19"/>
      <c r="G279" t="s">
        <v>10081</v>
      </c>
      <c r="H279" s="18" t="s">
        <v>10080</v>
      </c>
      <c r="I279" s="309" t="str">
        <f t="shared" si="134"/>
        <v>^^</v>
      </c>
      <c r="J279" s="19" t="str">
        <f t="shared" si="135"/>
        <v>^^</v>
      </c>
    </row>
    <row r="280" spans="1:10" x14ac:dyDescent="0.25">
      <c r="A280" s="19"/>
      <c r="C280" t="s">
        <v>10103</v>
      </c>
      <c r="D280" t="s">
        <v>10102</v>
      </c>
      <c r="E280" s="19"/>
      <c r="G280" t="s">
        <v>44230</v>
      </c>
      <c r="H280" s="18" t="s">
        <v>44229</v>
      </c>
      <c r="I280" s="309" t="str">
        <f t="shared" si="134"/>
        <v>^^</v>
      </c>
      <c r="J280" s="19" t="str">
        <f t="shared" si="135"/>
        <v>^^</v>
      </c>
    </row>
    <row r="281" spans="1:10" x14ac:dyDescent="0.25">
      <c r="A281" s="19"/>
      <c r="C281" t="s">
        <v>10099</v>
      </c>
      <c r="D281" t="s">
        <v>10098</v>
      </c>
      <c r="E281" s="19"/>
      <c r="G281" t="s">
        <v>44228</v>
      </c>
      <c r="H281" s="18" t="s">
        <v>44227</v>
      </c>
      <c r="I281" s="309" t="str">
        <f t="shared" si="134"/>
        <v>^^</v>
      </c>
      <c r="J281" s="19" t="str">
        <f t="shared" si="135"/>
        <v>^^</v>
      </c>
    </row>
    <row r="282" spans="1:10" x14ac:dyDescent="0.25">
      <c r="A282" s="19"/>
      <c r="C282" t="s">
        <v>10095</v>
      </c>
      <c r="D282" t="s">
        <v>10094</v>
      </c>
      <c r="E282" s="19"/>
      <c r="G282" t="s">
        <v>10078</v>
      </c>
      <c r="H282" s="18" t="s">
        <v>10077</v>
      </c>
      <c r="I282" s="309" t="s">
        <v>44371</v>
      </c>
      <c r="J282" s="309" t="s">
        <v>44371</v>
      </c>
    </row>
    <row r="283" spans="1:10" x14ac:dyDescent="0.25">
      <c r="A283" s="19"/>
      <c r="C283" t="s">
        <v>44226</v>
      </c>
      <c r="D283" t="s">
        <v>10091</v>
      </c>
      <c r="E283" s="19"/>
      <c r="G283" t="s">
        <v>10075</v>
      </c>
      <c r="H283" s="18" t="s">
        <v>10074</v>
      </c>
      <c r="I283" s="309"/>
      <c r="J283" s="19"/>
    </row>
    <row r="284" spans="1:10" x14ac:dyDescent="0.25">
      <c r="A284" s="19"/>
      <c r="C284" t="s">
        <v>44225</v>
      </c>
      <c r="D284" t="s">
        <v>10088</v>
      </c>
      <c r="E284" s="19"/>
      <c r="G284" t="s">
        <v>10072</v>
      </c>
      <c r="H284" s="18" t="s">
        <v>10071</v>
      </c>
      <c r="I284" s="309"/>
      <c r="J284" s="19"/>
    </row>
    <row r="285" spans="1:10" x14ac:dyDescent="0.25">
      <c r="A285" s="19"/>
      <c r="C285" t="s">
        <v>44224</v>
      </c>
      <c r="D285" t="s">
        <v>10085</v>
      </c>
      <c r="E285" s="19"/>
      <c r="G285" t="s">
        <v>10069</v>
      </c>
      <c r="H285" s="18" t="s">
        <v>10068</v>
      </c>
      <c r="I285" s="309"/>
      <c r="J285" s="19"/>
    </row>
    <row r="286" spans="1:10" x14ac:dyDescent="0.25">
      <c r="A286" s="19"/>
      <c r="C286" t="s">
        <v>44223</v>
      </c>
      <c r="D286" t="s">
        <v>10082</v>
      </c>
      <c r="E286" s="19"/>
      <c r="G286" t="s">
        <v>10066</v>
      </c>
      <c r="H286" s="18" t="s">
        <v>10065</v>
      </c>
      <c r="I286" s="309"/>
      <c r="J286" s="19"/>
    </row>
    <row r="287" spans="1:10" x14ac:dyDescent="0.25">
      <c r="A287" s="19"/>
      <c r="C287" t="s">
        <v>44222</v>
      </c>
      <c r="D287" t="s">
        <v>10079</v>
      </c>
      <c r="E287" s="19"/>
      <c r="G287" t="s">
        <v>10063</v>
      </c>
      <c r="H287" s="18" t="s">
        <v>10062</v>
      </c>
      <c r="I287" s="309"/>
      <c r="J287" s="19"/>
    </row>
    <row r="288" spans="1:10" x14ac:dyDescent="0.25">
      <c r="A288" s="19"/>
      <c r="C288" t="s">
        <v>44221</v>
      </c>
      <c r="D288" t="s">
        <v>10076</v>
      </c>
      <c r="E288" s="19"/>
      <c r="G288" t="s">
        <v>44220</v>
      </c>
      <c r="H288" s="18" t="s">
        <v>44219</v>
      </c>
      <c r="I288" s="309"/>
      <c r="J288" s="19"/>
    </row>
    <row r="289" spans="1:10" x14ac:dyDescent="0.25">
      <c r="A289" s="19"/>
      <c r="C289" t="s">
        <v>44218</v>
      </c>
      <c r="D289" t="s">
        <v>10073</v>
      </c>
      <c r="E289" s="19"/>
      <c r="G289" t="s">
        <v>10060</v>
      </c>
      <c r="H289" s="18" t="s">
        <v>10059</v>
      </c>
      <c r="I289" s="309"/>
      <c r="J289" s="19"/>
    </row>
    <row r="290" spans="1:10" x14ac:dyDescent="0.25">
      <c r="A290" s="19"/>
      <c r="C290" t="s">
        <v>44217</v>
      </c>
      <c r="D290" t="s">
        <v>10070</v>
      </c>
      <c r="E290" s="19"/>
      <c r="G290" t="s">
        <v>10057</v>
      </c>
      <c r="H290" s="18" t="s">
        <v>10056</v>
      </c>
      <c r="I290" s="309"/>
      <c r="J290" s="19"/>
    </row>
    <row r="291" spans="1:10" x14ac:dyDescent="0.25">
      <c r="A291" s="19"/>
      <c r="C291" t="s">
        <v>44216</v>
      </c>
      <c r="D291" t="s">
        <v>10067</v>
      </c>
      <c r="E291" s="19"/>
      <c r="G291" t="s">
        <v>10054</v>
      </c>
      <c r="H291" s="18" t="s">
        <v>10053</v>
      </c>
      <c r="I291" s="309"/>
      <c r="J291" s="19"/>
    </row>
    <row r="292" spans="1:10" x14ac:dyDescent="0.25">
      <c r="A292" s="19"/>
      <c r="C292" t="s">
        <v>44215</v>
      </c>
      <c r="D292" t="s">
        <v>10064</v>
      </c>
      <c r="E292" s="19"/>
      <c r="G292" t="s">
        <v>10051</v>
      </c>
      <c r="H292" s="18" t="s">
        <v>10050</v>
      </c>
      <c r="I292" s="309"/>
      <c r="J292" s="19"/>
    </row>
    <row r="293" spans="1:10" x14ac:dyDescent="0.25">
      <c r="A293" s="19"/>
      <c r="C293" t="s">
        <v>44214</v>
      </c>
      <c r="D293" t="s">
        <v>10061</v>
      </c>
      <c r="E293" s="19"/>
      <c r="G293" t="s">
        <v>10048</v>
      </c>
      <c r="H293" s="18" t="s">
        <v>10047</v>
      </c>
      <c r="I293" s="309"/>
      <c r="J293" s="19"/>
    </row>
    <row r="294" spans="1:10" x14ac:dyDescent="0.25">
      <c r="A294" s="19"/>
      <c r="C294" t="s">
        <v>44213</v>
      </c>
      <c r="D294" t="s">
        <v>10058</v>
      </c>
      <c r="E294" s="19"/>
      <c r="G294" t="s">
        <v>10045</v>
      </c>
      <c r="H294" s="18" t="s">
        <v>10044</v>
      </c>
      <c r="I294" s="309"/>
      <c r="J294" s="19"/>
    </row>
    <row r="295" spans="1:10" x14ac:dyDescent="0.25">
      <c r="A295" s="19"/>
      <c r="C295" t="s">
        <v>44212</v>
      </c>
      <c r="D295" t="s">
        <v>10055</v>
      </c>
      <c r="E295" s="19"/>
      <c r="G295" t="s">
        <v>10042</v>
      </c>
      <c r="H295" s="18" t="s">
        <v>10041</v>
      </c>
      <c r="I295" s="309"/>
      <c r="J295" s="19"/>
    </row>
    <row r="296" spans="1:10" x14ac:dyDescent="0.25">
      <c r="A296" s="19"/>
      <c r="C296" t="s">
        <v>44211</v>
      </c>
      <c r="D296" t="s">
        <v>10052</v>
      </c>
      <c r="E296" s="19"/>
      <c r="G296" t="s">
        <v>10039</v>
      </c>
      <c r="H296" s="18" t="s">
        <v>10038</v>
      </c>
      <c r="I296" s="309"/>
      <c r="J296" s="19"/>
    </row>
    <row r="297" spans="1:10" x14ac:dyDescent="0.25">
      <c r="A297" s="19"/>
      <c r="C297" t="s">
        <v>44210</v>
      </c>
      <c r="D297" t="s">
        <v>10049</v>
      </c>
      <c r="E297" s="19"/>
      <c r="G297" t="s">
        <v>10036</v>
      </c>
      <c r="H297" s="18" t="s">
        <v>10035</v>
      </c>
      <c r="I297" s="309"/>
      <c r="J297" s="19"/>
    </row>
    <row r="298" spans="1:10" x14ac:dyDescent="0.25">
      <c r="A298" s="19"/>
      <c r="C298" t="s">
        <v>44209</v>
      </c>
      <c r="D298" t="s">
        <v>10046</v>
      </c>
      <c r="E298" s="19"/>
      <c r="G298" t="s">
        <v>10032</v>
      </c>
      <c r="H298" s="18" t="s">
        <v>10031</v>
      </c>
      <c r="I298" s="309"/>
      <c r="J298" s="19"/>
    </row>
    <row r="299" spans="1:10" x14ac:dyDescent="0.25">
      <c r="A299" s="19"/>
      <c r="C299" t="s">
        <v>44208</v>
      </c>
      <c r="D299" t="s">
        <v>10043</v>
      </c>
      <c r="E299" s="19"/>
      <c r="G299" t="s">
        <v>10028</v>
      </c>
      <c r="H299" s="18" t="s">
        <v>10027</v>
      </c>
      <c r="I299" s="309"/>
      <c r="J299" s="19"/>
    </row>
    <row r="300" spans="1:10" x14ac:dyDescent="0.25">
      <c r="A300" s="19"/>
      <c r="C300" t="s">
        <v>44207</v>
      </c>
      <c r="D300" t="s">
        <v>10040</v>
      </c>
      <c r="E300" s="19"/>
      <c r="G300" t="s">
        <v>10024</v>
      </c>
      <c r="H300" s="18" t="s">
        <v>10023</v>
      </c>
      <c r="I300" s="309"/>
      <c r="J300" s="19"/>
    </row>
    <row r="301" spans="1:10" x14ac:dyDescent="0.25">
      <c r="A301" s="19"/>
      <c r="C301" t="s">
        <v>44206</v>
      </c>
      <c r="D301" t="s">
        <v>10037</v>
      </c>
      <c r="E301" s="19"/>
      <c r="G301" t="s">
        <v>10020</v>
      </c>
      <c r="H301" s="18" t="s">
        <v>10019</v>
      </c>
      <c r="I301" s="309"/>
      <c r="J301" s="19"/>
    </row>
    <row r="302" spans="1:10" x14ac:dyDescent="0.25">
      <c r="A302" s="19"/>
      <c r="C302" t="s">
        <v>10034</v>
      </c>
      <c r="D302" t="s">
        <v>10033</v>
      </c>
      <c r="E302" s="19"/>
      <c r="G302" t="s">
        <v>10016</v>
      </c>
      <c r="H302" s="18" t="s">
        <v>10015</v>
      </c>
      <c r="I302" s="309"/>
      <c r="J302" s="19"/>
    </row>
    <row r="303" spans="1:10" x14ac:dyDescent="0.25">
      <c r="A303" s="19"/>
      <c r="C303" t="s">
        <v>10030</v>
      </c>
      <c r="D303" t="s">
        <v>10029</v>
      </c>
      <c r="E303" s="19"/>
      <c r="G303" t="s">
        <v>10012</v>
      </c>
      <c r="H303" s="18" t="s">
        <v>10011</v>
      </c>
      <c r="I303" s="309"/>
      <c r="J303" s="19"/>
    </row>
    <row r="304" spans="1:10" x14ac:dyDescent="0.25">
      <c r="A304" s="19"/>
      <c r="C304" t="s">
        <v>10026</v>
      </c>
      <c r="D304" t="s">
        <v>10025</v>
      </c>
      <c r="E304" s="19"/>
      <c r="G304" t="s">
        <v>10008</v>
      </c>
      <c r="H304" s="18" t="s">
        <v>10007</v>
      </c>
      <c r="I304" s="309"/>
      <c r="J304" s="19"/>
    </row>
    <row r="305" spans="1:10" x14ac:dyDescent="0.25">
      <c r="A305" s="19"/>
      <c r="C305" t="s">
        <v>10022</v>
      </c>
      <c r="D305" t="s">
        <v>10021</v>
      </c>
      <c r="E305" s="19"/>
      <c r="G305" t="s">
        <v>10004</v>
      </c>
      <c r="H305" s="18" t="s">
        <v>10003</v>
      </c>
      <c r="I305" s="309"/>
      <c r="J305" s="19"/>
    </row>
    <row r="306" spans="1:10" x14ac:dyDescent="0.25">
      <c r="A306" s="19"/>
      <c r="C306" t="s">
        <v>10018</v>
      </c>
      <c r="D306" t="s">
        <v>10017</v>
      </c>
      <c r="E306" s="19"/>
      <c r="G306" t="s">
        <v>10000</v>
      </c>
      <c r="H306" s="18" t="s">
        <v>9999</v>
      </c>
      <c r="I306" s="309"/>
      <c r="J306" s="19"/>
    </row>
    <row r="307" spans="1:10" x14ac:dyDescent="0.25">
      <c r="A307" s="19"/>
      <c r="C307" t="s">
        <v>10014</v>
      </c>
      <c r="D307" t="s">
        <v>10013</v>
      </c>
      <c r="E307" s="19"/>
      <c r="G307" t="s">
        <v>9996</v>
      </c>
      <c r="H307" s="18" t="s">
        <v>9995</v>
      </c>
      <c r="I307" s="309"/>
      <c r="J307" s="19"/>
    </row>
    <row r="308" spans="1:10" x14ac:dyDescent="0.25">
      <c r="A308" s="19"/>
      <c r="C308" t="s">
        <v>10010</v>
      </c>
      <c r="D308" t="s">
        <v>10009</v>
      </c>
      <c r="E308" s="19"/>
      <c r="G308" t="s">
        <v>9992</v>
      </c>
      <c r="H308" s="18" t="s">
        <v>9991</v>
      </c>
      <c r="I308" s="309"/>
      <c r="J308" s="19"/>
    </row>
    <row r="309" spans="1:10" x14ac:dyDescent="0.25">
      <c r="A309" s="19"/>
      <c r="C309" t="s">
        <v>10006</v>
      </c>
      <c r="D309" t="s">
        <v>10005</v>
      </c>
      <c r="E309" s="19"/>
      <c r="G309" t="s">
        <v>9988</v>
      </c>
      <c r="H309" s="18" t="s">
        <v>9987</v>
      </c>
      <c r="I309" s="309"/>
      <c r="J309" s="19"/>
    </row>
    <row r="310" spans="1:10" x14ac:dyDescent="0.25">
      <c r="A310" s="19"/>
      <c r="C310" t="s">
        <v>10002</v>
      </c>
      <c r="D310" t="s">
        <v>10001</v>
      </c>
      <c r="E310" s="19"/>
      <c r="G310" t="s">
        <v>9984</v>
      </c>
      <c r="H310" s="18" t="s">
        <v>9983</v>
      </c>
      <c r="I310" s="309"/>
      <c r="J310" s="19"/>
    </row>
    <row r="311" spans="1:10" x14ac:dyDescent="0.25">
      <c r="A311" s="19"/>
      <c r="C311" t="s">
        <v>9998</v>
      </c>
      <c r="D311" t="s">
        <v>9997</v>
      </c>
      <c r="E311" s="19"/>
      <c r="G311" t="s">
        <v>9980</v>
      </c>
      <c r="H311" s="18" t="s">
        <v>9979</v>
      </c>
      <c r="I311" s="309"/>
      <c r="J311" s="19"/>
    </row>
    <row r="312" spans="1:10" x14ac:dyDescent="0.25">
      <c r="A312" s="19"/>
      <c r="C312" t="s">
        <v>9994</v>
      </c>
      <c r="D312" t="s">
        <v>9993</v>
      </c>
      <c r="E312" s="19"/>
      <c r="G312" t="s">
        <v>9976</v>
      </c>
      <c r="H312" s="18" t="s">
        <v>9975</v>
      </c>
      <c r="I312" s="309"/>
      <c r="J312" s="19"/>
    </row>
    <row r="313" spans="1:10" x14ac:dyDescent="0.25">
      <c r="A313" s="19"/>
      <c r="C313" t="s">
        <v>9990</v>
      </c>
      <c r="D313" t="s">
        <v>9989</v>
      </c>
      <c r="E313" s="19"/>
      <c r="G313" t="s">
        <v>9972</v>
      </c>
      <c r="H313" s="18" t="s">
        <v>9971</v>
      </c>
      <c r="I313" s="309"/>
      <c r="J313" s="19"/>
    </row>
    <row r="314" spans="1:10" x14ac:dyDescent="0.25">
      <c r="A314" s="19"/>
      <c r="C314" t="s">
        <v>9986</v>
      </c>
      <c r="D314" t="s">
        <v>9985</v>
      </c>
      <c r="E314" s="19"/>
      <c r="G314" t="s">
        <v>9968</v>
      </c>
      <c r="H314" s="18" t="s">
        <v>9967</v>
      </c>
      <c r="I314" s="309"/>
      <c r="J314" s="19"/>
    </row>
    <row r="315" spans="1:10" x14ac:dyDescent="0.25">
      <c r="A315" s="19"/>
      <c r="C315" t="s">
        <v>9982</v>
      </c>
      <c r="D315" t="s">
        <v>9981</v>
      </c>
      <c r="E315" s="19"/>
      <c r="G315" t="s">
        <v>9965</v>
      </c>
      <c r="H315" s="18" t="s">
        <v>9964</v>
      </c>
      <c r="I315" s="309"/>
      <c r="J315" s="19"/>
    </row>
    <row r="316" spans="1:10" x14ac:dyDescent="0.25">
      <c r="A316" s="19"/>
      <c r="C316" t="s">
        <v>9978</v>
      </c>
      <c r="D316" t="s">
        <v>9977</v>
      </c>
      <c r="E316" s="19"/>
      <c r="G316" t="s">
        <v>9962</v>
      </c>
      <c r="H316" s="18" t="s">
        <v>9961</v>
      </c>
      <c r="I316" s="309"/>
      <c r="J316" s="19"/>
    </row>
    <row r="317" spans="1:10" x14ac:dyDescent="0.25">
      <c r="A317" s="19"/>
      <c r="C317" t="s">
        <v>9974</v>
      </c>
      <c r="D317" t="s">
        <v>9973</v>
      </c>
      <c r="E317" s="19"/>
      <c r="G317" t="s">
        <v>9959</v>
      </c>
      <c r="H317" s="18" t="s">
        <v>9958</v>
      </c>
    </row>
    <row r="318" spans="1:10" x14ac:dyDescent="0.25">
      <c r="A318" s="19"/>
      <c r="C318" t="s">
        <v>9970</v>
      </c>
      <c r="D318" t="s">
        <v>9969</v>
      </c>
      <c r="E318" s="19"/>
      <c r="G318" t="s">
        <v>9956</v>
      </c>
      <c r="H318" s="18" t="s">
        <v>9955</v>
      </c>
    </row>
    <row r="319" spans="1:10" x14ac:dyDescent="0.25">
      <c r="A319" s="19"/>
      <c r="C319" t="s">
        <v>44205</v>
      </c>
      <c r="D319" t="s">
        <v>44204</v>
      </c>
      <c r="E319" s="19"/>
      <c r="G319" t="s">
        <v>44203</v>
      </c>
      <c r="H319" s="18" t="s">
        <v>44202</v>
      </c>
    </row>
    <row r="320" spans="1:10" x14ac:dyDescent="0.25">
      <c r="A320" s="19"/>
      <c r="C320" t="s">
        <v>44201</v>
      </c>
      <c r="D320" t="s">
        <v>44200</v>
      </c>
      <c r="E320" s="19"/>
      <c r="G320" t="s">
        <v>9953</v>
      </c>
      <c r="H320" s="18" t="s">
        <v>9952</v>
      </c>
    </row>
    <row r="321" spans="1:8" x14ac:dyDescent="0.25">
      <c r="A321" s="19"/>
      <c r="C321" t="s">
        <v>44199</v>
      </c>
      <c r="D321" t="s">
        <v>9966</v>
      </c>
      <c r="E321" s="19"/>
      <c r="G321" t="s">
        <v>9950</v>
      </c>
      <c r="H321" s="18" t="s">
        <v>9949</v>
      </c>
    </row>
    <row r="322" spans="1:8" x14ac:dyDescent="0.25">
      <c r="A322" s="19"/>
      <c r="C322" t="s">
        <v>44198</v>
      </c>
      <c r="D322" t="s">
        <v>9963</v>
      </c>
      <c r="E322" s="19"/>
      <c r="G322" t="s">
        <v>9947</v>
      </c>
      <c r="H322" s="18" t="s">
        <v>9946</v>
      </c>
    </row>
    <row r="323" spans="1:8" x14ac:dyDescent="0.25">
      <c r="A323" s="19"/>
      <c r="C323" t="s">
        <v>44197</v>
      </c>
      <c r="D323" t="s">
        <v>9960</v>
      </c>
      <c r="E323" s="19"/>
      <c r="G323" t="s">
        <v>9944</v>
      </c>
      <c r="H323" s="18" t="s">
        <v>9943</v>
      </c>
    </row>
    <row r="324" spans="1:8" x14ac:dyDescent="0.25">
      <c r="A324" s="19"/>
      <c r="C324" t="s">
        <v>44196</v>
      </c>
      <c r="D324" t="s">
        <v>9957</v>
      </c>
      <c r="E324" s="19"/>
      <c r="G324" t="s">
        <v>9940</v>
      </c>
      <c r="H324" s="18" t="s">
        <v>9939</v>
      </c>
    </row>
    <row r="325" spans="1:8" x14ac:dyDescent="0.25">
      <c r="A325" s="19"/>
      <c r="C325" t="s">
        <v>44195</v>
      </c>
      <c r="D325" t="s">
        <v>9954</v>
      </c>
      <c r="E325" s="19"/>
      <c r="G325" t="s">
        <v>9936</v>
      </c>
      <c r="H325" s="18" t="s">
        <v>9935</v>
      </c>
    </row>
    <row r="326" spans="1:8" x14ac:dyDescent="0.25">
      <c r="A326" s="19"/>
      <c r="C326" t="s">
        <v>44194</v>
      </c>
      <c r="D326" t="s">
        <v>9951</v>
      </c>
      <c r="E326" s="19"/>
      <c r="G326" t="s">
        <v>9932</v>
      </c>
      <c r="H326" s="18" t="s">
        <v>9931</v>
      </c>
    </row>
    <row r="327" spans="1:8" x14ac:dyDescent="0.25">
      <c r="A327" s="19"/>
      <c r="C327" t="s">
        <v>44193</v>
      </c>
      <c r="D327" t="s">
        <v>9948</v>
      </c>
      <c r="E327" s="19"/>
      <c r="G327" t="s">
        <v>9928</v>
      </c>
      <c r="H327" s="18" t="s">
        <v>9927</v>
      </c>
    </row>
    <row r="328" spans="1:8" x14ac:dyDescent="0.25">
      <c r="A328" s="19"/>
      <c r="C328" t="s">
        <v>44192</v>
      </c>
      <c r="D328" t="s">
        <v>9945</v>
      </c>
      <c r="E328" s="19"/>
      <c r="G328" t="s">
        <v>9924</v>
      </c>
      <c r="H328" s="18" t="s">
        <v>9923</v>
      </c>
    </row>
    <row r="329" spans="1:8" x14ac:dyDescent="0.25">
      <c r="A329" s="19"/>
      <c r="C329" t="s">
        <v>44191</v>
      </c>
      <c r="D329" t="s">
        <v>44190</v>
      </c>
      <c r="E329" s="19"/>
      <c r="G329" t="s">
        <v>9920</v>
      </c>
      <c r="H329" s="18" t="s">
        <v>9919</v>
      </c>
    </row>
    <row r="330" spans="1:8" x14ac:dyDescent="0.25">
      <c r="A330" s="19"/>
      <c r="C330" t="s">
        <v>44189</v>
      </c>
      <c r="D330" t="s">
        <v>44188</v>
      </c>
      <c r="E330" s="19"/>
      <c r="G330" t="s">
        <v>9916</v>
      </c>
      <c r="H330" s="18" t="s">
        <v>9915</v>
      </c>
    </row>
    <row r="331" spans="1:8" x14ac:dyDescent="0.25">
      <c r="A331" s="19"/>
      <c r="C331" t="s">
        <v>9942</v>
      </c>
      <c r="D331" t="s">
        <v>9941</v>
      </c>
      <c r="E331" s="19"/>
      <c r="G331" t="s">
        <v>9913</v>
      </c>
      <c r="H331" s="18" t="s">
        <v>9912</v>
      </c>
    </row>
    <row r="332" spans="1:8" x14ac:dyDescent="0.25">
      <c r="A332" s="19"/>
      <c r="C332" t="s">
        <v>9938</v>
      </c>
      <c r="D332" t="s">
        <v>9937</v>
      </c>
      <c r="E332" s="19"/>
      <c r="G332" t="s">
        <v>9910</v>
      </c>
      <c r="H332" s="18" t="s">
        <v>9909</v>
      </c>
    </row>
    <row r="333" spans="1:8" x14ac:dyDescent="0.25">
      <c r="A333" s="19"/>
      <c r="C333" t="s">
        <v>9934</v>
      </c>
      <c r="D333" t="s">
        <v>9933</v>
      </c>
      <c r="E333" s="19"/>
      <c r="G333" t="s">
        <v>9907</v>
      </c>
      <c r="H333" s="18" t="s">
        <v>9906</v>
      </c>
    </row>
    <row r="334" spans="1:8" x14ac:dyDescent="0.25">
      <c r="A334" s="19"/>
      <c r="C334" t="s">
        <v>9930</v>
      </c>
      <c r="D334" t="s">
        <v>9929</v>
      </c>
      <c r="E334" s="19"/>
      <c r="G334" t="s">
        <v>9904</v>
      </c>
      <c r="H334" s="18" t="s">
        <v>9903</v>
      </c>
    </row>
    <row r="335" spans="1:8" x14ac:dyDescent="0.25">
      <c r="A335" s="19"/>
      <c r="C335" t="s">
        <v>9926</v>
      </c>
      <c r="D335" t="s">
        <v>9925</v>
      </c>
      <c r="E335" s="19"/>
      <c r="G335" t="s">
        <v>9900</v>
      </c>
      <c r="H335" s="18" t="s">
        <v>9899</v>
      </c>
    </row>
    <row r="336" spans="1:8" x14ac:dyDescent="0.25">
      <c r="A336" s="19"/>
      <c r="C336" t="s">
        <v>9922</v>
      </c>
      <c r="D336" t="s">
        <v>9921</v>
      </c>
      <c r="E336" s="19"/>
      <c r="G336" t="s">
        <v>9896</v>
      </c>
      <c r="H336" s="18" t="s">
        <v>9895</v>
      </c>
    </row>
    <row r="337" spans="1:8" x14ac:dyDescent="0.25">
      <c r="A337" s="19"/>
      <c r="C337" t="s">
        <v>9918</v>
      </c>
      <c r="D337" t="s">
        <v>9917</v>
      </c>
      <c r="E337" s="19"/>
      <c r="G337" t="s">
        <v>44187</v>
      </c>
      <c r="H337" s="18" t="s">
        <v>44186</v>
      </c>
    </row>
    <row r="338" spans="1:8" x14ac:dyDescent="0.25">
      <c r="A338" s="19"/>
      <c r="C338" t="s">
        <v>44185</v>
      </c>
      <c r="D338" t="s">
        <v>9914</v>
      </c>
      <c r="E338" s="19"/>
      <c r="G338" t="s">
        <v>44184</v>
      </c>
      <c r="H338" s="18" t="s">
        <v>44183</v>
      </c>
    </row>
    <row r="339" spans="1:8" x14ac:dyDescent="0.25">
      <c r="A339" s="19"/>
      <c r="C339" t="s">
        <v>44182</v>
      </c>
      <c r="D339" t="s">
        <v>9911</v>
      </c>
      <c r="E339" s="19"/>
      <c r="G339" t="s">
        <v>9892</v>
      </c>
      <c r="H339" s="18" t="s">
        <v>9891</v>
      </c>
    </row>
    <row r="340" spans="1:8" x14ac:dyDescent="0.25">
      <c r="A340" s="19"/>
      <c r="C340" t="s">
        <v>44181</v>
      </c>
      <c r="D340" t="s">
        <v>9908</v>
      </c>
      <c r="E340" s="19"/>
      <c r="G340" t="s">
        <v>9888</v>
      </c>
      <c r="H340" s="18" t="s">
        <v>9887</v>
      </c>
    </row>
    <row r="341" spans="1:8" x14ac:dyDescent="0.25">
      <c r="A341" s="19"/>
      <c r="C341" t="s">
        <v>44180</v>
      </c>
      <c r="D341" t="s">
        <v>9905</v>
      </c>
      <c r="E341" s="19"/>
      <c r="G341" t="s">
        <v>9884</v>
      </c>
      <c r="H341" s="18" t="s">
        <v>9883</v>
      </c>
    </row>
    <row r="342" spans="1:8" x14ac:dyDescent="0.25">
      <c r="A342" s="19"/>
      <c r="C342" t="s">
        <v>9902</v>
      </c>
      <c r="D342" t="s">
        <v>9901</v>
      </c>
      <c r="E342" s="19"/>
      <c r="G342" t="s">
        <v>9880</v>
      </c>
      <c r="H342" s="18" t="s">
        <v>9879</v>
      </c>
    </row>
    <row r="343" spans="1:8" x14ac:dyDescent="0.25">
      <c r="A343" s="19"/>
      <c r="C343" t="s">
        <v>9898</v>
      </c>
      <c r="D343" t="s">
        <v>9897</v>
      </c>
      <c r="E343" s="19"/>
      <c r="G343" t="s">
        <v>9876</v>
      </c>
      <c r="H343" s="18" t="s">
        <v>9875</v>
      </c>
    </row>
    <row r="344" spans="1:8" x14ac:dyDescent="0.25">
      <c r="A344" s="19"/>
      <c r="C344" t="s">
        <v>9894</v>
      </c>
      <c r="D344" t="s">
        <v>9893</v>
      </c>
      <c r="E344" s="19"/>
      <c r="G344" t="s">
        <v>9872</v>
      </c>
      <c r="H344" s="18" t="s">
        <v>9871</v>
      </c>
    </row>
    <row r="345" spans="1:8" x14ac:dyDescent="0.25">
      <c r="A345" s="19"/>
      <c r="C345" t="s">
        <v>9890</v>
      </c>
      <c r="D345" t="s">
        <v>9889</v>
      </c>
      <c r="E345" s="19"/>
      <c r="G345" t="s">
        <v>9868</v>
      </c>
      <c r="H345" s="18" t="s">
        <v>9867</v>
      </c>
    </row>
    <row r="346" spans="1:8" x14ac:dyDescent="0.25">
      <c r="A346" s="19"/>
      <c r="C346" t="s">
        <v>9886</v>
      </c>
      <c r="D346" t="s">
        <v>9885</v>
      </c>
      <c r="E346" s="19"/>
      <c r="G346" t="s">
        <v>9864</v>
      </c>
      <c r="H346" s="18" t="s">
        <v>9863</v>
      </c>
    </row>
    <row r="347" spans="1:8" x14ac:dyDescent="0.25">
      <c r="A347" s="19"/>
      <c r="C347" t="s">
        <v>9882</v>
      </c>
      <c r="D347" t="s">
        <v>9881</v>
      </c>
      <c r="E347" s="19"/>
      <c r="G347" t="s">
        <v>9860</v>
      </c>
      <c r="H347" s="18" t="s">
        <v>9859</v>
      </c>
    </row>
    <row r="348" spans="1:8" x14ac:dyDescent="0.25">
      <c r="A348" s="19"/>
      <c r="C348" t="s">
        <v>9878</v>
      </c>
      <c r="D348" t="s">
        <v>9877</v>
      </c>
      <c r="E348" s="19"/>
      <c r="G348" t="s">
        <v>9856</v>
      </c>
      <c r="H348" s="18" t="s">
        <v>9855</v>
      </c>
    </row>
    <row r="349" spans="1:8" x14ac:dyDescent="0.25">
      <c r="A349" s="19"/>
      <c r="C349" t="s">
        <v>9874</v>
      </c>
      <c r="D349" t="s">
        <v>9873</v>
      </c>
      <c r="E349" s="19"/>
      <c r="G349" t="s">
        <v>9852</v>
      </c>
      <c r="H349" s="18" t="s">
        <v>9851</v>
      </c>
    </row>
    <row r="350" spans="1:8" x14ac:dyDescent="0.25">
      <c r="A350" s="19"/>
      <c r="C350" t="s">
        <v>9870</v>
      </c>
      <c r="D350" t="s">
        <v>9869</v>
      </c>
      <c r="E350" s="19"/>
      <c r="G350" t="s">
        <v>9848</v>
      </c>
      <c r="H350" s="18" t="s">
        <v>9847</v>
      </c>
    </row>
    <row r="351" spans="1:8" x14ac:dyDescent="0.25">
      <c r="A351" s="19"/>
      <c r="C351" t="s">
        <v>9866</v>
      </c>
      <c r="D351" t="s">
        <v>9865</v>
      </c>
      <c r="E351" s="19"/>
      <c r="G351" t="s">
        <v>44179</v>
      </c>
      <c r="H351" s="18" t="s">
        <v>44178</v>
      </c>
    </row>
    <row r="352" spans="1:8" x14ac:dyDescent="0.25">
      <c r="A352" s="19"/>
      <c r="C352" t="s">
        <v>9862</v>
      </c>
      <c r="D352" t="s">
        <v>9861</v>
      </c>
      <c r="E352" s="19"/>
      <c r="G352" t="s">
        <v>44177</v>
      </c>
      <c r="H352" s="18" t="s">
        <v>44176</v>
      </c>
    </row>
    <row r="353" spans="1:8" x14ac:dyDescent="0.25">
      <c r="A353" s="19"/>
      <c r="C353" t="s">
        <v>9858</v>
      </c>
      <c r="D353" t="s">
        <v>9857</v>
      </c>
      <c r="E353" s="19"/>
      <c r="G353" t="s">
        <v>44175</v>
      </c>
      <c r="H353" s="18" t="s">
        <v>44174</v>
      </c>
    </row>
    <row r="354" spans="1:8" x14ac:dyDescent="0.25">
      <c r="A354" s="19"/>
      <c r="C354" t="s">
        <v>9854</v>
      </c>
      <c r="D354" t="s">
        <v>9853</v>
      </c>
      <c r="E354" s="19"/>
      <c r="G354" t="s">
        <v>44173</v>
      </c>
      <c r="H354" s="18" t="s">
        <v>44172</v>
      </c>
    </row>
    <row r="355" spans="1:8" x14ac:dyDescent="0.25">
      <c r="A355" s="19"/>
      <c r="C355" t="s">
        <v>9850</v>
      </c>
      <c r="D355" t="s">
        <v>9849</v>
      </c>
      <c r="E355" s="19"/>
      <c r="G355" t="s">
        <v>44171</v>
      </c>
      <c r="H355" s="18" t="s">
        <v>44170</v>
      </c>
    </row>
    <row r="356" spans="1:8" x14ac:dyDescent="0.25">
      <c r="A356" s="19"/>
      <c r="C356" t="s">
        <v>9846</v>
      </c>
      <c r="D356" t="s">
        <v>9845</v>
      </c>
      <c r="E356" s="19"/>
      <c r="G356" t="s">
        <v>9844</v>
      </c>
      <c r="H356" s="18" t="s">
        <v>9843</v>
      </c>
    </row>
    <row r="357" spans="1:8" x14ac:dyDescent="0.25">
      <c r="A357" s="19"/>
      <c r="C357" t="s">
        <v>9842</v>
      </c>
      <c r="D357" t="s">
        <v>9841</v>
      </c>
      <c r="E357" s="19"/>
      <c r="G357" t="s">
        <v>9840</v>
      </c>
      <c r="H357" s="18" t="s">
        <v>9839</v>
      </c>
    </row>
    <row r="358" spans="1:8" x14ac:dyDescent="0.25">
      <c r="A358" s="19"/>
      <c r="C358" t="s">
        <v>9838</v>
      </c>
      <c r="D358" t="s">
        <v>9837</v>
      </c>
      <c r="E358" s="19"/>
      <c r="G358" t="s">
        <v>9836</v>
      </c>
      <c r="H358" s="18" t="s">
        <v>9835</v>
      </c>
    </row>
    <row r="359" spans="1:8" x14ac:dyDescent="0.25">
      <c r="A359" s="19"/>
      <c r="C359" t="s">
        <v>9834</v>
      </c>
      <c r="D359" t="s">
        <v>9833</v>
      </c>
      <c r="E359" s="19"/>
      <c r="G359" t="s">
        <v>9832</v>
      </c>
      <c r="H359" s="18" t="s">
        <v>9831</v>
      </c>
    </row>
    <row r="360" spans="1:8" x14ac:dyDescent="0.25">
      <c r="A360" s="19"/>
      <c r="C360" t="s">
        <v>9830</v>
      </c>
      <c r="D360" t="s">
        <v>9829</v>
      </c>
      <c r="E360" s="19"/>
      <c r="G360" t="s">
        <v>9828</v>
      </c>
      <c r="H360" s="18" t="s">
        <v>9827</v>
      </c>
    </row>
    <row r="361" spans="1:8" x14ac:dyDescent="0.25">
      <c r="A361" s="19"/>
      <c r="C361" t="s">
        <v>9826</v>
      </c>
      <c r="D361" t="s">
        <v>9825</v>
      </c>
      <c r="E361" s="19"/>
      <c r="G361" t="s">
        <v>9824</v>
      </c>
      <c r="H361" s="18" t="s">
        <v>9823</v>
      </c>
    </row>
    <row r="362" spans="1:8" x14ac:dyDescent="0.25">
      <c r="A362" s="19"/>
      <c r="C362" t="s">
        <v>9822</v>
      </c>
      <c r="D362" t="s">
        <v>9821</v>
      </c>
      <c r="E362" s="19"/>
      <c r="G362" t="s">
        <v>9820</v>
      </c>
      <c r="H362" s="18" t="s">
        <v>9819</v>
      </c>
    </row>
    <row r="363" spans="1:8" x14ac:dyDescent="0.25">
      <c r="A363" s="19"/>
      <c r="C363" t="s">
        <v>9818</v>
      </c>
      <c r="D363" t="s">
        <v>9817</v>
      </c>
      <c r="E363" s="19"/>
      <c r="G363" t="s">
        <v>9816</v>
      </c>
      <c r="H363" s="18" t="s">
        <v>9815</v>
      </c>
    </row>
    <row r="364" spans="1:8" x14ac:dyDescent="0.25">
      <c r="A364" s="19"/>
      <c r="C364" t="s">
        <v>9814</v>
      </c>
      <c r="D364" t="s">
        <v>9813</v>
      </c>
      <c r="E364" s="19"/>
      <c r="G364" t="s">
        <v>9812</v>
      </c>
      <c r="H364" s="18" t="s">
        <v>9811</v>
      </c>
    </row>
    <row r="365" spans="1:8" x14ac:dyDescent="0.25">
      <c r="A365" s="19"/>
      <c r="C365" t="s">
        <v>9810</v>
      </c>
      <c r="D365" t="s">
        <v>9809</v>
      </c>
      <c r="E365" s="19"/>
      <c r="G365" t="s">
        <v>9808</v>
      </c>
      <c r="H365" s="18" t="s">
        <v>9807</v>
      </c>
    </row>
    <row r="366" spans="1:8" x14ac:dyDescent="0.25">
      <c r="A366" s="19"/>
      <c r="C366" t="s">
        <v>9806</v>
      </c>
      <c r="D366" t="s">
        <v>9805</v>
      </c>
      <c r="E366" s="19"/>
      <c r="G366" t="s">
        <v>9804</v>
      </c>
      <c r="H366" s="18" t="s">
        <v>9803</v>
      </c>
    </row>
    <row r="367" spans="1:8" x14ac:dyDescent="0.25">
      <c r="A367" s="19"/>
      <c r="C367" t="s">
        <v>9802</v>
      </c>
      <c r="D367" t="s">
        <v>9801</v>
      </c>
      <c r="E367" s="19"/>
      <c r="G367" t="s">
        <v>9800</v>
      </c>
      <c r="H367" s="18" t="s">
        <v>9799</v>
      </c>
    </row>
    <row r="368" spans="1:8" x14ac:dyDescent="0.25">
      <c r="A368" s="19"/>
      <c r="C368" t="s">
        <v>9798</v>
      </c>
      <c r="D368" t="s">
        <v>9797</v>
      </c>
      <c r="E368" s="19"/>
      <c r="G368" t="s">
        <v>9796</v>
      </c>
      <c r="H368" s="18" t="s">
        <v>9795</v>
      </c>
    </row>
    <row r="369" spans="1:8" x14ac:dyDescent="0.25">
      <c r="A369" s="19"/>
      <c r="C369" t="s">
        <v>9794</v>
      </c>
      <c r="D369" t="s">
        <v>9793</v>
      </c>
      <c r="E369" s="19"/>
      <c r="G369" t="s">
        <v>44169</v>
      </c>
      <c r="H369" s="18" t="s">
        <v>44168</v>
      </c>
    </row>
    <row r="370" spans="1:8" x14ac:dyDescent="0.25">
      <c r="A370" s="19"/>
      <c r="C370" t="s">
        <v>9790</v>
      </c>
      <c r="D370" t="s">
        <v>9789</v>
      </c>
      <c r="E370" s="19"/>
      <c r="G370" t="s">
        <v>9792</v>
      </c>
      <c r="H370" s="18" t="s">
        <v>9791</v>
      </c>
    </row>
    <row r="371" spans="1:8" x14ac:dyDescent="0.25">
      <c r="A371" s="19"/>
      <c r="C371" t="s">
        <v>9786</v>
      </c>
      <c r="D371" t="s">
        <v>9785</v>
      </c>
      <c r="E371" s="19"/>
      <c r="G371" t="s">
        <v>9788</v>
      </c>
      <c r="H371" s="18" t="s">
        <v>9787</v>
      </c>
    </row>
    <row r="372" spans="1:8" x14ac:dyDescent="0.25">
      <c r="A372" s="19"/>
      <c r="C372" t="s">
        <v>9782</v>
      </c>
      <c r="D372" t="s">
        <v>9781</v>
      </c>
      <c r="E372" s="19"/>
      <c r="G372" t="s">
        <v>9784</v>
      </c>
      <c r="H372" s="18" t="s">
        <v>9783</v>
      </c>
    </row>
    <row r="373" spans="1:8" x14ac:dyDescent="0.25">
      <c r="A373" s="19"/>
      <c r="C373" t="s">
        <v>9778</v>
      </c>
      <c r="D373" t="s">
        <v>9777</v>
      </c>
      <c r="E373" s="19"/>
      <c r="G373" t="s">
        <v>9780</v>
      </c>
      <c r="H373" s="18" t="s">
        <v>9779</v>
      </c>
    </row>
    <row r="374" spans="1:8" x14ac:dyDescent="0.25">
      <c r="A374" s="19"/>
      <c r="C374" t="s">
        <v>9774</v>
      </c>
      <c r="D374" t="s">
        <v>9773</v>
      </c>
      <c r="E374" s="19"/>
      <c r="G374" t="s">
        <v>9776</v>
      </c>
      <c r="H374" s="18" t="s">
        <v>9775</v>
      </c>
    </row>
    <row r="375" spans="1:8" x14ac:dyDescent="0.25">
      <c r="A375" s="19"/>
      <c r="C375" t="s">
        <v>9770</v>
      </c>
      <c r="D375" t="s">
        <v>9769</v>
      </c>
      <c r="E375" s="19"/>
      <c r="G375" t="s">
        <v>9772</v>
      </c>
      <c r="H375" s="18" t="s">
        <v>9771</v>
      </c>
    </row>
    <row r="376" spans="1:8" x14ac:dyDescent="0.25">
      <c r="A376" s="19"/>
      <c r="C376" t="s">
        <v>9766</v>
      </c>
      <c r="D376" t="s">
        <v>9765</v>
      </c>
      <c r="E376" s="19"/>
      <c r="G376" t="s">
        <v>9768</v>
      </c>
      <c r="H376" s="18" t="s">
        <v>9767</v>
      </c>
    </row>
    <row r="377" spans="1:8" x14ac:dyDescent="0.25">
      <c r="A377" s="19"/>
      <c r="C377" t="s">
        <v>9762</v>
      </c>
      <c r="D377" t="s">
        <v>9761</v>
      </c>
      <c r="E377" s="19"/>
      <c r="G377" t="s">
        <v>9764</v>
      </c>
      <c r="H377" s="18" t="s">
        <v>9763</v>
      </c>
    </row>
    <row r="378" spans="1:8" x14ac:dyDescent="0.25">
      <c r="A378" s="19"/>
      <c r="C378" t="s">
        <v>9758</v>
      </c>
      <c r="D378" t="s">
        <v>9757</v>
      </c>
      <c r="E378" s="19"/>
      <c r="G378" t="s">
        <v>9760</v>
      </c>
      <c r="H378" s="18" t="s">
        <v>9759</v>
      </c>
    </row>
    <row r="379" spans="1:8" x14ac:dyDescent="0.25">
      <c r="A379" s="19"/>
      <c r="C379" t="s">
        <v>9754</v>
      </c>
      <c r="D379" t="s">
        <v>9753</v>
      </c>
      <c r="E379" s="19"/>
      <c r="G379" t="s">
        <v>9756</v>
      </c>
      <c r="H379" s="18" t="s">
        <v>9755</v>
      </c>
    </row>
    <row r="380" spans="1:8" x14ac:dyDescent="0.25">
      <c r="A380" s="19"/>
      <c r="C380" t="s">
        <v>9750</v>
      </c>
      <c r="D380" t="s">
        <v>9749</v>
      </c>
      <c r="E380" s="19"/>
      <c r="G380" t="s">
        <v>9752</v>
      </c>
      <c r="H380" s="18" t="s">
        <v>9751</v>
      </c>
    </row>
    <row r="381" spans="1:8" x14ac:dyDescent="0.25">
      <c r="A381" s="19"/>
      <c r="C381" t="s">
        <v>9746</v>
      </c>
      <c r="D381" t="s">
        <v>9745</v>
      </c>
      <c r="E381" s="19"/>
      <c r="G381" t="s">
        <v>9748</v>
      </c>
      <c r="H381" s="18" t="s">
        <v>9747</v>
      </c>
    </row>
    <row r="382" spans="1:8" x14ac:dyDescent="0.25">
      <c r="A382" s="19"/>
      <c r="C382" t="s">
        <v>9742</v>
      </c>
      <c r="D382" t="s">
        <v>9741</v>
      </c>
      <c r="E382" s="19"/>
      <c r="G382" t="s">
        <v>9744</v>
      </c>
      <c r="H382" s="18" t="s">
        <v>9743</v>
      </c>
    </row>
    <row r="383" spans="1:8" x14ac:dyDescent="0.25">
      <c r="A383" s="19"/>
      <c r="C383" t="s">
        <v>44167</v>
      </c>
      <c r="D383" t="s">
        <v>9738</v>
      </c>
      <c r="E383" s="19"/>
      <c r="G383" t="s">
        <v>44166</v>
      </c>
      <c r="H383" s="18" t="s">
        <v>44165</v>
      </c>
    </row>
    <row r="384" spans="1:8" x14ac:dyDescent="0.25">
      <c r="A384" s="19"/>
      <c r="C384" t="s">
        <v>44164</v>
      </c>
      <c r="D384" t="s">
        <v>9735</v>
      </c>
      <c r="E384" s="19"/>
      <c r="G384" t="s">
        <v>9740</v>
      </c>
      <c r="H384" s="18" t="s">
        <v>9739</v>
      </c>
    </row>
    <row r="385" spans="1:8" x14ac:dyDescent="0.25">
      <c r="A385" s="19"/>
      <c r="C385" t="s">
        <v>44163</v>
      </c>
      <c r="D385" t="s">
        <v>9732</v>
      </c>
      <c r="E385" s="19"/>
      <c r="G385" t="s">
        <v>9737</v>
      </c>
      <c r="H385" s="18" t="s">
        <v>9736</v>
      </c>
    </row>
    <row r="386" spans="1:8" x14ac:dyDescent="0.25">
      <c r="A386" s="19"/>
      <c r="C386" t="s">
        <v>9729</v>
      </c>
      <c r="D386" t="s">
        <v>9728</v>
      </c>
      <c r="E386" s="19"/>
      <c r="G386" t="s">
        <v>9734</v>
      </c>
      <c r="H386" s="18" t="s">
        <v>9733</v>
      </c>
    </row>
    <row r="387" spans="1:8" x14ac:dyDescent="0.25">
      <c r="A387" s="19"/>
      <c r="C387" t="s">
        <v>9725</v>
      </c>
      <c r="D387" t="s">
        <v>9724</v>
      </c>
      <c r="E387" s="19"/>
      <c r="G387" t="s">
        <v>9731</v>
      </c>
      <c r="H387" s="18" t="s">
        <v>9730</v>
      </c>
    </row>
    <row r="388" spans="1:8" x14ac:dyDescent="0.25">
      <c r="A388" s="19"/>
      <c r="C388" t="s">
        <v>9721</v>
      </c>
      <c r="D388" t="s">
        <v>9720</v>
      </c>
      <c r="E388" s="19"/>
      <c r="G388" t="s">
        <v>9727</v>
      </c>
      <c r="H388" s="18" t="s">
        <v>9726</v>
      </c>
    </row>
    <row r="389" spans="1:8" x14ac:dyDescent="0.25">
      <c r="A389" s="19"/>
      <c r="C389" t="s">
        <v>9717</v>
      </c>
      <c r="D389" t="s">
        <v>9716</v>
      </c>
      <c r="E389" s="19"/>
      <c r="G389" t="s">
        <v>9723</v>
      </c>
      <c r="H389" s="18" t="s">
        <v>9722</v>
      </c>
    </row>
    <row r="390" spans="1:8" x14ac:dyDescent="0.25">
      <c r="A390" s="19"/>
      <c r="C390" t="s">
        <v>9713</v>
      </c>
      <c r="D390" t="s">
        <v>9712</v>
      </c>
      <c r="E390" s="19"/>
      <c r="G390" t="s">
        <v>9719</v>
      </c>
      <c r="H390" s="18" t="s">
        <v>9718</v>
      </c>
    </row>
    <row r="391" spans="1:8" x14ac:dyDescent="0.25">
      <c r="A391" s="19"/>
      <c r="C391" t="s">
        <v>9709</v>
      </c>
      <c r="D391" t="s">
        <v>9708</v>
      </c>
      <c r="E391" s="19"/>
      <c r="G391" t="s">
        <v>9715</v>
      </c>
      <c r="H391" s="18" t="s">
        <v>9714</v>
      </c>
    </row>
    <row r="392" spans="1:8" x14ac:dyDescent="0.25">
      <c r="A392" s="19"/>
      <c r="C392" t="s">
        <v>9705</v>
      </c>
      <c r="D392" t="s">
        <v>9704</v>
      </c>
      <c r="E392" s="19"/>
      <c r="G392" t="s">
        <v>9711</v>
      </c>
      <c r="H392" s="18" t="s">
        <v>9710</v>
      </c>
    </row>
    <row r="393" spans="1:8" x14ac:dyDescent="0.25">
      <c r="A393" s="19"/>
      <c r="C393" t="s">
        <v>9701</v>
      </c>
      <c r="D393" t="s">
        <v>9700</v>
      </c>
      <c r="E393" s="19"/>
      <c r="G393" t="s">
        <v>9707</v>
      </c>
      <c r="H393" s="18" t="s">
        <v>9706</v>
      </c>
    </row>
    <row r="394" spans="1:8" x14ac:dyDescent="0.25">
      <c r="A394" s="19"/>
      <c r="C394" t="s">
        <v>9697</v>
      </c>
      <c r="D394" t="s">
        <v>9696</v>
      </c>
      <c r="E394" s="19"/>
      <c r="G394" t="s">
        <v>9703</v>
      </c>
      <c r="H394" s="18" t="s">
        <v>9702</v>
      </c>
    </row>
    <row r="395" spans="1:8" x14ac:dyDescent="0.25">
      <c r="A395" s="19"/>
      <c r="C395" t="s">
        <v>9693</v>
      </c>
      <c r="D395" t="s">
        <v>9692</v>
      </c>
      <c r="E395" s="19"/>
      <c r="G395" t="s">
        <v>9699</v>
      </c>
      <c r="H395" s="18" t="s">
        <v>9698</v>
      </c>
    </row>
    <row r="396" spans="1:8" x14ac:dyDescent="0.25">
      <c r="A396" s="19"/>
      <c r="C396" t="s">
        <v>9689</v>
      </c>
      <c r="D396" t="s">
        <v>9688</v>
      </c>
      <c r="E396" s="19"/>
      <c r="G396" t="s">
        <v>9695</v>
      </c>
      <c r="H396" s="18" t="s">
        <v>9694</v>
      </c>
    </row>
    <row r="397" spans="1:8" x14ac:dyDescent="0.25">
      <c r="A397" s="19"/>
      <c r="C397" t="s">
        <v>9685</v>
      </c>
      <c r="D397" t="s">
        <v>9684</v>
      </c>
      <c r="E397" s="19"/>
      <c r="G397" t="s">
        <v>9691</v>
      </c>
      <c r="H397" s="18" t="s">
        <v>9690</v>
      </c>
    </row>
    <row r="398" spans="1:8" x14ac:dyDescent="0.25">
      <c r="A398" s="19"/>
      <c r="C398" t="s">
        <v>9681</v>
      </c>
      <c r="D398" t="s">
        <v>9680</v>
      </c>
      <c r="E398" s="19"/>
      <c r="G398" t="s">
        <v>9687</v>
      </c>
      <c r="H398" s="18" t="s">
        <v>9686</v>
      </c>
    </row>
    <row r="399" spans="1:8" x14ac:dyDescent="0.25">
      <c r="A399" s="19"/>
      <c r="C399" t="s">
        <v>9677</v>
      </c>
      <c r="D399" t="s">
        <v>9676</v>
      </c>
      <c r="E399" s="19"/>
      <c r="G399" t="s">
        <v>9683</v>
      </c>
      <c r="H399" s="18" t="s">
        <v>9682</v>
      </c>
    </row>
    <row r="400" spans="1:8" x14ac:dyDescent="0.25">
      <c r="A400" s="19"/>
      <c r="C400" t="s">
        <v>44162</v>
      </c>
      <c r="D400" t="s">
        <v>44161</v>
      </c>
      <c r="E400" s="19"/>
      <c r="G400" t="s">
        <v>9679</v>
      </c>
      <c r="H400" s="18" t="s">
        <v>9678</v>
      </c>
    </row>
    <row r="401" spans="1:8" x14ac:dyDescent="0.25">
      <c r="A401" s="19"/>
      <c r="C401" t="s">
        <v>44160</v>
      </c>
      <c r="D401" t="s">
        <v>44159</v>
      </c>
      <c r="E401" s="19"/>
      <c r="G401" t="s">
        <v>9675</v>
      </c>
      <c r="H401" s="18" t="s">
        <v>9674</v>
      </c>
    </row>
    <row r="402" spans="1:8" x14ac:dyDescent="0.25">
      <c r="A402" s="19"/>
      <c r="C402" t="s">
        <v>44158</v>
      </c>
      <c r="D402" t="s">
        <v>44157</v>
      </c>
      <c r="E402" s="19"/>
      <c r="G402" t="s">
        <v>9671</v>
      </c>
      <c r="H402" s="18" t="s">
        <v>9670</v>
      </c>
    </row>
    <row r="403" spans="1:8" x14ac:dyDescent="0.25">
      <c r="A403" s="19"/>
      <c r="C403" t="s">
        <v>9673</v>
      </c>
      <c r="D403" t="s">
        <v>9672</v>
      </c>
      <c r="E403" s="19"/>
      <c r="G403" t="s">
        <v>9667</v>
      </c>
      <c r="H403" s="18" t="s">
        <v>9666</v>
      </c>
    </row>
    <row r="404" spans="1:8" x14ac:dyDescent="0.25">
      <c r="A404" s="19"/>
      <c r="C404" t="s">
        <v>9669</v>
      </c>
      <c r="D404" t="s">
        <v>9668</v>
      </c>
      <c r="E404" s="19"/>
      <c r="G404" t="s">
        <v>9663</v>
      </c>
      <c r="H404" s="18" t="s">
        <v>9662</v>
      </c>
    </row>
    <row r="405" spans="1:8" x14ac:dyDescent="0.25">
      <c r="A405" s="19"/>
      <c r="C405" t="s">
        <v>9665</v>
      </c>
      <c r="D405" t="s">
        <v>9664</v>
      </c>
      <c r="E405" s="19"/>
      <c r="G405" t="s">
        <v>9659</v>
      </c>
      <c r="H405" s="18" t="s">
        <v>9658</v>
      </c>
    </row>
    <row r="406" spans="1:8" x14ac:dyDescent="0.25">
      <c r="A406" s="19"/>
      <c r="C406" t="s">
        <v>9661</v>
      </c>
      <c r="D406" t="s">
        <v>9660</v>
      </c>
      <c r="E406" s="19"/>
      <c r="G406" t="s">
        <v>9655</v>
      </c>
      <c r="H406" s="18" t="s">
        <v>9654</v>
      </c>
    </row>
    <row r="407" spans="1:8" x14ac:dyDescent="0.25">
      <c r="A407" s="19"/>
      <c r="C407" t="s">
        <v>9657</v>
      </c>
      <c r="D407" t="s">
        <v>9656</v>
      </c>
      <c r="E407" s="19"/>
      <c r="G407" t="s">
        <v>9651</v>
      </c>
      <c r="H407" s="18" t="s">
        <v>9650</v>
      </c>
    </row>
    <row r="408" spans="1:8" x14ac:dyDescent="0.25">
      <c r="A408" s="19"/>
      <c r="C408" t="s">
        <v>9653</v>
      </c>
      <c r="D408" t="s">
        <v>9652</v>
      </c>
      <c r="E408" s="19"/>
      <c r="G408" t="s">
        <v>9647</v>
      </c>
      <c r="H408" s="18" t="s">
        <v>9646</v>
      </c>
    </row>
    <row r="409" spans="1:8" x14ac:dyDescent="0.25">
      <c r="A409" s="19"/>
      <c r="C409" t="s">
        <v>9649</v>
      </c>
      <c r="D409" t="s">
        <v>9648</v>
      </c>
      <c r="E409" s="19"/>
      <c r="G409" t="s">
        <v>9643</v>
      </c>
      <c r="H409" s="18" t="s">
        <v>9642</v>
      </c>
    </row>
    <row r="410" spans="1:8" x14ac:dyDescent="0.25">
      <c r="A410" s="19"/>
      <c r="C410" t="s">
        <v>9645</v>
      </c>
      <c r="D410" t="s">
        <v>9644</v>
      </c>
      <c r="E410" s="19"/>
      <c r="G410" t="s">
        <v>9639</v>
      </c>
      <c r="H410" s="18" t="s">
        <v>9638</v>
      </c>
    </row>
    <row r="411" spans="1:8" x14ac:dyDescent="0.25">
      <c r="A411" s="19"/>
      <c r="C411" t="s">
        <v>9641</v>
      </c>
      <c r="D411" t="s">
        <v>9640</v>
      </c>
      <c r="E411" s="19"/>
      <c r="G411" t="s">
        <v>9635</v>
      </c>
      <c r="H411" s="18" t="s">
        <v>9634</v>
      </c>
    </row>
    <row r="412" spans="1:8" x14ac:dyDescent="0.25">
      <c r="A412" s="19"/>
      <c r="C412" t="s">
        <v>9637</v>
      </c>
      <c r="D412" t="s">
        <v>9636</v>
      </c>
      <c r="E412" s="19"/>
      <c r="G412" t="s">
        <v>9631</v>
      </c>
      <c r="H412" s="18" t="s">
        <v>9630</v>
      </c>
    </row>
    <row r="413" spans="1:8" x14ac:dyDescent="0.25">
      <c r="A413" s="19"/>
      <c r="C413" t="s">
        <v>9633</v>
      </c>
      <c r="D413" t="s">
        <v>9632</v>
      </c>
      <c r="E413" s="19"/>
      <c r="G413" t="s">
        <v>9627</v>
      </c>
      <c r="H413" s="18" t="s">
        <v>9626</v>
      </c>
    </row>
    <row r="414" spans="1:8" x14ac:dyDescent="0.25">
      <c r="A414" s="19"/>
      <c r="C414" t="s">
        <v>9629</v>
      </c>
      <c r="D414" t="s">
        <v>9628</v>
      </c>
      <c r="E414" s="19"/>
      <c r="G414" t="s">
        <v>44156</v>
      </c>
      <c r="H414" s="18" t="s">
        <v>44155</v>
      </c>
    </row>
    <row r="415" spans="1:8" x14ac:dyDescent="0.25">
      <c r="A415" s="19"/>
      <c r="C415" t="s">
        <v>9625</v>
      </c>
      <c r="D415" t="s">
        <v>9624</v>
      </c>
      <c r="E415" s="19"/>
      <c r="G415" t="s">
        <v>44154</v>
      </c>
      <c r="H415" s="18" t="s">
        <v>44153</v>
      </c>
    </row>
    <row r="416" spans="1:8" x14ac:dyDescent="0.25">
      <c r="A416" s="19"/>
      <c r="C416" t="s">
        <v>9621</v>
      </c>
      <c r="D416" t="s">
        <v>9620</v>
      </c>
      <c r="E416" s="19"/>
      <c r="G416" t="s">
        <v>44152</v>
      </c>
      <c r="H416" s="18" t="s">
        <v>44151</v>
      </c>
    </row>
    <row r="417" spans="1:8" x14ac:dyDescent="0.25">
      <c r="A417" s="19"/>
      <c r="C417" t="s">
        <v>9617</v>
      </c>
      <c r="D417" t="s">
        <v>9616</v>
      </c>
      <c r="E417" s="19"/>
      <c r="G417" t="s">
        <v>44150</v>
      </c>
      <c r="H417" s="18" t="s">
        <v>44149</v>
      </c>
    </row>
    <row r="418" spans="1:8" x14ac:dyDescent="0.25">
      <c r="A418" s="19"/>
      <c r="C418" t="s">
        <v>9613</v>
      </c>
      <c r="D418" t="s">
        <v>9612</v>
      </c>
      <c r="E418" s="19"/>
      <c r="G418" t="s">
        <v>9623</v>
      </c>
      <c r="H418" s="18" t="s">
        <v>9622</v>
      </c>
    </row>
    <row r="419" spans="1:8" x14ac:dyDescent="0.25">
      <c r="A419" s="19"/>
      <c r="C419" t="s">
        <v>9609</v>
      </c>
      <c r="D419" t="s">
        <v>9608</v>
      </c>
      <c r="E419" s="19"/>
      <c r="G419" t="s">
        <v>9619</v>
      </c>
      <c r="H419" s="18" t="s">
        <v>9618</v>
      </c>
    </row>
    <row r="420" spans="1:8" x14ac:dyDescent="0.25">
      <c r="A420" s="19"/>
      <c r="C420" t="s">
        <v>9605</v>
      </c>
      <c r="D420" t="s">
        <v>9604</v>
      </c>
      <c r="E420" s="19"/>
      <c r="G420" t="s">
        <v>9615</v>
      </c>
      <c r="H420" s="18" t="s">
        <v>9614</v>
      </c>
    </row>
    <row r="421" spans="1:8" x14ac:dyDescent="0.25">
      <c r="A421" s="19"/>
      <c r="C421" t="s">
        <v>9601</v>
      </c>
      <c r="D421" t="s">
        <v>9600</v>
      </c>
      <c r="E421" s="19"/>
      <c r="G421" t="s">
        <v>9611</v>
      </c>
      <c r="H421" s="18" t="s">
        <v>9610</v>
      </c>
    </row>
    <row r="422" spans="1:8" x14ac:dyDescent="0.25">
      <c r="A422" s="19"/>
      <c r="C422" t="s">
        <v>9597</v>
      </c>
      <c r="D422" t="s">
        <v>9596</v>
      </c>
      <c r="E422" s="19"/>
      <c r="G422" t="s">
        <v>9607</v>
      </c>
      <c r="H422" s="18" t="s">
        <v>9606</v>
      </c>
    </row>
    <row r="423" spans="1:8" x14ac:dyDescent="0.25">
      <c r="A423" s="19"/>
      <c r="C423" t="s">
        <v>9593</v>
      </c>
      <c r="D423" t="s">
        <v>9592</v>
      </c>
      <c r="E423" s="19"/>
      <c r="G423" t="s">
        <v>9603</v>
      </c>
      <c r="H423" s="18" t="s">
        <v>9602</v>
      </c>
    </row>
    <row r="424" spans="1:8" x14ac:dyDescent="0.25">
      <c r="A424" s="19"/>
      <c r="C424" t="s">
        <v>9589</v>
      </c>
      <c r="D424" t="s">
        <v>9588</v>
      </c>
      <c r="E424" s="19"/>
      <c r="G424" t="s">
        <v>9599</v>
      </c>
      <c r="H424" s="18" t="s">
        <v>9598</v>
      </c>
    </row>
    <row r="425" spans="1:8" x14ac:dyDescent="0.25">
      <c r="A425" s="19"/>
      <c r="C425" t="s">
        <v>9585</v>
      </c>
      <c r="D425" t="s">
        <v>9584</v>
      </c>
      <c r="E425" s="19"/>
      <c r="G425" t="s">
        <v>9595</v>
      </c>
      <c r="H425" s="18" t="s">
        <v>9594</v>
      </c>
    </row>
    <row r="426" spans="1:8" x14ac:dyDescent="0.25">
      <c r="A426" s="19"/>
      <c r="C426" t="s">
        <v>9581</v>
      </c>
      <c r="D426" t="s">
        <v>9580</v>
      </c>
      <c r="E426" s="19"/>
      <c r="G426" t="s">
        <v>9591</v>
      </c>
      <c r="H426" s="18" t="s">
        <v>9590</v>
      </c>
    </row>
    <row r="427" spans="1:8" x14ac:dyDescent="0.25">
      <c r="A427" s="19"/>
      <c r="C427" t="s">
        <v>9577</v>
      </c>
      <c r="D427" t="s">
        <v>9576</v>
      </c>
      <c r="E427" s="19"/>
      <c r="G427" t="s">
        <v>9587</v>
      </c>
      <c r="H427" s="18" t="s">
        <v>9586</v>
      </c>
    </row>
    <row r="428" spans="1:8" x14ac:dyDescent="0.25">
      <c r="A428" s="19"/>
      <c r="C428" t="s">
        <v>9573</v>
      </c>
      <c r="D428" t="s">
        <v>9572</v>
      </c>
      <c r="E428" s="19"/>
      <c r="G428" t="s">
        <v>9583</v>
      </c>
      <c r="H428" s="18" t="s">
        <v>9582</v>
      </c>
    </row>
    <row r="429" spans="1:8" x14ac:dyDescent="0.25">
      <c r="A429" s="19"/>
      <c r="C429" t="s">
        <v>44148</v>
      </c>
      <c r="D429" t="s">
        <v>44147</v>
      </c>
      <c r="E429" s="19"/>
      <c r="G429" t="s">
        <v>9579</v>
      </c>
      <c r="H429" s="18" t="s">
        <v>9578</v>
      </c>
    </row>
    <row r="430" spans="1:8" x14ac:dyDescent="0.25">
      <c r="A430" s="19"/>
      <c r="C430" t="s">
        <v>44146</v>
      </c>
      <c r="D430" t="s">
        <v>44145</v>
      </c>
      <c r="E430" s="19"/>
      <c r="G430" t="s">
        <v>9575</v>
      </c>
      <c r="H430" s="18" t="s">
        <v>9574</v>
      </c>
    </row>
    <row r="431" spans="1:8" x14ac:dyDescent="0.25">
      <c r="A431" s="19"/>
      <c r="C431" t="s">
        <v>44144</v>
      </c>
      <c r="D431" t="s">
        <v>44143</v>
      </c>
      <c r="E431" s="19"/>
      <c r="G431" t="s">
        <v>9571</v>
      </c>
      <c r="H431" s="18" t="s">
        <v>9570</v>
      </c>
    </row>
    <row r="432" spans="1:8" x14ac:dyDescent="0.25">
      <c r="A432" s="19"/>
      <c r="C432" t="s">
        <v>9569</v>
      </c>
      <c r="D432" t="s">
        <v>9568</v>
      </c>
      <c r="E432" s="19"/>
      <c r="G432" t="s">
        <v>9567</v>
      </c>
      <c r="H432" s="18" t="s">
        <v>9566</v>
      </c>
    </row>
    <row r="433" spans="1:8" x14ac:dyDescent="0.25">
      <c r="A433" s="19"/>
      <c r="C433" t="s">
        <v>9565</v>
      </c>
      <c r="D433" t="s">
        <v>9564</v>
      </c>
      <c r="E433" s="19"/>
      <c r="G433" t="s">
        <v>9563</v>
      </c>
      <c r="H433" s="18" t="s">
        <v>9562</v>
      </c>
    </row>
    <row r="434" spans="1:8" x14ac:dyDescent="0.25">
      <c r="A434" s="19"/>
      <c r="C434" t="s">
        <v>9561</v>
      </c>
      <c r="D434" t="s">
        <v>9560</v>
      </c>
      <c r="E434" s="19"/>
      <c r="G434" t="s">
        <v>9559</v>
      </c>
      <c r="H434" s="18" t="s">
        <v>9558</v>
      </c>
    </row>
    <row r="435" spans="1:8" x14ac:dyDescent="0.25">
      <c r="A435" s="19"/>
      <c r="C435" t="s">
        <v>9557</v>
      </c>
      <c r="D435" t="s">
        <v>9556</v>
      </c>
      <c r="E435" s="19"/>
      <c r="G435" t="s">
        <v>9555</v>
      </c>
      <c r="H435" s="18" t="s">
        <v>9554</v>
      </c>
    </row>
    <row r="436" spans="1:8" x14ac:dyDescent="0.25">
      <c r="A436" s="19"/>
      <c r="C436" t="s">
        <v>9553</v>
      </c>
      <c r="D436" t="s">
        <v>9552</v>
      </c>
      <c r="E436" s="19"/>
      <c r="G436" t="s">
        <v>9551</v>
      </c>
      <c r="H436" s="18" t="s">
        <v>9550</v>
      </c>
    </row>
    <row r="437" spans="1:8" x14ac:dyDescent="0.25">
      <c r="A437" s="19"/>
      <c r="C437" t="s">
        <v>9549</v>
      </c>
      <c r="D437" t="s">
        <v>9548</v>
      </c>
      <c r="E437" s="19"/>
      <c r="G437" t="s">
        <v>9547</v>
      </c>
      <c r="H437" s="18" t="s">
        <v>9546</v>
      </c>
    </row>
    <row r="438" spans="1:8" x14ac:dyDescent="0.25">
      <c r="A438" s="19"/>
      <c r="C438" t="s">
        <v>9545</v>
      </c>
      <c r="D438" t="s">
        <v>9544</v>
      </c>
      <c r="E438" s="19"/>
      <c r="G438" t="s">
        <v>9543</v>
      </c>
      <c r="H438" s="18" t="s">
        <v>9542</v>
      </c>
    </row>
    <row r="439" spans="1:8" x14ac:dyDescent="0.25">
      <c r="A439" s="19"/>
      <c r="C439" t="s">
        <v>9541</v>
      </c>
      <c r="D439" t="s">
        <v>9540</v>
      </c>
      <c r="E439" s="19"/>
      <c r="G439" t="s">
        <v>9539</v>
      </c>
      <c r="H439" s="18" t="s">
        <v>9538</v>
      </c>
    </row>
    <row r="440" spans="1:8" x14ac:dyDescent="0.25">
      <c r="A440" s="19"/>
      <c r="C440" t="s">
        <v>9537</v>
      </c>
      <c r="D440" t="s">
        <v>9536</v>
      </c>
      <c r="E440" s="19"/>
      <c r="G440" t="s">
        <v>9535</v>
      </c>
      <c r="H440" s="18" t="s">
        <v>9534</v>
      </c>
    </row>
    <row r="441" spans="1:8" x14ac:dyDescent="0.25">
      <c r="A441" s="19"/>
      <c r="C441" t="s">
        <v>9533</v>
      </c>
      <c r="D441" t="s">
        <v>9532</v>
      </c>
      <c r="E441" s="19"/>
      <c r="G441" t="s">
        <v>9531</v>
      </c>
      <c r="H441" s="18" t="s">
        <v>9530</v>
      </c>
    </row>
    <row r="442" spans="1:8" x14ac:dyDescent="0.25">
      <c r="A442" s="19"/>
      <c r="C442" t="s">
        <v>9529</v>
      </c>
      <c r="D442" t="s">
        <v>9528</v>
      </c>
      <c r="E442" s="19"/>
      <c r="G442" t="s">
        <v>9527</v>
      </c>
      <c r="H442" s="18" t="s">
        <v>9526</v>
      </c>
    </row>
    <row r="443" spans="1:8" x14ac:dyDescent="0.25">
      <c r="A443" s="19"/>
      <c r="C443" t="s">
        <v>9525</v>
      </c>
      <c r="D443" t="s">
        <v>9524</v>
      </c>
      <c r="E443" s="19"/>
      <c r="G443" t="s">
        <v>9523</v>
      </c>
      <c r="H443" s="18" t="s">
        <v>9522</v>
      </c>
    </row>
    <row r="444" spans="1:8" x14ac:dyDescent="0.25">
      <c r="A444" s="19"/>
      <c r="C444" t="s">
        <v>9521</v>
      </c>
      <c r="D444" t="s">
        <v>9520</v>
      </c>
      <c r="E444" s="19"/>
      <c r="G444" t="s">
        <v>9519</v>
      </c>
      <c r="H444" s="18" t="s">
        <v>9518</v>
      </c>
    </row>
    <row r="445" spans="1:8" x14ac:dyDescent="0.25">
      <c r="A445" s="19"/>
      <c r="C445" t="s">
        <v>9517</v>
      </c>
      <c r="D445" t="s">
        <v>9516</v>
      </c>
      <c r="E445" s="19"/>
      <c r="G445" t="s">
        <v>9515</v>
      </c>
      <c r="H445" s="18" t="s">
        <v>9514</v>
      </c>
    </row>
    <row r="446" spans="1:8" x14ac:dyDescent="0.25">
      <c r="A446" s="19"/>
      <c r="C446" t="s">
        <v>9513</v>
      </c>
      <c r="D446" t="s">
        <v>9512</v>
      </c>
      <c r="E446" s="19"/>
      <c r="G446" t="s">
        <v>9511</v>
      </c>
      <c r="H446" s="18" t="s">
        <v>9510</v>
      </c>
    </row>
    <row r="447" spans="1:8" x14ac:dyDescent="0.25">
      <c r="A447" s="19"/>
      <c r="C447" t="s">
        <v>9509</v>
      </c>
      <c r="D447" t="s">
        <v>9508</v>
      </c>
      <c r="E447" s="19"/>
      <c r="G447" t="s">
        <v>9507</v>
      </c>
      <c r="H447" s="18" t="s">
        <v>9506</v>
      </c>
    </row>
    <row r="448" spans="1:8" x14ac:dyDescent="0.25">
      <c r="A448" s="19"/>
      <c r="C448" t="s">
        <v>9505</v>
      </c>
      <c r="D448" t="s">
        <v>9504</v>
      </c>
      <c r="E448" s="19"/>
      <c r="G448" t="s">
        <v>9503</v>
      </c>
      <c r="H448" s="18" t="s">
        <v>9502</v>
      </c>
    </row>
    <row r="449" spans="1:8" x14ac:dyDescent="0.25">
      <c r="A449" s="19"/>
      <c r="C449" t="s">
        <v>9501</v>
      </c>
      <c r="D449" t="s">
        <v>9500</v>
      </c>
      <c r="E449" s="19"/>
      <c r="G449" t="s">
        <v>9499</v>
      </c>
      <c r="H449" s="18" t="s">
        <v>9498</v>
      </c>
    </row>
    <row r="450" spans="1:8" x14ac:dyDescent="0.25">
      <c r="A450" s="19"/>
      <c r="C450" t="s">
        <v>9497</v>
      </c>
      <c r="D450" t="s">
        <v>9496</v>
      </c>
      <c r="E450" s="19"/>
      <c r="G450" t="s">
        <v>9495</v>
      </c>
      <c r="H450" s="18" t="s">
        <v>9494</v>
      </c>
    </row>
    <row r="451" spans="1:8" x14ac:dyDescent="0.25">
      <c r="A451" s="19"/>
      <c r="C451" t="s">
        <v>9493</v>
      </c>
      <c r="D451" t="s">
        <v>9492</v>
      </c>
      <c r="E451" s="19"/>
      <c r="G451" t="s">
        <v>9491</v>
      </c>
      <c r="H451" s="18" t="s">
        <v>9490</v>
      </c>
    </row>
    <row r="452" spans="1:8" x14ac:dyDescent="0.25">
      <c r="A452" s="19"/>
      <c r="C452" t="s">
        <v>9489</v>
      </c>
      <c r="D452" t="s">
        <v>9488</v>
      </c>
      <c r="E452" s="19"/>
      <c r="G452" t="s">
        <v>9487</v>
      </c>
      <c r="H452" s="18" t="s">
        <v>9486</v>
      </c>
    </row>
    <row r="453" spans="1:8" x14ac:dyDescent="0.25">
      <c r="A453" s="19"/>
      <c r="C453" t="s">
        <v>44142</v>
      </c>
      <c r="D453" t="s">
        <v>44141</v>
      </c>
      <c r="E453" s="19"/>
      <c r="G453" t="s">
        <v>9483</v>
      </c>
      <c r="H453" s="18" t="s">
        <v>9482</v>
      </c>
    </row>
    <row r="454" spans="1:8" x14ac:dyDescent="0.25">
      <c r="A454" s="19"/>
      <c r="C454" t="s">
        <v>44140</v>
      </c>
      <c r="D454" t="s">
        <v>44139</v>
      </c>
      <c r="E454" s="19"/>
      <c r="G454" t="s">
        <v>9479</v>
      </c>
      <c r="H454" s="18" t="s">
        <v>9478</v>
      </c>
    </row>
    <row r="455" spans="1:8" x14ac:dyDescent="0.25">
      <c r="A455" s="19"/>
      <c r="C455" t="s">
        <v>9485</v>
      </c>
      <c r="D455" t="s">
        <v>9484</v>
      </c>
      <c r="E455" s="19"/>
      <c r="G455" t="s">
        <v>9475</v>
      </c>
      <c r="H455" s="18" t="s">
        <v>9474</v>
      </c>
    </row>
    <row r="456" spans="1:8" x14ac:dyDescent="0.25">
      <c r="A456" s="19"/>
      <c r="C456" t="s">
        <v>9481</v>
      </c>
      <c r="D456" t="s">
        <v>9480</v>
      </c>
      <c r="E456" s="19"/>
      <c r="G456" t="s">
        <v>9471</v>
      </c>
      <c r="H456" s="18" t="s">
        <v>9470</v>
      </c>
    </row>
    <row r="457" spans="1:8" x14ac:dyDescent="0.25">
      <c r="A457" s="19"/>
      <c r="C457" t="s">
        <v>9477</v>
      </c>
      <c r="D457" t="s">
        <v>9476</v>
      </c>
      <c r="E457" s="19"/>
      <c r="G457" t="s">
        <v>9467</v>
      </c>
      <c r="H457" s="18" t="s">
        <v>9466</v>
      </c>
    </row>
    <row r="458" spans="1:8" x14ac:dyDescent="0.25">
      <c r="A458" s="19"/>
      <c r="C458" t="s">
        <v>9473</v>
      </c>
      <c r="D458" t="s">
        <v>9472</v>
      </c>
      <c r="E458" s="19"/>
      <c r="G458" t="s">
        <v>9463</v>
      </c>
      <c r="H458" s="18" t="s">
        <v>9462</v>
      </c>
    </row>
    <row r="459" spans="1:8" x14ac:dyDescent="0.25">
      <c r="A459" s="19"/>
      <c r="C459" t="s">
        <v>9469</v>
      </c>
      <c r="D459" t="s">
        <v>9468</v>
      </c>
      <c r="E459" s="19"/>
      <c r="G459" t="s">
        <v>9459</v>
      </c>
      <c r="H459" s="18" t="s">
        <v>9458</v>
      </c>
    </row>
    <row r="460" spans="1:8" x14ac:dyDescent="0.25">
      <c r="A460" s="19"/>
      <c r="C460" t="s">
        <v>9465</v>
      </c>
      <c r="D460" t="s">
        <v>9464</v>
      </c>
      <c r="E460" s="19"/>
      <c r="G460" t="s">
        <v>9455</v>
      </c>
      <c r="H460" s="18" t="s">
        <v>9454</v>
      </c>
    </row>
    <row r="461" spans="1:8" x14ac:dyDescent="0.25">
      <c r="A461" s="19"/>
      <c r="C461" t="s">
        <v>9461</v>
      </c>
      <c r="D461" t="s">
        <v>9460</v>
      </c>
      <c r="E461" s="19"/>
      <c r="G461" t="s">
        <v>9451</v>
      </c>
      <c r="H461" s="18" t="s">
        <v>9450</v>
      </c>
    </row>
    <row r="462" spans="1:8" x14ac:dyDescent="0.25">
      <c r="A462" s="19"/>
      <c r="C462" t="s">
        <v>9457</v>
      </c>
      <c r="D462" t="s">
        <v>9456</v>
      </c>
      <c r="E462" s="19"/>
      <c r="G462" t="s">
        <v>9447</v>
      </c>
      <c r="H462" s="18" t="s">
        <v>9446</v>
      </c>
    </row>
    <row r="463" spans="1:8" x14ac:dyDescent="0.25">
      <c r="A463" s="19"/>
      <c r="C463" t="s">
        <v>9453</v>
      </c>
      <c r="D463" t="s">
        <v>9452</v>
      </c>
      <c r="E463" s="19"/>
      <c r="G463" t="s">
        <v>9443</v>
      </c>
      <c r="H463" s="18" t="s">
        <v>9442</v>
      </c>
    </row>
    <row r="464" spans="1:8" x14ac:dyDescent="0.25">
      <c r="A464" s="19"/>
      <c r="C464" t="s">
        <v>9449</v>
      </c>
      <c r="D464" t="s">
        <v>9448</v>
      </c>
      <c r="E464" s="19"/>
      <c r="G464" t="s">
        <v>9439</v>
      </c>
      <c r="H464" s="18" t="s">
        <v>9438</v>
      </c>
    </row>
    <row r="465" spans="1:8" x14ac:dyDescent="0.25">
      <c r="A465" s="19"/>
      <c r="C465" t="s">
        <v>9445</v>
      </c>
      <c r="D465" t="s">
        <v>9444</v>
      </c>
      <c r="E465" s="19"/>
      <c r="G465" t="s">
        <v>9435</v>
      </c>
      <c r="H465" s="18" t="s">
        <v>9434</v>
      </c>
    </row>
    <row r="466" spans="1:8" x14ac:dyDescent="0.25">
      <c r="A466" s="19"/>
      <c r="C466" t="s">
        <v>9441</v>
      </c>
      <c r="D466" t="s">
        <v>9440</v>
      </c>
      <c r="E466" s="19"/>
      <c r="G466" t="s">
        <v>9431</v>
      </c>
      <c r="H466" s="18" t="s">
        <v>9430</v>
      </c>
    </row>
    <row r="467" spans="1:8" x14ac:dyDescent="0.25">
      <c r="A467" s="19"/>
      <c r="C467" t="s">
        <v>9437</v>
      </c>
      <c r="D467" t="s">
        <v>9436</v>
      </c>
      <c r="E467" s="19"/>
      <c r="G467" t="s">
        <v>9427</v>
      </c>
      <c r="H467" s="18" t="s">
        <v>9426</v>
      </c>
    </row>
    <row r="468" spans="1:8" x14ac:dyDescent="0.25">
      <c r="A468" s="19"/>
      <c r="C468" t="s">
        <v>9433</v>
      </c>
      <c r="D468" t="s">
        <v>9432</v>
      </c>
      <c r="E468" s="19"/>
      <c r="G468" t="s">
        <v>9424</v>
      </c>
      <c r="H468" s="18" t="s">
        <v>9423</v>
      </c>
    </row>
    <row r="469" spans="1:8" x14ac:dyDescent="0.25">
      <c r="A469" s="19"/>
      <c r="C469" t="s">
        <v>44138</v>
      </c>
      <c r="D469" t="s">
        <v>44137</v>
      </c>
      <c r="E469" s="19"/>
      <c r="G469" t="s">
        <v>9421</v>
      </c>
      <c r="H469" s="18" t="s">
        <v>9420</v>
      </c>
    </row>
    <row r="470" spans="1:8" x14ac:dyDescent="0.25">
      <c r="A470" s="19"/>
      <c r="C470" t="s">
        <v>44136</v>
      </c>
      <c r="D470" t="s">
        <v>44135</v>
      </c>
      <c r="E470" s="19"/>
      <c r="G470" t="s">
        <v>9418</v>
      </c>
      <c r="H470" s="18" t="s">
        <v>9417</v>
      </c>
    </row>
    <row r="471" spans="1:8" x14ac:dyDescent="0.25">
      <c r="A471" s="19"/>
      <c r="C471" t="s">
        <v>9429</v>
      </c>
      <c r="D471" t="s">
        <v>9428</v>
      </c>
      <c r="E471" s="19"/>
      <c r="G471" t="s">
        <v>9415</v>
      </c>
      <c r="H471" s="18" t="s">
        <v>9414</v>
      </c>
    </row>
    <row r="472" spans="1:8" x14ac:dyDescent="0.25">
      <c r="A472" s="19"/>
      <c r="C472" t="s">
        <v>44134</v>
      </c>
      <c r="D472" t="s">
        <v>9425</v>
      </c>
      <c r="E472" s="19"/>
      <c r="G472" t="s">
        <v>9412</v>
      </c>
      <c r="H472" s="18" t="s">
        <v>9411</v>
      </c>
    </row>
    <row r="473" spans="1:8" x14ac:dyDescent="0.25">
      <c r="A473" s="19"/>
      <c r="C473" t="s">
        <v>44133</v>
      </c>
      <c r="D473" t="s">
        <v>9422</v>
      </c>
      <c r="E473" s="19"/>
      <c r="G473" t="s">
        <v>9409</v>
      </c>
      <c r="H473" s="18" t="s">
        <v>9408</v>
      </c>
    </row>
    <row r="474" spans="1:8" x14ac:dyDescent="0.25">
      <c r="A474" s="19"/>
      <c r="C474" t="s">
        <v>44132</v>
      </c>
      <c r="D474" t="s">
        <v>9419</v>
      </c>
      <c r="E474" s="19"/>
      <c r="G474" t="s">
        <v>9406</v>
      </c>
      <c r="H474" s="18" t="s">
        <v>9405</v>
      </c>
    </row>
    <row r="475" spans="1:8" x14ac:dyDescent="0.25">
      <c r="A475" s="19"/>
      <c r="C475" t="s">
        <v>44131</v>
      </c>
      <c r="D475" t="s">
        <v>9416</v>
      </c>
      <c r="E475" s="19"/>
      <c r="G475" t="s">
        <v>9403</v>
      </c>
      <c r="H475" s="18" t="s">
        <v>9402</v>
      </c>
    </row>
    <row r="476" spans="1:8" x14ac:dyDescent="0.25">
      <c r="A476" s="19"/>
      <c r="C476" t="s">
        <v>44130</v>
      </c>
      <c r="D476" t="s">
        <v>9413</v>
      </c>
      <c r="E476" s="19"/>
      <c r="G476" t="s">
        <v>9400</v>
      </c>
      <c r="H476" s="18" t="s">
        <v>9399</v>
      </c>
    </row>
    <row r="477" spans="1:8" x14ac:dyDescent="0.25">
      <c r="A477" s="19"/>
      <c r="C477" t="s">
        <v>44129</v>
      </c>
      <c r="D477" t="s">
        <v>9410</v>
      </c>
      <c r="E477" s="19"/>
      <c r="G477" t="s">
        <v>9397</v>
      </c>
      <c r="H477" s="18" t="s">
        <v>9396</v>
      </c>
    </row>
    <row r="478" spans="1:8" x14ac:dyDescent="0.25">
      <c r="A478" s="19"/>
      <c r="C478" t="s">
        <v>44128</v>
      </c>
      <c r="D478" t="s">
        <v>9407</v>
      </c>
      <c r="E478" s="19"/>
      <c r="G478" t="s">
        <v>9394</v>
      </c>
      <c r="H478" s="18" t="s">
        <v>9393</v>
      </c>
    </row>
    <row r="479" spans="1:8" x14ac:dyDescent="0.25">
      <c r="A479" s="19"/>
      <c r="C479" t="s">
        <v>44127</v>
      </c>
      <c r="D479" t="s">
        <v>9404</v>
      </c>
      <c r="E479" s="19"/>
      <c r="G479" t="s">
        <v>9391</v>
      </c>
      <c r="H479" s="18" t="s">
        <v>9390</v>
      </c>
    </row>
    <row r="480" spans="1:8" x14ac:dyDescent="0.25">
      <c r="A480" s="19"/>
      <c r="C480" t="s">
        <v>44126</v>
      </c>
      <c r="D480" t="s">
        <v>9401</v>
      </c>
      <c r="E480" s="19"/>
      <c r="G480" t="s">
        <v>9387</v>
      </c>
      <c r="H480" s="18" t="s">
        <v>9386</v>
      </c>
    </row>
    <row r="481" spans="1:8" x14ac:dyDescent="0.25">
      <c r="A481" s="19"/>
      <c r="C481" t="s">
        <v>44125</v>
      </c>
      <c r="D481" t="s">
        <v>9398</v>
      </c>
      <c r="E481" s="19"/>
      <c r="G481" t="s">
        <v>9384</v>
      </c>
      <c r="H481" s="18" t="s">
        <v>9383</v>
      </c>
    </row>
    <row r="482" spans="1:8" x14ac:dyDescent="0.25">
      <c r="A482" s="19"/>
      <c r="C482" t="s">
        <v>44124</v>
      </c>
      <c r="D482" t="s">
        <v>9395</v>
      </c>
      <c r="E482" s="19"/>
      <c r="G482" t="s">
        <v>9380</v>
      </c>
      <c r="H482" s="18" t="s">
        <v>9379</v>
      </c>
    </row>
    <row r="483" spans="1:8" x14ac:dyDescent="0.25">
      <c r="A483" s="19"/>
      <c r="C483" t="s">
        <v>44123</v>
      </c>
      <c r="D483" t="s">
        <v>9392</v>
      </c>
      <c r="E483" s="19"/>
      <c r="G483" t="s">
        <v>9376</v>
      </c>
      <c r="H483" s="18" t="s">
        <v>9375</v>
      </c>
    </row>
    <row r="484" spans="1:8" x14ac:dyDescent="0.25">
      <c r="A484" s="19"/>
      <c r="C484" t="s">
        <v>44122</v>
      </c>
      <c r="D484" t="s">
        <v>44121</v>
      </c>
      <c r="E484" s="19"/>
      <c r="G484" t="s">
        <v>9372</v>
      </c>
      <c r="H484" s="18" t="s">
        <v>9371</v>
      </c>
    </row>
    <row r="485" spans="1:8" x14ac:dyDescent="0.25">
      <c r="A485" s="19"/>
      <c r="C485" t="s">
        <v>9389</v>
      </c>
      <c r="D485" t="s">
        <v>9388</v>
      </c>
      <c r="E485" s="19"/>
      <c r="G485" t="s">
        <v>9368</v>
      </c>
      <c r="H485" s="18" t="s">
        <v>9367</v>
      </c>
    </row>
    <row r="486" spans="1:8" x14ac:dyDescent="0.25">
      <c r="A486" s="19"/>
      <c r="C486" t="s">
        <v>44120</v>
      </c>
      <c r="D486" t="s">
        <v>9385</v>
      </c>
      <c r="E486" s="19"/>
      <c r="G486" t="s">
        <v>9364</v>
      </c>
      <c r="H486" s="18" t="s">
        <v>9363</v>
      </c>
    </row>
    <row r="487" spans="1:8" x14ac:dyDescent="0.25">
      <c r="A487" s="19"/>
      <c r="C487" t="s">
        <v>9382</v>
      </c>
      <c r="D487" t="s">
        <v>9381</v>
      </c>
      <c r="E487" s="19"/>
      <c r="G487" t="s">
        <v>9360</v>
      </c>
      <c r="H487" s="18" t="s">
        <v>9359</v>
      </c>
    </row>
    <row r="488" spans="1:8" x14ac:dyDescent="0.25">
      <c r="A488" s="19"/>
      <c r="C488" t="s">
        <v>9378</v>
      </c>
      <c r="D488" t="s">
        <v>9377</v>
      </c>
      <c r="E488" s="19"/>
      <c r="G488" t="s">
        <v>9356</v>
      </c>
      <c r="H488" s="18" t="s">
        <v>9355</v>
      </c>
    </row>
    <row r="489" spans="1:8" x14ac:dyDescent="0.25">
      <c r="A489" s="19"/>
      <c r="C489" t="s">
        <v>9374</v>
      </c>
      <c r="D489" t="s">
        <v>9373</v>
      </c>
      <c r="E489" s="19"/>
      <c r="G489" t="s">
        <v>44119</v>
      </c>
      <c r="H489" s="18" t="s">
        <v>44118</v>
      </c>
    </row>
    <row r="490" spans="1:8" x14ac:dyDescent="0.25">
      <c r="A490" s="19"/>
      <c r="C490" t="s">
        <v>9370</v>
      </c>
      <c r="D490" t="s">
        <v>9369</v>
      </c>
      <c r="E490" s="19"/>
      <c r="G490" t="s">
        <v>44117</v>
      </c>
      <c r="H490" s="18" t="s">
        <v>44116</v>
      </c>
    </row>
    <row r="491" spans="1:8" x14ac:dyDescent="0.25">
      <c r="A491" s="19"/>
      <c r="C491" t="s">
        <v>9366</v>
      </c>
      <c r="D491" t="s">
        <v>9365</v>
      </c>
      <c r="E491" s="19"/>
      <c r="G491" t="s">
        <v>9352</v>
      </c>
      <c r="H491" s="18" t="s">
        <v>9351</v>
      </c>
    </row>
    <row r="492" spans="1:8" x14ac:dyDescent="0.25">
      <c r="A492" s="19"/>
      <c r="C492" t="s">
        <v>9362</v>
      </c>
      <c r="D492" t="s">
        <v>9361</v>
      </c>
      <c r="E492" s="19"/>
      <c r="G492" t="s">
        <v>9348</v>
      </c>
      <c r="H492" s="18" t="s">
        <v>9347</v>
      </c>
    </row>
    <row r="493" spans="1:8" x14ac:dyDescent="0.25">
      <c r="A493" s="19"/>
      <c r="C493" t="s">
        <v>9358</v>
      </c>
      <c r="D493" t="s">
        <v>9357</v>
      </c>
      <c r="E493" s="19"/>
      <c r="G493" t="s">
        <v>9344</v>
      </c>
      <c r="H493" s="18" t="s">
        <v>9343</v>
      </c>
    </row>
    <row r="494" spans="1:8" x14ac:dyDescent="0.25">
      <c r="A494" s="19"/>
      <c r="C494" t="s">
        <v>9354</v>
      </c>
      <c r="D494" t="s">
        <v>9353</v>
      </c>
      <c r="E494" s="19"/>
      <c r="G494" t="s">
        <v>9340</v>
      </c>
      <c r="H494" s="18" t="s">
        <v>9339</v>
      </c>
    </row>
    <row r="495" spans="1:8" x14ac:dyDescent="0.25">
      <c r="A495" s="19"/>
      <c r="C495" t="s">
        <v>9350</v>
      </c>
      <c r="D495" t="s">
        <v>9349</v>
      </c>
      <c r="E495" s="19"/>
      <c r="G495" t="s">
        <v>9336</v>
      </c>
      <c r="H495" s="18" t="s">
        <v>9335</v>
      </c>
    </row>
    <row r="496" spans="1:8" x14ac:dyDescent="0.25">
      <c r="A496" s="19"/>
      <c r="C496" t="s">
        <v>9346</v>
      </c>
      <c r="D496" t="s">
        <v>9345</v>
      </c>
      <c r="E496" s="19"/>
      <c r="G496" t="s">
        <v>9332</v>
      </c>
      <c r="H496" s="18" t="s">
        <v>9331</v>
      </c>
    </row>
    <row r="497" spans="1:8" x14ac:dyDescent="0.25">
      <c r="A497" s="19"/>
      <c r="C497" t="s">
        <v>9342</v>
      </c>
      <c r="D497" t="s">
        <v>9341</v>
      </c>
      <c r="E497" s="19"/>
      <c r="G497" t="s">
        <v>9329</v>
      </c>
      <c r="H497" s="18" t="s">
        <v>9328</v>
      </c>
    </row>
    <row r="498" spans="1:8" x14ac:dyDescent="0.25">
      <c r="A498" s="19"/>
      <c r="C498" t="s">
        <v>9338</v>
      </c>
      <c r="D498" t="s">
        <v>9337</v>
      </c>
      <c r="E498" s="19"/>
      <c r="G498" t="s">
        <v>9326</v>
      </c>
      <c r="H498" s="18" t="s">
        <v>9325</v>
      </c>
    </row>
    <row r="499" spans="1:8" x14ac:dyDescent="0.25">
      <c r="A499" s="19"/>
      <c r="C499" t="s">
        <v>9334</v>
      </c>
      <c r="D499" t="s">
        <v>9333</v>
      </c>
      <c r="E499" s="19"/>
      <c r="G499" t="s">
        <v>9323</v>
      </c>
      <c r="H499" s="18" t="s">
        <v>9322</v>
      </c>
    </row>
    <row r="500" spans="1:8" x14ac:dyDescent="0.25">
      <c r="A500" s="19"/>
      <c r="C500" t="s">
        <v>44115</v>
      </c>
      <c r="D500" t="s">
        <v>9330</v>
      </c>
      <c r="E500" s="19"/>
      <c r="G500" t="s">
        <v>9320</v>
      </c>
      <c r="H500" s="18" t="s">
        <v>9319</v>
      </c>
    </row>
    <row r="501" spans="1:8" x14ac:dyDescent="0.25">
      <c r="A501" s="19"/>
      <c r="C501" t="s">
        <v>44114</v>
      </c>
      <c r="D501" t="s">
        <v>9327</v>
      </c>
      <c r="E501" s="19"/>
      <c r="G501" t="s">
        <v>9316</v>
      </c>
      <c r="H501" s="18" t="s">
        <v>9315</v>
      </c>
    </row>
    <row r="502" spans="1:8" x14ac:dyDescent="0.25">
      <c r="A502" s="19"/>
      <c r="C502" t="s">
        <v>44113</v>
      </c>
      <c r="D502" t="s">
        <v>9324</v>
      </c>
      <c r="E502" s="19"/>
      <c r="G502" t="s">
        <v>9312</v>
      </c>
      <c r="H502" s="18" t="s">
        <v>9311</v>
      </c>
    </row>
    <row r="503" spans="1:8" x14ac:dyDescent="0.25">
      <c r="A503" s="19"/>
      <c r="C503" t="s">
        <v>44112</v>
      </c>
      <c r="D503" t="s">
        <v>9321</v>
      </c>
      <c r="E503" s="19"/>
      <c r="G503" t="s">
        <v>9308</v>
      </c>
      <c r="H503" s="18" t="s">
        <v>9307</v>
      </c>
    </row>
    <row r="504" spans="1:8" x14ac:dyDescent="0.25">
      <c r="A504" s="19"/>
      <c r="C504" t="s">
        <v>9318</v>
      </c>
      <c r="D504" t="s">
        <v>9317</v>
      </c>
      <c r="E504" s="19"/>
      <c r="G504" t="s">
        <v>9304</v>
      </c>
      <c r="H504" s="18" t="s">
        <v>9303</v>
      </c>
    </row>
    <row r="505" spans="1:8" x14ac:dyDescent="0.25">
      <c r="A505" s="19"/>
      <c r="C505" t="s">
        <v>9314</v>
      </c>
      <c r="D505" t="s">
        <v>9313</v>
      </c>
      <c r="E505" s="19"/>
      <c r="G505" t="s">
        <v>9300</v>
      </c>
      <c r="H505" s="18" t="s">
        <v>9299</v>
      </c>
    </row>
    <row r="506" spans="1:8" x14ac:dyDescent="0.25">
      <c r="A506" s="19"/>
      <c r="C506" t="s">
        <v>9310</v>
      </c>
      <c r="D506" t="s">
        <v>9309</v>
      </c>
      <c r="E506" s="19"/>
      <c r="G506" t="s">
        <v>9296</v>
      </c>
      <c r="H506" s="18" t="s">
        <v>9295</v>
      </c>
    </row>
    <row r="507" spans="1:8" x14ac:dyDescent="0.25">
      <c r="A507" s="19"/>
      <c r="C507" t="s">
        <v>9306</v>
      </c>
      <c r="D507" t="s">
        <v>9305</v>
      </c>
      <c r="E507" s="19"/>
      <c r="G507" t="s">
        <v>9292</v>
      </c>
      <c r="H507" s="18" t="s">
        <v>9291</v>
      </c>
    </row>
    <row r="508" spans="1:8" x14ac:dyDescent="0.25">
      <c r="A508" s="19"/>
      <c r="C508" t="s">
        <v>9302</v>
      </c>
      <c r="D508" t="s">
        <v>9301</v>
      </c>
      <c r="E508" s="19"/>
      <c r="G508" t="s">
        <v>9288</v>
      </c>
      <c r="H508" s="18" t="s">
        <v>9287</v>
      </c>
    </row>
    <row r="509" spans="1:8" x14ac:dyDescent="0.25">
      <c r="A509" s="19"/>
      <c r="C509" t="s">
        <v>44111</v>
      </c>
      <c r="D509" t="s">
        <v>44110</v>
      </c>
      <c r="E509" s="19"/>
      <c r="G509" t="s">
        <v>44109</v>
      </c>
      <c r="H509" s="18" t="s">
        <v>44108</v>
      </c>
    </row>
    <row r="510" spans="1:8" x14ac:dyDescent="0.25">
      <c r="A510" s="19"/>
      <c r="C510" t="s">
        <v>44107</v>
      </c>
      <c r="D510" t="s">
        <v>44106</v>
      </c>
      <c r="E510" s="19"/>
      <c r="G510" t="s">
        <v>9284</v>
      </c>
      <c r="H510" s="18" t="s">
        <v>9283</v>
      </c>
    </row>
    <row r="511" spans="1:8" x14ac:dyDescent="0.25">
      <c r="A511" s="19"/>
      <c r="C511" t="s">
        <v>9298</v>
      </c>
      <c r="D511" t="s">
        <v>9297</v>
      </c>
      <c r="E511" s="19"/>
      <c r="G511" t="s">
        <v>9280</v>
      </c>
      <c r="H511" s="18" t="s">
        <v>9279</v>
      </c>
    </row>
    <row r="512" spans="1:8" x14ac:dyDescent="0.25">
      <c r="A512" s="19"/>
      <c r="C512" t="s">
        <v>9294</v>
      </c>
      <c r="D512" t="s">
        <v>9293</v>
      </c>
      <c r="E512" s="19"/>
      <c r="G512" t="s">
        <v>9276</v>
      </c>
      <c r="H512" s="18" t="s">
        <v>9275</v>
      </c>
    </row>
    <row r="513" spans="1:8" x14ac:dyDescent="0.25">
      <c r="A513" s="19"/>
      <c r="C513" t="s">
        <v>9290</v>
      </c>
      <c r="D513" t="s">
        <v>9289</v>
      </c>
      <c r="E513" s="19"/>
      <c r="G513" t="s">
        <v>9272</v>
      </c>
      <c r="H513" s="18" t="s">
        <v>9271</v>
      </c>
    </row>
    <row r="514" spans="1:8" x14ac:dyDescent="0.25">
      <c r="A514" s="19"/>
      <c r="C514" t="s">
        <v>9286</v>
      </c>
      <c r="D514" t="s">
        <v>9285</v>
      </c>
      <c r="E514" s="19"/>
      <c r="G514" t="s">
        <v>9268</v>
      </c>
      <c r="H514" s="18" t="s">
        <v>9267</v>
      </c>
    </row>
    <row r="515" spans="1:8" x14ac:dyDescent="0.25">
      <c r="A515" s="19"/>
      <c r="C515" t="s">
        <v>9282</v>
      </c>
      <c r="D515" t="s">
        <v>9281</v>
      </c>
      <c r="E515" s="19"/>
      <c r="G515" t="s">
        <v>9264</v>
      </c>
      <c r="H515" s="18" t="s">
        <v>9263</v>
      </c>
    </row>
    <row r="516" spans="1:8" x14ac:dyDescent="0.25">
      <c r="A516" s="19"/>
      <c r="C516" t="s">
        <v>9278</v>
      </c>
      <c r="D516" t="s">
        <v>9277</v>
      </c>
      <c r="E516" s="19"/>
      <c r="G516" t="s">
        <v>9260</v>
      </c>
      <c r="H516" s="18" t="s">
        <v>9259</v>
      </c>
    </row>
    <row r="517" spans="1:8" x14ac:dyDescent="0.25">
      <c r="A517" s="19"/>
      <c r="C517" t="s">
        <v>9274</v>
      </c>
      <c r="D517" t="s">
        <v>9273</v>
      </c>
      <c r="E517" s="19"/>
      <c r="G517" t="s">
        <v>9256</v>
      </c>
      <c r="H517" s="18" t="s">
        <v>9255</v>
      </c>
    </row>
    <row r="518" spans="1:8" x14ac:dyDescent="0.25">
      <c r="A518" s="19"/>
      <c r="C518" t="s">
        <v>9270</v>
      </c>
      <c r="D518" t="s">
        <v>9269</v>
      </c>
      <c r="E518" s="19"/>
      <c r="G518" t="s">
        <v>9252</v>
      </c>
      <c r="H518" s="18" t="s">
        <v>9251</v>
      </c>
    </row>
    <row r="519" spans="1:8" x14ac:dyDescent="0.25">
      <c r="A519" s="19"/>
      <c r="C519" t="s">
        <v>9266</v>
      </c>
      <c r="D519" t="s">
        <v>9265</v>
      </c>
      <c r="E519" s="19"/>
      <c r="G519" t="s">
        <v>9248</v>
      </c>
      <c r="H519" s="18" t="s">
        <v>9247</v>
      </c>
    </row>
    <row r="520" spans="1:8" x14ac:dyDescent="0.25">
      <c r="A520" s="19"/>
      <c r="C520" t="s">
        <v>9262</v>
      </c>
      <c r="D520" t="s">
        <v>9261</v>
      </c>
      <c r="E520" s="19"/>
      <c r="G520" t="s">
        <v>9244</v>
      </c>
      <c r="H520" s="18" t="s">
        <v>9243</v>
      </c>
    </row>
    <row r="521" spans="1:8" x14ac:dyDescent="0.25">
      <c r="A521" s="19"/>
      <c r="C521" t="s">
        <v>9258</v>
      </c>
      <c r="D521" t="s">
        <v>9257</v>
      </c>
      <c r="E521" s="19"/>
      <c r="G521" t="s">
        <v>44105</v>
      </c>
      <c r="H521" s="18" t="s">
        <v>44104</v>
      </c>
    </row>
    <row r="522" spans="1:8" x14ac:dyDescent="0.25">
      <c r="A522" s="19"/>
      <c r="C522" t="s">
        <v>9254</v>
      </c>
      <c r="D522" t="s">
        <v>9253</v>
      </c>
      <c r="E522" s="19"/>
      <c r="G522" t="s">
        <v>9240</v>
      </c>
      <c r="H522" s="18" t="s">
        <v>9239</v>
      </c>
    </row>
    <row r="523" spans="1:8" x14ac:dyDescent="0.25">
      <c r="A523" s="19"/>
      <c r="C523" t="s">
        <v>9250</v>
      </c>
      <c r="D523" t="s">
        <v>9249</v>
      </c>
      <c r="E523" s="19"/>
      <c r="G523" t="s">
        <v>9236</v>
      </c>
      <c r="H523" s="18" t="s">
        <v>9235</v>
      </c>
    </row>
    <row r="524" spans="1:8" x14ac:dyDescent="0.25">
      <c r="A524" s="19"/>
      <c r="C524" t="s">
        <v>9246</v>
      </c>
      <c r="D524" t="s">
        <v>9245</v>
      </c>
      <c r="E524" s="19"/>
      <c r="G524" t="s">
        <v>9232</v>
      </c>
      <c r="H524" s="18" t="s">
        <v>9231</v>
      </c>
    </row>
    <row r="525" spans="1:8" x14ac:dyDescent="0.25">
      <c r="A525" s="19"/>
      <c r="C525" t="s">
        <v>9242</v>
      </c>
      <c r="D525" t="s">
        <v>9241</v>
      </c>
      <c r="E525" s="19"/>
      <c r="G525" t="s">
        <v>9228</v>
      </c>
      <c r="H525" s="18" t="s">
        <v>9227</v>
      </c>
    </row>
    <row r="526" spans="1:8" x14ac:dyDescent="0.25">
      <c r="A526" s="19"/>
      <c r="C526" t="s">
        <v>9238</v>
      </c>
      <c r="D526" t="s">
        <v>9237</v>
      </c>
      <c r="E526" s="19"/>
      <c r="G526" t="s">
        <v>9224</v>
      </c>
      <c r="H526" s="18" t="s">
        <v>9223</v>
      </c>
    </row>
    <row r="527" spans="1:8" x14ac:dyDescent="0.25">
      <c r="A527" s="19"/>
      <c r="C527" t="s">
        <v>9234</v>
      </c>
      <c r="D527" t="s">
        <v>9233</v>
      </c>
      <c r="E527" s="19"/>
      <c r="G527" t="s">
        <v>9220</v>
      </c>
      <c r="H527" s="18" t="s">
        <v>9219</v>
      </c>
    </row>
    <row r="528" spans="1:8" x14ac:dyDescent="0.25">
      <c r="A528" s="19"/>
      <c r="C528" t="s">
        <v>44103</v>
      </c>
      <c r="D528" t="s">
        <v>44102</v>
      </c>
      <c r="E528" s="19"/>
      <c r="G528" t="s">
        <v>9216</v>
      </c>
      <c r="H528" s="18" t="s">
        <v>9215</v>
      </c>
    </row>
    <row r="529" spans="1:8" x14ac:dyDescent="0.25">
      <c r="A529" s="19"/>
      <c r="C529" t="s">
        <v>44101</v>
      </c>
      <c r="D529" t="s">
        <v>44100</v>
      </c>
      <c r="E529" s="19"/>
      <c r="G529" t="s">
        <v>9212</v>
      </c>
      <c r="H529" s="18" t="s">
        <v>9211</v>
      </c>
    </row>
    <row r="530" spans="1:8" x14ac:dyDescent="0.25">
      <c r="A530" s="19"/>
      <c r="C530" t="s">
        <v>9230</v>
      </c>
      <c r="D530" t="s">
        <v>9229</v>
      </c>
      <c r="E530" s="19"/>
      <c r="G530" t="s">
        <v>9208</v>
      </c>
      <c r="H530" s="18" t="s">
        <v>9204</v>
      </c>
    </row>
    <row r="531" spans="1:8" x14ac:dyDescent="0.25">
      <c r="A531" s="19"/>
      <c r="C531" t="s">
        <v>9226</v>
      </c>
      <c r="D531" t="s">
        <v>9225</v>
      </c>
      <c r="E531" s="19"/>
      <c r="G531" t="s">
        <v>9205</v>
      </c>
      <c r="H531" s="18" t="s">
        <v>9200</v>
      </c>
    </row>
    <row r="532" spans="1:8" x14ac:dyDescent="0.25">
      <c r="A532" s="19"/>
      <c r="C532" t="s">
        <v>9222</v>
      </c>
      <c r="D532" t="s">
        <v>9221</v>
      </c>
      <c r="E532" s="19"/>
      <c r="G532" t="s">
        <v>9201</v>
      </c>
      <c r="H532" s="18" t="s">
        <v>44099</v>
      </c>
    </row>
    <row r="533" spans="1:8" x14ac:dyDescent="0.25">
      <c r="A533" s="19"/>
      <c r="C533" t="s">
        <v>9218</v>
      </c>
      <c r="D533" t="s">
        <v>9217</v>
      </c>
      <c r="E533" s="19"/>
      <c r="G533" t="s">
        <v>44098</v>
      </c>
      <c r="H533" s="18" t="s">
        <v>44097</v>
      </c>
    </row>
    <row r="534" spans="1:8" x14ac:dyDescent="0.25">
      <c r="A534" s="19"/>
      <c r="C534" t="s">
        <v>9214</v>
      </c>
      <c r="D534" t="s">
        <v>9213</v>
      </c>
      <c r="E534" s="19"/>
      <c r="G534" t="s">
        <v>9197</v>
      </c>
      <c r="H534" s="18" t="s">
        <v>9196</v>
      </c>
    </row>
    <row r="535" spans="1:8" x14ac:dyDescent="0.25">
      <c r="A535" s="19"/>
      <c r="C535" t="s">
        <v>9210</v>
      </c>
      <c r="D535" t="s">
        <v>9209</v>
      </c>
      <c r="E535" s="19"/>
      <c r="G535" t="s">
        <v>9193</v>
      </c>
      <c r="H535" s="18" t="s">
        <v>9192</v>
      </c>
    </row>
    <row r="536" spans="1:8" x14ac:dyDescent="0.25">
      <c r="A536" s="19"/>
      <c r="C536" t="s">
        <v>9207</v>
      </c>
      <c r="D536" t="s">
        <v>9206</v>
      </c>
      <c r="E536" s="19"/>
      <c r="G536" t="s">
        <v>9189</v>
      </c>
      <c r="H536" s="18" t="s">
        <v>9188</v>
      </c>
    </row>
    <row r="537" spans="1:8" x14ac:dyDescent="0.25">
      <c r="A537" s="19"/>
      <c r="C537" t="s">
        <v>9203</v>
      </c>
      <c r="D537" t="s">
        <v>9202</v>
      </c>
      <c r="E537" s="19"/>
      <c r="G537" t="s">
        <v>9185</v>
      </c>
      <c r="H537" s="18" t="s">
        <v>9184</v>
      </c>
    </row>
    <row r="538" spans="1:8" x14ac:dyDescent="0.25">
      <c r="A538" s="19"/>
      <c r="C538" t="s">
        <v>9199</v>
      </c>
      <c r="D538" t="s">
        <v>9198</v>
      </c>
      <c r="E538" s="19"/>
      <c r="G538" t="s">
        <v>9181</v>
      </c>
      <c r="H538" s="18" t="s">
        <v>9180</v>
      </c>
    </row>
    <row r="539" spans="1:8" x14ac:dyDescent="0.25">
      <c r="A539" s="19"/>
      <c r="C539" t="s">
        <v>9195</v>
      </c>
      <c r="D539" t="s">
        <v>9194</v>
      </c>
      <c r="E539" s="19"/>
      <c r="G539" t="s">
        <v>9177</v>
      </c>
      <c r="H539" s="18" t="s">
        <v>9176</v>
      </c>
    </row>
    <row r="540" spans="1:8" x14ac:dyDescent="0.25">
      <c r="A540" s="19"/>
      <c r="C540" t="s">
        <v>9191</v>
      </c>
      <c r="D540" t="s">
        <v>9190</v>
      </c>
      <c r="E540" s="19"/>
      <c r="G540" t="s">
        <v>9173</v>
      </c>
      <c r="H540" s="18" t="s">
        <v>9172</v>
      </c>
    </row>
    <row r="541" spans="1:8" x14ac:dyDescent="0.25">
      <c r="A541" s="19"/>
      <c r="C541" t="s">
        <v>9187</v>
      </c>
      <c r="D541" t="s">
        <v>9186</v>
      </c>
      <c r="E541" s="19"/>
      <c r="G541" t="s">
        <v>9169</v>
      </c>
      <c r="H541" s="18" t="s">
        <v>9168</v>
      </c>
    </row>
    <row r="542" spans="1:8" x14ac:dyDescent="0.25">
      <c r="A542" s="19"/>
      <c r="C542" t="s">
        <v>44096</v>
      </c>
      <c r="D542" t="s">
        <v>44095</v>
      </c>
      <c r="E542" s="19"/>
      <c r="G542" t="s">
        <v>9165</v>
      </c>
      <c r="H542" s="18" t="s">
        <v>9164</v>
      </c>
    </row>
    <row r="543" spans="1:8" x14ac:dyDescent="0.25">
      <c r="A543" s="19"/>
      <c r="C543" t="s">
        <v>9183</v>
      </c>
      <c r="D543" t="s">
        <v>9182</v>
      </c>
      <c r="E543" s="19"/>
      <c r="G543" t="s">
        <v>9161</v>
      </c>
      <c r="H543" s="18" t="s">
        <v>9160</v>
      </c>
    </row>
    <row r="544" spans="1:8" x14ac:dyDescent="0.25">
      <c r="A544" s="19"/>
      <c r="C544" t="s">
        <v>9179</v>
      </c>
      <c r="D544" t="s">
        <v>9178</v>
      </c>
      <c r="E544" s="19"/>
      <c r="G544" t="s">
        <v>9157</v>
      </c>
      <c r="H544" s="18" t="s">
        <v>9156</v>
      </c>
    </row>
    <row r="545" spans="1:8" x14ac:dyDescent="0.25">
      <c r="A545" s="19"/>
      <c r="C545" t="s">
        <v>9175</v>
      </c>
      <c r="D545" t="s">
        <v>9174</v>
      </c>
      <c r="E545" s="19"/>
      <c r="G545" t="s">
        <v>9153</v>
      </c>
      <c r="H545" s="18" t="s">
        <v>9152</v>
      </c>
    </row>
    <row r="546" spans="1:8" x14ac:dyDescent="0.25">
      <c r="A546" s="19"/>
      <c r="C546" t="s">
        <v>9171</v>
      </c>
      <c r="D546" t="s">
        <v>9170</v>
      </c>
      <c r="E546" s="19"/>
      <c r="G546" t="s">
        <v>9149</v>
      </c>
      <c r="H546" s="18" t="s">
        <v>9148</v>
      </c>
    </row>
    <row r="547" spans="1:8" x14ac:dyDescent="0.25">
      <c r="A547" s="19"/>
      <c r="C547" t="s">
        <v>9167</v>
      </c>
      <c r="D547" t="s">
        <v>9166</v>
      </c>
      <c r="E547" s="19"/>
      <c r="G547" t="s">
        <v>44094</v>
      </c>
      <c r="H547" s="18" t="s">
        <v>44093</v>
      </c>
    </row>
    <row r="548" spans="1:8" x14ac:dyDescent="0.25">
      <c r="A548" s="19"/>
      <c r="C548" t="s">
        <v>9163</v>
      </c>
      <c r="D548" t="s">
        <v>9162</v>
      </c>
      <c r="E548" s="19"/>
      <c r="G548" t="s">
        <v>9145</v>
      </c>
      <c r="H548" s="18" t="s">
        <v>9144</v>
      </c>
    </row>
    <row r="549" spans="1:8" x14ac:dyDescent="0.25">
      <c r="A549" s="19"/>
      <c r="C549" t="s">
        <v>9159</v>
      </c>
      <c r="D549" t="s">
        <v>9158</v>
      </c>
      <c r="E549" s="19"/>
      <c r="G549" t="s">
        <v>9141</v>
      </c>
      <c r="H549" s="18" t="s">
        <v>9140</v>
      </c>
    </row>
    <row r="550" spans="1:8" x14ac:dyDescent="0.25">
      <c r="A550" s="19"/>
      <c r="C550" t="s">
        <v>9155</v>
      </c>
      <c r="D550" t="s">
        <v>9154</v>
      </c>
      <c r="E550" s="19"/>
      <c r="G550" t="s">
        <v>9137</v>
      </c>
      <c r="H550" s="18" t="s">
        <v>9136</v>
      </c>
    </row>
    <row r="551" spans="1:8" x14ac:dyDescent="0.25">
      <c r="A551" s="19"/>
      <c r="C551" t="s">
        <v>9151</v>
      </c>
      <c r="D551" t="s">
        <v>9150</v>
      </c>
      <c r="E551" s="19"/>
      <c r="G551" t="s">
        <v>9133</v>
      </c>
      <c r="H551" s="18" t="s">
        <v>9132</v>
      </c>
    </row>
    <row r="552" spans="1:8" x14ac:dyDescent="0.25">
      <c r="A552" s="19"/>
      <c r="C552" t="s">
        <v>9147</v>
      </c>
      <c r="D552" t="s">
        <v>9146</v>
      </c>
      <c r="E552" s="19"/>
      <c r="G552" t="s">
        <v>9129</v>
      </c>
      <c r="H552" s="18" t="s">
        <v>9128</v>
      </c>
    </row>
    <row r="553" spans="1:8" x14ac:dyDescent="0.25">
      <c r="A553" s="19"/>
      <c r="C553" t="s">
        <v>9143</v>
      </c>
      <c r="D553" t="s">
        <v>9142</v>
      </c>
      <c r="E553" s="19"/>
      <c r="G553" t="s">
        <v>9125</v>
      </c>
      <c r="H553" s="18" t="s">
        <v>9124</v>
      </c>
    </row>
    <row r="554" spans="1:8" x14ac:dyDescent="0.25">
      <c r="A554" s="19"/>
      <c r="C554" t="s">
        <v>9139</v>
      </c>
      <c r="D554" t="s">
        <v>9138</v>
      </c>
      <c r="E554" s="19"/>
      <c r="G554" t="s">
        <v>9121</v>
      </c>
      <c r="H554" s="18" t="s">
        <v>9120</v>
      </c>
    </row>
    <row r="555" spans="1:8" x14ac:dyDescent="0.25">
      <c r="A555" s="19"/>
      <c r="C555" t="s">
        <v>9135</v>
      </c>
      <c r="D555" t="s">
        <v>9134</v>
      </c>
      <c r="E555" s="19"/>
      <c r="G555" t="s">
        <v>9117</v>
      </c>
      <c r="H555" s="18" t="s">
        <v>9116</v>
      </c>
    </row>
    <row r="556" spans="1:8" x14ac:dyDescent="0.25">
      <c r="A556" s="19"/>
      <c r="C556" t="s">
        <v>9131</v>
      </c>
      <c r="D556" t="s">
        <v>9130</v>
      </c>
      <c r="E556" s="19"/>
      <c r="G556" t="s">
        <v>9113</v>
      </c>
      <c r="H556" s="18" t="s">
        <v>9112</v>
      </c>
    </row>
    <row r="557" spans="1:8" x14ac:dyDescent="0.25">
      <c r="A557" s="19"/>
      <c r="C557" t="s">
        <v>9127</v>
      </c>
      <c r="D557" t="s">
        <v>9126</v>
      </c>
      <c r="E557" s="19"/>
      <c r="G557" t="s">
        <v>9109</v>
      </c>
      <c r="H557" s="18" t="s">
        <v>9108</v>
      </c>
    </row>
    <row r="558" spans="1:8" x14ac:dyDescent="0.25">
      <c r="A558" s="19"/>
      <c r="C558" t="s">
        <v>9123</v>
      </c>
      <c r="D558" t="s">
        <v>9122</v>
      </c>
      <c r="E558" s="19"/>
      <c r="G558" t="s">
        <v>9105</v>
      </c>
      <c r="H558" s="18" t="s">
        <v>9104</v>
      </c>
    </row>
    <row r="559" spans="1:8" x14ac:dyDescent="0.25">
      <c r="A559" s="19"/>
      <c r="C559" t="s">
        <v>44092</v>
      </c>
      <c r="D559" t="s">
        <v>44091</v>
      </c>
      <c r="E559" s="19"/>
      <c r="G559" t="s">
        <v>9101</v>
      </c>
      <c r="H559" s="18" t="s">
        <v>9100</v>
      </c>
    </row>
    <row r="560" spans="1:8" x14ac:dyDescent="0.25">
      <c r="A560" s="19"/>
      <c r="C560" t="s">
        <v>9119</v>
      </c>
      <c r="D560" t="s">
        <v>9118</v>
      </c>
      <c r="E560" s="19"/>
      <c r="G560" t="s">
        <v>9097</v>
      </c>
      <c r="H560" s="18" t="s">
        <v>9096</v>
      </c>
    </row>
    <row r="561" spans="1:8" x14ac:dyDescent="0.25">
      <c r="A561" s="19"/>
      <c r="C561" t="s">
        <v>9115</v>
      </c>
      <c r="D561" t="s">
        <v>9114</v>
      </c>
      <c r="E561" s="19"/>
      <c r="G561" t="s">
        <v>9093</v>
      </c>
      <c r="H561" s="18" t="s">
        <v>9092</v>
      </c>
    </row>
    <row r="562" spans="1:8" x14ac:dyDescent="0.25">
      <c r="A562" s="19"/>
      <c r="C562" t="s">
        <v>9111</v>
      </c>
      <c r="D562" t="s">
        <v>9110</v>
      </c>
      <c r="E562" s="19"/>
      <c r="G562" t="s">
        <v>9089</v>
      </c>
      <c r="H562" s="18" t="s">
        <v>9088</v>
      </c>
    </row>
    <row r="563" spans="1:8" x14ac:dyDescent="0.25">
      <c r="A563" s="19"/>
      <c r="C563" t="s">
        <v>9107</v>
      </c>
      <c r="D563" t="s">
        <v>9106</v>
      </c>
      <c r="E563" s="19"/>
      <c r="G563" t="s">
        <v>9085</v>
      </c>
      <c r="H563" s="18" t="s">
        <v>9084</v>
      </c>
    </row>
    <row r="564" spans="1:8" x14ac:dyDescent="0.25">
      <c r="A564" s="19"/>
      <c r="C564" t="s">
        <v>9103</v>
      </c>
      <c r="D564" t="s">
        <v>9102</v>
      </c>
      <c r="E564" s="19"/>
      <c r="G564" t="s">
        <v>9081</v>
      </c>
      <c r="H564" s="18" t="s">
        <v>9080</v>
      </c>
    </row>
    <row r="565" spans="1:8" x14ac:dyDescent="0.25">
      <c r="A565" s="19"/>
      <c r="C565" t="s">
        <v>9099</v>
      </c>
      <c r="D565" t="s">
        <v>9098</v>
      </c>
      <c r="E565" s="19"/>
      <c r="G565" t="s">
        <v>9077</v>
      </c>
      <c r="H565" s="18" t="s">
        <v>9076</v>
      </c>
    </row>
    <row r="566" spans="1:8" x14ac:dyDescent="0.25">
      <c r="A566" s="19"/>
      <c r="C566" t="s">
        <v>9095</v>
      </c>
      <c r="D566" t="s">
        <v>9094</v>
      </c>
      <c r="E566" s="19"/>
      <c r="G566" t="s">
        <v>9073</v>
      </c>
      <c r="H566" s="18" t="s">
        <v>9072</v>
      </c>
    </row>
    <row r="567" spans="1:8" x14ac:dyDescent="0.25">
      <c r="A567" s="19"/>
      <c r="C567" t="s">
        <v>9091</v>
      </c>
      <c r="D567" t="s">
        <v>9090</v>
      </c>
      <c r="E567" s="19"/>
      <c r="G567" t="s">
        <v>9069</v>
      </c>
      <c r="H567" s="18" t="s">
        <v>9068</v>
      </c>
    </row>
    <row r="568" spans="1:8" x14ac:dyDescent="0.25">
      <c r="A568" s="19"/>
      <c r="C568" t="s">
        <v>9087</v>
      </c>
      <c r="D568" t="s">
        <v>9086</v>
      </c>
      <c r="E568" s="19"/>
      <c r="G568" t="s">
        <v>9065</v>
      </c>
      <c r="H568" s="18" t="s">
        <v>9064</v>
      </c>
    </row>
    <row r="569" spans="1:8" x14ac:dyDescent="0.25">
      <c r="A569" s="19"/>
      <c r="C569" t="s">
        <v>9083</v>
      </c>
      <c r="D569" t="s">
        <v>9082</v>
      </c>
      <c r="E569" s="19"/>
      <c r="G569" t="s">
        <v>9061</v>
      </c>
      <c r="H569" s="18" t="s">
        <v>9060</v>
      </c>
    </row>
    <row r="570" spans="1:8" x14ac:dyDescent="0.25">
      <c r="A570" s="19"/>
      <c r="C570" t="s">
        <v>9079</v>
      </c>
      <c r="D570" t="s">
        <v>9078</v>
      </c>
      <c r="E570" s="19"/>
      <c r="G570" t="s">
        <v>9057</v>
      </c>
      <c r="H570" s="18" t="s">
        <v>9056</v>
      </c>
    </row>
    <row r="571" spans="1:8" x14ac:dyDescent="0.25">
      <c r="A571" s="19"/>
      <c r="C571" t="s">
        <v>9075</v>
      </c>
      <c r="D571" t="s">
        <v>9074</v>
      </c>
      <c r="E571" s="19"/>
      <c r="G571" t="s">
        <v>9053</v>
      </c>
      <c r="H571" s="18" t="s">
        <v>9052</v>
      </c>
    </row>
    <row r="572" spans="1:8" x14ac:dyDescent="0.25">
      <c r="A572" s="19"/>
      <c r="C572" t="s">
        <v>9071</v>
      </c>
      <c r="D572" t="s">
        <v>9070</v>
      </c>
      <c r="E572" s="19"/>
      <c r="G572" t="s">
        <v>9049</v>
      </c>
      <c r="H572" s="18" t="s">
        <v>9048</v>
      </c>
    </row>
    <row r="573" spans="1:8" x14ac:dyDescent="0.25">
      <c r="A573" s="19"/>
      <c r="C573" t="s">
        <v>9067</v>
      </c>
      <c r="D573" t="s">
        <v>9066</v>
      </c>
      <c r="E573" s="19"/>
      <c r="G573" t="s">
        <v>44090</v>
      </c>
      <c r="H573" s="18" t="s">
        <v>44089</v>
      </c>
    </row>
    <row r="574" spans="1:8" x14ac:dyDescent="0.25">
      <c r="A574" s="19"/>
      <c r="C574" t="s">
        <v>9063</v>
      </c>
      <c r="D574" t="s">
        <v>9062</v>
      </c>
      <c r="E574" s="19"/>
      <c r="G574" t="s">
        <v>44088</v>
      </c>
      <c r="H574" s="18" t="s">
        <v>44087</v>
      </c>
    </row>
    <row r="575" spans="1:8" x14ac:dyDescent="0.25">
      <c r="A575" s="19"/>
      <c r="C575" t="s">
        <v>9059</v>
      </c>
      <c r="D575" t="s">
        <v>9058</v>
      </c>
      <c r="E575" s="19"/>
      <c r="G575" t="s">
        <v>9045</v>
      </c>
      <c r="H575" s="18" t="s">
        <v>9044</v>
      </c>
    </row>
    <row r="576" spans="1:8" x14ac:dyDescent="0.25">
      <c r="A576" s="19"/>
      <c r="C576" t="s">
        <v>9055</v>
      </c>
      <c r="D576" t="s">
        <v>9054</v>
      </c>
      <c r="E576" s="19"/>
      <c r="G576" t="s">
        <v>9041</v>
      </c>
      <c r="H576" s="18" t="s">
        <v>9040</v>
      </c>
    </row>
    <row r="577" spans="1:8" x14ac:dyDescent="0.25">
      <c r="A577" s="19"/>
      <c r="C577" t="s">
        <v>9051</v>
      </c>
      <c r="D577" t="s">
        <v>9050</v>
      </c>
      <c r="E577" s="19"/>
      <c r="G577" t="s">
        <v>44086</v>
      </c>
      <c r="H577" s="18" t="s">
        <v>44085</v>
      </c>
    </row>
    <row r="578" spans="1:8" x14ac:dyDescent="0.25">
      <c r="A578" s="19"/>
      <c r="C578" t="s">
        <v>9047</v>
      </c>
      <c r="D578" t="s">
        <v>9046</v>
      </c>
      <c r="E578" s="19"/>
      <c r="G578" t="s">
        <v>9037</v>
      </c>
      <c r="H578" s="18" t="s">
        <v>9036</v>
      </c>
    </row>
    <row r="579" spans="1:8" x14ac:dyDescent="0.25">
      <c r="A579" s="19"/>
      <c r="C579" t="s">
        <v>9043</v>
      </c>
      <c r="D579" t="s">
        <v>9042</v>
      </c>
      <c r="E579" s="19"/>
      <c r="G579" t="s">
        <v>9033</v>
      </c>
      <c r="H579" s="18" t="s">
        <v>9032</v>
      </c>
    </row>
    <row r="580" spans="1:8" x14ac:dyDescent="0.25">
      <c r="A580" s="19"/>
      <c r="C580" t="s">
        <v>9039</v>
      </c>
      <c r="D580" t="s">
        <v>9038</v>
      </c>
      <c r="E580" s="19"/>
      <c r="G580" t="s">
        <v>9029</v>
      </c>
      <c r="H580" s="18" t="s">
        <v>9028</v>
      </c>
    </row>
    <row r="581" spans="1:8" x14ac:dyDescent="0.25">
      <c r="A581" s="19"/>
      <c r="C581" t="s">
        <v>9035</v>
      </c>
      <c r="D581" t="s">
        <v>9034</v>
      </c>
      <c r="E581" s="19"/>
      <c r="G581" t="s">
        <v>44084</v>
      </c>
      <c r="H581" s="18" t="s">
        <v>44083</v>
      </c>
    </row>
    <row r="582" spans="1:8" x14ac:dyDescent="0.25">
      <c r="A582" s="19"/>
      <c r="C582" t="s">
        <v>44082</v>
      </c>
      <c r="D582" t="s">
        <v>44081</v>
      </c>
      <c r="E582" s="19"/>
      <c r="G582" t="s">
        <v>9025</v>
      </c>
      <c r="H582" s="18" t="s">
        <v>9024</v>
      </c>
    </row>
    <row r="583" spans="1:8" x14ac:dyDescent="0.25">
      <c r="A583" s="19"/>
      <c r="C583" t="s">
        <v>44080</v>
      </c>
      <c r="D583" t="s">
        <v>44079</v>
      </c>
      <c r="E583" s="19"/>
      <c r="G583" t="s">
        <v>9021</v>
      </c>
      <c r="H583" s="18" t="s">
        <v>9020</v>
      </c>
    </row>
    <row r="584" spans="1:8" x14ac:dyDescent="0.25">
      <c r="A584" s="19"/>
      <c r="C584" t="s">
        <v>9031</v>
      </c>
      <c r="D584" t="s">
        <v>9030</v>
      </c>
      <c r="E584" s="19"/>
      <c r="G584" t="s">
        <v>9017</v>
      </c>
      <c r="H584" s="18" t="s">
        <v>9016</v>
      </c>
    </row>
    <row r="585" spans="1:8" x14ac:dyDescent="0.25">
      <c r="A585" s="19"/>
      <c r="C585" t="s">
        <v>9027</v>
      </c>
      <c r="D585" t="s">
        <v>9026</v>
      </c>
      <c r="E585" s="19"/>
      <c r="G585" t="s">
        <v>9013</v>
      </c>
      <c r="H585" s="18" t="s">
        <v>9012</v>
      </c>
    </row>
    <row r="586" spans="1:8" x14ac:dyDescent="0.25">
      <c r="A586" s="19"/>
      <c r="C586" t="s">
        <v>9023</v>
      </c>
      <c r="D586" t="s">
        <v>9022</v>
      </c>
      <c r="E586" s="19"/>
      <c r="G586" t="s">
        <v>9009</v>
      </c>
      <c r="H586" s="18" t="s">
        <v>9008</v>
      </c>
    </row>
    <row r="587" spans="1:8" x14ac:dyDescent="0.25">
      <c r="A587" s="19"/>
      <c r="C587" t="s">
        <v>9019</v>
      </c>
      <c r="D587" t="s">
        <v>9018</v>
      </c>
      <c r="E587" s="19"/>
      <c r="G587" t="s">
        <v>9005</v>
      </c>
      <c r="H587" s="18" t="s">
        <v>9004</v>
      </c>
    </row>
    <row r="588" spans="1:8" x14ac:dyDescent="0.25">
      <c r="A588" s="19"/>
      <c r="C588" t="s">
        <v>44078</v>
      </c>
      <c r="D588" t="s">
        <v>44077</v>
      </c>
      <c r="E588" s="19"/>
      <c r="G588" t="s">
        <v>9001</v>
      </c>
      <c r="H588" s="18" t="s">
        <v>9000</v>
      </c>
    </row>
    <row r="589" spans="1:8" x14ac:dyDescent="0.25">
      <c r="A589" s="19"/>
      <c r="C589" t="s">
        <v>44076</v>
      </c>
      <c r="D589" t="s">
        <v>44075</v>
      </c>
      <c r="E589" s="19"/>
      <c r="G589" t="s">
        <v>8997</v>
      </c>
      <c r="H589" s="18" t="s">
        <v>8996</v>
      </c>
    </row>
    <row r="590" spans="1:8" x14ac:dyDescent="0.25">
      <c r="A590" s="19"/>
      <c r="C590" t="s">
        <v>44074</v>
      </c>
      <c r="D590" t="s">
        <v>44073</v>
      </c>
      <c r="E590" s="19"/>
      <c r="G590" t="s">
        <v>44072</v>
      </c>
      <c r="H590" s="18" t="s">
        <v>44071</v>
      </c>
    </row>
    <row r="591" spans="1:8" x14ac:dyDescent="0.25">
      <c r="A591" s="19"/>
      <c r="C591" t="s">
        <v>9015</v>
      </c>
      <c r="D591" t="s">
        <v>9014</v>
      </c>
      <c r="E591" s="19"/>
      <c r="G591" t="s">
        <v>44070</v>
      </c>
      <c r="H591" s="18" t="s">
        <v>44069</v>
      </c>
    </row>
    <row r="592" spans="1:8" x14ac:dyDescent="0.25">
      <c r="A592" s="19"/>
      <c r="C592" t="s">
        <v>9011</v>
      </c>
      <c r="D592" t="s">
        <v>9010</v>
      </c>
      <c r="E592" s="19"/>
      <c r="G592" t="s">
        <v>44068</v>
      </c>
      <c r="H592" s="18" t="s">
        <v>44067</v>
      </c>
    </row>
    <row r="593" spans="1:8" x14ac:dyDescent="0.25">
      <c r="A593" s="19"/>
      <c r="C593" t="s">
        <v>9007</v>
      </c>
      <c r="D593" t="s">
        <v>9006</v>
      </c>
      <c r="E593" s="19"/>
      <c r="G593" t="s">
        <v>44066</v>
      </c>
      <c r="H593" s="18" t="s">
        <v>44065</v>
      </c>
    </row>
    <row r="594" spans="1:8" x14ac:dyDescent="0.25">
      <c r="A594" s="19"/>
      <c r="C594" t="s">
        <v>9003</v>
      </c>
      <c r="D594" t="s">
        <v>9002</v>
      </c>
      <c r="E594" s="19"/>
      <c r="G594" t="s">
        <v>8993</v>
      </c>
      <c r="H594" s="18" t="s">
        <v>8992</v>
      </c>
    </row>
    <row r="595" spans="1:8" x14ac:dyDescent="0.25">
      <c r="A595" s="19"/>
      <c r="C595" t="s">
        <v>8999</v>
      </c>
      <c r="D595" t="s">
        <v>8998</v>
      </c>
      <c r="E595" s="19"/>
      <c r="G595" t="s">
        <v>8989</v>
      </c>
      <c r="H595" s="18" t="s">
        <v>8988</v>
      </c>
    </row>
    <row r="596" spans="1:8" x14ac:dyDescent="0.25">
      <c r="A596" s="19"/>
      <c r="C596" t="s">
        <v>8995</v>
      </c>
      <c r="D596" t="s">
        <v>8994</v>
      </c>
      <c r="E596" s="19"/>
      <c r="G596" t="s">
        <v>8985</v>
      </c>
      <c r="H596" s="18" t="s">
        <v>8984</v>
      </c>
    </row>
    <row r="597" spans="1:8" x14ac:dyDescent="0.25">
      <c r="A597" s="19"/>
      <c r="C597" t="s">
        <v>8991</v>
      </c>
      <c r="D597" t="s">
        <v>8990</v>
      </c>
      <c r="E597" s="19"/>
      <c r="G597" t="s">
        <v>8981</v>
      </c>
      <c r="H597" s="18" t="s">
        <v>8980</v>
      </c>
    </row>
    <row r="598" spans="1:8" x14ac:dyDescent="0.25">
      <c r="A598" s="19"/>
      <c r="C598" t="s">
        <v>8987</v>
      </c>
      <c r="D598" t="s">
        <v>8986</v>
      </c>
      <c r="E598" s="19"/>
      <c r="G598" t="s">
        <v>8977</v>
      </c>
      <c r="H598" s="18" t="s">
        <v>8976</v>
      </c>
    </row>
    <row r="599" spans="1:8" x14ac:dyDescent="0.25">
      <c r="A599" s="19"/>
      <c r="C599" t="s">
        <v>8983</v>
      </c>
      <c r="D599" t="s">
        <v>8982</v>
      </c>
      <c r="E599" s="19"/>
      <c r="G599" t="s">
        <v>44064</v>
      </c>
      <c r="H599" s="18" t="s">
        <v>44063</v>
      </c>
    </row>
    <row r="600" spans="1:8" x14ac:dyDescent="0.25">
      <c r="A600" s="19"/>
      <c r="C600" t="s">
        <v>8979</v>
      </c>
      <c r="D600" t="s">
        <v>8978</v>
      </c>
      <c r="E600" s="19"/>
      <c r="G600" t="s">
        <v>8973</v>
      </c>
      <c r="H600" s="18" t="s">
        <v>8972</v>
      </c>
    </row>
    <row r="601" spans="1:8" x14ac:dyDescent="0.25">
      <c r="A601" s="19"/>
      <c r="C601" t="s">
        <v>44062</v>
      </c>
      <c r="D601" t="s">
        <v>44061</v>
      </c>
      <c r="E601" s="19"/>
      <c r="G601" t="s">
        <v>8969</v>
      </c>
      <c r="H601" s="18" t="s">
        <v>8968</v>
      </c>
    </row>
    <row r="602" spans="1:8" x14ac:dyDescent="0.25">
      <c r="A602" s="19"/>
      <c r="C602" t="s">
        <v>8975</v>
      </c>
      <c r="D602" t="s">
        <v>8974</v>
      </c>
      <c r="E602" s="19"/>
      <c r="G602" t="s">
        <v>8965</v>
      </c>
      <c r="H602" s="18" t="s">
        <v>8964</v>
      </c>
    </row>
    <row r="603" spans="1:8" x14ac:dyDescent="0.25">
      <c r="A603" s="19"/>
      <c r="C603" t="s">
        <v>8971</v>
      </c>
      <c r="D603" t="s">
        <v>8970</v>
      </c>
      <c r="E603" s="19"/>
      <c r="G603" t="s">
        <v>8961</v>
      </c>
      <c r="H603" s="18" t="s">
        <v>8960</v>
      </c>
    </row>
    <row r="604" spans="1:8" x14ac:dyDescent="0.25">
      <c r="A604" s="19"/>
      <c r="C604" t="s">
        <v>8967</v>
      </c>
      <c r="D604" t="s">
        <v>8966</v>
      </c>
      <c r="E604" s="19"/>
      <c r="G604" t="s">
        <v>8957</v>
      </c>
      <c r="H604" s="18" t="s">
        <v>8956</v>
      </c>
    </row>
    <row r="605" spans="1:8" x14ac:dyDescent="0.25">
      <c r="A605" s="19"/>
      <c r="C605" t="s">
        <v>8963</v>
      </c>
      <c r="D605" t="s">
        <v>8962</v>
      </c>
      <c r="E605" s="19"/>
      <c r="G605" t="s">
        <v>8953</v>
      </c>
      <c r="H605" s="18" t="s">
        <v>8952</v>
      </c>
    </row>
    <row r="606" spans="1:8" x14ac:dyDescent="0.25">
      <c r="A606" s="19"/>
      <c r="C606" t="s">
        <v>44060</v>
      </c>
      <c r="D606" t="s">
        <v>44059</v>
      </c>
      <c r="E606" s="19"/>
      <c r="G606" t="s">
        <v>8949</v>
      </c>
      <c r="H606" s="18" t="s">
        <v>8948</v>
      </c>
    </row>
    <row r="607" spans="1:8" x14ac:dyDescent="0.25">
      <c r="A607" s="19"/>
      <c r="C607" t="s">
        <v>8959</v>
      </c>
      <c r="D607" t="s">
        <v>8958</v>
      </c>
      <c r="E607" s="19"/>
      <c r="G607" t="s">
        <v>8945</v>
      </c>
      <c r="H607" s="18" t="s">
        <v>8944</v>
      </c>
    </row>
    <row r="608" spans="1:8" x14ac:dyDescent="0.25">
      <c r="A608" s="19"/>
      <c r="C608" t="s">
        <v>8955</v>
      </c>
      <c r="D608" t="s">
        <v>8954</v>
      </c>
      <c r="E608" s="19"/>
      <c r="G608" t="s">
        <v>8941</v>
      </c>
      <c r="H608" s="18" t="s">
        <v>8940</v>
      </c>
    </row>
    <row r="609" spans="1:8" x14ac:dyDescent="0.25">
      <c r="A609" s="19"/>
      <c r="C609" t="s">
        <v>8951</v>
      </c>
      <c r="D609" t="s">
        <v>8950</v>
      </c>
      <c r="E609" s="19"/>
      <c r="G609" t="s">
        <v>8937</v>
      </c>
      <c r="H609" s="18" t="s">
        <v>8936</v>
      </c>
    </row>
    <row r="610" spans="1:8" x14ac:dyDescent="0.25">
      <c r="A610" s="19"/>
      <c r="C610" t="s">
        <v>8947</v>
      </c>
      <c r="D610" t="s">
        <v>8946</v>
      </c>
      <c r="E610" s="19"/>
      <c r="G610" t="s">
        <v>8933</v>
      </c>
      <c r="H610" s="18" t="s">
        <v>8932</v>
      </c>
    </row>
    <row r="611" spans="1:8" x14ac:dyDescent="0.25">
      <c r="A611" s="19"/>
      <c r="C611" t="s">
        <v>8943</v>
      </c>
      <c r="D611" t="s">
        <v>8942</v>
      </c>
      <c r="E611" s="19"/>
      <c r="G611" t="s">
        <v>8929</v>
      </c>
      <c r="H611" s="18" t="s">
        <v>8928</v>
      </c>
    </row>
    <row r="612" spans="1:8" x14ac:dyDescent="0.25">
      <c r="A612" s="19"/>
      <c r="C612" t="s">
        <v>8939</v>
      </c>
      <c r="D612" t="s">
        <v>8938</v>
      </c>
      <c r="E612" s="19"/>
      <c r="G612" t="s">
        <v>8926</v>
      </c>
      <c r="H612" s="18" t="s">
        <v>8925</v>
      </c>
    </row>
    <row r="613" spans="1:8" x14ac:dyDescent="0.25">
      <c r="A613" s="19"/>
      <c r="C613" t="s">
        <v>8935</v>
      </c>
      <c r="D613" t="s">
        <v>8934</v>
      </c>
      <c r="E613" s="19"/>
      <c r="G613" t="s">
        <v>8922</v>
      </c>
      <c r="H613" s="18" t="s">
        <v>8921</v>
      </c>
    </row>
    <row r="614" spans="1:8" x14ac:dyDescent="0.25">
      <c r="A614" s="19"/>
      <c r="C614" t="s">
        <v>8931</v>
      </c>
      <c r="D614" t="s">
        <v>8930</v>
      </c>
      <c r="E614" s="19"/>
      <c r="G614" t="s">
        <v>8918</v>
      </c>
      <c r="H614" s="18" t="s">
        <v>8917</v>
      </c>
    </row>
    <row r="615" spans="1:8" x14ac:dyDescent="0.25">
      <c r="A615" s="19"/>
      <c r="C615" t="s">
        <v>8880</v>
      </c>
      <c r="D615" t="s">
        <v>8927</v>
      </c>
      <c r="E615" s="19"/>
      <c r="G615" t="s">
        <v>8914</v>
      </c>
      <c r="H615" s="18" t="s">
        <v>8913</v>
      </c>
    </row>
    <row r="616" spans="1:8" x14ac:dyDescent="0.25">
      <c r="A616" s="19"/>
      <c r="C616" t="s">
        <v>8924</v>
      </c>
      <c r="D616" t="s">
        <v>8923</v>
      </c>
      <c r="E616" s="19"/>
      <c r="G616" t="s">
        <v>8912</v>
      </c>
      <c r="H616" s="18" t="s">
        <v>8911</v>
      </c>
    </row>
    <row r="617" spans="1:8" x14ac:dyDescent="0.25">
      <c r="A617" s="19"/>
      <c r="C617" t="s">
        <v>44058</v>
      </c>
      <c r="D617" t="s">
        <v>44057</v>
      </c>
      <c r="E617" s="19"/>
      <c r="G617" t="s">
        <v>8910</v>
      </c>
      <c r="H617" s="18" t="s">
        <v>8909</v>
      </c>
    </row>
    <row r="618" spans="1:8" x14ac:dyDescent="0.25">
      <c r="A618" s="19"/>
      <c r="C618" t="s">
        <v>8920</v>
      </c>
      <c r="D618" t="s">
        <v>8919</v>
      </c>
      <c r="E618" s="19"/>
      <c r="G618" t="s">
        <v>8908</v>
      </c>
      <c r="H618" s="18" t="s">
        <v>8907</v>
      </c>
    </row>
    <row r="619" spans="1:8" x14ac:dyDescent="0.25">
      <c r="A619" s="19"/>
      <c r="C619" t="s">
        <v>8916</v>
      </c>
      <c r="D619" t="s">
        <v>8915</v>
      </c>
      <c r="E619" s="19"/>
      <c r="G619" t="s">
        <v>8906</v>
      </c>
      <c r="H619" s="18" t="s">
        <v>8905</v>
      </c>
    </row>
    <row r="620" spans="1:8" x14ac:dyDescent="0.25">
      <c r="A620" s="19"/>
      <c r="C620" t="s">
        <v>44056</v>
      </c>
      <c r="D620" t="s">
        <v>44055</v>
      </c>
      <c r="E620" s="19"/>
      <c r="G620" t="s">
        <v>44054</v>
      </c>
      <c r="H620" s="18" t="s">
        <v>44053</v>
      </c>
    </row>
    <row r="621" spans="1:8" x14ac:dyDescent="0.25">
      <c r="A621" s="19"/>
      <c r="C621" t="s">
        <v>44052</v>
      </c>
      <c r="D621" t="s">
        <v>44051</v>
      </c>
      <c r="E621" s="19"/>
      <c r="G621" t="s">
        <v>44050</v>
      </c>
      <c r="H621" s="18" t="s">
        <v>44049</v>
      </c>
    </row>
    <row r="622" spans="1:8" x14ac:dyDescent="0.25">
      <c r="A622" s="19"/>
      <c r="C622" t="s">
        <v>44048</v>
      </c>
      <c r="D622" t="s">
        <v>44047</v>
      </c>
      <c r="E622" s="19"/>
      <c r="G622" t="s">
        <v>44046</v>
      </c>
      <c r="H622" s="18" t="s">
        <v>44045</v>
      </c>
    </row>
    <row r="623" spans="1:8" x14ac:dyDescent="0.25">
      <c r="A623" s="19"/>
      <c r="C623" t="s">
        <v>44044</v>
      </c>
      <c r="D623" t="s">
        <v>44043</v>
      </c>
      <c r="E623" s="19"/>
      <c r="G623" t="s">
        <v>8904</v>
      </c>
      <c r="H623" s="18" t="s">
        <v>8903</v>
      </c>
    </row>
    <row r="624" spans="1:8" x14ac:dyDescent="0.25">
      <c r="A624" s="19"/>
      <c r="C624" t="s">
        <v>44042</v>
      </c>
      <c r="D624" t="s">
        <v>44041</v>
      </c>
      <c r="E624" s="19"/>
      <c r="G624" t="s">
        <v>8902</v>
      </c>
      <c r="H624" s="18" t="s">
        <v>8901</v>
      </c>
    </row>
    <row r="625" spans="1:8" x14ac:dyDescent="0.25">
      <c r="A625" s="19"/>
      <c r="C625" t="s">
        <v>44040</v>
      </c>
      <c r="D625" t="s">
        <v>44039</v>
      </c>
      <c r="E625" s="19"/>
      <c r="G625" t="s">
        <v>8900</v>
      </c>
      <c r="H625" s="18" t="s">
        <v>8899</v>
      </c>
    </row>
    <row r="626" spans="1:8" x14ac:dyDescent="0.25">
      <c r="A626" s="19"/>
      <c r="E626" s="19"/>
      <c r="G626" t="s">
        <v>8898</v>
      </c>
      <c r="H626" s="18" t="s">
        <v>8897</v>
      </c>
    </row>
    <row r="627" spans="1:8" x14ac:dyDescent="0.25">
      <c r="A627" s="19"/>
      <c r="E627" s="19"/>
      <c r="G627" t="s">
        <v>8896</v>
      </c>
      <c r="H627" s="18" t="s">
        <v>8895</v>
      </c>
    </row>
    <row r="628" spans="1:8" x14ac:dyDescent="0.25">
      <c r="A628" s="19"/>
      <c r="E628" s="19"/>
      <c r="G628" t="s">
        <v>8894</v>
      </c>
      <c r="H628" s="18" t="s">
        <v>8893</v>
      </c>
    </row>
    <row r="629" spans="1:8" x14ac:dyDescent="0.25">
      <c r="A629" s="19"/>
      <c r="E629" s="19"/>
      <c r="G629" t="s">
        <v>8892</v>
      </c>
      <c r="H629" s="18" t="s">
        <v>8891</v>
      </c>
    </row>
    <row r="630" spans="1:8" x14ac:dyDescent="0.25">
      <c r="A630" s="19"/>
      <c r="E630" s="19"/>
      <c r="G630" t="s">
        <v>8890</v>
      </c>
      <c r="H630" s="18" t="s">
        <v>8889</v>
      </c>
    </row>
    <row r="631" spans="1:8" x14ac:dyDescent="0.25">
      <c r="A631" s="19"/>
      <c r="E631" s="19"/>
      <c r="G631" t="s">
        <v>44038</v>
      </c>
      <c r="H631" s="18" t="s">
        <v>44037</v>
      </c>
    </row>
    <row r="632" spans="1:8" x14ac:dyDescent="0.25">
      <c r="A632" s="19"/>
      <c r="E632" s="19"/>
      <c r="G632" t="s">
        <v>8888</v>
      </c>
      <c r="H632" s="18" t="s">
        <v>8887</v>
      </c>
    </row>
    <row r="633" spans="1:8" x14ac:dyDescent="0.25">
      <c r="A633" s="19"/>
      <c r="E633" s="19"/>
      <c r="G633" t="s">
        <v>8886</v>
      </c>
      <c r="H633" s="18" t="s">
        <v>8885</v>
      </c>
    </row>
    <row r="634" spans="1:8" x14ac:dyDescent="0.25">
      <c r="A634" s="19"/>
      <c r="E634" s="19"/>
      <c r="G634" t="s">
        <v>8884</v>
      </c>
      <c r="H634" s="18" t="s">
        <v>8883</v>
      </c>
    </row>
    <row r="635" spans="1:8" x14ac:dyDescent="0.25">
      <c r="A635" s="19"/>
      <c r="E635" s="19"/>
      <c r="G635" t="s">
        <v>8882</v>
      </c>
      <c r="H635" s="18" t="s">
        <v>8881</v>
      </c>
    </row>
    <row r="636" spans="1:8" x14ac:dyDescent="0.25">
      <c r="A636" s="19"/>
      <c r="E636" s="19"/>
      <c r="G636" t="s">
        <v>44036</v>
      </c>
      <c r="H636" s="18" t="s">
        <v>44035</v>
      </c>
    </row>
    <row r="637" spans="1:8" x14ac:dyDescent="0.25">
      <c r="A637" s="19"/>
      <c r="E637" s="19"/>
      <c r="G637" t="s">
        <v>44034</v>
      </c>
      <c r="H637" s="18" t="s">
        <v>44033</v>
      </c>
    </row>
    <row r="638" spans="1:8" x14ac:dyDescent="0.25">
      <c r="A638" s="19"/>
      <c r="E638" s="19"/>
      <c r="G638" t="s">
        <v>8880</v>
      </c>
      <c r="H638" s="18" t="s">
        <v>8879</v>
      </c>
    </row>
    <row r="639" spans="1:8" x14ac:dyDescent="0.25">
      <c r="A639" s="19"/>
      <c r="E639" s="19"/>
      <c r="G639" t="s">
        <v>8878</v>
      </c>
      <c r="H639" s="18" t="s">
        <v>8877</v>
      </c>
    </row>
    <row r="640" spans="1:8" x14ac:dyDescent="0.25">
      <c r="A640" s="19"/>
      <c r="E640" s="19"/>
      <c r="G640" t="s">
        <v>44032</v>
      </c>
      <c r="H640" s="18" t="s">
        <v>44031</v>
      </c>
    </row>
    <row r="641" spans="1:8" x14ac:dyDescent="0.25">
      <c r="A641" s="19"/>
      <c r="E641" s="19"/>
      <c r="G641" t="s">
        <v>44030</v>
      </c>
      <c r="H641" s="18" t="s">
        <v>44029</v>
      </c>
    </row>
    <row r="642" spans="1:8" x14ac:dyDescent="0.25">
      <c r="A642" s="19"/>
      <c r="E642" s="19"/>
      <c r="G642" t="s">
        <v>8876</v>
      </c>
      <c r="H642" s="18" t="s">
        <v>8875</v>
      </c>
    </row>
    <row r="643" spans="1:8" x14ac:dyDescent="0.25">
      <c r="A643" s="19"/>
      <c r="E643" s="19"/>
      <c r="G643" t="s">
        <v>44028</v>
      </c>
      <c r="H643" s="18" t="s">
        <v>44027</v>
      </c>
    </row>
    <row r="644" spans="1:8" x14ac:dyDescent="0.25">
      <c r="A644" s="19"/>
      <c r="E644" s="19"/>
      <c r="G644" t="s">
        <v>44026</v>
      </c>
      <c r="H644" s="18" t="s">
        <v>44025</v>
      </c>
    </row>
    <row r="645" spans="1:8" x14ac:dyDescent="0.25">
      <c r="A645" s="731" t="s">
        <v>209</v>
      </c>
      <c r="B645" s="732"/>
      <c r="C645" s="732"/>
      <c r="D645" s="732"/>
      <c r="E645" s="732"/>
      <c r="F645" s="732"/>
      <c r="G645" s="732"/>
      <c r="H645" s="733"/>
    </row>
    <row r="646" spans="1:8" x14ac:dyDescent="0.25">
      <c r="A646" s="734" t="s">
        <v>7192</v>
      </c>
      <c r="B646" s="735"/>
      <c r="C646" s="735"/>
      <c r="D646" s="735"/>
      <c r="E646" s="735" t="s">
        <v>3794</v>
      </c>
      <c r="F646" s="735"/>
      <c r="G646" s="735"/>
      <c r="H646" s="736"/>
    </row>
    <row r="647" spans="1:8" x14ac:dyDescent="0.25">
      <c r="A647" s="328" t="s">
        <v>11302</v>
      </c>
      <c r="B647" s="290" t="s">
        <v>7190</v>
      </c>
      <c r="C647" s="290" t="s">
        <v>7189</v>
      </c>
      <c r="D647" s="291" t="s">
        <v>7188</v>
      </c>
      <c r="E647" s="288" t="s">
        <v>7191</v>
      </c>
      <c r="F647" s="290" t="s">
        <v>7190</v>
      </c>
      <c r="G647" s="290" t="s">
        <v>7189</v>
      </c>
      <c r="H647" s="327" t="s">
        <v>7188</v>
      </c>
    </row>
    <row r="648" spans="1:8" x14ac:dyDescent="0.25">
      <c r="A648" s="19" t="s">
        <v>27045</v>
      </c>
      <c r="B648" t="s">
        <v>27044</v>
      </c>
      <c r="C648" t="s">
        <v>27043</v>
      </c>
      <c r="D648" t="s">
        <v>27042</v>
      </c>
      <c r="E648" t="s">
        <v>27041</v>
      </c>
      <c r="F648" t="s">
        <v>11292</v>
      </c>
      <c r="G648" t="s">
        <v>27040</v>
      </c>
      <c r="H648" s="18" t="s">
        <v>27039</v>
      </c>
    </row>
    <row r="649" spans="1:8" x14ac:dyDescent="0.25">
      <c r="A649" s="19" t="s">
        <v>27038</v>
      </c>
      <c r="B649" t="s">
        <v>27037</v>
      </c>
      <c r="C649" t="s">
        <v>27036</v>
      </c>
      <c r="D649" t="s">
        <v>27035</v>
      </c>
      <c r="E649" t="s">
        <v>27034</v>
      </c>
      <c r="F649" t="s">
        <v>27033</v>
      </c>
      <c r="G649" t="s">
        <v>27032</v>
      </c>
      <c r="H649" s="18" t="s">
        <v>27031</v>
      </c>
    </row>
    <row r="650" spans="1:8" x14ac:dyDescent="0.25">
      <c r="A650" s="19" t="s">
        <v>27030</v>
      </c>
      <c r="B650" t="s">
        <v>27009</v>
      </c>
      <c r="C650" t="s">
        <v>27028</v>
      </c>
      <c r="D650" t="s">
        <v>27027</v>
      </c>
      <c r="E650" t="s">
        <v>27026</v>
      </c>
      <c r="F650" t="s">
        <v>27025</v>
      </c>
      <c r="G650" t="s">
        <v>27024</v>
      </c>
      <c r="H650" s="18" t="s">
        <v>27023</v>
      </c>
    </row>
    <row r="651" spans="1:8" x14ac:dyDescent="0.25">
      <c r="A651" s="19" t="s">
        <v>27022</v>
      </c>
      <c r="B651" t="s">
        <v>27029</v>
      </c>
      <c r="C651" t="s">
        <v>27020</v>
      </c>
      <c r="D651" t="s">
        <v>27019</v>
      </c>
      <c r="E651" t="s">
        <v>27018</v>
      </c>
      <c r="F651" t="s">
        <v>27017</v>
      </c>
      <c r="G651" t="s">
        <v>27016</v>
      </c>
      <c r="H651" s="18" t="s">
        <v>27015</v>
      </c>
    </row>
    <row r="652" spans="1:8" x14ac:dyDescent="0.25">
      <c r="A652" s="19" t="s">
        <v>27014</v>
      </c>
      <c r="B652" t="s">
        <v>27021</v>
      </c>
      <c r="C652" t="s">
        <v>27012</v>
      </c>
      <c r="D652" t="s">
        <v>27011</v>
      </c>
      <c r="E652" t="s">
        <v>27010</v>
      </c>
      <c r="F652" t="s">
        <v>27009</v>
      </c>
      <c r="G652" t="s">
        <v>27008</v>
      </c>
      <c r="H652" s="18" t="s">
        <v>27007</v>
      </c>
    </row>
    <row r="653" spans="1:8" x14ac:dyDescent="0.25">
      <c r="A653" s="19" t="s">
        <v>27006</v>
      </c>
      <c r="B653" t="s">
        <v>27013</v>
      </c>
      <c r="C653" t="s">
        <v>27004</v>
      </c>
      <c r="D653" t="s">
        <v>27003</v>
      </c>
      <c r="E653" t="s">
        <v>27002</v>
      </c>
      <c r="F653" t="s">
        <v>27001</v>
      </c>
      <c r="G653" t="s">
        <v>27000</v>
      </c>
      <c r="H653" s="18" t="s">
        <v>26999</v>
      </c>
    </row>
    <row r="654" spans="1:8" x14ac:dyDescent="0.25">
      <c r="A654" s="19" t="s">
        <v>26998</v>
      </c>
      <c r="B654" t="s">
        <v>27005</v>
      </c>
      <c r="C654" t="s">
        <v>26996</v>
      </c>
      <c r="D654" t="s">
        <v>26995</v>
      </c>
      <c r="E654" t="s">
        <v>26994</v>
      </c>
      <c r="F654" t="s">
        <v>26993</v>
      </c>
      <c r="G654" t="s">
        <v>26992</v>
      </c>
      <c r="H654" s="18" t="s">
        <v>26991</v>
      </c>
    </row>
    <row r="655" spans="1:8" x14ac:dyDescent="0.25">
      <c r="A655" s="19" t="s">
        <v>26990</v>
      </c>
      <c r="B655" t="s">
        <v>26961</v>
      </c>
      <c r="C655" t="s">
        <v>26988</v>
      </c>
      <c r="D655" t="s">
        <v>26987</v>
      </c>
      <c r="E655" t="s">
        <v>26986</v>
      </c>
      <c r="F655" t="s">
        <v>26985</v>
      </c>
      <c r="G655" t="s">
        <v>26984</v>
      </c>
      <c r="H655" s="18" t="s">
        <v>26983</v>
      </c>
    </row>
    <row r="656" spans="1:8" x14ac:dyDescent="0.25">
      <c r="A656" s="19" t="s">
        <v>26982</v>
      </c>
      <c r="B656" t="s">
        <v>26997</v>
      </c>
      <c r="C656" t="s">
        <v>26980</v>
      </c>
      <c r="D656" t="s">
        <v>26979</v>
      </c>
      <c r="E656" t="s">
        <v>26978</v>
      </c>
      <c r="F656" t="s">
        <v>26977</v>
      </c>
      <c r="G656" t="s">
        <v>26976</v>
      </c>
      <c r="H656" s="18" t="s">
        <v>26975</v>
      </c>
    </row>
    <row r="657" spans="1:8" x14ac:dyDescent="0.25">
      <c r="A657" s="19" t="s">
        <v>26974</v>
      </c>
      <c r="B657" t="s">
        <v>26989</v>
      </c>
      <c r="C657" t="s">
        <v>26972</v>
      </c>
      <c r="D657" t="s">
        <v>26971</v>
      </c>
      <c r="E657" t="s">
        <v>26970</v>
      </c>
      <c r="F657" t="s">
        <v>26969</v>
      </c>
      <c r="G657" t="s">
        <v>26968</v>
      </c>
      <c r="H657" s="18" t="s">
        <v>26967</v>
      </c>
    </row>
    <row r="658" spans="1:8" x14ac:dyDescent="0.25">
      <c r="A658" s="19" t="s">
        <v>26966</v>
      </c>
      <c r="B658" t="s">
        <v>26981</v>
      </c>
      <c r="C658" t="s">
        <v>26964</v>
      </c>
      <c r="D658" t="s">
        <v>26963</v>
      </c>
      <c r="E658" t="s">
        <v>26962</v>
      </c>
      <c r="F658" t="s">
        <v>26961</v>
      </c>
      <c r="G658" t="s">
        <v>26960</v>
      </c>
      <c r="H658" s="18" t="s">
        <v>26959</v>
      </c>
    </row>
    <row r="659" spans="1:8" x14ac:dyDescent="0.25">
      <c r="A659" s="19" t="s">
        <v>26958</v>
      </c>
      <c r="B659" t="s">
        <v>26973</v>
      </c>
      <c r="C659" t="s">
        <v>26956</v>
      </c>
      <c r="D659" t="s">
        <v>26955</v>
      </c>
      <c r="E659" t="s">
        <v>26954</v>
      </c>
      <c r="F659" t="s">
        <v>26953</v>
      </c>
      <c r="G659" t="s">
        <v>26952</v>
      </c>
      <c r="H659" s="18" t="s">
        <v>26951</v>
      </c>
    </row>
    <row r="660" spans="1:8" x14ac:dyDescent="0.25">
      <c r="A660" s="19" t="s">
        <v>26950</v>
      </c>
      <c r="B660" t="s">
        <v>26965</v>
      </c>
      <c r="C660" t="s">
        <v>26948</v>
      </c>
      <c r="D660" t="s">
        <v>26947</v>
      </c>
      <c r="E660" t="s">
        <v>26946</v>
      </c>
      <c r="F660" t="s">
        <v>26945</v>
      </c>
      <c r="G660" t="s">
        <v>26944</v>
      </c>
      <c r="H660" s="18" t="s">
        <v>26943</v>
      </c>
    </row>
    <row r="661" spans="1:8" x14ac:dyDescent="0.25">
      <c r="A661" s="19" t="s">
        <v>26942</v>
      </c>
      <c r="B661" t="s">
        <v>26957</v>
      </c>
      <c r="C661" t="s">
        <v>26940</v>
      </c>
      <c r="D661" t="s">
        <v>26939</v>
      </c>
      <c r="E661" t="s">
        <v>26938</v>
      </c>
      <c r="F661" t="s">
        <v>26937</v>
      </c>
      <c r="G661" t="s">
        <v>26936</v>
      </c>
      <c r="H661" s="18" t="s">
        <v>26935</v>
      </c>
    </row>
    <row r="662" spans="1:8" x14ac:dyDescent="0.25">
      <c r="A662" s="19" t="s">
        <v>26934</v>
      </c>
      <c r="B662" t="s">
        <v>26949</v>
      </c>
      <c r="C662" t="s">
        <v>26932</v>
      </c>
      <c r="D662" t="s">
        <v>26931</v>
      </c>
      <c r="E662" t="s">
        <v>26930</v>
      </c>
      <c r="F662" t="s">
        <v>26929</v>
      </c>
      <c r="G662" t="s">
        <v>26928</v>
      </c>
      <c r="H662" s="18" t="s">
        <v>26927</v>
      </c>
    </row>
    <row r="663" spans="1:8" x14ac:dyDescent="0.25">
      <c r="A663" s="19" t="s">
        <v>26926</v>
      </c>
      <c r="B663" t="s">
        <v>26941</v>
      </c>
      <c r="C663" t="s">
        <v>26924</v>
      </c>
      <c r="D663" t="s">
        <v>26923</v>
      </c>
      <c r="E663" t="s">
        <v>26922</v>
      </c>
      <c r="F663" t="s">
        <v>26921</v>
      </c>
      <c r="G663" t="s">
        <v>26920</v>
      </c>
      <c r="H663" s="18" t="s">
        <v>26919</v>
      </c>
    </row>
    <row r="664" spans="1:8" x14ac:dyDescent="0.25">
      <c r="A664" s="19" t="s">
        <v>26918</v>
      </c>
      <c r="B664" t="s">
        <v>26933</v>
      </c>
      <c r="C664" t="s">
        <v>26916</v>
      </c>
      <c r="D664" t="s">
        <v>26915</v>
      </c>
      <c r="E664" t="s">
        <v>26914</v>
      </c>
      <c r="F664" t="s">
        <v>26913</v>
      </c>
      <c r="G664" t="s">
        <v>26912</v>
      </c>
      <c r="H664" s="18" t="s">
        <v>26911</v>
      </c>
    </row>
    <row r="665" spans="1:8" x14ac:dyDescent="0.25">
      <c r="A665" s="19" t="s">
        <v>26910</v>
      </c>
      <c r="B665" t="s">
        <v>26925</v>
      </c>
      <c r="C665" t="s">
        <v>26908</v>
      </c>
      <c r="D665" t="s">
        <v>26907</v>
      </c>
      <c r="E665" t="s">
        <v>26906</v>
      </c>
      <c r="F665" t="s">
        <v>26905</v>
      </c>
      <c r="G665" t="s">
        <v>26904</v>
      </c>
      <c r="H665" s="18" t="s">
        <v>26903</v>
      </c>
    </row>
    <row r="666" spans="1:8" x14ac:dyDescent="0.25">
      <c r="A666" s="19" t="s">
        <v>26902</v>
      </c>
      <c r="B666" t="s">
        <v>26917</v>
      </c>
      <c r="C666" t="s">
        <v>26900</v>
      </c>
      <c r="D666" t="s">
        <v>26899</v>
      </c>
      <c r="E666" t="s">
        <v>26898</v>
      </c>
      <c r="F666" t="s">
        <v>26897</v>
      </c>
      <c r="G666" t="s">
        <v>26896</v>
      </c>
      <c r="H666" s="18" t="s">
        <v>26895</v>
      </c>
    </row>
    <row r="667" spans="1:8" x14ac:dyDescent="0.25">
      <c r="A667" s="19" t="s">
        <v>26894</v>
      </c>
      <c r="B667" t="s">
        <v>26909</v>
      </c>
      <c r="C667" t="s">
        <v>26893</v>
      </c>
      <c r="D667" t="s">
        <v>26892</v>
      </c>
      <c r="E667" t="s">
        <v>26891</v>
      </c>
      <c r="F667" t="s">
        <v>26890</v>
      </c>
      <c r="G667" t="s">
        <v>26889</v>
      </c>
      <c r="H667" s="18" t="s">
        <v>26888</v>
      </c>
    </row>
    <row r="668" spans="1:8" x14ac:dyDescent="0.25">
      <c r="A668" s="19" t="s">
        <v>26887</v>
      </c>
      <c r="B668" t="s">
        <v>26901</v>
      </c>
      <c r="C668" t="s">
        <v>26885</v>
      </c>
      <c r="D668" t="s">
        <v>26884</v>
      </c>
      <c r="E668" t="s">
        <v>26883</v>
      </c>
      <c r="F668" t="s">
        <v>26882</v>
      </c>
      <c r="G668" t="s">
        <v>26881</v>
      </c>
      <c r="H668" s="18" t="s">
        <v>26880</v>
      </c>
    </row>
    <row r="669" spans="1:8" x14ac:dyDescent="0.25">
      <c r="A669" s="19" t="s">
        <v>26879</v>
      </c>
      <c r="B669" t="s">
        <v>44024</v>
      </c>
      <c r="C669" t="s">
        <v>26878</v>
      </c>
      <c r="D669" t="s">
        <v>26877</v>
      </c>
      <c r="E669" t="s">
        <v>26876</v>
      </c>
      <c r="F669" t="s">
        <v>26875</v>
      </c>
      <c r="G669" t="s">
        <v>44023</v>
      </c>
      <c r="H669" s="18" t="s">
        <v>44022</v>
      </c>
    </row>
    <row r="670" spans="1:8" x14ac:dyDescent="0.25">
      <c r="A670" s="19" t="s">
        <v>26872</v>
      </c>
      <c r="B670" t="s">
        <v>26886</v>
      </c>
      <c r="C670" t="s">
        <v>26870</v>
      </c>
      <c r="D670" t="s">
        <v>26869</v>
      </c>
      <c r="E670" t="s">
        <v>26868</v>
      </c>
      <c r="F670" t="s">
        <v>26867</v>
      </c>
      <c r="G670" t="s">
        <v>44021</v>
      </c>
      <c r="H670" s="18" t="s">
        <v>44020</v>
      </c>
    </row>
    <row r="671" spans="1:8" x14ac:dyDescent="0.25">
      <c r="A671" s="19" t="s">
        <v>26864</v>
      </c>
      <c r="B671" t="s">
        <v>26844</v>
      </c>
      <c r="C671" t="s">
        <v>26862</v>
      </c>
      <c r="D671" t="s">
        <v>26861</v>
      </c>
      <c r="E671" t="s">
        <v>26860</v>
      </c>
      <c r="F671" t="s">
        <v>26859</v>
      </c>
      <c r="G671" t="s">
        <v>44019</v>
      </c>
      <c r="H671" s="18" t="s">
        <v>44018</v>
      </c>
    </row>
    <row r="672" spans="1:8" x14ac:dyDescent="0.25">
      <c r="A672" s="19" t="s">
        <v>26856</v>
      </c>
      <c r="B672" t="s">
        <v>26871</v>
      </c>
      <c r="C672" t="s">
        <v>26854</v>
      </c>
      <c r="D672" t="s">
        <v>26853</v>
      </c>
      <c r="E672" t="s">
        <v>26852</v>
      </c>
      <c r="F672" t="s">
        <v>26851</v>
      </c>
      <c r="G672" t="s">
        <v>44017</v>
      </c>
      <c r="H672" s="18" t="s">
        <v>44016</v>
      </c>
    </row>
    <row r="673" spans="1:8" x14ac:dyDescent="0.25">
      <c r="A673" s="19" t="s">
        <v>26848</v>
      </c>
      <c r="B673" t="s">
        <v>26863</v>
      </c>
      <c r="C673" t="s">
        <v>26847</v>
      </c>
      <c r="D673" t="s">
        <v>26846</v>
      </c>
      <c r="E673" t="s">
        <v>26845</v>
      </c>
      <c r="F673" t="s">
        <v>26844</v>
      </c>
      <c r="G673" t="s">
        <v>26874</v>
      </c>
      <c r="H673" s="18" t="s">
        <v>26873</v>
      </c>
    </row>
    <row r="674" spans="1:8" x14ac:dyDescent="0.25">
      <c r="A674" s="19" t="s">
        <v>26841</v>
      </c>
      <c r="B674" t="s">
        <v>26855</v>
      </c>
      <c r="C674" t="s">
        <v>26839</v>
      </c>
      <c r="D674" t="s">
        <v>26838</v>
      </c>
      <c r="E674" t="s">
        <v>26837</v>
      </c>
      <c r="F674" t="s">
        <v>26836</v>
      </c>
      <c r="G674" t="s">
        <v>26866</v>
      </c>
      <c r="H674" s="18" t="s">
        <v>26865</v>
      </c>
    </row>
    <row r="675" spans="1:8" x14ac:dyDescent="0.25">
      <c r="A675" s="19" t="s">
        <v>26833</v>
      </c>
      <c r="B675" t="s">
        <v>44015</v>
      </c>
      <c r="C675" t="s">
        <v>26832</v>
      </c>
      <c r="D675" t="s">
        <v>26831</v>
      </c>
      <c r="E675" t="s">
        <v>26830</v>
      </c>
      <c r="F675" t="s">
        <v>26829</v>
      </c>
      <c r="G675" t="s">
        <v>26858</v>
      </c>
      <c r="H675" s="18" t="s">
        <v>26857</v>
      </c>
    </row>
    <row r="676" spans="1:8" x14ac:dyDescent="0.25">
      <c r="A676" s="19" t="s">
        <v>26826</v>
      </c>
      <c r="B676" t="s">
        <v>26840</v>
      </c>
      <c r="C676" t="s">
        <v>26824</v>
      </c>
      <c r="D676" t="s">
        <v>26823</v>
      </c>
      <c r="E676" t="s">
        <v>26822</v>
      </c>
      <c r="F676" t="s">
        <v>26821</v>
      </c>
      <c r="G676" t="s">
        <v>26850</v>
      </c>
      <c r="H676" s="18" t="s">
        <v>26849</v>
      </c>
    </row>
    <row r="677" spans="1:8" x14ac:dyDescent="0.25">
      <c r="A677" s="19" t="s">
        <v>26818</v>
      </c>
      <c r="B677" t="s">
        <v>11103</v>
      </c>
      <c r="C677" t="s">
        <v>26816</v>
      </c>
      <c r="D677" t="s">
        <v>26815</v>
      </c>
      <c r="E677" t="s">
        <v>26814</v>
      </c>
      <c r="F677" t="s">
        <v>1595</v>
      </c>
      <c r="G677" t="s">
        <v>26843</v>
      </c>
      <c r="H677" s="18" t="s">
        <v>26842</v>
      </c>
    </row>
    <row r="678" spans="1:8" x14ac:dyDescent="0.25">
      <c r="A678" s="19" t="s">
        <v>26811</v>
      </c>
      <c r="B678" t="s">
        <v>26825</v>
      </c>
      <c r="C678" t="s">
        <v>26809</v>
      </c>
      <c r="D678" t="s">
        <v>26808</v>
      </c>
      <c r="E678" t="s">
        <v>26807</v>
      </c>
      <c r="F678" t="s">
        <v>26806</v>
      </c>
      <c r="G678" t="s">
        <v>26835</v>
      </c>
      <c r="H678" s="18" t="s">
        <v>26834</v>
      </c>
    </row>
    <row r="679" spans="1:8" x14ac:dyDescent="0.25">
      <c r="A679" s="19" t="s">
        <v>26803</v>
      </c>
      <c r="B679" t="s">
        <v>26817</v>
      </c>
      <c r="C679" t="s">
        <v>26801</v>
      </c>
      <c r="D679" t="s">
        <v>26800</v>
      </c>
      <c r="E679" t="s">
        <v>26799</v>
      </c>
      <c r="F679" t="s">
        <v>26798</v>
      </c>
      <c r="G679" t="s">
        <v>26828</v>
      </c>
      <c r="H679" s="18" t="s">
        <v>26827</v>
      </c>
    </row>
    <row r="680" spans="1:8" x14ac:dyDescent="0.25">
      <c r="A680" s="19" t="s">
        <v>26795</v>
      </c>
      <c r="B680" t="s">
        <v>26810</v>
      </c>
      <c r="C680" t="s">
        <v>26793</v>
      </c>
      <c r="D680" t="s">
        <v>26792</v>
      </c>
      <c r="E680" t="s">
        <v>26791</v>
      </c>
      <c r="F680" t="s">
        <v>26790</v>
      </c>
      <c r="G680" t="s">
        <v>26820</v>
      </c>
      <c r="H680" s="18" t="s">
        <v>26819</v>
      </c>
    </row>
    <row r="681" spans="1:8" x14ac:dyDescent="0.25">
      <c r="A681" s="19" t="s">
        <v>26788</v>
      </c>
      <c r="B681" t="s">
        <v>26802</v>
      </c>
      <c r="C681" t="s">
        <v>26786</v>
      </c>
      <c r="D681" t="s">
        <v>26785</v>
      </c>
      <c r="E681" t="s">
        <v>26784</v>
      </c>
      <c r="F681" t="s">
        <v>26783</v>
      </c>
      <c r="G681" t="s">
        <v>26813</v>
      </c>
      <c r="H681" s="18" t="s">
        <v>26812</v>
      </c>
    </row>
    <row r="682" spans="1:8" x14ac:dyDescent="0.25">
      <c r="A682" s="19" t="s">
        <v>26780</v>
      </c>
      <c r="B682" t="s">
        <v>26794</v>
      </c>
      <c r="C682" t="s">
        <v>26778</v>
      </c>
      <c r="D682" t="s">
        <v>26777</v>
      </c>
      <c r="E682" t="s">
        <v>26776</v>
      </c>
      <c r="F682" t="s">
        <v>8734</v>
      </c>
      <c r="G682" t="s">
        <v>26805</v>
      </c>
      <c r="H682" s="18" t="s">
        <v>26804</v>
      </c>
    </row>
    <row r="683" spans="1:8" x14ac:dyDescent="0.25">
      <c r="A683" s="19" t="s">
        <v>26773</v>
      </c>
      <c r="B683" t="s">
        <v>26787</v>
      </c>
      <c r="C683" t="s">
        <v>26771</v>
      </c>
      <c r="D683" t="s">
        <v>26770</v>
      </c>
      <c r="E683" t="s">
        <v>26769</v>
      </c>
      <c r="F683" t="s">
        <v>26768</v>
      </c>
      <c r="G683" t="s">
        <v>26797</v>
      </c>
      <c r="H683" s="18" t="s">
        <v>26796</v>
      </c>
    </row>
    <row r="684" spans="1:8" x14ac:dyDescent="0.25">
      <c r="A684" s="19" t="s">
        <v>26765</v>
      </c>
      <c r="B684" t="s">
        <v>26779</v>
      </c>
      <c r="C684" t="s">
        <v>26763</v>
      </c>
      <c r="D684" t="s">
        <v>26762</v>
      </c>
      <c r="E684" t="s">
        <v>26761</v>
      </c>
      <c r="F684" t="s">
        <v>26760</v>
      </c>
      <c r="G684" t="s">
        <v>26789</v>
      </c>
      <c r="H684" s="18" t="s">
        <v>13366</v>
      </c>
    </row>
    <row r="685" spans="1:8" x14ac:dyDescent="0.25">
      <c r="A685" s="19" t="s">
        <v>26757</v>
      </c>
      <c r="B685" t="s">
        <v>26772</v>
      </c>
      <c r="C685" t="s">
        <v>26755</v>
      </c>
      <c r="D685" t="s">
        <v>26754</v>
      </c>
      <c r="E685" t="s">
        <v>26753</v>
      </c>
      <c r="F685" t="s">
        <v>26752</v>
      </c>
      <c r="G685" t="s">
        <v>26782</v>
      </c>
      <c r="H685" s="18" t="s">
        <v>26781</v>
      </c>
    </row>
    <row r="686" spans="1:8" x14ac:dyDescent="0.25">
      <c r="A686" s="19" t="s">
        <v>26749</v>
      </c>
      <c r="B686" t="s">
        <v>26764</v>
      </c>
      <c r="C686" t="s">
        <v>26747</v>
      </c>
      <c r="D686" t="s">
        <v>26746</v>
      </c>
      <c r="E686" t="s">
        <v>26745</v>
      </c>
      <c r="F686" t="s">
        <v>26744</v>
      </c>
      <c r="G686" t="s">
        <v>26775</v>
      </c>
      <c r="H686" s="18" t="s">
        <v>26774</v>
      </c>
    </row>
    <row r="687" spans="1:8" x14ac:dyDescent="0.25">
      <c r="A687" s="19" t="s">
        <v>26741</v>
      </c>
      <c r="B687" t="s">
        <v>26756</v>
      </c>
      <c r="C687" t="s">
        <v>26739</v>
      </c>
      <c r="D687" t="s">
        <v>26738</v>
      </c>
      <c r="E687" t="s">
        <v>26737</v>
      </c>
      <c r="F687" t="s">
        <v>26736</v>
      </c>
      <c r="G687" t="s">
        <v>26767</v>
      </c>
      <c r="H687" s="18" t="s">
        <v>26766</v>
      </c>
    </row>
    <row r="688" spans="1:8" x14ac:dyDescent="0.25">
      <c r="A688" s="19" t="s">
        <v>26733</v>
      </c>
      <c r="B688" t="s">
        <v>26748</v>
      </c>
      <c r="C688" t="s">
        <v>26731</v>
      </c>
      <c r="D688" t="s">
        <v>26730</v>
      </c>
      <c r="E688" t="s">
        <v>26729</v>
      </c>
      <c r="F688" t="s">
        <v>26728</v>
      </c>
      <c r="G688" t="s">
        <v>26759</v>
      </c>
      <c r="H688" s="18" t="s">
        <v>26758</v>
      </c>
    </row>
    <row r="689" spans="1:8" x14ac:dyDescent="0.25">
      <c r="A689" s="19" t="s">
        <v>26725</v>
      </c>
      <c r="B689" t="s">
        <v>26740</v>
      </c>
      <c r="C689" t="s">
        <v>26723</v>
      </c>
      <c r="D689" t="s">
        <v>26722</v>
      </c>
      <c r="E689" t="s">
        <v>26721</v>
      </c>
      <c r="F689" t="s">
        <v>26720</v>
      </c>
      <c r="G689" t="s">
        <v>26751</v>
      </c>
      <c r="H689" s="18" t="s">
        <v>26750</v>
      </c>
    </row>
    <row r="690" spans="1:8" x14ac:dyDescent="0.25">
      <c r="A690" s="19" t="s">
        <v>26717</v>
      </c>
      <c r="B690" t="s">
        <v>26732</v>
      </c>
      <c r="C690" t="s">
        <v>26715</v>
      </c>
      <c r="D690" t="s">
        <v>26714</v>
      </c>
      <c r="E690" t="s">
        <v>26713</v>
      </c>
      <c r="F690" t="s">
        <v>26712</v>
      </c>
      <c r="G690" t="s">
        <v>26743</v>
      </c>
      <c r="H690" s="18" t="s">
        <v>26742</v>
      </c>
    </row>
    <row r="691" spans="1:8" x14ac:dyDescent="0.25">
      <c r="A691" s="19" t="s">
        <v>26709</v>
      </c>
      <c r="B691" t="s">
        <v>26724</v>
      </c>
      <c r="C691" t="s">
        <v>26707</v>
      </c>
      <c r="D691" t="s">
        <v>26706</v>
      </c>
      <c r="E691" t="s">
        <v>26705</v>
      </c>
      <c r="F691" t="s">
        <v>26704</v>
      </c>
      <c r="G691" t="s">
        <v>26735</v>
      </c>
      <c r="H691" s="18" t="s">
        <v>26734</v>
      </c>
    </row>
    <row r="692" spans="1:8" x14ac:dyDescent="0.25">
      <c r="A692" s="19" t="s">
        <v>26701</v>
      </c>
      <c r="B692" t="s">
        <v>26716</v>
      </c>
      <c r="C692" t="s">
        <v>26699</v>
      </c>
      <c r="D692" t="s">
        <v>26698</v>
      </c>
      <c r="E692" t="s">
        <v>26697</v>
      </c>
      <c r="F692" t="s">
        <v>26696</v>
      </c>
      <c r="G692" t="s">
        <v>26727</v>
      </c>
      <c r="H692" s="18" t="s">
        <v>26726</v>
      </c>
    </row>
    <row r="693" spans="1:8" x14ac:dyDescent="0.25">
      <c r="A693" s="19" t="s">
        <v>26693</v>
      </c>
      <c r="B693" t="s">
        <v>26708</v>
      </c>
      <c r="C693" t="s">
        <v>26691</v>
      </c>
      <c r="D693" t="s">
        <v>26690</v>
      </c>
      <c r="E693" t="s">
        <v>26689</v>
      </c>
      <c r="F693" t="s">
        <v>26688</v>
      </c>
      <c r="G693" t="s">
        <v>26719</v>
      </c>
      <c r="H693" s="18" t="s">
        <v>26718</v>
      </c>
    </row>
    <row r="694" spans="1:8" x14ac:dyDescent="0.25">
      <c r="A694" s="19" t="s">
        <v>26685</v>
      </c>
      <c r="B694" t="s">
        <v>26700</v>
      </c>
      <c r="C694" t="s">
        <v>26683</v>
      </c>
      <c r="D694" t="s">
        <v>26682</v>
      </c>
      <c r="E694" t="s">
        <v>26681</v>
      </c>
      <c r="F694" t="s">
        <v>26680</v>
      </c>
      <c r="G694" t="s">
        <v>26711</v>
      </c>
      <c r="H694" s="18" t="s">
        <v>26710</v>
      </c>
    </row>
    <row r="695" spans="1:8" x14ac:dyDescent="0.25">
      <c r="A695" s="19" t="s">
        <v>26677</v>
      </c>
      <c r="B695" t="s">
        <v>26692</v>
      </c>
      <c r="C695" t="s">
        <v>26675</v>
      </c>
      <c r="D695" t="s">
        <v>26674</v>
      </c>
      <c r="E695" t="s">
        <v>26673</v>
      </c>
      <c r="F695" t="s">
        <v>26672</v>
      </c>
      <c r="G695" t="s">
        <v>26703</v>
      </c>
      <c r="H695" s="18" t="s">
        <v>26702</v>
      </c>
    </row>
    <row r="696" spans="1:8" x14ac:dyDescent="0.25">
      <c r="A696" s="19" t="s">
        <v>26669</v>
      </c>
      <c r="B696" t="s">
        <v>26684</v>
      </c>
      <c r="C696" t="s">
        <v>26667</v>
      </c>
      <c r="D696" t="s">
        <v>26666</v>
      </c>
      <c r="E696" t="s">
        <v>26665</v>
      </c>
      <c r="F696" t="s">
        <v>26664</v>
      </c>
      <c r="G696" t="s">
        <v>26695</v>
      </c>
      <c r="H696" s="18" t="s">
        <v>26694</v>
      </c>
    </row>
    <row r="697" spans="1:8" x14ac:dyDescent="0.25">
      <c r="A697" s="19" t="s">
        <v>26661</v>
      </c>
      <c r="B697" t="s">
        <v>26676</v>
      </c>
      <c r="C697" t="s">
        <v>26659</v>
      </c>
      <c r="D697" t="s">
        <v>26658</v>
      </c>
      <c r="E697" t="s">
        <v>26657</v>
      </c>
      <c r="F697" t="s">
        <v>26656</v>
      </c>
      <c r="G697" t="s">
        <v>26687</v>
      </c>
      <c r="H697" s="18" t="s">
        <v>26686</v>
      </c>
    </row>
    <row r="698" spans="1:8" x14ac:dyDescent="0.25">
      <c r="A698" s="19" t="s">
        <v>26653</v>
      </c>
      <c r="B698" t="s">
        <v>26668</v>
      </c>
      <c r="C698" t="s">
        <v>26651</v>
      </c>
      <c r="D698" t="s">
        <v>26650</v>
      </c>
      <c r="E698" t="s">
        <v>26649</v>
      </c>
      <c r="F698" t="s">
        <v>10928</v>
      </c>
      <c r="G698" t="s">
        <v>26679</v>
      </c>
      <c r="H698" s="18" t="s">
        <v>26678</v>
      </c>
    </row>
    <row r="699" spans="1:8" x14ac:dyDescent="0.25">
      <c r="A699" s="19" t="s">
        <v>26646</v>
      </c>
      <c r="B699" t="s">
        <v>26660</v>
      </c>
      <c r="C699" t="s">
        <v>26644</v>
      </c>
      <c r="D699" t="s">
        <v>26643</v>
      </c>
      <c r="E699" t="s">
        <v>26642</v>
      </c>
      <c r="F699" t="s">
        <v>26641</v>
      </c>
      <c r="G699" t="s">
        <v>26671</v>
      </c>
      <c r="H699" s="18" t="s">
        <v>26670</v>
      </c>
    </row>
    <row r="700" spans="1:8" x14ac:dyDescent="0.25">
      <c r="A700" s="19" t="s">
        <v>26638</v>
      </c>
      <c r="B700" t="s">
        <v>26652</v>
      </c>
      <c r="C700" t="s">
        <v>26636</v>
      </c>
      <c r="D700" t="s">
        <v>26635</v>
      </c>
      <c r="E700" t="s">
        <v>26634</v>
      </c>
      <c r="F700" t="s">
        <v>10866</v>
      </c>
      <c r="G700" t="s">
        <v>26663</v>
      </c>
      <c r="H700" s="18" t="s">
        <v>26662</v>
      </c>
    </row>
    <row r="701" spans="1:8" x14ac:dyDescent="0.25">
      <c r="A701" s="19" t="s">
        <v>26631</v>
      </c>
      <c r="B701" t="s">
        <v>26645</v>
      </c>
      <c r="C701" t="s">
        <v>26629</v>
      </c>
      <c r="D701" t="s">
        <v>26628</v>
      </c>
      <c r="E701" t="s">
        <v>26627</v>
      </c>
      <c r="F701" t="s">
        <v>26626</v>
      </c>
      <c r="G701" t="s">
        <v>26655</v>
      </c>
      <c r="H701" s="18" t="s">
        <v>26654</v>
      </c>
    </row>
    <row r="702" spans="1:8" x14ac:dyDescent="0.25">
      <c r="A702" s="19" t="s">
        <v>26623</v>
      </c>
      <c r="B702" t="s">
        <v>26637</v>
      </c>
      <c r="C702" t="s">
        <v>26621</v>
      </c>
      <c r="D702" t="s">
        <v>26620</v>
      </c>
      <c r="E702" t="s">
        <v>26619</v>
      </c>
      <c r="F702" t="s">
        <v>26618</v>
      </c>
      <c r="G702" t="s">
        <v>26648</v>
      </c>
      <c r="H702" s="18" t="s">
        <v>26647</v>
      </c>
    </row>
    <row r="703" spans="1:8" x14ac:dyDescent="0.25">
      <c r="A703" s="19" t="s">
        <v>26615</v>
      </c>
      <c r="B703" t="s">
        <v>26630</v>
      </c>
      <c r="C703" t="s">
        <v>26613</v>
      </c>
      <c r="D703" t="s">
        <v>26612</v>
      </c>
      <c r="E703" t="s">
        <v>26611</v>
      </c>
      <c r="F703" t="s">
        <v>26610</v>
      </c>
      <c r="G703" t="s">
        <v>26640</v>
      </c>
      <c r="H703" s="18" t="s">
        <v>26639</v>
      </c>
    </row>
    <row r="704" spans="1:8" x14ac:dyDescent="0.25">
      <c r="A704" s="19" t="s">
        <v>26607</v>
      </c>
      <c r="B704" t="s">
        <v>26622</v>
      </c>
      <c r="C704" t="s">
        <v>26605</v>
      </c>
      <c r="D704" t="s">
        <v>26604</v>
      </c>
      <c r="E704" t="s">
        <v>26603</v>
      </c>
      <c r="F704" t="s">
        <v>26602</v>
      </c>
      <c r="G704" t="s">
        <v>26633</v>
      </c>
      <c r="H704" s="18" t="s">
        <v>26632</v>
      </c>
    </row>
    <row r="705" spans="1:8" x14ac:dyDescent="0.25">
      <c r="A705" s="19" t="s">
        <v>26599</v>
      </c>
      <c r="B705" t="s">
        <v>26614</v>
      </c>
      <c r="C705" t="s">
        <v>26597</v>
      </c>
      <c r="D705" t="s">
        <v>26596</v>
      </c>
      <c r="E705" t="s">
        <v>26595</v>
      </c>
      <c r="F705" t="s">
        <v>26594</v>
      </c>
      <c r="G705" t="s">
        <v>26625</v>
      </c>
      <c r="H705" s="18" t="s">
        <v>26624</v>
      </c>
    </row>
    <row r="706" spans="1:8" x14ac:dyDescent="0.25">
      <c r="A706" s="19" t="s">
        <v>26591</v>
      </c>
      <c r="B706" t="s">
        <v>26606</v>
      </c>
      <c r="C706" t="s">
        <v>26589</v>
      </c>
      <c r="D706" t="s">
        <v>26588</v>
      </c>
      <c r="E706" t="s">
        <v>26587</v>
      </c>
      <c r="F706" t="s">
        <v>26586</v>
      </c>
      <c r="G706" t="s">
        <v>26617</v>
      </c>
      <c r="H706" s="18" t="s">
        <v>26616</v>
      </c>
    </row>
    <row r="707" spans="1:8" x14ac:dyDescent="0.25">
      <c r="A707" s="19" t="s">
        <v>26583</v>
      </c>
      <c r="B707" t="s">
        <v>26598</v>
      </c>
      <c r="C707" t="s">
        <v>26582</v>
      </c>
      <c r="D707" t="s">
        <v>26581</v>
      </c>
      <c r="E707" t="s">
        <v>26580</v>
      </c>
      <c r="F707" t="s">
        <v>26579</v>
      </c>
      <c r="G707" t="s">
        <v>26609</v>
      </c>
      <c r="H707" s="18" t="s">
        <v>26608</v>
      </c>
    </row>
    <row r="708" spans="1:8" x14ac:dyDescent="0.25">
      <c r="A708" s="19" t="s">
        <v>26576</v>
      </c>
      <c r="B708" t="s">
        <v>26590</v>
      </c>
      <c r="C708" t="s">
        <v>26574</v>
      </c>
      <c r="D708" t="s">
        <v>26573</v>
      </c>
      <c r="E708" t="s">
        <v>26572</v>
      </c>
      <c r="F708" t="s">
        <v>26571</v>
      </c>
      <c r="G708" t="s">
        <v>26601</v>
      </c>
      <c r="H708" s="18" t="s">
        <v>26600</v>
      </c>
    </row>
    <row r="709" spans="1:8" x14ac:dyDescent="0.25">
      <c r="A709" s="19" t="s">
        <v>26568</v>
      </c>
      <c r="B709" t="s">
        <v>44014</v>
      </c>
      <c r="C709" t="s">
        <v>26567</v>
      </c>
      <c r="D709" t="s">
        <v>26566</v>
      </c>
      <c r="E709" t="s">
        <v>44013</v>
      </c>
      <c r="F709" t="s">
        <v>44012</v>
      </c>
      <c r="G709" t="s">
        <v>26593</v>
      </c>
      <c r="H709" s="18" t="s">
        <v>26592</v>
      </c>
    </row>
    <row r="710" spans="1:8" x14ac:dyDescent="0.25">
      <c r="A710" s="19" t="s">
        <v>26563</v>
      </c>
      <c r="B710" t="s">
        <v>26575</v>
      </c>
      <c r="C710" t="s">
        <v>26561</v>
      </c>
      <c r="D710" t="s">
        <v>26560</v>
      </c>
      <c r="E710" t="s">
        <v>44011</v>
      </c>
      <c r="F710" t="s">
        <v>44010</v>
      </c>
      <c r="G710" t="s">
        <v>26585</v>
      </c>
      <c r="H710" s="18" t="s">
        <v>26584</v>
      </c>
    </row>
    <row r="711" spans="1:8" x14ac:dyDescent="0.25">
      <c r="A711" s="19" t="s">
        <v>26557</v>
      </c>
      <c r="B711" t="s">
        <v>44009</v>
      </c>
      <c r="C711" t="s">
        <v>26556</v>
      </c>
      <c r="D711" t="s">
        <v>26555</v>
      </c>
      <c r="E711" t="s">
        <v>44008</v>
      </c>
      <c r="F711" t="s">
        <v>44007</v>
      </c>
      <c r="G711" t="s">
        <v>26578</v>
      </c>
      <c r="H711" s="18" t="s">
        <v>26577</v>
      </c>
    </row>
    <row r="712" spans="1:8" x14ac:dyDescent="0.25">
      <c r="A712" s="19" t="s">
        <v>26552</v>
      </c>
      <c r="B712" t="s">
        <v>26562</v>
      </c>
      <c r="C712" t="s">
        <v>26550</v>
      </c>
      <c r="D712" t="s">
        <v>26549</v>
      </c>
      <c r="E712" t="s">
        <v>44006</v>
      </c>
      <c r="F712" t="s">
        <v>44005</v>
      </c>
      <c r="G712" t="s">
        <v>26570</v>
      </c>
      <c r="H712" s="18" t="s">
        <v>26569</v>
      </c>
    </row>
    <row r="713" spans="1:8" x14ac:dyDescent="0.25">
      <c r="A713" s="19" t="s">
        <v>26546</v>
      </c>
      <c r="B713" t="s">
        <v>44004</v>
      </c>
      <c r="C713" t="s">
        <v>26544</v>
      </c>
      <c r="D713" t="s">
        <v>26543</v>
      </c>
      <c r="E713" t="s">
        <v>44003</v>
      </c>
      <c r="F713" t="s">
        <v>44002</v>
      </c>
      <c r="G713" t="s">
        <v>26565</v>
      </c>
      <c r="H713" s="18" t="s">
        <v>26564</v>
      </c>
    </row>
    <row r="714" spans="1:8" x14ac:dyDescent="0.25">
      <c r="A714" s="19" t="s">
        <v>26540</v>
      </c>
      <c r="B714" t="s">
        <v>26551</v>
      </c>
      <c r="C714" t="s">
        <v>26538</v>
      </c>
      <c r="D714" t="s">
        <v>26537</v>
      </c>
      <c r="E714" t="s">
        <v>44001</v>
      </c>
      <c r="F714" t="s">
        <v>44000</v>
      </c>
      <c r="G714" t="s">
        <v>26559</v>
      </c>
      <c r="H714" s="18" t="s">
        <v>26558</v>
      </c>
    </row>
    <row r="715" spans="1:8" x14ac:dyDescent="0.25">
      <c r="A715" s="19" t="s">
        <v>26534</v>
      </c>
      <c r="B715" t="s">
        <v>26545</v>
      </c>
      <c r="C715" t="s">
        <v>26533</v>
      </c>
      <c r="D715" t="s">
        <v>26532</v>
      </c>
      <c r="E715" t="s">
        <v>43999</v>
      </c>
      <c r="F715" t="s">
        <v>43998</v>
      </c>
      <c r="G715" t="s">
        <v>26554</v>
      </c>
      <c r="H715" s="18" t="s">
        <v>26553</v>
      </c>
    </row>
    <row r="716" spans="1:8" x14ac:dyDescent="0.25">
      <c r="A716" s="19" t="s">
        <v>26529</v>
      </c>
      <c r="B716" t="s">
        <v>26539</v>
      </c>
      <c r="C716" t="s">
        <v>26527</v>
      </c>
      <c r="D716" t="s">
        <v>26526</v>
      </c>
      <c r="E716" t="s">
        <v>43997</v>
      </c>
      <c r="F716" t="s">
        <v>43996</v>
      </c>
      <c r="G716" t="s">
        <v>26548</v>
      </c>
      <c r="H716" s="18" t="s">
        <v>26547</v>
      </c>
    </row>
    <row r="717" spans="1:8" x14ac:dyDescent="0.25">
      <c r="A717" s="19" t="s">
        <v>26523</v>
      </c>
      <c r="B717" t="s">
        <v>43995</v>
      </c>
      <c r="C717" t="s">
        <v>26521</v>
      </c>
      <c r="D717" t="s">
        <v>26520</v>
      </c>
      <c r="E717" t="s">
        <v>43994</v>
      </c>
      <c r="F717" t="s">
        <v>43993</v>
      </c>
      <c r="G717" t="s">
        <v>43992</v>
      </c>
      <c r="H717" s="18" t="s">
        <v>43991</v>
      </c>
    </row>
    <row r="718" spans="1:8" x14ac:dyDescent="0.25">
      <c r="A718" s="19" t="s">
        <v>26517</v>
      </c>
      <c r="B718" t="s">
        <v>26528</v>
      </c>
      <c r="C718" t="s">
        <v>26515</v>
      </c>
      <c r="D718" t="s">
        <v>26514</v>
      </c>
      <c r="E718" t="s">
        <v>43990</v>
      </c>
      <c r="F718" t="s">
        <v>43989</v>
      </c>
      <c r="G718" t="s">
        <v>43988</v>
      </c>
      <c r="H718" s="18" t="s">
        <v>43987</v>
      </c>
    </row>
    <row r="719" spans="1:8" x14ac:dyDescent="0.25">
      <c r="A719" s="19" t="s">
        <v>26511</v>
      </c>
      <c r="B719" t="s">
        <v>26522</v>
      </c>
      <c r="C719" t="s">
        <v>26509</v>
      </c>
      <c r="D719" t="s">
        <v>26508</v>
      </c>
      <c r="G719" t="s">
        <v>43986</v>
      </c>
      <c r="H719" s="18" t="s">
        <v>43985</v>
      </c>
    </row>
    <row r="720" spans="1:8" x14ac:dyDescent="0.25">
      <c r="A720" s="19" t="s">
        <v>26505</v>
      </c>
      <c r="B720" t="s">
        <v>26516</v>
      </c>
      <c r="C720" t="s">
        <v>26503</v>
      </c>
      <c r="D720" t="s">
        <v>26502</v>
      </c>
      <c r="G720" t="s">
        <v>43984</v>
      </c>
      <c r="H720" s="18" t="s">
        <v>43983</v>
      </c>
    </row>
    <row r="721" spans="1:8" x14ac:dyDescent="0.25">
      <c r="A721" s="19" t="s">
        <v>26499</v>
      </c>
      <c r="B721" t="s">
        <v>26510</v>
      </c>
      <c r="C721" t="s">
        <v>26498</v>
      </c>
      <c r="D721" t="s">
        <v>26497</v>
      </c>
      <c r="G721" t="s">
        <v>26542</v>
      </c>
      <c r="H721" s="18" t="s">
        <v>26541</v>
      </c>
    </row>
    <row r="722" spans="1:8" x14ac:dyDescent="0.25">
      <c r="A722" s="19" t="s">
        <v>26494</v>
      </c>
      <c r="B722" t="s">
        <v>26504</v>
      </c>
      <c r="C722" t="s">
        <v>26492</v>
      </c>
      <c r="D722" t="s">
        <v>26491</v>
      </c>
      <c r="G722" t="s">
        <v>26536</v>
      </c>
      <c r="H722" s="18" t="s">
        <v>26535</v>
      </c>
    </row>
    <row r="723" spans="1:8" x14ac:dyDescent="0.25">
      <c r="A723" s="19" t="s">
        <v>26488</v>
      </c>
      <c r="B723" t="s">
        <v>43982</v>
      </c>
      <c r="C723" t="s">
        <v>26486</v>
      </c>
      <c r="D723" t="s">
        <v>26485</v>
      </c>
      <c r="G723" t="s">
        <v>26531</v>
      </c>
      <c r="H723" s="18" t="s">
        <v>26530</v>
      </c>
    </row>
    <row r="724" spans="1:8" x14ac:dyDescent="0.25">
      <c r="A724" s="19" t="s">
        <v>26482</v>
      </c>
      <c r="B724" t="s">
        <v>26493</v>
      </c>
      <c r="C724" t="s">
        <v>26480</v>
      </c>
      <c r="D724" t="s">
        <v>26479</v>
      </c>
      <c r="G724" t="s">
        <v>26525</v>
      </c>
      <c r="H724" s="18" t="s">
        <v>26524</v>
      </c>
    </row>
    <row r="725" spans="1:8" x14ac:dyDescent="0.25">
      <c r="A725" s="19" t="s">
        <v>26476</v>
      </c>
      <c r="B725" t="s">
        <v>26487</v>
      </c>
      <c r="C725" t="s">
        <v>26474</v>
      </c>
      <c r="D725" t="s">
        <v>26473</v>
      </c>
      <c r="G725" t="s">
        <v>26519</v>
      </c>
      <c r="H725" s="18" t="s">
        <v>26518</v>
      </c>
    </row>
    <row r="726" spans="1:8" x14ac:dyDescent="0.25">
      <c r="A726" s="19" t="s">
        <v>26470</v>
      </c>
      <c r="B726" t="s">
        <v>26481</v>
      </c>
      <c r="C726" t="s">
        <v>26468</v>
      </c>
      <c r="D726" t="s">
        <v>26467</v>
      </c>
      <c r="G726" t="s">
        <v>26513</v>
      </c>
      <c r="H726" s="18" t="s">
        <v>26512</v>
      </c>
    </row>
    <row r="727" spans="1:8" x14ac:dyDescent="0.25">
      <c r="A727" s="19" t="s">
        <v>26464</v>
      </c>
      <c r="B727" t="s">
        <v>26475</v>
      </c>
      <c r="C727" t="s">
        <v>26462</v>
      </c>
      <c r="D727" t="s">
        <v>26461</v>
      </c>
      <c r="G727" t="s">
        <v>26507</v>
      </c>
      <c r="H727" s="18" t="s">
        <v>26506</v>
      </c>
    </row>
    <row r="728" spans="1:8" x14ac:dyDescent="0.25">
      <c r="A728" s="19" t="s">
        <v>26459</v>
      </c>
      <c r="B728" t="s">
        <v>26469</v>
      </c>
      <c r="C728" t="s">
        <v>26457</v>
      </c>
      <c r="D728" t="s">
        <v>26456</v>
      </c>
      <c r="G728" t="s">
        <v>26501</v>
      </c>
      <c r="H728" s="18" t="s">
        <v>26500</v>
      </c>
    </row>
    <row r="729" spans="1:8" x14ac:dyDescent="0.25">
      <c r="A729" s="19" t="s">
        <v>26453</v>
      </c>
      <c r="B729" t="s">
        <v>26463</v>
      </c>
      <c r="C729" t="s">
        <v>26451</v>
      </c>
      <c r="D729" t="s">
        <v>26450</v>
      </c>
      <c r="G729" t="s">
        <v>26496</v>
      </c>
      <c r="H729" s="18" t="s">
        <v>26495</v>
      </c>
    </row>
    <row r="730" spans="1:8" x14ac:dyDescent="0.25">
      <c r="A730" s="19" t="s">
        <v>26447</v>
      </c>
      <c r="B730" t="s">
        <v>26458</v>
      </c>
      <c r="C730" t="s">
        <v>26445</v>
      </c>
      <c r="D730" t="s">
        <v>26444</v>
      </c>
      <c r="G730" t="s">
        <v>26490</v>
      </c>
      <c r="H730" s="18" t="s">
        <v>26489</v>
      </c>
    </row>
    <row r="731" spans="1:8" x14ac:dyDescent="0.25">
      <c r="A731" s="19" t="s">
        <v>26441</v>
      </c>
      <c r="B731" t="s">
        <v>26452</v>
      </c>
      <c r="C731" t="s">
        <v>26439</v>
      </c>
      <c r="D731" t="s">
        <v>26438</v>
      </c>
      <c r="G731" t="s">
        <v>26484</v>
      </c>
      <c r="H731" s="18" t="s">
        <v>26483</v>
      </c>
    </row>
    <row r="732" spans="1:8" x14ac:dyDescent="0.25">
      <c r="A732" s="19" t="s">
        <v>26435</v>
      </c>
      <c r="B732" t="s">
        <v>26446</v>
      </c>
      <c r="C732" t="s">
        <v>43981</v>
      </c>
      <c r="D732" t="s">
        <v>43980</v>
      </c>
      <c r="G732" t="s">
        <v>26478</v>
      </c>
      <c r="H732" s="18" t="s">
        <v>26477</v>
      </c>
    </row>
    <row r="733" spans="1:8" x14ac:dyDescent="0.25">
      <c r="A733" s="19" t="s">
        <v>26429</v>
      </c>
      <c r="B733" t="s">
        <v>26440</v>
      </c>
      <c r="C733" t="s">
        <v>43979</v>
      </c>
      <c r="D733" t="s">
        <v>43978</v>
      </c>
      <c r="G733" t="s">
        <v>26472</v>
      </c>
      <c r="H733" s="18" t="s">
        <v>26471</v>
      </c>
    </row>
    <row r="734" spans="1:8" x14ac:dyDescent="0.25">
      <c r="A734" s="19" t="s">
        <v>26424</v>
      </c>
      <c r="B734" t="s">
        <v>26434</v>
      </c>
      <c r="C734" t="s">
        <v>43977</v>
      </c>
      <c r="D734" t="s">
        <v>43976</v>
      </c>
      <c r="G734" t="s">
        <v>26466</v>
      </c>
      <c r="H734" s="18" t="s">
        <v>26465</v>
      </c>
    </row>
    <row r="735" spans="1:8" x14ac:dyDescent="0.25">
      <c r="A735" s="19" t="s">
        <v>26418</v>
      </c>
      <c r="B735" t="s">
        <v>43975</v>
      </c>
      <c r="C735" t="s">
        <v>43974</v>
      </c>
      <c r="D735" t="s">
        <v>43973</v>
      </c>
      <c r="G735" t="s">
        <v>26460</v>
      </c>
      <c r="H735" s="18" t="s">
        <v>43972</v>
      </c>
    </row>
    <row r="736" spans="1:8" x14ac:dyDescent="0.25">
      <c r="A736" s="19" t="s">
        <v>26412</v>
      </c>
      <c r="B736" t="s">
        <v>26423</v>
      </c>
      <c r="C736" t="s">
        <v>43971</v>
      </c>
      <c r="D736" t="s">
        <v>43970</v>
      </c>
      <c r="G736" t="s">
        <v>26455</v>
      </c>
      <c r="H736" s="18" t="s">
        <v>26454</v>
      </c>
    </row>
    <row r="737" spans="1:8" x14ac:dyDescent="0.25">
      <c r="A737" s="19" t="s">
        <v>26406</v>
      </c>
      <c r="B737" t="s">
        <v>26417</v>
      </c>
      <c r="C737" t="s">
        <v>43969</v>
      </c>
      <c r="D737" t="s">
        <v>43968</v>
      </c>
      <c r="G737" t="s">
        <v>26449</v>
      </c>
      <c r="H737" s="18" t="s">
        <v>26448</v>
      </c>
    </row>
    <row r="738" spans="1:8" x14ac:dyDescent="0.25">
      <c r="A738" s="19" t="s">
        <v>26400</v>
      </c>
      <c r="B738" t="s">
        <v>26411</v>
      </c>
      <c r="C738" t="s">
        <v>43967</v>
      </c>
      <c r="D738" t="s">
        <v>43966</v>
      </c>
      <c r="G738" t="s">
        <v>26443</v>
      </c>
      <c r="H738" s="18" t="s">
        <v>26442</v>
      </c>
    </row>
    <row r="739" spans="1:8" x14ac:dyDescent="0.25">
      <c r="A739" s="19" t="s">
        <v>26395</v>
      </c>
      <c r="B739" t="s">
        <v>26405</v>
      </c>
      <c r="C739" t="s">
        <v>43965</v>
      </c>
      <c r="D739" t="s">
        <v>43964</v>
      </c>
      <c r="G739" t="s">
        <v>26437</v>
      </c>
      <c r="H739" s="18" t="s">
        <v>26436</v>
      </c>
    </row>
    <row r="740" spans="1:8" x14ac:dyDescent="0.25">
      <c r="A740" s="19" t="s">
        <v>26389</v>
      </c>
      <c r="B740" t="s">
        <v>10692</v>
      </c>
      <c r="C740" t="s">
        <v>43963</v>
      </c>
      <c r="D740" t="s">
        <v>43962</v>
      </c>
      <c r="G740" t="s">
        <v>26431</v>
      </c>
      <c r="H740" s="18" t="s">
        <v>26430</v>
      </c>
    </row>
    <row r="741" spans="1:8" x14ac:dyDescent="0.25">
      <c r="A741" s="19" t="s">
        <v>26383</v>
      </c>
      <c r="B741" t="s">
        <v>26394</v>
      </c>
      <c r="C741" t="s">
        <v>43961</v>
      </c>
      <c r="D741" t="s">
        <v>43960</v>
      </c>
      <c r="G741" t="s">
        <v>26426</v>
      </c>
      <c r="H741" s="18" t="s">
        <v>26425</v>
      </c>
    </row>
    <row r="742" spans="1:8" x14ac:dyDescent="0.25">
      <c r="A742" s="19" t="s">
        <v>26377</v>
      </c>
      <c r="B742" t="s">
        <v>26388</v>
      </c>
      <c r="C742" t="s">
        <v>43959</v>
      </c>
      <c r="D742" t="s">
        <v>43958</v>
      </c>
      <c r="G742" t="s">
        <v>26420</v>
      </c>
      <c r="H742" s="18" t="s">
        <v>26419</v>
      </c>
    </row>
    <row r="743" spans="1:8" x14ac:dyDescent="0.25">
      <c r="A743" s="19" t="s">
        <v>26371</v>
      </c>
      <c r="B743" t="s">
        <v>26382</v>
      </c>
      <c r="C743" t="s">
        <v>43957</v>
      </c>
      <c r="D743" t="s">
        <v>43956</v>
      </c>
      <c r="G743" t="s">
        <v>26414</v>
      </c>
      <c r="H743" s="18" t="s">
        <v>26413</v>
      </c>
    </row>
    <row r="744" spans="1:8" x14ac:dyDescent="0.25">
      <c r="A744" s="19" t="s">
        <v>26365</v>
      </c>
      <c r="B744" t="s">
        <v>26376</v>
      </c>
      <c r="C744" t="s">
        <v>43955</v>
      </c>
      <c r="D744" t="s">
        <v>43954</v>
      </c>
      <c r="G744" t="s">
        <v>26408</v>
      </c>
      <c r="H744" s="18" t="s">
        <v>26407</v>
      </c>
    </row>
    <row r="745" spans="1:8" x14ac:dyDescent="0.25">
      <c r="A745" s="19" t="s">
        <v>26359</v>
      </c>
      <c r="B745" t="s">
        <v>26370</v>
      </c>
      <c r="C745" t="s">
        <v>43953</v>
      </c>
      <c r="D745" t="s">
        <v>43952</v>
      </c>
      <c r="G745" t="s">
        <v>26402</v>
      </c>
      <c r="H745" s="18" t="s">
        <v>26401</v>
      </c>
    </row>
    <row r="746" spans="1:8" x14ac:dyDescent="0.25">
      <c r="A746" s="19" t="s">
        <v>26353</v>
      </c>
      <c r="B746" t="s">
        <v>26364</v>
      </c>
      <c r="C746" t="s">
        <v>43951</v>
      </c>
      <c r="D746" t="s">
        <v>43950</v>
      </c>
      <c r="G746" t="s">
        <v>26397</v>
      </c>
      <c r="H746" s="18" t="s">
        <v>26396</v>
      </c>
    </row>
    <row r="747" spans="1:8" x14ac:dyDescent="0.25">
      <c r="A747" s="19" t="s">
        <v>26348</v>
      </c>
      <c r="B747" t="s">
        <v>26358</v>
      </c>
      <c r="C747" t="s">
        <v>43949</v>
      </c>
      <c r="D747" t="s">
        <v>43948</v>
      </c>
      <c r="G747" t="s">
        <v>26391</v>
      </c>
      <c r="H747" s="18" t="s">
        <v>26390</v>
      </c>
    </row>
    <row r="748" spans="1:8" x14ac:dyDescent="0.25">
      <c r="A748" s="19" t="s">
        <v>43947</v>
      </c>
      <c r="B748" t="s">
        <v>43946</v>
      </c>
      <c r="C748" t="s">
        <v>43945</v>
      </c>
      <c r="D748" t="s">
        <v>43944</v>
      </c>
      <c r="G748" t="s">
        <v>26385</v>
      </c>
      <c r="H748" s="18" t="s">
        <v>26384</v>
      </c>
    </row>
    <row r="749" spans="1:8" x14ac:dyDescent="0.25">
      <c r="A749" s="19" t="s">
        <v>43943</v>
      </c>
      <c r="B749" t="s">
        <v>26347</v>
      </c>
      <c r="C749" t="s">
        <v>43942</v>
      </c>
      <c r="D749" t="s">
        <v>43941</v>
      </c>
      <c r="G749" t="s">
        <v>26379</v>
      </c>
      <c r="H749" s="18" t="s">
        <v>26378</v>
      </c>
    </row>
    <row r="750" spans="1:8" x14ac:dyDescent="0.25">
      <c r="A750" s="19" t="s">
        <v>43940</v>
      </c>
      <c r="B750" t="s">
        <v>43939</v>
      </c>
      <c r="C750" t="s">
        <v>43938</v>
      </c>
      <c r="D750" t="s">
        <v>43937</v>
      </c>
      <c r="G750" t="s">
        <v>26373</v>
      </c>
      <c r="H750" s="18" t="s">
        <v>26372</v>
      </c>
    </row>
    <row r="751" spans="1:8" x14ac:dyDescent="0.25">
      <c r="A751" s="19" t="s">
        <v>43936</v>
      </c>
      <c r="B751" t="s">
        <v>43935</v>
      </c>
      <c r="C751" t="s">
        <v>43934</v>
      </c>
      <c r="D751" t="s">
        <v>43933</v>
      </c>
      <c r="G751" t="s">
        <v>26367</v>
      </c>
      <c r="H751" s="18" t="s">
        <v>26366</v>
      </c>
    </row>
    <row r="752" spans="1:8" x14ac:dyDescent="0.25">
      <c r="A752" s="19" t="s">
        <v>43932</v>
      </c>
      <c r="B752" t="s">
        <v>43931</v>
      </c>
      <c r="C752" t="s">
        <v>43930</v>
      </c>
      <c r="D752" t="s">
        <v>43929</v>
      </c>
      <c r="G752" t="s">
        <v>26361</v>
      </c>
      <c r="H752" s="18" t="s">
        <v>26360</v>
      </c>
    </row>
    <row r="753" spans="1:8" x14ac:dyDescent="0.25">
      <c r="A753" s="19" t="s">
        <v>43928</v>
      </c>
      <c r="B753" t="s">
        <v>43927</v>
      </c>
      <c r="C753" t="s">
        <v>43926</v>
      </c>
      <c r="D753" t="s">
        <v>43925</v>
      </c>
      <c r="G753" t="s">
        <v>26355</v>
      </c>
      <c r="H753" s="18" t="s">
        <v>26354</v>
      </c>
    </row>
    <row r="754" spans="1:8" x14ac:dyDescent="0.25">
      <c r="A754" s="19" t="s">
        <v>43924</v>
      </c>
      <c r="B754" t="s">
        <v>43923</v>
      </c>
      <c r="C754" t="s">
        <v>26433</v>
      </c>
      <c r="D754" t="s">
        <v>26432</v>
      </c>
      <c r="G754" t="s">
        <v>26350</v>
      </c>
      <c r="H754" s="18" t="s">
        <v>26349</v>
      </c>
    </row>
    <row r="755" spans="1:8" x14ac:dyDescent="0.25">
      <c r="A755" s="19" t="s">
        <v>43922</v>
      </c>
      <c r="B755" t="s">
        <v>43921</v>
      </c>
      <c r="C755" t="s">
        <v>26428</v>
      </c>
      <c r="D755" t="s">
        <v>26427</v>
      </c>
      <c r="G755" t="s">
        <v>26344</v>
      </c>
      <c r="H755" s="18" t="s">
        <v>26343</v>
      </c>
    </row>
    <row r="756" spans="1:8" x14ac:dyDescent="0.25">
      <c r="A756" s="19" t="s">
        <v>43920</v>
      </c>
      <c r="B756" t="s">
        <v>43919</v>
      </c>
      <c r="C756" t="s">
        <v>26422</v>
      </c>
      <c r="D756" t="s">
        <v>26421</v>
      </c>
      <c r="G756" t="s">
        <v>26340</v>
      </c>
      <c r="H756" s="18" t="s">
        <v>26339</v>
      </c>
    </row>
    <row r="757" spans="1:8" x14ac:dyDescent="0.25">
      <c r="A757" s="19" t="s">
        <v>43918</v>
      </c>
      <c r="B757" t="s">
        <v>43917</v>
      </c>
      <c r="C757" t="s">
        <v>26416</v>
      </c>
      <c r="D757" t="s">
        <v>26415</v>
      </c>
      <c r="G757" t="s">
        <v>26336</v>
      </c>
      <c r="H757" s="18" t="s">
        <v>26335</v>
      </c>
    </row>
    <row r="758" spans="1:8" x14ac:dyDescent="0.25">
      <c r="A758" s="19" t="s">
        <v>43916</v>
      </c>
      <c r="B758" t="s">
        <v>43915</v>
      </c>
      <c r="C758" t="s">
        <v>26410</v>
      </c>
      <c r="D758" t="s">
        <v>26409</v>
      </c>
      <c r="G758" t="s">
        <v>26332</v>
      </c>
      <c r="H758" s="18" t="s">
        <v>26331</v>
      </c>
    </row>
    <row r="759" spans="1:8" x14ac:dyDescent="0.25">
      <c r="A759" s="19" t="s">
        <v>43914</v>
      </c>
      <c r="B759" t="s">
        <v>43913</v>
      </c>
      <c r="C759" t="s">
        <v>26404</v>
      </c>
      <c r="D759" t="s">
        <v>26403</v>
      </c>
      <c r="G759" t="s">
        <v>26328</v>
      </c>
      <c r="H759" s="18" t="s">
        <v>26327</v>
      </c>
    </row>
    <row r="760" spans="1:8" x14ac:dyDescent="0.25">
      <c r="A760" s="19" t="s">
        <v>43912</v>
      </c>
      <c r="B760" t="s">
        <v>43911</v>
      </c>
      <c r="C760" t="s">
        <v>26399</v>
      </c>
      <c r="D760" t="s">
        <v>26398</v>
      </c>
      <c r="G760" t="s">
        <v>26324</v>
      </c>
      <c r="H760" s="18" t="s">
        <v>26323</v>
      </c>
    </row>
    <row r="761" spans="1:8" x14ac:dyDescent="0.25">
      <c r="A761" s="19"/>
      <c r="C761" t="s">
        <v>26393</v>
      </c>
      <c r="D761" t="s">
        <v>26392</v>
      </c>
      <c r="G761" t="s">
        <v>43910</v>
      </c>
      <c r="H761" s="18" t="s">
        <v>43909</v>
      </c>
    </row>
    <row r="762" spans="1:8" x14ac:dyDescent="0.25">
      <c r="A762" s="19"/>
      <c r="C762" t="s">
        <v>26387</v>
      </c>
      <c r="D762" t="s">
        <v>26386</v>
      </c>
      <c r="G762" t="s">
        <v>43908</v>
      </c>
      <c r="H762" s="18" t="s">
        <v>43907</v>
      </c>
    </row>
    <row r="763" spans="1:8" x14ac:dyDescent="0.25">
      <c r="A763" s="19"/>
      <c r="C763" t="s">
        <v>26381</v>
      </c>
      <c r="D763" t="s">
        <v>26380</v>
      </c>
      <c r="G763" t="s">
        <v>26320</v>
      </c>
      <c r="H763" s="18" t="s">
        <v>26319</v>
      </c>
    </row>
    <row r="764" spans="1:8" x14ac:dyDescent="0.25">
      <c r="A764" s="19"/>
      <c r="C764" t="s">
        <v>26375</v>
      </c>
      <c r="D764" t="s">
        <v>26374</v>
      </c>
      <c r="G764" t="s">
        <v>26316</v>
      </c>
      <c r="H764" s="18" t="s">
        <v>26315</v>
      </c>
    </row>
    <row r="765" spans="1:8" x14ac:dyDescent="0.25">
      <c r="A765" s="19"/>
      <c r="C765" t="s">
        <v>26369</v>
      </c>
      <c r="D765" t="s">
        <v>26368</v>
      </c>
      <c r="G765" t="s">
        <v>26312</v>
      </c>
      <c r="H765" s="18" t="s">
        <v>26311</v>
      </c>
    </row>
    <row r="766" spans="1:8" x14ac:dyDescent="0.25">
      <c r="A766" s="19"/>
      <c r="C766" t="s">
        <v>26363</v>
      </c>
      <c r="D766" t="s">
        <v>26362</v>
      </c>
      <c r="G766" t="s">
        <v>26308</v>
      </c>
      <c r="H766" s="18" t="s">
        <v>26307</v>
      </c>
    </row>
    <row r="767" spans="1:8" x14ac:dyDescent="0.25">
      <c r="A767" s="19"/>
      <c r="C767" t="s">
        <v>26357</v>
      </c>
      <c r="D767" t="s">
        <v>26356</v>
      </c>
      <c r="G767" t="s">
        <v>26304</v>
      </c>
      <c r="H767" s="18" t="s">
        <v>26303</v>
      </c>
    </row>
    <row r="768" spans="1:8" x14ac:dyDescent="0.25">
      <c r="A768" s="19"/>
      <c r="C768" t="s">
        <v>26352</v>
      </c>
      <c r="D768" t="s">
        <v>26351</v>
      </c>
      <c r="G768" t="s">
        <v>26300</v>
      </c>
      <c r="H768" s="18" t="s">
        <v>26299</v>
      </c>
    </row>
    <row r="769" spans="1:8" x14ac:dyDescent="0.25">
      <c r="A769" s="19"/>
      <c r="C769" t="s">
        <v>26346</v>
      </c>
      <c r="D769" t="s">
        <v>26345</v>
      </c>
      <c r="G769" t="s">
        <v>26296</v>
      </c>
      <c r="H769" s="18" t="s">
        <v>26295</v>
      </c>
    </row>
    <row r="770" spans="1:8" x14ac:dyDescent="0.25">
      <c r="A770" s="19"/>
      <c r="C770" t="s">
        <v>26342</v>
      </c>
      <c r="D770" t="s">
        <v>26341</v>
      </c>
      <c r="G770" t="s">
        <v>26292</v>
      </c>
      <c r="H770" s="18" t="s">
        <v>26291</v>
      </c>
    </row>
    <row r="771" spans="1:8" x14ac:dyDescent="0.25">
      <c r="A771" s="19"/>
      <c r="C771" t="s">
        <v>26338</v>
      </c>
      <c r="D771" t="s">
        <v>26337</v>
      </c>
      <c r="G771" t="s">
        <v>26288</v>
      </c>
      <c r="H771" s="18" t="s">
        <v>26287</v>
      </c>
    </row>
    <row r="772" spans="1:8" x14ac:dyDescent="0.25">
      <c r="A772" s="19"/>
      <c r="C772" t="s">
        <v>26334</v>
      </c>
      <c r="D772" t="s">
        <v>26333</v>
      </c>
      <c r="G772" t="s">
        <v>26284</v>
      </c>
      <c r="H772" s="18" t="s">
        <v>26283</v>
      </c>
    </row>
    <row r="773" spans="1:8" x14ac:dyDescent="0.25">
      <c r="A773" s="19"/>
      <c r="C773" t="s">
        <v>26330</v>
      </c>
      <c r="D773" t="s">
        <v>26329</v>
      </c>
      <c r="G773" t="s">
        <v>26280</v>
      </c>
      <c r="H773" s="18" t="s">
        <v>26279</v>
      </c>
    </row>
    <row r="774" spans="1:8" x14ac:dyDescent="0.25">
      <c r="A774" s="19"/>
      <c r="C774" t="s">
        <v>26326</v>
      </c>
      <c r="D774" t="s">
        <v>26325</v>
      </c>
      <c r="G774" t="s">
        <v>26276</v>
      </c>
      <c r="H774" s="18" t="s">
        <v>26275</v>
      </c>
    </row>
    <row r="775" spans="1:8" x14ac:dyDescent="0.25">
      <c r="A775" s="19"/>
      <c r="C775" t="s">
        <v>26322</v>
      </c>
      <c r="D775" t="s">
        <v>26321</v>
      </c>
      <c r="G775" t="s">
        <v>26272</v>
      </c>
      <c r="H775" s="18" t="s">
        <v>26271</v>
      </c>
    </row>
    <row r="776" spans="1:8" x14ac:dyDescent="0.25">
      <c r="A776" s="19"/>
      <c r="C776" t="s">
        <v>26318</v>
      </c>
      <c r="D776" t="s">
        <v>26317</v>
      </c>
      <c r="G776" t="s">
        <v>26268</v>
      </c>
      <c r="H776" s="18" t="s">
        <v>26267</v>
      </c>
    </row>
    <row r="777" spans="1:8" x14ac:dyDescent="0.25">
      <c r="A777" s="19"/>
      <c r="C777" t="s">
        <v>26314</v>
      </c>
      <c r="D777" t="s">
        <v>26313</v>
      </c>
      <c r="G777" t="s">
        <v>26264</v>
      </c>
      <c r="H777" s="18" t="s">
        <v>26263</v>
      </c>
    </row>
    <row r="778" spans="1:8" x14ac:dyDescent="0.25">
      <c r="A778" s="19"/>
      <c r="C778" t="s">
        <v>26310</v>
      </c>
      <c r="D778" t="s">
        <v>26309</v>
      </c>
      <c r="G778" t="s">
        <v>26260</v>
      </c>
      <c r="H778" s="18" t="s">
        <v>26259</v>
      </c>
    </row>
    <row r="779" spans="1:8" x14ac:dyDescent="0.25">
      <c r="A779" s="19"/>
      <c r="C779" t="s">
        <v>26306</v>
      </c>
      <c r="D779" t="s">
        <v>26305</v>
      </c>
      <c r="G779" t="s">
        <v>26256</v>
      </c>
      <c r="H779" s="18" t="s">
        <v>26255</v>
      </c>
    </row>
    <row r="780" spans="1:8" x14ac:dyDescent="0.25">
      <c r="A780" s="19"/>
      <c r="C780" t="s">
        <v>26302</v>
      </c>
      <c r="D780" t="s">
        <v>26301</v>
      </c>
      <c r="G780" t="s">
        <v>26252</v>
      </c>
      <c r="H780" s="18" t="s">
        <v>26251</v>
      </c>
    </row>
    <row r="781" spans="1:8" x14ac:dyDescent="0.25">
      <c r="A781" s="19"/>
      <c r="C781" t="s">
        <v>26298</v>
      </c>
      <c r="D781" t="s">
        <v>26297</v>
      </c>
      <c r="G781" t="s">
        <v>26248</v>
      </c>
      <c r="H781" s="18" t="s">
        <v>26247</v>
      </c>
    </row>
    <row r="782" spans="1:8" x14ac:dyDescent="0.25">
      <c r="A782" s="19"/>
      <c r="C782" t="s">
        <v>26294</v>
      </c>
      <c r="D782" t="s">
        <v>26293</v>
      </c>
      <c r="G782" t="s">
        <v>26244</v>
      </c>
      <c r="H782" s="18" t="s">
        <v>26243</v>
      </c>
    </row>
    <row r="783" spans="1:8" x14ac:dyDescent="0.25">
      <c r="A783" s="19"/>
      <c r="C783" t="s">
        <v>26290</v>
      </c>
      <c r="D783" t="s">
        <v>26289</v>
      </c>
      <c r="G783" t="s">
        <v>26240</v>
      </c>
      <c r="H783" s="18" t="s">
        <v>26239</v>
      </c>
    </row>
    <row r="784" spans="1:8" x14ac:dyDescent="0.25">
      <c r="A784" s="19"/>
      <c r="C784" t="s">
        <v>26286</v>
      </c>
      <c r="D784" t="s">
        <v>26285</v>
      </c>
      <c r="G784" t="s">
        <v>26236</v>
      </c>
      <c r="H784" s="18" t="s">
        <v>26235</v>
      </c>
    </row>
    <row r="785" spans="1:8" x14ac:dyDescent="0.25">
      <c r="A785" s="19"/>
      <c r="C785" t="s">
        <v>26282</v>
      </c>
      <c r="D785" t="s">
        <v>26281</v>
      </c>
      <c r="G785" t="s">
        <v>26232</v>
      </c>
      <c r="H785" s="18" t="s">
        <v>26231</v>
      </c>
    </row>
    <row r="786" spans="1:8" x14ac:dyDescent="0.25">
      <c r="A786" s="19"/>
      <c r="C786" t="s">
        <v>26278</v>
      </c>
      <c r="D786" t="s">
        <v>26277</v>
      </c>
      <c r="G786" t="s">
        <v>26228</v>
      </c>
      <c r="H786" s="18" t="s">
        <v>26227</v>
      </c>
    </row>
    <row r="787" spans="1:8" x14ac:dyDescent="0.25">
      <c r="A787" s="19"/>
      <c r="C787" t="s">
        <v>26274</v>
      </c>
      <c r="D787" t="s">
        <v>26273</v>
      </c>
      <c r="G787" t="s">
        <v>26224</v>
      </c>
      <c r="H787" s="18" t="s">
        <v>26223</v>
      </c>
    </row>
    <row r="788" spans="1:8" x14ac:dyDescent="0.25">
      <c r="A788" s="19"/>
      <c r="C788" t="s">
        <v>26270</v>
      </c>
      <c r="D788" t="s">
        <v>26269</v>
      </c>
      <c r="G788" t="s">
        <v>26220</v>
      </c>
      <c r="H788" s="18" t="s">
        <v>26219</v>
      </c>
    </row>
    <row r="789" spans="1:8" x14ac:dyDescent="0.25">
      <c r="A789" s="19"/>
      <c r="C789" t="s">
        <v>26266</v>
      </c>
      <c r="D789" t="s">
        <v>26265</v>
      </c>
      <c r="G789" t="s">
        <v>26216</v>
      </c>
      <c r="H789" s="18" t="s">
        <v>26215</v>
      </c>
    </row>
    <row r="790" spans="1:8" x14ac:dyDescent="0.25">
      <c r="A790" s="19"/>
      <c r="C790" t="s">
        <v>26262</v>
      </c>
      <c r="D790" t="s">
        <v>26261</v>
      </c>
      <c r="G790" t="s">
        <v>26212</v>
      </c>
      <c r="H790" s="18" t="s">
        <v>26211</v>
      </c>
    </row>
    <row r="791" spans="1:8" x14ac:dyDescent="0.25">
      <c r="A791" s="19"/>
      <c r="C791" t="s">
        <v>26258</v>
      </c>
      <c r="D791" t="s">
        <v>26257</v>
      </c>
      <c r="G791" t="s">
        <v>26208</v>
      </c>
      <c r="H791" s="18" t="s">
        <v>26207</v>
      </c>
    </row>
    <row r="792" spans="1:8" x14ac:dyDescent="0.25">
      <c r="A792" s="19"/>
      <c r="C792" t="s">
        <v>26254</v>
      </c>
      <c r="D792" t="s">
        <v>26253</v>
      </c>
      <c r="G792" t="s">
        <v>26204</v>
      </c>
      <c r="H792" s="18" t="s">
        <v>26203</v>
      </c>
    </row>
    <row r="793" spans="1:8" x14ac:dyDescent="0.25">
      <c r="A793" s="19"/>
      <c r="C793" t="s">
        <v>26250</v>
      </c>
      <c r="D793" t="s">
        <v>26249</v>
      </c>
      <c r="G793" t="s">
        <v>26200</v>
      </c>
      <c r="H793" s="18" t="s">
        <v>26199</v>
      </c>
    </row>
    <row r="794" spans="1:8" x14ac:dyDescent="0.25">
      <c r="A794" s="19"/>
      <c r="C794" t="s">
        <v>26246</v>
      </c>
      <c r="D794" t="s">
        <v>26245</v>
      </c>
      <c r="G794" t="s">
        <v>43906</v>
      </c>
      <c r="H794" s="18" t="s">
        <v>43905</v>
      </c>
    </row>
    <row r="795" spans="1:8" x14ac:dyDescent="0.25">
      <c r="A795" s="19"/>
      <c r="C795" t="s">
        <v>26242</v>
      </c>
      <c r="D795" t="s">
        <v>26241</v>
      </c>
      <c r="G795" t="s">
        <v>43904</v>
      </c>
      <c r="H795" s="18" t="s">
        <v>43903</v>
      </c>
    </row>
    <row r="796" spans="1:8" x14ac:dyDescent="0.25">
      <c r="A796" s="19"/>
      <c r="C796" t="s">
        <v>26238</v>
      </c>
      <c r="D796" t="s">
        <v>26237</v>
      </c>
      <c r="G796" t="s">
        <v>43902</v>
      </c>
      <c r="H796" s="18" t="s">
        <v>43901</v>
      </c>
    </row>
    <row r="797" spans="1:8" x14ac:dyDescent="0.25">
      <c r="A797" s="19"/>
      <c r="C797" t="s">
        <v>26234</v>
      </c>
      <c r="D797" t="s">
        <v>26233</v>
      </c>
      <c r="G797" t="s">
        <v>26196</v>
      </c>
      <c r="H797" s="18" t="s">
        <v>26195</v>
      </c>
    </row>
    <row r="798" spans="1:8" x14ac:dyDescent="0.25">
      <c r="A798" s="19"/>
      <c r="C798" t="s">
        <v>26230</v>
      </c>
      <c r="D798" t="s">
        <v>26229</v>
      </c>
      <c r="G798" t="s">
        <v>26192</v>
      </c>
      <c r="H798" s="18" t="s">
        <v>26191</v>
      </c>
    </row>
    <row r="799" spans="1:8" x14ac:dyDescent="0.25">
      <c r="A799" s="19"/>
      <c r="C799" t="s">
        <v>26226</v>
      </c>
      <c r="D799" t="s">
        <v>26225</v>
      </c>
      <c r="G799" t="s">
        <v>26188</v>
      </c>
      <c r="H799" s="18" t="s">
        <v>26187</v>
      </c>
    </row>
    <row r="800" spans="1:8" x14ac:dyDescent="0.25">
      <c r="A800" s="19"/>
      <c r="C800" t="s">
        <v>26222</v>
      </c>
      <c r="D800" t="s">
        <v>26221</v>
      </c>
      <c r="G800" t="s">
        <v>26184</v>
      </c>
      <c r="H800" s="18" t="s">
        <v>26183</v>
      </c>
    </row>
    <row r="801" spans="1:8" x14ac:dyDescent="0.25">
      <c r="A801" s="19"/>
      <c r="C801" t="s">
        <v>26218</v>
      </c>
      <c r="D801" t="s">
        <v>26217</v>
      </c>
      <c r="G801" t="s">
        <v>26180</v>
      </c>
      <c r="H801" s="18" t="s">
        <v>26179</v>
      </c>
    </row>
    <row r="802" spans="1:8" x14ac:dyDescent="0.25">
      <c r="A802" s="19"/>
      <c r="C802" t="s">
        <v>26214</v>
      </c>
      <c r="D802" t="s">
        <v>26213</v>
      </c>
      <c r="G802" t="s">
        <v>26176</v>
      </c>
      <c r="H802" s="18" t="s">
        <v>26175</v>
      </c>
    </row>
    <row r="803" spans="1:8" x14ac:dyDescent="0.25">
      <c r="A803" s="19"/>
      <c r="C803" t="s">
        <v>26210</v>
      </c>
      <c r="D803" t="s">
        <v>26209</v>
      </c>
      <c r="G803" t="s">
        <v>26172</v>
      </c>
      <c r="H803" s="18" t="s">
        <v>26171</v>
      </c>
    </row>
    <row r="804" spans="1:8" x14ac:dyDescent="0.25">
      <c r="A804" s="19"/>
      <c r="C804" t="s">
        <v>26206</v>
      </c>
      <c r="D804" t="s">
        <v>26205</v>
      </c>
      <c r="G804" t="s">
        <v>26168</v>
      </c>
      <c r="H804" s="18" t="s">
        <v>26167</v>
      </c>
    </row>
    <row r="805" spans="1:8" x14ac:dyDescent="0.25">
      <c r="A805" s="19"/>
      <c r="C805" t="s">
        <v>26202</v>
      </c>
      <c r="D805" t="s">
        <v>26201</v>
      </c>
      <c r="G805" t="s">
        <v>26164</v>
      </c>
      <c r="H805" s="18" t="s">
        <v>26163</v>
      </c>
    </row>
    <row r="806" spans="1:8" x14ac:dyDescent="0.25">
      <c r="A806" s="19"/>
      <c r="C806" t="s">
        <v>26198</v>
      </c>
      <c r="D806" t="s">
        <v>26197</v>
      </c>
      <c r="G806" t="s">
        <v>26160</v>
      </c>
      <c r="H806" s="18" t="s">
        <v>26159</v>
      </c>
    </row>
    <row r="807" spans="1:8" x14ac:dyDescent="0.25">
      <c r="A807" s="19"/>
      <c r="C807" t="s">
        <v>26194</v>
      </c>
      <c r="D807" t="s">
        <v>26193</v>
      </c>
      <c r="G807" t="s">
        <v>26156</v>
      </c>
      <c r="H807" s="18" t="s">
        <v>26155</v>
      </c>
    </row>
    <row r="808" spans="1:8" x14ac:dyDescent="0.25">
      <c r="A808" s="19"/>
      <c r="C808" t="s">
        <v>26190</v>
      </c>
      <c r="D808" t="s">
        <v>26189</v>
      </c>
      <c r="G808" t="s">
        <v>26152</v>
      </c>
      <c r="H808" s="18" t="s">
        <v>26151</v>
      </c>
    </row>
    <row r="809" spans="1:8" x14ac:dyDescent="0.25">
      <c r="A809" s="19"/>
      <c r="C809" t="s">
        <v>26186</v>
      </c>
      <c r="D809" t="s">
        <v>26185</v>
      </c>
      <c r="G809" t="s">
        <v>26148</v>
      </c>
      <c r="H809" s="18" t="s">
        <v>26147</v>
      </c>
    </row>
    <row r="810" spans="1:8" x14ac:dyDescent="0.25">
      <c r="A810" s="19"/>
      <c r="C810" t="s">
        <v>26182</v>
      </c>
      <c r="D810" t="s">
        <v>26181</v>
      </c>
      <c r="G810" t="s">
        <v>26144</v>
      </c>
      <c r="H810" s="18" t="s">
        <v>26143</v>
      </c>
    </row>
    <row r="811" spans="1:8" x14ac:dyDescent="0.25">
      <c r="A811" s="19"/>
      <c r="C811" t="s">
        <v>26178</v>
      </c>
      <c r="D811" t="s">
        <v>26177</v>
      </c>
      <c r="G811" t="s">
        <v>26140</v>
      </c>
      <c r="H811" s="18" t="s">
        <v>26139</v>
      </c>
    </row>
    <row r="812" spans="1:8" x14ac:dyDescent="0.25">
      <c r="A812" s="19"/>
      <c r="C812" t="s">
        <v>26174</v>
      </c>
      <c r="D812" t="s">
        <v>26173</v>
      </c>
      <c r="G812" t="s">
        <v>26136</v>
      </c>
      <c r="H812" s="18" t="s">
        <v>26135</v>
      </c>
    </row>
    <row r="813" spans="1:8" x14ac:dyDescent="0.25">
      <c r="A813" s="19"/>
      <c r="C813" t="s">
        <v>26170</v>
      </c>
      <c r="D813" t="s">
        <v>26169</v>
      </c>
      <c r="G813" t="s">
        <v>26132</v>
      </c>
      <c r="H813" s="18" t="s">
        <v>26131</v>
      </c>
    </row>
    <row r="814" spans="1:8" x14ac:dyDescent="0.25">
      <c r="A814" s="19"/>
      <c r="C814" t="s">
        <v>26166</v>
      </c>
      <c r="D814" t="s">
        <v>26165</v>
      </c>
      <c r="G814" t="s">
        <v>26128</v>
      </c>
      <c r="H814" s="18" t="s">
        <v>26127</v>
      </c>
    </row>
    <row r="815" spans="1:8" x14ac:dyDescent="0.25">
      <c r="A815" s="19"/>
      <c r="C815" t="s">
        <v>26162</v>
      </c>
      <c r="D815" t="s">
        <v>26161</v>
      </c>
      <c r="G815" t="s">
        <v>26124</v>
      </c>
      <c r="H815" s="18" t="s">
        <v>26123</v>
      </c>
    </row>
    <row r="816" spans="1:8" x14ac:dyDescent="0.25">
      <c r="A816" s="19"/>
      <c r="C816" t="s">
        <v>26158</v>
      </c>
      <c r="D816" t="s">
        <v>26157</v>
      </c>
      <c r="G816" t="s">
        <v>26120</v>
      </c>
      <c r="H816" s="18" t="s">
        <v>26119</v>
      </c>
    </row>
    <row r="817" spans="1:8" x14ac:dyDescent="0.25">
      <c r="A817" s="19"/>
      <c r="C817" t="s">
        <v>26154</v>
      </c>
      <c r="D817" t="s">
        <v>26153</v>
      </c>
      <c r="G817" t="s">
        <v>26116</v>
      </c>
      <c r="H817" s="18" t="s">
        <v>26115</v>
      </c>
    </row>
    <row r="818" spans="1:8" x14ac:dyDescent="0.25">
      <c r="A818" s="19"/>
      <c r="C818" t="s">
        <v>26150</v>
      </c>
      <c r="D818" t="s">
        <v>26149</v>
      </c>
      <c r="G818" t="s">
        <v>26112</v>
      </c>
      <c r="H818" s="18" t="s">
        <v>26111</v>
      </c>
    </row>
    <row r="819" spans="1:8" x14ac:dyDescent="0.25">
      <c r="A819" s="19"/>
      <c r="C819" t="s">
        <v>26146</v>
      </c>
      <c r="D819" t="s">
        <v>26145</v>
      </c>
      <c r="G819" t="s">
        <v>26108</v>
      </c>
      <c r="H819" s="18" t="s">
        <v>26107</v>
      </c>
    </row>
    <row r="820" spans="1:8" x14ac:dyDescent="0.25">
      <c r="A820" s="19"/>
      <c r="C820" t="s">
        <v>26142</v>
      </c>
      <c r="D820" t="s">
        <v>26141</v>
      </c>
      <c r="G820" t="s">
        <v>26104</v>
      </c>
      <c r="H820" s="18" t="s">
        <v>26103</v>
      </c>
    </row>
    <row r="821" spans="1:8" x14ac:dyDescent="0.25">
      <c r="A821" s="19"/>
      <c r="C821" t="s">
        <v>26138</v>
      </c>
      <c r="D821" t="s">
        <v>26137</v>
      </c>
      <c r="G821" t="s">
        <v>26100</v>
      </c>
      <c r="H821" s="18" t="s">
        <v>26099</v>
      </c>
    </row>
    <row r="822" spans="1:8" x14ac:dyDescent="0.25">
      <c r="A822" s="19"/>
      <c r="C822" t="s">
        <v>26134</v>
      </c>
      <c r="D822" t="s">
        <v>26133</v>
      </c>
      <c r="G822" t="s">
        <v>26096</v>
      </c>
      <c r="H822" s="18" t="s">
        <v>26095</v>
      </c>
    </row>
    <row r="823" spans="1:8" x14ac:dyDescent="0.25">
      <c r="A823" s="19"/>
      <c r="C823" t="s">
        <v>26130</v>
      </c>
      <c r="D823" t="s">
        <v>26129</v>
      </c>
      <c r="G823" t="s">
        <v>26092</v>
      </c>
      <c r="H823" s="18" t="s">
        <v>26091</v>
      </c>
    </row>
    <row r="824" spans="1:8" x14ac:dyDescent="0.25">
      <c r="A824" s="19"/>
      <c r="C824" t="s">
        <v>26126</v>
      </c>
      <c r="D824" t="s">
        <v>26125</v>
      </c>
      <c r="G824" t="s">
        <v>26088</v>
      </c>
      <c r="H824" s="18" t="s">
        <v>26087</v>
      </c>
    </row>
    <row r="825" spans="1:8" x14ac:dyDescent="0.25">
      <c r="A825" s="19"/>
      <c r="C825" t="s">
        <v>26122</v>
      </c>
      <c r="D825" t="s">
        <v>26121</v>
      </c>
      <c r="G825" t="s">
        <v>26084</v>
      </c>
      <c r="H825" s="18" t="s">
        <v>26083</v>
      </c>
    </row>
    <row r="826" spans="1:8" x14ac:dyDescent="0.25">
      <c r="A826" s="19"/>
      <c r="C826" t="s">
        <v>26118</v>
      </c>
      <c r="D826" t="s">
        <v>26117</v>
      </c>
      <c r="G826" t="s">
        <v>26080</v>
      </c>
      <c r="H826" s="18" t="s">
        <v>26079</v>
      </c>
    </row>
    <row r="827" spans="1:8" x14ac:dyDescent="0.25">
      <c r="A827" s="19"/>
      <c r="C827" t="s">
        <v>26114</v>
      </c>
      <c r="D827" t="s">
        <v>26113</v>
      </c>
      <c r="G827" t="s">
        <v>26076</v>
      </c>
      <c r="H827" s="18" t="s">
        <v>26075</v>
      </c>
    </row>
    <row r="828" spans="1:8" x14ac:dyDescent="0.25">
      <c r="A828" s="19"/>
      <c r="C828" t="s">
        <v>26110</v>
      </c>
      <c r="D828" t="s">
        <v>26109</v>
      </c>
      <c r="G828" t="s">
        <v>26072</v>
      </c>
      <c r="H828" s="18" t="s">
        <v>26071</v>
      </c>
    </row>
    <row r="829" spans="1:8" x14ac:dyDescent="0.25">
      <c r="A829" s="19"/>
      <c r="C829" t="s">
        <v>26106</v>
      </c>
      <c r="D829" t="s">
        <v>26105</v>
      </c>
      <c r="G829" t="s">
        <v>26068</v>
      </c>
      <c r="H829" s="18" t="s">
        <v>26067</v>
      </c>
    </row>
    <row r="830" spans="1:8" x14ac:dyDescent="0.25">
      <c r="A830" s="19"/>
      <c r="C830" t="s">
        <v>26102</v>
      </c>
      <c r="D830" t="s">
        <v>26101</v>
      </c>
      <c r="G830" t="s">
        <v>26064</v>
      </c>
      <c r="H830" s="18" t="s">
        <v>26063</v>
      </c>
    </row>
    <row r="831" spans="1:8" x14ac:dyDescent="0.25">
      <c r="A831" s="19"/>
      <c r="C831" t="s">
        <v>26098</v>
      </c>
      <c r="D831" t="s">
        <v>26097</v>
      </c>
      <c r="G831" t="s">
        <v>26060</v>
      </c>
      <c r="H831" s="18" t="s">
        <v>26059</v>
      </c>
    </row>
    <row r="832" spans="1:8" x14ac:dyDescent="0.25">
      <c r="A832" s="19"/>
      <c r="C832" t="s">
        <v>26094</v>
      </c>
      <c r="D832" t="s">
        <v>26093</v>
      </c>
      <c r="G832" t="s">
        <v>26056</v>
      </c>
      <c r="H832" s="18" t="s">
        <v>26055</v>
      </c>
    </row>
    <row r="833" spans="1:8" x14ac:dyDescent="0.25">
      <c r="A833" s="19"/>
      <c r="C833" t="s">
        <v>26090</v>
      </c>
      <c r="D833" t="s">
        <v>26089</v>
      </c>
      <c r="G833" t="s">
        <v>26052</v>
      </c>
      <c r="H833" s="18" t="s">
        <v>26051</v>
      </c>
    </row>
    <row r="834" spans="1:8" x14ac:dyDescent="0.25">
      <c r="A834" s="19"/>
      <c r="C834" t="s">
        <v>26086</v>
      </c>
      <c r="D834" t="s">
        <v>26085</v>
      </c>
      <c r="G834" t="s">
        <v>26048</v>
      </c>
      <c r="H834" s="18" t="s">
        <v>26047</v>
      </c>
    </row>
    <row r="835" spans="1:8" x14ac:dyDescent="0.25">
      <c r="A835" s="19"/>
      <c r="C835" t="s">
        <v>26082</v>
      </c>
      <c r="D835" t="s">
        <v>26081</v>
      </c>
      <c r="G835" t="s">
        <v>43900</v>
      </c>
      <c r="H835" s="18" t="s">
        <v>43899</v>
      </c>
    </row>
    <row r="836" spans="1:8" x14ac:dyDescent="0.25">
      <c r="A836" s="19"/>
      <c r="C836" t="s">
        <v>26078</v>
      </c>
      <c r="D836" t="s">
        <v>26077</v>
      </c>
      <c r="G836" t="s">
        <v>43898</v>
      </c>
      <c r="H836" s="18" t="s">
        <v>43897</v>
      </c>
    </row>
    <row r="837" spans="1:8" x14ac:dyDescent="0.25">
      <c r="A837" s="19"/>
      <c r="C837" t="s">
        <v>26074</v>
      </c>
      <c r="D837" t="s">
        <v>26073</v>
      </c>
      <c r="G837" t="s">
        <v>43896</v>
      </c>
      <c r="H837" s="18" t="s">
        <v>43895</v>
      </c>
    </row>
    <row r="838" spans="1:8" x14ac:dyDescent="0.25">
      <c r="A838" s="19"/>
      <c r="C838" t="s">
        <v>26070</v>
      </c>
      <c r="D838" t="s">
        <v>26069</v>
      </c>
      <c r="G838" t="s">
        <v>43894</v>
      </c>
      <c r="H838" s="18" t="s">
        <v>43893</v>
      </c>
    </row>
    <row r="839" spans="1:8" x14ac:dyDescent="0.25">
      <c r="A839" s="19"/>
      <c r="C839" t="s">
        <v>26066</v>
      </c>
      <c r="D839" t="s">
        <v>26065</v>
      </c>
      <c r="G839" t="s">
        <v>43892</v>
      </c>
      <c r="H839" s="18" t="s">
        <v>43891</v>
      </c>
    </row>
    <row r="840" spans="1:8" x14ac:dyDescent="0.25">
      <c r="A840" s="19"/>
      <c r="C840" t="s">
        <v>26062</v>
      </c>
      <c r="D840" t="s">
        <v>26061</v>
      </c>
      <c r="G840" t="s">
        <v>43890</v>
      </c>
      <c r="H840" s="18" t="s">
        <v>43889</v>
      </c>
    </row>
    <row r="841" spans="1:8" x14ac:dyDescent="0.25">
      <c r="A841" s="19"/>
      <c r="C841" t="s">
        <v>26058</v>
      </c>
      <c r="D841" t="s">
        <v>26057</v>
      </c>
      <c r="G841" t="s">
        <v>43888</v>
      </c>
      <c r="H841" s="18" t="s">
        <v>43887</v>
      </c>
    </row>
    <row r="842" spans="1:8" x14ac:dyDescent="0.25">
      <c r="A842" s="19"/>
      <c r="C842" t="s">
        <v>26054</v>
      </c>
      <c r="D842" t="s">
        <v>26053</v>
      </c>
      <c r="G842" t="s">
        <v>43886</v>
      </c>
      <c r="H842" s="18" t="s">
        <v>43885</v>
      </c>
    </row>
    <row r="843" spans="1:8" x14ac:dyDescent="0.25">
      <c r="A843" s="19"/>
      <c r="C843" t="s">
        <v>26050</v>
      </c>
      <c r="D843" t="s">
        <v>26049</v>
      </c>
      <c r="G843" t="s">
        <v>26044</v>
      </c>
      <c r="H843" s="18" t="s">
        <v>26043</v>
      </c>
    </row>
    <row r="844" spans="1:8" x14ac:dyDescent="0.25">
      <c r="A844" s="19"/>
      <c r="C844" t="s">
        <v>26046</v>
      </c>
      <c r="D844" t="s">
        <v>26045</v>
      </c>
      <c r="G844" t="s">
        <v>26040</v>
      </c>
      <c r="H844" s="18" t="s">
        <v>26039</v>
      </c>
    </row>
    <row r="845" spans="1:8" x14ac:dyDescent="0.25">
      <c r="A845" s="19"/>
      <c r="C845" t="s">
        <v>26042</v>
      </c>
      <c r="D845" t="s">
        <v>26041</v>
      </c>
      <c r="G845" t="s">
        <v>26036</v>
      </c>
      <c r="H845" s="18" t="s">
        <v>26035</v>
      </c>
    </row>
    <row r="846" spans="1:8" x14ac:dyDescent="0.25">
      <c r="A846" s="19"/>
      <c r="C846" t="s">
        <v>26038</v>
      </c>
      <c r="D846" t="s">
        <v>26037</v>
      </c>
      <c r="G846" t="s">
        <v>26032</v>
      </c>
      <c r="H846" s="18" t="s">
        <v>26031</v>
      </c>
    </row>
    <row r="847" spans="1:8" x14ac:dyDescent="0.25">
      <c r="A847" s="19"/>
      <c r="C847" t="s">
        <v>26034</v>
      </c>
      <c r="D847" t="s">
        <v>26033</v>
      </c>
      <c r="G847" t="s">
        <v>26028</v>
      </c>
      <c r="H847" s="18" t="s">
        <v>26027</v>
      </c>
    </row>
    <row r="848" spans="1:8" x14ac:dyDescent="0.25">
      <c r="A848" s="19"/>
      <c r="C848" t="s">
        <v>26030</v>
      </c>
      <c r="D848" t="s">
        <v>26029</v>
      </c>
      <c r="G848" t="s">
        <v>26024</v>
      </c>
      <c r="H848" s="18" t="s">
        <v>26023</v>
      </c>
    </row>
    <row r="849" spans="1:8" x14ac:dyDescent="0.25">
      <c r="A849" s="19"/>
      <c r="C849" t="s">
        <v>26026</v>
      </c>
      <c r="D849" t="s">
        <v>26025</v>
      </c>
      <c r="G849" t="s">
        <v>26020</v>
      </c>
      <c r="H849" s="18" t="s">
        <v>26019</v>
      </c>
    </row>
    <row r="850" spans="1:8" x14ac:dyDescent="0.25">
      <c r="A850" s="19"/>
      <c r="C850" t="s">
        <v>26022</v>
      </c>
      <c r="D850" t="s">
        <v>26021</v>
      </c>
      <c r="G850" t="s">
        <v>26016</v>
      </c>
      <c r="H850" s="18" t="s">
        <v>26015</v>
      </c>
    </row>
    <row r="851" spans="1:8" x14ac:dyDescent="0.25">
      <c r="A851" s="19"/>
      <c r="C851" t="s">
        <v>26018</v>
      </c>
      <c r="D851" t="s">
        <v>26017</v>
      </c>
      <c r="G851" t="s">
        <v>26012</v>
      </c>
      <c r="H851" s="18" t="s">
        <v>26011</v>
      </c>
    </row>
    <row r="852" spans="1:8" x14ac:dyDescent="0.25">
      <c r="A852" s="19"/>
      <c r="C852" t="s">
        <v>26014</v>
      </c>
      <c r="D852" t="s">
        <v>26013</v>
      </c>
      <c r="G852" t="s">
        <v>26008</v>
      </c>
      <c r="H852" s="18" t="s">
        <v>26007</v>
      </c>
    </row>
    <row r="853" spans="1:8" x14ac:dyDescent="0.25">
      <c r="A853" s="19"/>
      <c r="C853" t="s">
        <v>26010</v>
      </c>
      <c r="D853" t="s">
        <v>26009</v>
      </c>
      <c r="G853" t="s">
        <v>26004</v>
      </c>
      <c r="H853" s="18" t="s">
        <v>26003</v>
      </c>
    </row>
    <row r="854" spans="1:8" x14ac:dyDescent="0.25">
      <c r="A854" s="19"/>
      <c r="C854" t="s">
        <v>26006</v>
      </c>
      <c r="D854" t="s">
        <v>26005</v>
      </c>
      <c r="G854" t="s">
        <v>26000</v>
      </c>
      <c r="H854" s="18" t="s">
        <v>25999</v>
      </c>
    </row>
    <row r="855" spans="1:8" x14ac:dyDescent="0.25">
      <c r="A855" s="19"/>
      <c r="C855" t="s">
        <v>26002</v>
      </c>
      <c r="D855" t="s">
        <v>26001</v>
      </c>
      <c r="G855" t="s">
        <v>25996</v>
      </c>
      <c r="H855" s="18" t="s">
        <v>25995</v>
      </c>
    </row>
    <row r="856" spans="1:8" x14ac:dyDescent="0.25">
      <c r="A856" s="19"/>
      <c r="C856" t="s">
        <v>25998</v>
      </c>
      <c r="D856" t="s">
        <v>25997</v>
      </c>
      <c r="G856" t="s">
        <v>25992</v>
      </c>
      <c r="H856" s="18" t="s">
        <v>25991</v>
      </c>
    </row>
    <row r="857" spans="1:8" x14ac:dyDescent="0.25">
      <c r="A857" s="19"/>
      <c r="C857" t="s">
        <v>25994</v>
      </c>
      <c r="D857" t="s">
        <v>25993</v>
      </c>
      <c r="G857" t="s">
        <v>25988</v>
      </c>
      <c r="H857" s="18" t="s">
        <v>25987</v>
      </c>
    </row>
    <row r="858" spans="1:8" x14ac:dyDescent="0.25">
      <c r="A858" s="19"/>
      <c r="C858" t="s">
        <v>25990</v>
      </c>
      <c r="D858" t="s">
        <v>25989</v>
      </c>
      <c r="G858" t="s">
        <v>43884</v>
      </c>
      <c r="H858" s="18" t="s">
        <v>43883</v>
      </c>
    </row>
    <row r="859" spans="1:8" x14ac:dyDescent="0.25">
      <c r="A859" s="19"/>
      <c r="C859" t="s">
        <v>25986</v>
      </c>
      <c r="D859" t="s">
        <v>25985</v>
      </c>
      <c r="G859" t="s">
        <v>43882</v>
      </c>
      <c r="H859" s="18" t="s">
        <v>43881</v>
      </c>
    </row>
    <row r="860" spans="1:8" x14ac:dyDescent="0.25">
      <c r="A860" s="19"/>
      <c r="C860" t="s">
        <v>25982</v>
      </c>
      <c r="D860" t="s">
        <v>25981</v>
      </c>
      <c r="G860" t="s">
        <v>25984</v>
      </c>
      <c r="H860" s="18" t="s">
        <v>25983</v>
      </c>
    </row>
    <row r="861" spans="1:8" x14ac:dyDescent="0.25">
      <c r="A861" s="19"/>
      <c r="C861" t="s">
        <v>25978</v>
      </c>
      <c r="D861" t="s">
        <v>25977</v>
      </c>
      <c r="G861" t="s">
        <v>25980</v>
      </c>
      <c r="H861" s="18" t="s">
        <v>25979</v>
      </c>
    </row>
    <row r="862" spans="1:8" x14ac:dyDescent="0.25">
      <c r="A862" s="19"/>
      <c r="C862" t="s">
        <v>25974</v>
      </c>
      <c r="D862" t="s">
        <v>25973</v>
      </c>
      <c r="G862" t="s">
        <v>25976</v>
      </c>
      <c r="H862" s="18" t="s">
        <v>25975</v>
      </c>
    </row>
    <row r="863" spans="1:8" x14ac:dyDescent="0.25">
      <c r="A863" s="19"/>
      <c r="C863" t="s">
        <v>25970</v>
      </c>
      <c r="D863" t="s">
        <v>25969</v>
      </c>
      <c r="G863" t="s">
        <v>25972</v>
      </c>
      <c r="H863" s="18" t="s">
        <v>25971</v>
      </c>
    </row>
    <row r="864" spans="1:8" x14ac:dyDescent="0.25">
      <c r="A864" s="19"/>
      <c r="C864" t="s">
        <v>25966</v>
      </c>
      <c r="D864" t="s">
        <v>25965</v>
      </c>
      <c r="G864" t="s">
        <v>25968</v>
      </c>
      <c r="H864" s="18" t="s">
        <v>25967</v>
      </c>
    </row>
    <row r="865" spans="1:8" x14ac:dyDescent="0.25">
      <c r="A865" s="19"/>
      <c r="C865" t="s">
        <v>25962</v>
      </c>
      <c r="D865" t="s">
        <v>25961</v>
      </c>
      <c r="G865" t="s">
        <v>25964</v>
      </c>
      <c r="H865" s="18" t="s">
        <v>25963</v>
      </c>
    </row>
    <row r="866" spans="1:8" x14ac:dyDescent="0.25">
      <c r="A866" s="19"/>
      <c r="C866" t="s">
        <v>25958</v>
      </c>
      <c r="D866" t="s">
        <v>25957</v>
      </c>
      <c r="G866" t="s">
        <v>25960</v>
      </c>
      <c r="H866" s="18" t="s">
        <v>25959</v>
      </c>
    </row>
    <row r="867" spans="1:8" x14ac:dyDescent="0.25">
      <c r="A867" s="19"/>
      <c r="C867" t="s">
        <v>25954</v>
      </c>
      <c r="D867" t="s">
        <v>25953</v>
      </c>
      <c r="G867" t="s">
        <v>25956</v>
      </c>
      <c r="H867" s="18" t="s">
        <v>25955</v>
      </c>
    </row>
    <row r="868" spans="1:8" x14ac:dyDescent="0.25">
      <c r="A868" s="19"/>
      <c r="C868" t="s">
        <v>25950</v>
      </c>
      <c r="D868" t="s">
        <v>25949</v>
      </c>
      <c r="G868" t="s">
        <v>25952</v>
      </c>
      <c r="H868" s="18" t="s">
        <v>25951</v>
      </c>
    </row>
    <row r="869" spans="1:8" x14ac:dyDescent="0.25">
      <c r="A869" s="19"/>
      <c r="C869" t="s">
        <v>25946</v>
      </c>
      <c r="D869" t="s">
        <v>25945</v>
      </c>
      <c r="G869" t="s">
        <v>25948</v>
      </c>
      <c r="H869" s="18" t="s">
        <v>25947</v>
      </c>
    </row>
    <row r="870" spans="1:8" x14ac:dyDescent="0.25">
      <c r="A870" s="19"/>
      <c r="C870" t="s">
        <v>25942</v>
      </c>
      <c r="D870" t="s">
        <v>25941</v>
      </c>
      <c r="G870" t="s">
        <v>25944</v>
      </c>
      <c r="H870" s="18" t="s">
        <v>25943</v>
      </c>
    </row>
    <row r="871" spans="1:8" x14ac:dyDescent="0.25">
      <c r="A871" s="19"/>
      <c r="C871" t="s">
        <v>25938</v>
      </c>
      <c r="D871" t="s">
        <v>25937</v>
      </c>
      <c r="G871" t="s">
        <v>25940</v>
      </c>
      <c r="H871" s="18" t="s">
        <v>25939</v>
      </c>
    </row>
    <row r="872" spans="1:8" x14ac:dyDescent="0.25">
      <c r="A872" s="19"/>
      <c r="C872" t="s">
        <v>25934</v>
      </c>
      <c r="D872" t="s">
        <v>25933</v>
      </c>
      <c r="G872" t="s">
        <v>25936</v>
      </c>
      <c r="H872" s="18" t="s">
        <v>25935</v>
      </c>
    </row>
    <row r="873" spans="1:8" x14ac:dyDescent="0.25">
      <c r="A873" s="19"/>
      <c r="C873" t="s">
        <v>25930</v>
      </c>
      <c r="D873" t="s">
        <v>43880</v>
      </c>
      <c r="G873" t="s">
        <v>25932</v>
      </c>
      <c r="H873" s="18" t="s">
        <v>25931</v>
      </c>
    </row>
    <row r="874" spans="1:8" x14ac:dyDescent="0.25">
      <c r="A874" s="19"/>
      <c r="C874" t="s">
        <v>25927</v>
      </c>
      <c r="D874" t="s">
        <v>25926</v>
      </c>
      <c r="G874" t="s">
        <v>25929</v>
      </c>
      <c r="H874" s="18" t="s">
        <v>25928</v>
      </c>
    </row>
    <row r="875" spans="1:8" x14ac:dyDescent="0.25">
      <c r="A875" s="19"/>
      <c r="C875" t="s">
        <v>25923</v>
      </c>
      <c r="D875" t="s">
        <v>25922</v>
      </c>
      <c r="G875" t="s">
        <v>25925</v>
      </c>
      <c r="H875" s="18" t="s">
        <v>25924</v>
      </c>
    </row>
    <row r="876" spans="1:8" x14ac:dyDescent="0.25">
      <c r="A876" s="19"/>
      <c r="C876" t="s">
        <v>25919</v>
      </c>
      <c r="D876" t="s">
        <v>25918</v>
      </c>
      <c r="G876" t="s">
        <v>25921</v>
      </c>
      <c r="H876" s="18" t="s">
        <v>25920</v>
      </c>
    </row>
    <row r="877" spans="1:8" x14ac:dyDescent="0.25">
      <c r="A877" s="19"/>
      <c r="C877" t="s">
        <v>25915</v>
      </c>
      <c r="D877" t="s">
        <v>25914</v>
      </c>
      <c r="G877" t="s">
        <v>25917</v>
      </c>
      <c r="H877" s="18" t="s">
        <v>25916</v>
      </c>
    </row>
    <row r="878" spans="1:8" x14ac:dyDescent="0.25">
      <c r="A878" s="19"/>
      <c r="C878" t="s">
        <v>25911</v>
      </c>
      <c r="D878" t="s">
        <v>25910</v>
      </c>
      <c r="G878" t="s">
        <v>25913</v>
      </c>
      <c r="H878" s="18" t="s">
        <v>25912</v>
      </c>
    </row>
    <row r="879" spans="1:8" x14ac:dyDescent="0.25">
      <c r="A879" s="19"/>
      <c r="C879" t="s">
        <v>25907</v>
      </c>
      <c r="D879" t="s">
        <v>25906</v>
      </c>
      <c r="G879" t="s">
        <v>25909</v>
      </c>
      <c r="H879" s="18" t="s">
        <v>25908</v>
      </c>
    </row>
    <row r="880" spans="1:8" x14ac:dyDescent="0.25">
      <c r="A880" s="19"/>
      <c r="C880" t="s">
        <v>25903</v>
      </c>
      <c r="D880" t="s">
        <v>25902</v>
      </c>
      <c r="G880" t="s">
        <v>25905</v>
      </c>
      <c r="H880" s="18" t="s">
        <v>25904</v>
      </c>
    </row>
    <row r="881" spans="1:8" x14ac:dyDescent="0.25">
      <c r="A881" s="19"/>
      <c r="C881" t="s">
        <v>25899</v>
      </c>
      <c r="D881" t="s">
        <v>25898</v>
      </c>
      <c r="G881" t="s">
        <v>25901</v>
      </c>
      <c r="H881" s="18" t="s">
        <v>25900</v>
      </c>
    </row>
    <row r="882" spans="1:8" x14ac:dyDescent="0.25">
      <c r="A882" s="19"/>
      <c r="C882" t="s">
        <v>25895</v>
      </c>
      <c r="D882" t="s">
        <v>25894</v>
      </c>
      <c r="G882" t="s">
        <v>25897</v>
      </c>
      <c r="H882" s="18" t="s">
        <v>25896</v>
      </c>
    </row>
    <row r="883" spans="1:8" x14ac:dyDescent="0.25">
      <c r="A883" s="19"/>
      <c r="C883" t="s">
        <v>25891</v>
      </c>
      <c r="D883" t="s">
        <v>25890</v>
      </c>
      <c r="G883" t="s">
        <v>25893</v>
      </c>
      <c r="H883" s="18" t="s">
        <v>25892</v>
      </c>
    </row>
    <row r="884" spans="1:8" x14ac:dyDescent="0.25">
      <c r="A884" s="19"/>
      <c r="C884" t="s">
        <v>25887</v>
      </c>
      <c r="D884" t="s">
        <v>25886</v>
      </c>
      <c r="G884" t="s">
        <v>25889</v>
      </c>
      <c r="H884" s="18" t="s">
        <v>25888</v>
      </c>
    </row>
    <row r="885" spans="1:8" x14ac:dyDescent="0.25">
      <c r="A885" s="19"/>
      <c r="C885" t="s">
        <v>25883</v>
      </c>
      <c r="D885" t="s">
        <v>25882</v>
      </c>
      <c r="G885" t="s">
        <v>25885</v>
      </c>
      <c r="H885" s="18" t="s">
        <v>25884</v>
      </c>
    </row>
    <row r="886" spans="1:8" x14ac:dyDescent="0.25">
      <c r="A886" s="19"/>
      <c r="C886" t="s">
        <v>25879</v>
      </c>
      <c r="D886" t="s">
        <v>25878</v>
      </c>
      <c r="G886" t="s">
        <v>25881</v>
      </c>
      <c r="H886" s="18" t="s">
        <v>25880</v>
      </c>
    </row>
    <row r="887" spans="1:8" x14ac:dyDescent="0.25">
      <c r="A887" s="19"/>
      <c r="C887" t="s">
        <v>25875</v>
      </c>
      <c r="D887" t="s">
        <v>25874</v>
      </c>
      <c r="G887" t="s">
        <v>25877</v>
      </c>
      <c r="H887" s="18" t="s">
        <v>25876</v>
      </c>
    </row>
    <row r="888" spans="1:8" x14ac:dyDescent="0.25">
      <c r="A888" s="19"/>
      <c r="C888" t="s">
        <v>25871</v>
      </c>
      <c r="D888" t="s">
        <v>25870</v>
      </c>
      <c r="G888" t="s">
        <v>25873</v>
      </c>
      <c r="H888" s="18" t="s">
        <v>25872</v>
      </c>
    </row>
    <row r="889" spans="1:8" x14ac:dyDescent="0.25">
      <c r="A889" s="19"/>
      <c r="C889" t="s">
        <v>25867</v>
      </c>
      <c r="D889" t="s">
        <v>25866</v>
      </c>
      <c r="G889" t="s">
        <v>25869</v>
      </c>
      <c r="H889" s="18" t="s">
        <v>25868</v>
      </c>
    </row>
    <row r="890" spans="1:8" x14ac:dyDescent="0.25">
      <c r="A890" s="19"/>
      <c r="C890" t="s">
        <v>25863</v>
      </c>
      <c r="D890" t="s">
        <v>25862</v>
      </c>
      <c r="G890" t="s">
        <v>25865</v>
      </c>
      <c r="H890" s="18" t="s">
        <v>25864</v>
      </c>
    </row>
    <row r="891" spans="1:8" x14ac:dyDescent="0.25">
      <c r="A891" s="19"/>
      <c r="C891" t="s">
        <v>25859</v>
      </c>
      <c r="D891" t="s">
        <v>25858</v>
      </c>
      <c r="G891" t="s">
        <v>25861</v>
      </c>
      <c r="H891" s="18" t="s">
        <v>25860</v>
      </c>
    </row>
    <row r="892" spans="1:8" x14ac:dyDescent="0.25">
      <c r="A892" s="19"/>
      <c r="C892" t="s">
        <v>25855</v>
      </c>
      <c r="D892" t="s">
        <v>25854</v>
      </c>
      <c r="G892" t="s">
        <v>25857</v>
      </c>
      <c r="H892" s="18" t="s">
        <v>25856</v>
      </c>
    </row>
    <row r="893" spans="1:8" x14ac:dyDescent="0.25">
      <c r="A893" s="19"/>
      <c r="C893" t="s">
        <v>25851</v>
      </c>
      <c r="D893" t="s">
        <v>25850</v>
      </c>
      <c r="G893" t="s">
        <v>25853</v>
      </c>
      <c r="H893" s="18" t="s">
        <v>25852</v>
      </c>
    </row>
    <row r="894" spans="1:8" x14ac:dyDescent="0.25">
      <c r="A894" s="19"/>
      <c r="C894" t="s">
        <v>25847</v>
      </c>
      <c r="D894" t="s">
        <v>25846</v>
      </c>
      <c r="G894" t="s">
        <v>25849</v>
      </c>
      <c r="H894" s="18" t="s">
        <v>25848</v>
      </c>
    </row>
    <row r="895" spans="1:8" x14ac:dyDescent="0.25">
      <c r="A895" s="19"/>
      <c r="C895" t="s">
        <v>25843</v>
      </c>
      <c r="D895" t="s">
        <v>25842</v>
      </c>
      <c r="G895" t="s">
        <v>25845</v>
      </c>
      <c r="H895" s="18" t="s">
        <v>25844</v>
      </c>
    </row>
    <row r="896" spans="1:8" x14ac:dyDescent="0.25">
      <c r="A896" s="19"/>
      <c r="C896" t="s">
        <v>25839</v>
      </c>
      <c r="D896" t="s">
        <v>25838</v>
      </c>
      <c r="G896" t="s">
        <v>25841</v>
      </c>
      <c r="H896" s="18" t="s">
        <v>25840</v>
      </c>
    </row>
    <row r="897" spans="1:8" x14ac:dyDescent="0.25">
      <c r="A897" s="19"/>
      <c r="C897" t="s">
        <v>25835</v>
      </c>
      <c r="D897" t="s">
        <v>25834</v>
      </c>
      <c r="G897" t="s">
        <v>25837</v>
      </c>
      <c r="H897" s="18" t="s">
        <v>25836</v>
      </c>
    </row>
    <row r="898" spans="1:8" x14ac:dyDescent="0.25">
      <c r="A898" s="19"/>
      <c r="C898" t="s">
        <v>25831</v>
      </c>
      <c r="D898" t="s">
        <v>25830</v>
      </c>
      <c r="G898" t="s">
        <v>25833</v>
      </c>
      <c r="H898" s="18" t="s">
        <v>25832</v>
      </c>
    </row>
    <row r="899" spans="1:8" x14ac:dyDescent="0.25">
      <c r="A899" s="19"/>
      <c r="C899" t="s">
        <v>25827</v>
      </c>
      <c r="D899" t="s">
        <v>25826</v>
      </c>
      <c r="G899" t="s">
        <v>25829</v>
      </c>
      <c r="H899" s="18" t="s">
        <v>25828</v>
      </c>
    </row>
    <row r="900" spans="1:8" x14ac:dyDescent="0.25">
      <c r="A900" s="19"/>
      <c r="C900" t="s">
        <v>25823</v>
      </c>
      <c r="D900" t="s">
        <v>25822</v>
      </c>
      <c r="G900" t="s">
        <v>25825</v>
      </c>
      <c r="H900" s="18" t="s">
        <v>25824</v>
      </c>
    </row>
    <row r="901" spans="1:8" x14ac:dyDescent="0.25">
      <c r="A901" s="19"/>
      <c r="C901" t="s">
        <v>25819</v>
      </c>
      <c r="D901" t="s">
        <v>25818</v>
      </c>
      <c r="G901" t="s">
        <v>25821</v>
      </c>
      <c r="H901" s="18" t="s">
        <v>25820</v>
      </c>
    </row>
    <row r="902" spans="1:8" x14ac:dyDescent="0.25">
      <c r="A902" s="19"/>
      <c r="C902" t="s">
        <v>25815</v>
      </c>
      <c r="D902" t="s">
        <v>25814</v>
      </c>
      <c r="G902" t="s">
        <v>25817</v>
      </c>
      <c r="H902" s="18" t="s">
        <v>25816</v>
      </c>
    </row>
    <row r="903" spans="1:8" x14ac:dyDescent="0.25">
      <c r="A903" s="19"/>
      <c r="C903" t="s">
        <v>25811</v>
      </c>
      <c r="D903" t="s">
        <v>25810</v>
      </c>
      <c r="G903" t="s">
        <v>25813</v>
      </c>
      <c r="H903" s="18" t="s">
        <v>25812</v>
      </c>
    </row>
    <row r="904" spans="1:8" x14ac:dyDescent="0.25">
      <c r="A904" s="19"/>
      <c r="C904" t="s">
        <v>25807</v>
      </c>
      <c r="D904" t="s">
        <v>25806</v>
      </c>
      <c r="G904" t="s">
        <v>25809</v>
      </c>
      <c r="H904" s="18" t="s">
        <v>25808</v>
      </c>
    </row>
    <row r="905" spans="1:8" x14ac:dyDescent="0.25">
      <c r="A905" s="19"/>
      <c r="C905" t="s">
        <v>25803</v>
      </c>
      <c r="D905" t="s">
        <v>25802</v>
      </c>
      <c r="G905" t="s">
        <v>25805</v>
      </c>
      <c r="H905" s="18" t="s">
        <v>25804</v>
      </c>
    </row>
    <row r="906" spans="1:8" x14ac:dyDescent="0.25">
      <c r="A906" s="19"/>
      <c r="C906" t="s">
        <v>25799</v>
      </c>
      <c r="D906" t="s">
        <v>25798</v>
      </c>
      <c r="G906" t="s">
        <v>25801</v>
      </c>
      <c r="H906" s="18" t="s">
        <v>25800</v>
      </c>
    </row>
    <row r="907" spans="1:8" x14ac:dyDescent="0.25">
      <c r="A907" s="19"/>
      <c r="C907" t="s">
        <v>25795</v>
      </c>
      <c r="D907" t="s">
        <v>25794</v>
      </c>
      <c r="G907" t="s">
        <v>25797</v>
      </c>
      <c r="H907" s="18" t="s">
        <v>25796</v>
      </c>
    </row>
    <row r="908" spans="1:8" x14ac:dyDescent="0.25">
      <c r="A908" s="19"/>
      <c r="C908" t="s">
        <v>25791</v>
      </c>
      <c r="D908" t="s">
        <v>25790</v>
      </c>
      <c r="G908" t="s">
        <v>25793</v>
      </c>
      <c r="H908" s="18" t="s">
        <v>25792</v>
      </c>
    </row>
    <row r="909" spans="1:8" x14ac:dyDescent="0.25">
      <c r="A909" s="19"/>
      <c r="C909" t="s">
        <v>25787</v>
      </c>
      <c r="D909" t="s">
        <v>25786</v>
      </c>
      <c r="G909" t="s">
        <v>25789</v>
      </c>
      <c r="H909" s="18" t="s">
        <v>25788</v>
      </c>
    </row>
    <row r="910" spans="1:8" x14ac:dyDescent="0.25">
      <c r="A910" s="19"/>
      <c r="C910" t="s">
        <v>25783</v>
      </c>
      <c r="D910" t="s">
        <v>25782</v>
      </c>
      <c r="G910" t="s">
        <v>25785</v>
      </c>
      <c r="H910" s="18" t="s">
        <v>25784</v>
      </c>
    </row>
    <row r="911" spans="1:8" x14ac:dyDescent="0.25">
      <c r="A911" s="19"/>
      <c r="C911" t="s">
        <v>25779</v>
      </c>
      <c r="D911" t="s">
        <v>25778</v>
      </c>
      <c r="G911" t="s">
        <v>25781</v>
      </c>
      <c r="H911" s="18" t="s">
        <v>25780</v>
      </c>
    </row>
    <row r="912" spans="1:8" x14ac:dyDescent="0.25">
      <c r="A912" s="19"/>
      <c r="C912" t="s">
        <v>25775</v>
      </c>
      <c r="D912" t="s">
        <v>25774</v>
      </c>
      <c r="G912" t="s">
        <v>25777</v>
      </c>
      <c r="H912" s="18" t="s">
        <v>25776</v>
      </c>
    </row>
    <row r="913" spans="1:8" x14ac:dyDescent="0.25">
      <c r="A913" s="19"/>
      <c r="C913" t="s">
        <v>25771</v>
      </c>
      <c r="D913" t="s">
        <v>25770</v>
      </c>
      <c r="G913" t="s">
        <v>25773</v>
      </c>
      <c r="H913" s="18" t="s">
        <v>25772</v>
      </c>
    </row>
    <row r="914" spans="1:8" x14ac:dyDescent="0.25">
      <c r="A914" s="19"/>
      <c r="C914" t="s">
        <v>25767</v>
      </c>
      <c r="D914" t="s">
        <v>25766</v>
      </c>
      <c r="G914" t="s">
        <v>25769</v>
      </c>
      <c r="H914" s="18" t="s">
        <v>25768</v>
      </c>
    </row>
    <row r="915" spans="1:8" x14ac:dyDescent="0.25">
      <c r="A915" s="19"/>
      <c r="C915" t="s">
        <v>25763</v>
      </c>
      <c r="D915" t="s">
        <v>25762</v>
      </c>
      <c r="G915" t="s">
        <v>25765</v>
      </c>
      <c r="H915" s="18" t="s">
        <v>25764</v>
      </c>
    </row>
    <row r="916" spans="1:8" x14ac:dyDescent="0.25">
      <c r="A916" s="19"/>
      <c r="C916" t="s">
        <v>25759</v>
      </c>
      <c r="D916" t="s">
        <v>25758</v>
      </c>
      <c r="G916" t="s">
        <v>25761</v>
      </c>
      <c r="H916" s="18" t="s">
        <v>25760</v>
      </c>
    </row>
    <row r="917" spans="1:8" x14ac:dyDescent="0.25">
      <c r="A917" s="19"/>
      <c r="C917" t="s">
        <v>25755</v>
      </c>
      <c r="D917" t="s">
        <v>25754</v>
      </c>
      <c r="G917" t="s">
        <v>25757</v>
      </c>
      <c r="H917" s="18" t="s">
        <v>25756</v>
      </c>
    </row>
    <row r="918" spans="1:8" x14ac:dyDescent="0.25">
      <c r="A918" s="19"/>
      <c r="C918" t="s">
        <v>25751</v>
      </c>
      <c r="D918" t="s">
        <v>25750</v>
      </c>
      <c r="G918" t="s">
        <v>25753</v>
      </c>
      <c r="H918" s="18" t="s">
        <v>25752</v>
      </c>
    </row>
    <row r="919" spans="1:8" x14ac:dyDescent="0.25">
      <c r="A919" s="19"/>
      <c r="C919" t="s">
        <v>43879</v>
      </c>
      <c r="D919" t="s">
        <v>43878</v>
      </c>
      <c r="G919" t="s">
        <v>25749</v>
      </c>
      <c r="H919" s="18" t="s">
        <v>25748</v>
      </c>
    </row>
    <row r="920" spans="1:8" x14ac:dyDescent="0.25">
      <c r="A920" s="19"/>
      <c r="C920" t="s">
        <v>43877</v>
      </c>
      <c r="D920" t="s">
        <v>43876</v>
      </c>
      <c r="G920" t="s">
        <v>25745</v>
      </c>
      <c r="H920" s="18" t="s">
        <v>25744</v>
      </c>
    </row>
    <row r="921" spans="1:8" x14ac:dyDescent="0.25">
      <c r="A921" s="19"/>
      <c r="C921" t="s">
        <v>43875</v>
      </c>
      <c r="D921" t="s">
        <v>43874</v>
      </c>
      <c r="G921" t="s">
        <v>25741</v>
      </c>
      <c r="H921" s="18" t="s">
        <v>25740</v>
      </c>
    </row>
    <row r="922" spans="1:8" x14ac:dyDescent="0.25">
      <c r="A922" s="19"/>
      <c r="C922" t="s">
        <v>43873</v>
      </c>
      <c r="D922" t="s">
        <v>43872</v>
      </c>
      <c r="G922" t="s">
        <v>25737</v>
      </c>
      <c r="H922" s="18" t="s">
        <v>25736</v>
      </c>
    </row>
    <row r="923" spans="1:8" x14ac:dyDescent="0.25">
      <c r="A923" s="19"/>
      <c r="C923" t="s">
        <v>43871</v>
      </c>
      <c r="D923" t="s">
        <v>43870</v>
      </c>
      <c r="G923" t="s">
        <v>25733</v>
      </c>
      <c r="H923" s="18" t="s">
        <v>25732</v>
      </c>
    </row>
    <row r="924" spans="1:8" x14ac:dyDescent="0.25">
      <c r="A924" s="19"/>
      <c r="C924" t="s">
        <v>43869</v>
      </c>
      <c r="D924" t="s">
        <v>43868</v>
      </c>
      <c r="G924" t="s">
        <v>25729</v>
      </c>
      <c r="H924" s="18" t="s">
        <v>25728</v>
      </c>
    </row>
    <row r="925" spans="1:8" x14ac:dyDescent="0.25">
      <c r="A925" s="19"/>
      <c r="C925" t="s">
        <v>43867</v>
      </c>
      <c r="D925" t="s">
        <v>43866</v>
      </c>
      <c r="G925" t="s">
        <v>25725</v>
      </c>
      <c r="H925" s="18" t="s">
        <v>25724</v>
      </c>
    </row>
    <row r="926" spans="1:8" x14ac:dyDescent="0.25">
      <c r="A926" s="19"/>
      <c r="C926" t="s">
        <v>43865</v>
      </c>
      <c r="D926" t="s">
        <v>43864</v>
      </c>
      <c r="G926" t="s">
        <v>25721</v>
      </c>
      <c r="H926" s="18" t="s">
        <v>25720</v>
      </c>
    </row>
    <row r="927" spans="1:8" x14ac:dyDescent="0.25">
      <c r="A927" s="19"/>
      <c r="C927" t="s">
        <v>43863</v>
      </c>
      <c r="D927" t="s">
        <v>43862</v>
      </c>
      <c r="G927" t="s">
        <v>25717</v>
      </c>
      <c r="H927" s="18" t="s">
        <v>25716</v>
      </c>
    </row>
    <row r="928" spans="1:8" x14ac:dyDescent="0.25">
      <c r="A928" s="19"/>
      <c r="C928" t="s">
        <v>43861</v>
      </c>
      <c r="D928" t="s">
        <v>43860</v>
      </c>
      <c r="G928" t="s">
        <v>25713</v>
      </c>
      <c r="H928" s="18" t="s">
        <v>25712</v>
      </c>
    </row>
    <row r="929" spans="1:8" x14ac:dyDescent="0.25">
      <c r="A929" s="19"/>
      <c r="C929" t="s">
        <v>43859</v>
      </c>
      <c r="D929" t="s">
        <v>43858</v>
      </c>
      <c r="G929" t="s">
        <v>25709</v>
      </c>
      <c r="H929" s="18" t="s">
        <v>25708</v>
      </c>
    </row>
    <row r="930" spans="1:8" x14ac:dyDescent="0.25">
      <c r="A930" s="19"/>
      <c r="C930" t="s">
        <v>43857</v>
      </c>
      <c r="D930" t="s">
        <v>43856</v>
      </c>
      <c r="G930" t="s">
        <v>25705</v>
      </c>
      <c r="H930" s="18" t="s">
        <v>25704</v>
      </c>
    </row>
    <row r="931" spans="1:8" x14ac:dyDescent="0.25">
      <c r="A931" s="19"/>
      <c r="C931" t="s">
        <v>43855</v>
      </c>
      <c r="D931" t="s">
        <v>43854</v>
      </c>
      <c r="G931" t="s">
        <v>25701</v>
      </c>
      <c r="H931" s="18" t="s">
        <v>25700</v>
      </c>
    </row>
    <row r="932" spans="1:8" x14ac:dyDescent="0.25">
      <c r="A932" s="19"/>
      <c r="C932" t="s">
        <v>43853</v>
      </c>
      <c r="D932" t="s">
        <v>43852</v>
      </c>
      <c r="G932" t="s">
        <v>25697</v>
      </c>
      <c r="H932" s="18" t="s">
        <v>25696</v>
      </c>
    </row>
    <row r="933" spans="1:8" x14ac:dyDescent="0.25">
      <c r="A933" s="19"/>
      <c r="C933" t="s">
        <v>43851</v>
      </c>
      <c r="D933" t="s">
        <v>43850</v>
      </c>
      <c r="G933" t="s">
        <v>25693</v>
      </c>
      <c r="H933" s="18" t="s">
        <v>25692</v>
      </c>
    </row>
    <row r="934" spans="1:8" x14ac:dyDescent="0.25">
      <c r="A934" s="19"/>
      <c r="C934" t="s">
        <v>43849</v>
      </c>
      <c r="D934" t="s">
        <v>43848</v>
      </c>
      <c r="G934" t="s">
        <v>25689</v>
      </c>
      <c r="H934" s="18" t="s">
        <v>25688</v>
      </c>
    </row>
    <row r="935" spans="1:8" x14ac:dyDescent="0.25">
      <c r="A935" s="19"/>
      <c r="C935" t="s">
        <v>43847</v>
      </c>
      <c r="D935" t="s">
        <v>43846</v>
      </c>
      <c r="G935" t="s">
        <v>25685</v>
      </c>
      <c r="H935" s="18" t="s">
        <v>25684</v>
      </c>
    </row>
    <row r="936" spans="1:8" x14ac:dyDescent="0.25">
      <c r="A936" s="19"/>
      <c r="C936" t="s">
        <v>43845</v>
      </c>
      <c r="D936" t="s">
        <v>43844</v>
      </c>
      <c r="G936" t="s">
        <v>25681</v>
      </c>
      <c r="H936" s="18" t="s">
        <v>25680</v>
      </c>
    </row>
    <row r="937" spans="1:8" x14ac:dyDescent="0.25">
      <c r="A937" s="19"/>
      <c r="C937" t="s">
        <v>43843</v>
      </c>
      <c r="D937" t="s">
        <v>43842</v>
      </c>
      <c r="G937" t="s">
        <v>25677</v>
      </c>
      <c r="H937" s="18" t="s">
        <v>25676</v>
      </c>
    </row>
    <row r="938" spans="1:8" x14ac:dyDescent="0.25">
      <c r="A938" s="19"/>
      <c r="C938" t="s">
        <v>26196</v>
      </c>
      <c r="D938" t="s">
        <v>43841</v>
      </c>
      <c r="G938" t="s">
        <v>25673</v>
      </c>
      <c r="H938" s="18" t="s">
        <v>25672</v>
      </c>
    </row>
    <row r="939" spans="1:8" x14ac:dyDescent="0.25">
      <c r="A939" s="19"/>
      <c r="C939" t="s">
        <v>26192</v>
      </c>
      <c r="D939" t="s">
        <v>43840</v>
      </c>
      <c r="G939" t="s">
        <v>25669</v>
      </c>
      <c r="H939" s="18" t="s">
        <v>25668</v>
      </c>
    </row>
    <row r="940" spans="1:8" x14ac:dyDescent="0.25">
      <c r="A940" s="19"/>
      <c r="C940" t="s">
        <v>26188</v>
      </c>
      <c r="D940" t="s">
        <v>43839</v>
      </c>
      <c r="G940" t="s">
        <v>25665</v>
      </c>
      <c r="H940" s="18" t="s">
        <v>25664</v>
      </c>
    </row>
    <row r="941" spans="1:8" x14ac:dyDescent="0.25">
      <c r="A941" s="19"/>
      <c r="C941" t="s">
        <v>26184</v>
      </c>
      <c r="D941" t="s">
        <v>43838</v>
      </c>
      <c r="G941" t="s">
        <v>25661</v>
      </c>
      <c r="H941" s="18" t="s">
        <v>25660</v>
      </c>
    </row>
    <row r="942" spans="1:8" x14ac:dyDescent="0.25">
      <c r="A942" s="19"/>
      <c r="C942" t="s">
        <v>25747</v>
      </c>
      <c r="D942" t="s">
        <v>25746</v>
      </c>
      <c r="G942" t="s">
        <v>25657</v>
      </c>
      <c r="H942" s="18" t="s">
        <v>25656</v>
      </c>
    </row>
    <row r="943" spans="1:8" x14ac:dyDescent="0.25">
      <c r="A943" s="19"/>
      <c r="C943" t="s">
        <v>25743</v>
      </c>
      <c r="D943" t="s">
        <v>25742</v>
      </c>
      <c r="G943" t="s">
        <v>25653</v>
      </c>
      <c r="H943" s="18" t="s">
        <v>25652</v>
      </c>
    </row>
    <row r="944" spans="1:8" x14ac:dyDescent="0.25">
      <c r="A944" s="19"/>
      <c r="C944" t="s">
        <v>25739</v>
      </c>
      <c r="D944" t="s">
        <v>25738</v>
      </c>
      <c r="G944" t="s">
        <v>25649</v>
      </c>
      <c r="H944" s="18" t="s">
        <v>25648</v>
      </c>
    </row>
    <row r="945" spans="1:8" x14ac:dyDescent="0.25">
      <c r="A945" s="19"/>
      <c r="C945" t="s">
        <v>25735</v>
      </c>
      <c r="D945" t="s">
        <v>25734</v>
      </c>
      <c r="G945" t="s">
        <v>25645</v>
      </c>
      <c r="H945" s="18" t="s">
        <v>25644</v>
      </c>
    </row>
    <row r="946" spans="1:8" x14ac:dyDescent="0.25">
      <c r="A946" s="19"/>
      <c r="C946" t="s">
        <v>25731</v>
      </c>
      <c r="D946" t="s">
        <v>25730</v>
      </c>
      <c r="G946" t="s">
        <v>25641</v>
      </c>
      <c r="H946" s="18" t="s">
        <v>25640</v>
      </c>
    </row>
    <row r="947" spans="1:8" x14ac:dyDescent="0.25">
      <c r="A947" s="19"/>
      <c r="C947" t="s">
        <v>25727</v>
      </c>
      <c r="D947" t="s">
        <v>25726</v>
      </c>
      <c r="G947" t="s">
        <v>25637</v>
      </c>
      <c r="H947" s="18" t="s">
        <v>25636</v>
      </c>
    </row>
    <row r="948" spans="1:8" x14ac:dyDescent="0.25">
      <c r="A948" s="19"/>
      <c r="C948" t="s">
        <v>25723</v>
      </c>
      <c r="D948" t="s">
        <v>25722</v>
      </c>
      <c r="G948" t="s">
        <v>25633</v>
      </c>
      <c r="H948" s="18" t="s">
        <v>25632</v>
      </c>
    </row>
    <row r="949" spans="1:8" x14ac:dyDescent="0.25">
      <c r="A949" s="19"/>
      <c r="C949" t="s">
        <v>25719</v>
      </c>
      <c r="D949" t="s">
        <v>25718</v>
      </c>
      <c r="G949" t="s">
        <v>25629</v>
      </c>
      <c r="H949" s="18" t="s">
        <v>25628</v>
      </c>
    </row>
    <row r="950" spans="1:8" x14ac:dyDescent="0.25">
      <c r="A950" s="19"/>
      <c r="C950" t="s">
        <v>25715</v>
      </c>
      <c r="D950" t="s">
        <v>25714</v>
      </c>
      <c r="G950" t="s">
        <v>43837</v>
      </c>
      <c r="H950" s="18" t="s">
        <v>43836</v>
      </c>
    </row>
    <row r="951" spans="1:8" x14ac:dyDescent="0.25">
      <c r="A951" s="19"/>
      <c r="C951" t="s">
        <v>25711</v>
      </c>
      <c r="D951" t="s">
        <v>25710</v>
      </c>
      <c r="G951" t="s">
        <v>43835</v>
      </c>
      <c r="H951" s="18" t="s">
        <v>43834</v>
      </c>
    </row>
    <row r="952" spans="1:8" x14ac:dyDescent="0.25">
      <c r="A952" s="19"/>
      <c r="C952" t="s">
        <v>25707</v>
      </c>
      <c r="D952" t="s">
        <v>25706</v>
      </c>
      <c r="G952" t="s">
        <v>43833</v>
      </c>
      <c r="H952" s="18" t="s">
        <v>43832</v>
      </c>
    </row>
    <row r="953" spans="1:8" x14ac:dyDescent="0.25">
      <c r="A953" s="19"/>
      <c r="C953" t="s">
        <v>25703</v>
      </c>
      <c r="D953" t="s">
        <v>25702</v>
      </c>
      <c r="G953" t="s">
        <v>43831</v>
      </c>
      <c r="H953" s="18" t="s">
        <v>43830</v>
      </c>
    </row>
    <row r="954" spans="1:8" x14ac:dyDescent="0.25">
      <c r="A954" s="19"/>
      <c r="C954" t="s">
        <v>25699</v>
      </c>
      <c r="D954" t="s">
        <v>25698</v>
      </c>
      <c r="G954" t="s">
        <v>43829</v>
      </c>
      <c r="H954" s="18" t="s">
        <v>43828</v>
      </c>
    </row>
    <row r="955" spans="1:8" x14ac:dyDescent="0.25">
      <c r="A955" s="19"/>
      <c r="C955" t="s">
        <v>25695</v>
      </c>
      <c r="D955" t="s">
        <v>25694</v>
      </c>
      <c r="G955" t="s">
        <v>43827</v>
      </c>
      <c r="H955" s="18" t="s">
        <v>43826</v>
      </c>
    </row>
    <row r="956" spans="1:8" x14ac:dyDescent="0.25">
      <c r="A956" s="19"/>
      <c r="C956" t="s">
        <v>25691</v>
      </c>
      <c r="D956" t="s">
        <v>25690</v>
      </c>
      <c r="G956" t="s">
        <v>43825</v>
      </c>
      <c r="H956" s="18" t="s">
        <v>43824</v>
      </c>
    </row>
    <row r="957" spans="1:8" x14ac:dyDescent="0.25">
      <c r="A957" s="19"/>
      <c r="C957" t="s">
        <v>25687</v>
      </c>
      <c r="D957" t="s">
        <v>25686</v>
      </c>
      <c r="G957" t="s">
        <v>43823</v>
      </c>
      <c r="H957" s="18" t="s">
        <v>43822</v>
      </c>
    </row>
    <row r="958" spans="1:8" x14ac:dyDescent="0.25">
      <c r="A958" s="19"/>
      <c r="C958" t="s">
        <v>25683</v>
      </c>
      <c r="D958" t="s">
        <v>25682</v>
      </c>
      <c r="G958" t="s">
        <v>43821</v>
      </c>
      <c r="H958" s="18" t="s">
        <v>43820</v>
      </c>
    </row>
    <row r="959" spans="1:8" x14ac:dyDescent="0.25">
      <c r="A959" s="19"/>
      <c r="C959" t="s">
        <v>25679</v>
      </c>
      <c r="D959" t="s">
        <v>25678</v>
      </c>
      <c r="G959" t="s">
        <v>43819</v>
      </c>
      <c r="H959" s="18" t="s">
        <v>43818</v>
      </c>
    </row>
    <row r="960" spans="1:8" x14ac:dyDescent="0.25">
      <c r="A960" s="19"/>
      <c r="C960" t="s">
        <v>25675</v>
      </c>
      <c r="D960" t="s">
        <v>25674</v>
      </c>
      <c r="G960" t="s">
        <v>43817</v>
      </c>
      <c r="H960" s="18" t="s">
        <v>43816</v>
      </c>
    </row>
    <row r="961" spans="1:8" x14ac:dyDescent="0.25">
      <c r="A961" s="19"/>
      <c r="C961" t="s">
        <v>25671</v>
      </c>
      <c r="D961" t="s">
        <v>25670</v>
      </c>
      <c r="G961" t="s">
        <v>43815</v>
      </c>
      <c r="H961" s="18" t="s">
        <v>43814</v>
      </c>
    </row>
    <row r="962" spans="1:8" x14ac:dyDescent="0.25">
      <c r="A962" s="19"/>
      <c r="C962" t="s">
        <v>25667</v>
      </c>
      <c r="D962" t="s">
        <v>25666</v>
      </c>
      <c r="G962" t="s">
        <v>43813</v>
      </c>
      <c r="H962" s="18" t="s">
        <v>43812</v>
      </c>
    </row>
    <row r="963" spans="1:8" x14ac:dyDescent="0.25">
      <c r="A963" s="19"/>
      <c r="C963" t="s">
        <v>25663</v>
      </c>
      <c r="D963" t="s">
        <v>25662</v>
      </c>
      <c r="G963" t="s">
        <v>25625</v>
      </c>
      <c r="H963" s="18" t="s">
        <v>25624</v>
      </c>
    </row>
    <row r="964" spans="1:8" x14ac:dyDescent="0.25">
      <c r="A964" s="19"/>
      <c r="C964" t="s">
        <v>25659</v>
      </c>
      <c r="D964" t="s">
        <v>25658</v>
      </c>
      <c r="G964" t="s">
        <v>25621</v>
      </c>
      <c r="H964" s="18" t="s">
        <v>25620</v>
      </c>
    </row>
    <row r="965" spans="1:8" x14ac:dyDescent="0.25">
      <c r="A965" s="19"/>
      <c r="C965" t="s">
        <v>25655</v>
      </c>
      <c r="D965" t="s">
        <v>25654</v>
      </c>
      <c r="G965" t="s">
        <v>25617</v>
      </c>
      <c r="H965" s="18" t="s">
        <v>14038</v>
      </c>
    </row>
    <row r="966" spans="1:8" x14ac:dyDescent="0.25">
      <c r="A966" s="19"/>
      <c r="C966" t="s">
        <v>25651</v>
      </c>
      <c r="D966" t="s">
        <v>25650</v>
      </c>
      <c r="G966" t="s">
        <v>25614</v>
      </c>
      <c r="H966" s="18" t="s">
        <v>25613</v>
      </c>
    </row>
    <row r="967" spans="1:8" x14ac:dyDescent="0.25">
      <c r="A967" s="19"/>
      <c r="C967" t="s">
        <v>25647</v>
      </c>
      <c r="D967" t="s">
        <v>25646</v>
      </c>
      <c r="G967" t="s">
        <v>25610</v>
      </c>
      <c r="H967" s="18" t="s">
        <v>25609</v>
      </c>
    </row>
    <row r="968" spans="1:8" x14ac:dyDescent="0.25">
      <c r="A968" s="19"/>
      <c r="C968" t="s">
        <v>25643</v>
      </c>
      <c r="D968" t="s">
        <v>25642</v>
      </c>
      <c r="G968" t="s">
        <v>25606</v>
      </c>
      <c r="H968" s="18" t="s">
        <v>25605</v>
      </c>
    </row>
    <row r="969" spans="1:8" x14ac:dyDescent="0.25">
      <c r="A969" s="19"/>
      <c r="C969" t="s">
        <v>25639</v>
      </c>
      <c r="D969" t="s">
        <v>25638</v>
      </c>
      <c r="G969" t="s">
        <v>25602</v>
      </c>
      <c r="H969" s="18" t="s">
        <v>25601</v>
      </c>
    </row>
    <row r="970" spans="1:8" x14ac:dyDescent="0.25">
      <c r="A970" s="19"/>
      <c r="C970" t="s">
        <v>25635</v>
      </c>
      <c r="D970" t="s">
        <v>25634</v>
      </c>
      <c r="G970" t="s">
        <v>25598</v>
      </c>
      <c r="H970" s="18" t="s">
        <v>25597</v>
      </c>
    </row>
    <row r="971" spans="1:8" x14ac:dyDescent="0.25">
      <c r="A971" s="19"/>
      <c r="C971" t="s">
        <v>25631</v>
      </c>
      <c r="D971" t="s">
        <v>25630</v>
      </c>
      <c r="G971" t="s">
        <v>25594</v>
      </c>
      <c r="H971" s="18" t="s">
        <v>25593</v>
      </c>
    </row>
    <row r="972" spans="1:8" x14ac:dyDescent="0.25">
      <c r="A972" s="19"/>
      <c r="C972" t="s">
        <v>25627</v>
      </c>
      <c r="D972" t="s">
        <v>25626</v>
      </c>
      <c r="G972" t="s">
        <v>25590</v>
      </c>
      <c r="H972" s="18" t="s">
        <v>25589</v>
      </c>
    </row>
    <row r="973" spans="1:8" x14ac:dyDescent="0.25">
      <c r="A973" s="19"/>
      <c r="C973" t="s">
        <v>25623</v>
      </c>
      <c r="D973" t="s">
        <v>25622</v>
      </c>
      <c r="G973" t="s">
        <v>25586</v>
      </c>
      <c r="H973" s="18" t="s">
        <v>25585</v>
      </c>
    </row>
    <row r="974" spans="1:8" x14ac:dyDescent="0.25">
      <c r="A974" s="19"/>
      <c r="C974" t="s">
        <v>25619</v>
      </c>
      <c r="D974" t="s">
        <v>25618</v>
      </c>
      <c r="G974" t="s">
        <v>25582</v>
      </c>
      <c r="H974" s="18" t="s">
        <v>25581</v>
      </c>
    </row>
    <row r="975" spans="1:8" x14ac:dyDescent="0.25">
      <c r="A975" s="19"/>
      <c r="C975" t="s">
        <v>25616</v>
      </c>
      <c r="D975" t="s">
        <v>25615</v>
      </c>
      <c r="G975" t="s">
        <v>25578</v>
      </c>
      <c r="H975" s="18" t="s">
        <v>25577</v>
      </c>
    </row>
    <row r="976" spans="1:8" x14ac:dyDescent="0.25">
      <c r="A976" s="19"/>
      <c r="C976" t="s">
        <v>25612</v>
      </c>
      <c r="D976" t="s">
        <v>25611</v>
      </c>
      <c r="G976" t="s">
        <v>25574</v>
      </c>
      <c r="H976" s="18" t="s">
        <v>25573</v>
      </c>
    </row>
    <row r="977" spans="1:8" x14ac:dyDescent="0.25">
      <c r="A977" s="19"/>
      <c r="C977" t="s">
        <v>25608</v>
      </c>
      <c r="D977" t="s">
        <v>25607</v>
      </c>
      <c r="G977" t="s">
        <v>25570</v>
      </c>
      <c r="H977" s="18" t="s">
        <v>25569</v>
      </c>
    </row>
    <row r="978" spans="1:8" x14ac:dyDescent="0.25">
      <c r="A978" s="19"/>
      <c r="C978" t="s">
        <v>25604</v>
      </c>
      <c r="D978" t="s">
        <v>25603</v>
      </c>
      <c r="G978" t="s">
        <v>25566</v>
      </c>
      <c r="H978" s="18" t="s">
        <v>25565</v>
      </c>
    </row>
    <row r="979" spans="1:8" x14ac:dyDescent="0.25">
      <c r="A979" s="19"/>
      <c r="C979" t="s">
        <v>25600</v>
      </c>
      <c r="D979" t="s">
        <v>25599</v>
      </c>
      <c r="G979" t="s">
        <v>25562</v>
      </c>
      <c r="H979" s="18" t="s">
        <v>25561</v>
      </c>
    </row>
    <row r="980" spans="1:8" x14ac:dyDescent="0.25">
      <c r="A980" s="19"/>
      <c r="C980" t="s">
        <v>25596</v>
      </c>
      <c r="D980" t="s">
        <v>25595</v>
      </c>
      <c r="G980" t="s">
        <v>25558</v>
      </c>
      <c r="H980" s="18" t="s">
        <v>25557</v>
      </c>
    </row>
    <row r="981" spans="1:8" x14ac:dyDescent="0.25">
      <c r="A981" s="19"/>
      <c r="C981" t="s">
        <v>25592</v>
      </c>
      <c r="D981" t="s">
        <v>25591</v>
      </c>
      <c r="G981" t="s">
        <v>25554</v>
      </c>
      <c r="H981" s="18" t="s">
        <v>25553</v>
      </c>
    </row>
    <row r="982" spans="1:8" x14ac:dyDescent="0.25">
      <c r="A982" s="19"/>
      <c r="C982" t="s">
        <v>25588</v>
      </c>
      <c r="D982" t="s">
        <v>25587</v>
      </c>
      <c r="G982" t="s">
        <v>25550</v>
      </c>
      <c r="H982" s="18" t="s">
        <v>25549</v>
      </c>
    </row>
    <row r="983" spans="1:8" x14ac:dyDescent="0.25">
      <c r="A983" s="19"/>
      <c r="C983" t="s">
        <v>25584</v>
      </c>
      <c r="D983" t="s">
        <v>25583</v>
      </c>
      <c r="G983" t="s">
        <v>25547</v>
      </c>
      <c r="H983" s="18" t="s">
        <v>25546</v>
      </c>
    </row>
    <row r="984" spans="1:8" x14ac:dyDescent="0.25">
      <c r="A984" s="19"/>
      <c r="C984" t="s">
        <v>43811</v>
      </c>
      <c r="D984" t="s">
        <v>43810</v>
      </c>
      <c r="G984" t="s">
        <v>25543</v>
      </c>
      <c r="H984" s="18" t="s">
        <v>25542</v>
      </c>
    </row>
    <row r="985" spans="1:8" x14ac:dyDescent="0.25">
      <c r="A985" s="19"/>
      <c r="C985" t="s">
        <v>43809</v>
      </c>
      <c r="D985" t="s">
        <v>43808</v>
      </c>
      <c r="G985" t="s">
        <v>25539</v>
      </c>
      <c r="H985" s="18" t="s">
        <v>25538</v>
      </c>
    </row>
    <row r="986" spans="1:8" x14ac:dyDescent="0.25">
      <c r="A986" s="19"/>
      <c r="C986" t="s">
        <v>43807</v>
      </c>
      <c r="D986" t="s">
        <v>43806</v>
      </c>
      <c r="G986" t="s">
        <v>25535</v>
      </c>
      <c r="H986" s="18" t="s">
        <v>25534</v>
      </c>
    </row>
    <row r="987" spans="1:8" x14ac:dyDescent="0.25">
      <c r="A987" s="19"/>
      <c r="C987" t="s">
        <v>43805</v>
      </c>
      <c r="D987" t="s">
        <v>43804</v>
      </c>
      <c r="G987" t="s">
        <v>25531</v>
      </c>
      <c r="H987" s="18" t="s">
        <v>25530</v>
      </c>
    </row>
    <row r="988" spans="1:8" x14ac:dyDescent="0.25">
      <c r="A988" s="19"/>
      <c r="C988" t="s">
        <v>25580</v>
      </c>
      <c r="D988" t="s">
        <v>25579</v>
      </c>
      <c r="G988" t="s">
        <v>25527</v>
      </c>
      <c r="H988" s="18" t="s">
        <v>25526</v>
      </c>
    </row>
    <row r="989" spans="1:8" x14ac:dyDescent="0.25">
      <c r="A989" s="19"/>
      <c r="C989" t="s">
        <v>25576</v>
      </c>
      <c r="D989" t="s">
        <v>25575</v>
      </c>
      <c r="G989" t="s">
        <v>25523</v>
      </c>
      <c r="H989" s="18" t="s">
        <v>25522</v>
      </c>
    </row>
    <row r="990" spans="1:8" x14ac:dyDescent="0.25">
      <c r="A990" s="19"/>
      <c r="C990" t="s">
        <v>25572</v>
      </c>
      <c r="D990" t="s">
        <v>25571</v>
      </c>
      <c r="G990" t="s">
        <v>25519</v>
      </c>
      <c r="H990" s="18" t="s">
        <v>25518</v>
      </c>
    </row>
    <row r="991" spans="1:8" x14ac:dyDescent="0.25">
      <c r="A991" s="19"/>
      <c r="C991" t="s">
        <v>25568</v>
      </c>
      <c r="D991" t="s">
        <v>25567</v>
      </c>
      <c r="G991" t="s">
        <v>25515</v>
      </c>
      <c r="H991" s="18" t="s">
        <v>25514</v>
      </c>
    </row>
    <row r="992" spans="1:8" x14ac:dyDescent="0.25">
      <c r="A992" s="19"/>
      <c r="C992" t="s">
        <v>25564</v>
      </c>
      <c r="D992" t="s">
        <v>25563</v>
      </c>
      <c r="G992" t="s">
        <v>43803</v>
      </c>
      <c r="H992" s="18" t="s">
        <v>43802</v>
      </c>
    </row>
    <row r="993" spans="1:8" x14ac:dyDescent="0.25">
      <c r="A993" s="19"/>
      <c r="C993" t="s">
        <v>25560</v>
      </c>
      <c r="D993" t="s">
        <v>25559</v>
      </c>
      <c r="G993" t="s">
        <v>43801</v>
      </c>
      <c r="H993" s="18" t="s">
        <v>43800</v>
      </c>
    </row>
    <row r="994" spans="1:8" x14ac:dyDescent="0.25">
      <c r="A994" s="19"/>
      <c r="C994" t="s">
        <v>25556</v>
      </c>
      <c r="D994" t="s">
        <v>25555</v>
      </c>
      <c r="G994" t="s">
        <v>43799</v>
      </c>
      <c r="H994" s="18" t="s">
        <v>43798</v>
      </c>
    </row>
    <row r="995" spans="1:8" x14ac:dyDescent="0.25">
      <c r="A995" s="19"/>
      <c r="C995" t="s">
        <v>25552</v>
      </c>
      <c r="D995" t="s">
        <v>25551</v>
      </c>
      <c r="G995" t="s">
        <v>43797</v>
      </c>
      <c r="H995" s="18" t="s">
        <v>43796</v>
      </c>
    </row>
    <row r="996" spans="1:8" x14ac:dyDescent="0.25">
      <c r="A996" s="19"/>
      <c r="C996" t="s">
        <v>25548</v>
      </c>
      <c r="D996" t="s">
        <v>9893</v>
      </c>
      <c r="G996" t="s">
        <v>25511</v>
      </c>
      <c r="H996" s="18" t="s">
        <v>25510</v>
      </c>
    </row>
    <row r="997" spans="1:8" x14ac:dyDescent="0.25">
      <c r="A997" s="19"/>
      <c r="C997" t="s">
        <v>25545</v>
      </c>
      <c r="D997" t="s">
        <v>25544</v>
      </c>
      <c r="G997" t="s">
        <v>25507</v>
      </c>
      <c r="H997" s="18" t="s">
        <v>25506</v>
      </c>
    </row>
    <row r="998" spans="1:8" x14ac:dyDescent="0.25">
      <c r="A998" s="19"/>
      <c r="C998" t="s">
        <v>25541</v>
      </c>
      <c r="D998" t="s">
        <v>25540</v>
      </c>
      <c r="G998" t="s">
        <v>25503</v>
      </c>
      <c r="H998" s="18" t="s">
        <v>25502</v>
      </c>
    </row>
    <row r="999" spans="1:8" x14ac:dyDescent="0.25">
      <c r="A999" s="19"/>
      <c r="C999" t="s">
        <v>25537</v>
      </c>
      <c r="D999" t="s">
        <v>25536</v>
      </c>
      <c r="G999" t="s">
        <v>25499</v>
      </c>
      <c r="H999" s="18" t="s">
        <v>25498</v>
      </c>
    </row>
    <row r="1000" spans="1:8" x14ac:dyDescent="0.25">
      <c r="A1000" s="19"/>
      <c r="C1000" t="s">
        <v>25533</v>
      </c>
      <c r="D1000" t="s">
        <v>25532</v>
      </c>
      <c r="G1000" t="s">
        <v>25495</v>
      </c>
      <c r="H1000" s="18" t="s">
        <v>25494</v>
      </c>
    </row>
    <row r="1001" spans="1:8" x14ac:dyDescent="0.25">
      <c r="A1001" s="19"/>
      <c r="C1001" t="s">
        <v>25529</v>
      </c>
      <c r="D1001" t="s">
        <v>25528</v>
      </c>
      <c r="G1001" t="s">
        <v>25491</v>
      </c>
      <c r="H1001" s="18" t="s">
        <v>25490</v>
      </c>
    </row>
    <row r="1002" spans="1:8" x14ac:dyDescent="0.25">
      <c r="A1002" s="19"/>
      <c r="C1002" t="s">
        <v>25525</v>
      </c>
      <c r="D1002" t="s">
        <v>25524</v>
      </c>
      <c r="G1002" t="s">
        <v>25487</v>
      </c>
      <c r="H1002" s="18" t="s">
        <v>25486</v>
      </c>
    </row>
    <row r="1003" spans="1:8" x14ac:dyDescent="0.25">
      <c r="A1003" s="19"/>
      <c r="C1003" t="s">
        <v>25521</v>
      </c>
      <c r="D1003" t="s">
        <v>25520</v>
      </c>
      <c r="G1003" t="s">
        <v>25483</v>
      </c>
      <c r="H1003" s="18" t="s">
        <v>25482</v>
      </c>
    </row>
    <row r="1004" spans="1:8" x14ac:dyDescent="0.25">
      <c r="A1004" s="19"/>
      <c r="C1004" t="s">
        <v>25517</v>
      </c>
      <c r="D1004" t="s">
        <v>25516</v>
      </c>
      <c r="G1004" t="s">
        <v>25479</v>
      </c>
      <c r="H1004" s="18" t="s">
        <v>25478</v>
      </c>
    </row>
    <row r="1005" spans="1:8" x14ac:dyDescent="0.25">
      <c r="A1005" s="19"/>
      <c r="C1005" t="s">
        <v>25513</v>
      </c>
      <c r="D1005" t="s">
        <v>25512</v>
      </c>
      <c r="G1005" t="s">
        <v>25475</v>
      </c>
      <c r="H1005" s="18" t="s">
        <v>25474</v>
      </c>
    </row>
    <row r="1006" spans="1:8" x14ac:dyDescent="0.25">
      <c r="A1006" s="19"/>
      <c r="C1006" t="s">
        <v>25509</v>
      </c>
      <c r="D1006" t="s">
        <v>25508</v>
      </c>
      <c r="G1006" t="s">
        <v>25471</v>
      </c>
      <c r="H1006" s="18" t="s">
        <v>25470</v>
      </c>
    </row>
    <row r="1007" spans="1:8" x14ac:dyDescent="0.25">
      <c r="A1007" s="19"/>
      <c r="C1007" t="s">
        <v>25505</v>
      </c>
      <c r="D1007" t="s">
        <v>25504</v>
      </c>
      <c r="G1007" t="s">
        <v>25467</v>
      </c>
      <c r="H1007" s="18" t="s">
        <v>25466</v>
      </c>
    </row>
    <row r="1008" spans="1:8" x14ac:dyDescent="0.25">
      <c r="A1008" s="19"/>
      <c r="C1008" t="s">
        <v>25501</v>
      </c>
      <c r="D1008" t="s">
        <v>25500</v>
      </c>
      <c r="G1008" t="s">
        <v>25463</v>
      </c>
      <c r="H1008" s="18" t="s">
        <v>25462</v>
      </c>
    </row>
    <row r="1009" spans="1:8" x14ac:dyDescent="0.25">
      <c r="A1009" s="19"/>
      <c r="C1009" t="s">
        <v>25497</v>
      </c>
      <c r="D1009" t="s">
        <v>25496</v>
      </c>
      <c r="G1009" t="s">
        <v>25459</v>
      </c>
      <c r="H1009" s="18" t="s">
        <v>25458</v>
      </c>
    </row>
    <row r="1010" spans="1:8" x14ac:dyDescent="0.25">
      <c r="A1010" s="19"/>
      <c r="C1010" t="s">
        <v>25493</v>
      </c>
      <c r="D1010" t="s">
        <v>25492</v>
      </c>
      <c r="G1010" t="s">
        <v>25455</v>
      </c>
      <c r="H1010" s="18" t="s">
        <v>25454</v>
      </c>
    </row>
    <row r="1011" spans="1:8" x14ac:dyDescent="0.25">
      <c r="A1011" s="19"/>
      <c r="C1011" t="s">
        <v>25489</v>
      </c>
      <c r="D1011" t="s">
        <v>25488</v>
      </c>
      <c r="G1011" t="s">
        <v>25451</v>
      </c>
      <c r="H1011" s="18" t="s">
        <v>25450</v>
      </c>
    </row>
    <row r="1012" spans="1:8" x14ac:dyDescent="0.25">
      <c r="A1012" s="19"/>
      <c r="C1012" t="s">
        <v>25485</v>
      </c>
      <c r="D1012" t="s">
        <v>25484</v>
      </c>
      <c r="G1012" t="s">
        <v>25447</v>
      </c>
      <c r="H1012" s="18" t="s">
        <v>25446</v>
      </c>
    </row>
    <row r="1013" spans="1:8" x14ac:dyDescent="0.25">
      <c r="A1013" s="19"/>
      <c r="C1013" t="s">
        <v>25481</v>
      </c>
      <c r="D1013" t="s">
        <v>25480</v>
      </c>
      <c r="G1013" t="s">
        <v>25443</v>
      </c>
      <c r="H1013" s="18" t="s">
        <v>25442</v>
      </c>
    </row>
    <row r="1014" spans="1:8" x14ac:dyDescent="0.25">
      <c r="A1014" s="19"/>
      <c r="C1014" t="s">
        <v>25477</v>
      </c>
      <c r="D1014" t="s">
        <v>25476</v>
      </c>
      <c r="G1014" t="s">
        <v>25439</v>
      </c>
      <c r="H1014" s="18" t="s">
        <v>25438</v>
      </c>
    </row>
    <row r="1015" spans="1:8" x14ac:dyDescent="0.25">
      <c r="A1015" s="19"/>
      <c r="C1015" t="s">
        <v>25473</v>
      </c>
      <c r="D1015" t="s">
        <v>25472</v>
      </c>
      <c r="G1015" t="s">
        <v>25435</v>
      </c>
      <c r="H1015" s="18" t="s">
        <v>25434</v>
      </c>
    </row>
    <row r="1016" spans="1:8" x14ac:dyDescent="0.25">
      <c r="A1016" s="19"/>
      <c r="C1016" t="s">
        <v>25469</v>
      </c>
      <c r="D1016" t="s">
        <v>25468</v>
      </c>
      <c r="G1016" t="s">
        <v>25431</v>
      </c>
      <c r="H1016" s="18" t="s">
        <v>25430</v>
      </c>
    </row>
    <row r="1017" spans="1:8" x14ac:dyDescent="0.25">
      <c r="A1017" s="19"/>
      <c r="C1017" t="s">
        <v>25465</v>
      </c>
      <c r="D1017" t="s">
        <v>25464</v>
      </c>
      <c r="G1017" t="s">
        <v>25427</v>
      </c>
      <c r="H1017" s="18" t="s">
        <v>25426</v>
      </c>
    </row>
    <row r="1018" spans="1:8" x14ac:dyDescent="0.25">
      <c r="A1018" s="19"/>
      <c r="C1018" t="s">
        <v>25461</v>
      </c>
      <c r="D1018" t="s">
        <v>25460</v>
      </c>
      <c r="G1018" t="s">
        <v>25423</v>
      </c>
      <c r="H1018" s="18" t="s">
        <v>25422</v>
      </c>
    </row>
    <row r="1019" spans="1:8" x14ac:dyDescent="0.25">
      <c r="A1019" s="19"/>
      <c r="C1019" t="s">
        <v>25457</v>
      </c>
      <c r="D1019" t="s">
        <v>25456</v>
      </c>
      <c r="G1019" t="s">
        <v>25419</v>
      </c>
      <c r="H1019" s="18" t="s">
        <v>25418</v>
      </c>
    </row>
    <row r="1020" spans="1:8" x14ac:dyDescent="0.25">
      <c r="A1020" s="19"/>
      <c r="C1020" t="s">
        <v>25453</v>
      </c>
      <c r="D1020" t="s">
        <v>25452</v>
      </c>
      <c r="G1020" t="s">
        <v>25415</v>
      </c>
      <c r="H1020" s="18" t="s">
        <v>25414</v>
      </c>
    </row>
    <row r="1021" spans="1:8" x14ac:dyDescent="0.25">
      <c r="A1021" s="19"/>
      <c r="C1021" t="s">
        <v>25449</v>
      </c>
      <c r="D1021" t="s">
        <v>25448</v>
      </c>
      <c r="G1021" t="s">
        <v>25411</v>
      </c>
      <c r="H1021" s="18" t="s">
        <v>25410</v>
      </c>
    </row>
    <row r="1022" spans="1:8" x14ac:dyDescent="0.25">
      <c r="A1022" s="19"/>
      <c r="C1022" t="s">
        <v>25445</v>
      </c>
      <c r="D1022" t="s">
        <v>25444</v>
      </c>
      <c r="G1022" t="s">
        <v>25407</v>
      </c>
      <c r="H1022" s="18" t="s">
        <v>25406</v>
      </c>
    </row>
    <row r="1023" spans="1:8" x14ac:dyDescent="0.25">
      <c r="A1023" s="19"/>
      <c r="C1023" t="s">
        <v>25441</v>
      </c>
      <c r="D1023" t="s">
        <v>25440</v>
      </c>
      <c r="G1023" t="s">
        <v>25404</v>
      </c>
      <c r="H1023" s="18" t="s">
        <v>25403</v>
      </c>
    </row>
    <row r="1024" spans="1:8" x14ac:dyDescent="0.25">
      <c r="A1024" s="19"/>
      <c r="C1024" t="s">
        <v>25437</v>
      </c>
      <c r="D1024" t="s">
        <v>25436</v>
      </c>
      <c r="G1024" t="s">
        <v>25400</v>
      </c>
      <c r="H1024" s="18" t="s">
        <v>25399</v>
      </c>
    </row>
    <row r="1025" spans="1:8" x14ac:dyDescent="0.25">
      <c r="A1025" s="19"/>
      <c r="C1025" t="s">
        <v>25433</v>
      </c>
      <c r="D1025" t="s">
        <v>25432</v>
      </c>
      <c r="G1025" t="s">
        <v>25396</v>
      </c>
      <c r="H1025" s="18" t="s">
        <v>25395</v>
      </c>
    </row>
    <row r="1026" spans="1:8" x14ac:dyDescent="0.25">
      <c r="A1026" s="19"/>
      <c r="C1026" t="s">
        <v>25429</v>
      </c>
      <c r="D1026" t="s">
        <v>25428</v>
      </c>
      <c r="G1026" t="s">
        <v>25392</v>
      </c>
      <c r="H1026" s="18" t="s">
        <v>25391</v>
      </c>
    </row>
    <row r="1027" spans="1:8" x14ac:dyDescent="0.25">
      <c r="A1027" s="19"/>
      <c r="C1027" t="s">
        <v>25425</v>
      </c>
      <c r="D1027" t="s">
        <v>25424</v>
      </c>
      <c r="G1027" t="s">
        <v>25388</v>
      </c>
      <c r="H1027" s="18" t="s">
        <v>25387</v>
      </c>
    </row>
    <row r="1028" spans="1:8" x14ac:dyDescent="0.25">
      <c r="A1028" s="19"/>
      <c r="C1028" t="s">
        <v>25421</v>
      </c>
      <c r="D1028" t="s">
        <v>25420</v>
      </c>
      <c r="G1028" t="s">
        <v>25384</v>
      </c>
      <c r="H1028" s="18" t="s">
        <v>25383</v>
      </c>
    </row>
    <row r="1029" spans="1:8" x14ac:dyDescent="0.25">
      <c r="A1029" s="19"/>
      <c r="C1029" t="s">
        <v>25417</v>
      </c>
      <c r="D1029" t="s">
        <v>25416</v>
      </c>
      <c r="G1029" t="s">
        <v>25380</v>
      </c>
      <c r="H1029" s="18" t="s">
        <v>25379</v>
      </c>
    </row>
    <row r="1030" spans="1:8" x14ac:dyDescent="0.25">
      <c r="A1030" s="19"/>
      <c r="C1030" t="s">
        <v>25413</v>
      </c>
      <c r="D1030" t="s">
        <v>25412</v>
      </c>
      <c r="G1030" t="s">
        <v>25376</v>
      </c>
      <c r="H1030" s="18" t="s">
        <v>25375</v>
      </c>
    </row>
    <row r="1031" spans="1:8" x14ac:dyDescent="0.25">
      <c r="A1031" s="19"/>
      <c r="C1031" t="s">
        <v>25409</v>
      </c>
      <c r="D1031" t="s">
        <v>25408</v>
      </c>
      <c r="G1031" t="s">
        <v>25372</v>
      </c>
      <c r="H1031" s="18" t="s">
        <v>25371</v>
      </c>
    </row>
    <row r="1032" spans="1:8" x14ac:dyDescent="0.25">
      <c r="A1032" s="19"/>
      <c r="C1032" t="s">
        <v>25405</v>
      </c>
      <c r="D1032" t="s">
        <v>43795</v>
      </c>
      <c r="G1032" t="s">
        <v>25368</v>
      </c>
      <c r="H1032" s="18" t="s">
        <v>25367</v>
      </c>
    </row>
    <row r="1033" spans="1:8" x14ac:dyDescent="0.25">
      <c r="A1033" s="19"/>
      <c r="C1033" t="s">
        <v>25402</v>
      </c>
      <c r="D1033" t="s">
        <v>25401</v>
      </c>
      <c r="G1033" t="s">
        <v>25364</v>
      </c>
      <c r="H1033" s="18" t="s">
        <v>25363</v>
      </c>
    </row>
    <row r="1034" spans="1:8" x14ac:dyDescent="0.25">
      <c r="A1034" s="19"/>
      <c r="C1034" t="s">
        <v>25398</v>
      </c>
      <c r="D1034" t="s">
        <v>25397</v>
      </c>
      <c r="G1034" t="s">
        <v>25360</v>
      </c>
      <c r="H1034" s="18" t="s">
        <v>25359</v>
      </c>
    </row>
    <row r="1035" spans="1:8" x14ac:dyDescent="0.25">
      <c r="A1035" s="19"/>
      <c r="C1035" t="s">
        <v>25394</v>
      </c>
      <c r="D1035" t="s">
        <v>25393</v>
      </c>
      <c r="G1035" t="s">
        <v>25356</v>
      </c>
      <c r="H1035" s="18" t="s">
        <v>25355</v>
      </c>
    </row>
    <row r="1036" spans="1:8" x14ac:dyDescent="0.25">
      <c r="A1036" s="19"/>
      <c r="C1036" t="s">
        <v>25390</v>
      </c>
      <c r="D1036" t="s">
        <v>25389</v>
      </c>
      <c r="G1036" t="s">
        <v>25352</v>
      </c>
      <c r="H1036" s="18" t="s">
        <v>25351</v>
      </c>
    </row>
    <row r="1037" spans="1:8" x14ac:dyDescent="0.25">
      <c r="A1037" s="19"/>
      <c r="C1037" t="s">
        <v>25386</v>
      </c>
      <c r="D1037" t="s">
        <v>25385</v>
      </c>
      <c r="G1037" t="s">
        <v>25348</v>
      </c>
      <c r="H1037" s="18" t="s">
        <v>25347</v>
      </c>
    </row>
    <row r="1038" spans="1:8" x14ac:dyDescent="0.25">
      <c r="A1038" s="19"/>
      <c r="C1038" t="s">
        <v>25382</v>
      </c>
      <c r="D1038" t="s">
        <v>25381</v>
      </c>
      <c r="G1038" t="s">
        <v>25344</v>
      </c>
      <c r="H1038" s="18" t="s">
        <v>25343</v>
      </c>
    </row>
    <row r="1039" spans="1:8" x14ac:dyDescent="0.25">
      <c r="A1039" s="19"/>
      <c r="C1039" t="s">
        <v>25378</v>
      </c>
      <c r="D1039" t="s">
        <v>25377</v>
      </c>
      <c r="G1039" t="s">
        <v>25340</v>
      </c>
      <c r="H1039" s="18" t="s">
        <v>25339</v>
      </c>
    </row>
    <row r="1040" spans="1:8" x14ac:dyDescent="0.25">
      <c r="A1040" s="19"/>
      <c r="C1040" t="s">
        <v>25374</v>
      </c>
      <c r="D1040" t="s">
        <v>25373</v>
      </c>
      <c r="G1040" t="s">
        <v>25337</v>
      </c>
      <c r="H1040" s="18" t="s">
        <v>25336</v>
      </c>
    </row>
    <row r="1041" spans="1:8" x14ac:dyDescent="0.25">
      <c r="A1041" s="19"/>
      <c r="C1041" t="s">
        <v>25370</v>
      </c>
      <c r="D1041" t="s">
        <v>25369</v>
      </c>
      <c r="G1041" t="s">
        <v>25333</v>
      </c>
      <c r="H1041" s="18" t="s">
        <v>25332</v>
      </c>
    </row>
    <row r="1042" spans="1:8" x14ac:dyDescent="0.25">
      <c r="A1042" s="19"/>
      <c r="C1042" t="s">
        <v>25366</v>
      </c>
      <c r="D1042" t="s">
        <v>25365</v>
      </c>
      <c r="G1042" t="s">
        <v>25329</v>
      </c>
      <c r="H1042" s="18" t="s">
        <v>25328</v>
      </c>
    </row>
    <row r="1043" spans="1:8" x14ac:dyDescent="0.25">
      <c r="A1043" s="19"/>
      <c r="C1043" t="s">
        <v>25362</v>
      </c>
      <c r="D1043" t="s">
        <v>25361</v>
      </c>
      <c r="G1043" t="s">
        <v>25325</v>
      </c>
      <c r="H1043" s="18" t="s">
        <v>25324</v>
      </c>
    </row>
    <row r="1044" spans="1:8" x14ac:dyDescent="0.25">
      <c r="A1044" s="19"/>
      <c r="C1044" t="s">
        <v>25358</v>
      </c>
      <c r="D1044" t="s">
        <v>25357</v>
      </c>
      <c r="G1044" t="s">
        <v>25321</v>
      </c>
      <c r="H1044" s="18" t="s">
        <v>25320</v>
      </c>
    </row>
    <row r="1045" spans="1:8" x14ac:dyDescent="0.25">
      <c r="A1045" s="19"/>
      <c r="C1045" t="s">
        <v>25354</v>
      </c>
      <c r="D1045" t="s">
        <v>25353</v>
      </c>
      <c r="G1045" t="s">
        <v>43794</v>
      </c>
      <c r="H1045" s="18" t="s">
        <v>43793</v>
      </c>
    </row>
    <row r="1046" spans="1:8" x14ac:dyDescent="0.25">
      <c r="A1046" s="19"/>
      <c r="C1046" t="s">
        <v>25350</v>
      </c>
      <c r="D1046" t="s">
        <v>25349</v>
      </c>
      <c r="G1046" t="s">
        <v>43792</v>
      </c>
      <c r="H1046" s="18" t="s">
        <v>43791</v>
      </c>
    </row>
    <row r="1047" spans="1:8" x14ac:dyDescent="0.25">
      <c r="A1047" s="19"/>
      <c r="C1047" t="s">
        <v>25346</v>
      </c>
      <c r="D1047" t="s">
        <v>25345</v>
      </c>
      <c r="G1047" t="s">
        <v>43790</v>
      </c>
      <c r="H1047" s="18" t="s">
        <v>43789</v>
      </c>
    </row>
    <row r="1048" spans="1:8" x14ac:dyDescent="0.25">
      <c r="A1048" s="19"/>
      <c r="C1048" t="s">
        <v>25342</v>
      </c>
      <c r="D1048" t="s">
        <v>25341</v>
      </c>
      <c r="G1048" t="s">
        <v>43788</v>
      </c>
      <c r="H1048" s="18" t="s">
        <v>43787</v>
      </c>
    </row>
    <row r="1049" spans="1:8" x14ac:dyDescent="0.25">
      <c r="A1049" s="19"/>
      <c r="C1049" t="s">
        <v>25338</v>
      </c>
      <c r="D1049" t="s">
        <v>43786</v>
      </c>
      <c r="G1049" t="s">
        <v>43785</v>
      </c>
      <c r="H1049" s="18" t="s">
        <v>43784</v>
      </c>
    </row>
    <row r="1050" spans="1:8" x14ac:dyDescent="0.25">
      <c r="A1050" s="19"/>
      <c r="C1050" t="s">
        <v>25335</v>
      </c>
      <c r="D1050" t="s">
        <v>25334</v>
      </c>
      <c r="G1050" t="s">
        <v>43783</v>
      </c>
      <c r="H1050" s="18" t="s">
        <v>43782</v>
      </c>
    </row>
    <row r="1051" spans="1:8" x14ac:dyDescent="0.25">
      <c r="A1051" s="19"/>
      <c r="C1051" t="s">
        <v>25331</v>
      </c>
      <c r="D1051" t="s">
        <v>25330</v>
      </c>
      <c r="G1051" t="s">
        <v>43781</v>
      </c>
      <c r="H1051" s="18" t="s">
        <v>43780</v>
      </c>
    </row>
    <row r="1052" spans="1:8" x14ac:dyDescent="0.25">
      <c r="A1052" s="19"/>
      <c r="C1052" t="s">
        <v>25327</v>
      </c>
      <c r="D1052" t="s">
        <v>25326</v>
      </c>
      <c r="G1052" t="s">
        <v>43779</v>
      </c>
      <c r="H1052" s="18" t="s">
        <v>43778</v>
      </c>
    </row>
    <row r="1053" spans="1:8" x14ac:dyDescent="0.25">
      <c r="A1053" s="19"/>
      <c r="C1053" t="s">
        <v>43777</v>
      </c>
      <c r="D1053" t="s">
        <v>43776</v>
      </c>
      <c r="G1053" t="s">
        <v>43775</v>
      </c>
      <c r="H1053" s="18" t="s">
        <v>43774</v>
      </c>
    </row>
    <row r="1054" spans="1:8" x14ac:dyDescent="0.25">
      <c r="A1054" s="19"/>
      <c r="C1054" t="s">
        <v>43773</v>
      </c>
      <c r="D1054" t="s">
        <v>43772</v>
      </c>
      <c r="G1054" t="s">
        <v>43771</v>
      </c>
      <c r="H1054" s="18" t="s">
        <v>43770</v>
      </c>
    </row>
    <row r="1055" spans="1:8" x14ac:dyDescent="0.25">
      <c r="A1055" s="19"/>
      <c r="C1055" t="s">
        <v>43769</v>
      </c>
      <c r="D1055" t="s">
        <v>43768</v>
      </c>
      <c r="G1055" t="s">
        <v>43767</v>
      </c>
      <c r="H1055" s="18" t="s">
        <v>43766</v>
      </c>
    </row>
    <row r="1056" spans="1:8" x14ac:dyDescent="0.25">
      <c r="A1056" s="19"/>
      <c r="C1056" t="s">
        <v>43765</v>
      </c>
      <c r="D1056" t="s">
        <v>43764</v>
      </c>
      <c r="G1056" t="s">
        <v>43763</v>
      </c>
      <c r="H1056" s="18" t="s">
        <v>43762</v>
      </c>
    </row>
    <row r="1057" spans="1:8" x14ac:dyDescent="0.25">
      <c r="A1057" s="19"/>
      <c r="C1057" t="s">
        <v>43761</v>
      </c>
      <c r="D1057" t="s">
        <v>43760</v>
      </c>
      <c r="G1057" t="s">
        <v>25317</v>
      </c>
      <c r="H1057" s="18" t="s">
        <v>25316</v>
      </c>
    </row>
    <row r="1058" spans="1:8" x14ac:dyDescent="0.25">
      <c r="A1058" s="19"/>
      <c r="C1058" t="s">
        <v>43759</v>
      </c>
      <c r="D1058" t="s">
        <v>43758</v>
      </c>
      <c r="G1058" t="s">
        <v>25313</v>
      </c>
      <c r="H1058" s="18" t="s">
        <v>25312</v>
      </c>
    </row>
    <row r="1059" spans="1:8" x14ac:dyDescent="0.25">
      <c r="A1059" s="19"/>
      <c r="C1059" t="s">
        <v>43757</v>
      </c>
      <c r="D1059" t="s">
        <v>43756</v>
      </c>
      <c r="G1059" t="s">
        <v>25309</v>
      </c>
      <c r="H1059" s="18" t="s">
        <v>25308</v>
      </c>
    </row>
    <row r="1060" spans="1:8" x14ac:dyDescent="0.25">
      <c r="A1060" s="19"/>
      <c r="C1060" t="s">
        <v>43755</v>
      </c>
      <c r="D1060" t="s">
        <v>43754</v>
      </c>
      <c r="G1060" t="s">
        <v>25305</v>
      </c>
      <c r="H1060" s="18" t="s">
        <v>25304</v>
      </c>
    </row>
    <row r="1061" spans="1:8" x14ac:dyDescent="0.25">
      <c r="A1061" s="19"/>
      <c r="C1061" t="s">
        <v>25323</v>
      </c>
      <c r="D1061" t="s">
        <v>25322</v>
      </c>
      <c r="G1061" t="s">
        <v>25301</v>
      </c>
      <c r="H1061" s="18" t="s">
        <v>25300</v>
      </c>
    </row>
    <row r="1062" spans="1:8" x14ac:dyDescent="0.25">
      <c r="A1062" s="19"/>
      <c r="C1062" t="s">
        <v>25319</v>
      </c>
      <c r="D1062" t="s">
        <v>25318</v>
      </c>
      <c r="G1062" t="s">
        <v>25297</v>
      </c>
      <c r="H1062" s="18" t="s">
        <v>25296</v>
      </c>
    </row>
    <row r="1063" spans="1:8" x14ac:dyDescent="0.25">
      <c r="A1063" s="19"/>
      <c r="C1063" t="s">
        <v>25315</v>
      </c>
      <c r="D1063" t="s">
        <v>25314</v>
      </c>
      <c r="G1063" t="s">
        <v>25293</v>
      </c>
      <c r="H1063" s="18" t="s">
        <v>25292</v>
      </c>
    </row>
    <row r="1064" spans="1:8" x14ac:dyDescent="0.25">
      <c r="A1064" s="19"/>
      <c r="C1064" t="s">
        <v>25311</v>
      </c>
      <c r="D1064" t="s">
        <v>25310</v>
      </c>
      <c r="G1064" t="s">
        <v>25289</v>
      </c>
      <c r="H1064" s="18" t="s">
        <v>25288</v>
      </c>
    </row>
    <row r="1065" spans="1:8" x14ac:dyDescent="0.25">
      <c r="A1065" s="19"/>
      <c r="C1065" t="s">
        <v>25307</v>
      </c>
      <c r="D1065" t="s">
        <v>25306</v>
      </c>
      <c r="G1065" t="s">
        <v>25285</v>
      </c>
      <c r="H1065" s="18" t="s">
        <v>25284</v>
      </c>
    </row>
    <row r="1066" spans="1:8" x14ac:dyDescent="0.25">
      <c r="A1066" s="19"/>
      <c r="C1066" t="s">
        <v>25303</v>
      </c>
      <c r="D1066" t="s">
        <v>25302</v>
      </c>
      <c r="G1066" t="s">
        <v>25281</v>
      </c>
      <c r="H1066" s="18" t="s">
        <v>25280</v>
      </c>
    </row>
    <row r="1067" spans="1:8" x14ac:dyDescent="0.25">
      <c r="A1067" s="19"/>
      <c r="C1067" t="s">
        <v>25299</v>
      </c>
      <c r="D1067" t="s">
        <v>25298</v>
      </c>
      <c r="G1067" t="s">
        <v>25277</v>
      </c>
      <c r="H1067" s="18" t="s">
        <v>25276</v>
      </c>
    </row>
    <row r="1068" spans="1:8" x14ac:dyDescent="0.25">
      <c r="A1068" s="19"/>
      <c r="C1068" t="s">
        <v>25295</v>
      </c>
      <c r="D1068" t="s">
        <v>25294</v>
      </c>
      <c r="G1068" t="s">
        <v>25273</v>
      </c>
      <c r="H1068" s="18" t="s">
        <v>25272</v>
      </c>
    </row>
    <row r="1069" spans="1:8" x14ac:dyDescent="0.25">
      <c r="A1069" s="19"/>
      <c r="C1069" t="s">
        <v>25291</v>
      </c>
      <c r="D1069" t="s">
        <v>25290</v>
      </c>
      <c r="G1069" t="s">
        <v>25269</v>
      </c>
      <c r="H1069" s="18" t="s">
        <v>25268</v>
      </c>
    </row>
    <row r="1070" spans="1:8" x14ac:dyDescent="0.25">
      <c r="A1070" s="19"/>
      <c r="C1070" t="s">
        <v>25287</v>
      </c>
      <c r="D1070" t="s">
        <v>25286</v>
      </c>
      <c r="G1070" t="s">
        <v>25265</v>
      </c>
      <c r="H1070" s="18" t="s">
        <v>25264</v>
      </c>
    </row>
    <row r="1071" spans="1:8" x14ac:dyDescent="0.25">
      <c r="A1071" s="19"/>
      <c r="C1071" t="s">
        <v>25283</v>
      </c>
      <c r="D1071" t="s">
        <v>25282</v>
      </c>
      <c r="G1071" t="s">
        <v>25261</v>
      </c>
      <c r="H1071" s="18" t="s">
        <v>25260</v>
      </c>
    </row>
    <row r="1072" spans="1:8" x14ac:dyDescent="0.25">
      <c r="A1072" s="19"/>
      <c r="C1072" t="s">
        <v>25279</v>
      </c>
      <c r="D1072" t="s">
        <v>25278</v>
      </c>
      <c r="G1072" t="s">
        <v>25257</v>
      </c>
      <c r="H1072" s="18" t="s">
        <v>25256</v>
      </c>
    </row>
    <row r="1073" spans="1:8" x14ac:dyDescent="0.25">
      <c r="A1073" s="19"/>
      <c r="C1073" t="s">
        <v>25275</v>
      </c>
      <c r="D1073" t="s">
        <v>25274</v>
      </c>
      <c r="G1073" t="s">
        <v>25253</v>
      </c>
      <c r="H1073" s="18" t="s">
        <v>25252</v>
      </c>
    </row>
    <row r="1074" spans="1:8" x14ac:dyDescent="0.25">
      <c r="A1074" s="19"/>
      <c r="C1074" t="s">
        <v>25271</v>
      </c>
      <c r="D1074" t="s">
        <v>25270</v>
      </c>
      <c r="G1074" t="s">
        <v>25249</v>
      </c>
      <c r="H1074" s="18" t="s">
        <v>25248</v>
      </c>
    </row>
    <row r="1075" spans="1:8" x14ac:dyDescent="0.25">
      <c r="A1075" s="19"/>
      <c r="C1075" t="s">
        <v>25267</v>
      </c>
      <c r="D1075" t="s">
        <v>25266</v>
      </c>
      <c r="G1075" t="s">
        <v>25245</v>
      </c>
      <c r="H1075" s="18" t="s">
        <v>25244</v>
      </c>
    </row>
    <row r="1076" spans="1:8" x14ac:dyDescent="0.25">
      <c r="A1076" s="19"/>
      <c r="C1076" t="s">
        <v>25263</v>
      </c>
      <c r="D1076" t="s">
        <v>25262</v>
      </c>
      <c r="G1076" t="s">
        <v>43753</v>
      </c>
      <c r="H1076" s="18" t="s">
        <v>43752</v>
      </c>
    </row>
    <row r="1077" spans="1:8" x14ac:dyDescent="0.25">
      <c r="A1077" s="19"/>
      <c r="C1077" t="s">
        <v>25259</v>
      </c>
      <c r="D1077" t="s">
        <v>25258</v>
      </c>
      <c r="G1077" t="s">
        <v>25241</v>
      </c>
      <c r="H1077" s="18" t="s">
        <v>25240</v>
      </c>
    </row>
    <row r="1078" spans="1:8" x14ac:dyDescent="0.25">
      <c r="A1078" s="19"/>
      <c r="C1078" t="s">
        <v>25255</v>
      </c>
      <c r="D1078" t="s">
        <v>25254</v>
      </c>
      <c r="G1078" t="s">
        <v>25237</v>
      </c>
      <c r="H1078" s="18" t="s">
        <v>25236</v>
      </c>
    </row>
    <row r="1079" spans="1:8" x14ac:dyDescent="0.25">
      <c r="A1079" s="19"/>
      <c r="C1079" t="s">
        <v>25251</v>
      </c>
      <c r="D1079" t="s">
        <v>25250</v>
      </c>
      <c r="G1079" t="s">
        <v>25233</v>
      </c>
      <c r="H1079" s="18" t="s">
        <v>25232</v>
      </c>
    </row>
    <row r="1080" spans="1:8" x14ac:dyDescent="0.25">
      <c r="A1080" s="19"/>
      <c r="C1080" t="s">
        <v>25247</v>
      </c>
      <c r="D1080" t="s">
        <v>25246</v>
      </c>
      <c r="G1080" t="s">
        <v>25229</v>
      </c>
      <c r="H1080" s="18" t="s">
        <v>25228</v>
      </c>
    </row>
    <row r="1081" spans="1:8" x14ac:dyDescent="0.25">
      <c r="A1081" s="19"/>
      <c r="C1081" t="s">
        <v>25243</v>
      </c>
      <c r="D1081" t="s">
        <v>25242</v>
      </c>
      <c r="G1081" t="s">
        <v>25225</v>
      </c>
      <c r="H1081" s="18" t="s">
        <v>25224</v>
      </c>
    </row>
    <row r="1082" spans="1:8" x14ac:dyDescent="0.25">
      <c r="A1082" s="19"/>
      <c r="C1082" t="s">
        <v>25239</v>
      </c>
      <c r="D1082" t="s">
        <v>25238</v>
      </c>
      <c r="G1082" t="s">
        <v>25221</v>
      </c>
      <c r="H1082" s="18" t="s">
        <v>25220</v>
      </c>
    </row>
    <row r="1083" spans="1:8" x14ac:dyDescent="0.25">
      <c r="A1083" s="19"/>
      <c r="C1083" t="s">
        <v>25235</v>
      </c>
      <c r="D1083" t="s">
        <v>25234</v>
      </c>
      <c r="G1083" t="s">
        <v>25217</v>
      </c>
      <c r="H1083" s="18" t="s">
        <v>25216</v>
      </c>
    </row>
    <row r="1084" spans="1:8" x14ac:dyDescent="0.25">
      <c r="A1084" s="19"/>
      <c r="C1084" t="s">
        <v>25231</v>
      </c>
      <c r="D1084" t="s">
        <v>25230</v>
      </c>
      <c r="G1084" t="s">
        <v>25213</v>
      </c>
      <c r="H1084" s="18" t="s">
        <v>25212</v>
      </c>
    </row>
    <row r="1085" spans="1:8" x14ac:dyDescent="0.25">
      <c r="A1085" s="19"/>
      <c r="C1085" t="s">
        <v>25227</v>
      </c>
      <c r="D1085" t="s">
        <v>25226</v>
      </c>
      <c r="G1085" t="s">
        <v>25209</v>
      </c>
      <c r="H1085" s="18" t="s">
        <v>25208</v>
      </c>
    </row>
    <row r="1086" spans="1:8" x14ac:dyDescent="0.25">
      <c r="A1086" s="19"/>
      <c r="C1086" t="s">
        <v>25223</v>
      </c>
      <c r="D1086" t="s">
        <v>25222</v>
      </c>
      <c r="G1086" t="s">
        <v>25205</v>
      </c>
      <c r="H1086" s="18" t="s">
        <v>25204</v>
      </c>
    </row>
    <row r="1087" spans="1:8" x14ac:dyDescent="0.25">
      <c r="A1087" s="19"/>
      <c r="C1087" t="s">
        <v>25219</v>
      </c>
      <c r="D1087" t="s">
        <v>25218</v>
      </c>
      <c r="G1087" t="s">
        <v>25201</v>
      </c>
      <c r="H1087" s="18" t="s">
        <v>25200</v>
      </c>
    </row>
    <row r="1088" spans="1:8" x14ac:dyDescent="0.25">
      <c r="A1088" s="19"/>
      <c r="C1088" t="s">
        <v>25215</v>
      </c>
      <c r="D1088" t="s">
        <v>25214</v>
      </c>
      <c r="G1088" t="s">
        <v>25197</v>
      </c>
      <c r="H1088" s="18" t="s">
        <v>25196</v>
      </c>
    </row>
    <row r="1089" spans="1:8" x14ac:dyDescent="0.25">
      <c r="A1089" s="19"/>
      <c r="C1089" t="s">
        <v>25211</v>
      </c>
      <c r="D1089" t="s">
        <v>25210</v>
      </c>
      <c r="G1089" t="s">
        <v>25193</v>
      </c>
      <c r="H1089" s="18" t="s">
        <v>25192</v>
      </c>
    </row>
    <row r="1090" spans="1:8" x14ac:dyDescent="0.25">
      <c r="A1090" s="19"/>
      <c r="C1090" t="s">
        <v>25207</v>
      </c>
      <c r="D1090" t="s">
        <v>25206</v>
      </c>
      <c r="G1090" t="s">
        <v>25189</v>
      </c>
      <c r="H1090" s="18" t="s">
        <v>25188</v>
      </c>
    </row>
    <row r="1091" spans="1:8" x14ac:dyDescent="0.25">
      <c r="A1091" s="19"/>
      <c r="C1091" t="s">
        <v>25203</v>
      </c>
      <c r="D1091" t="s">
        <v>25202</v>
      </c>
      <c r="G1091" t="s">
        <v>25185</v>
      </c>
      <c r="H1091" s="18" t="s">
        <v>25184</v>
      </c>
    </row>
    <row r="1092" spans="1:8" x14ac:dyDescent="0.25">
      <c r="A1092" s="19"/>
      <c r="C1092" t="s">
        <v>25199</v>
      </c>
      <c r="D1092" t="s">
        <v>25198</v>
      </c>
      <c r="G1092" t="s">
        <v>25181</v>
      </c>
      <c r="H1092" s="18" t="s">
        <v>25180</v>
      </c>
    </row>
    <row r="1093" spans="1:8" x14ac:dyDescent="0.25">
      <c r="A1093" s="19"/>
      <c r="C1093" t="s">
        <v>25195</v>
      </c>
      <c r="D1093" t="s">
        <v>25194</v>
      </c>
      <c r="G1093" t="s">
        <v>25177</v>
      </c>
      <c r="H1093" s="18" t="s">
        <v>25176</v>
      </c>
    </row>
    <row r="1094" spans="1:8" x14ac:dyDescent="0.25">
      <c r="A1094" s="19"/>
      <c r="C1094" t="s">
        <v>25191</v>
      </c>
      <c r="D1094" t="s">
        <v>25190</v>
      </c>
      <c r="G1094" t="s">
        <v>25173</v>
      </c>
      <c r="H1094" s="18" t="s">
        <v>25172</v>
      </c>
    </row>
    <row r="1095" spans="1:8" x14ac:dyDescent="0.25">
      <c r="A1095" s="19"/>
      <c r="C1095" t="s">
        <v>25187</v>
      </c>
      <c r="D1095" t="s">
        <v>25186</v>
      </c>
      <c r="G1095" t="s">
        <v>25169</v>
      </c>
      <c r="H1095" s="18" t="s">
        <v>25168</v>
      </c>
    </row>
    <row r="1096" spans="1:8" x14ac:dyDescent="0.25">
      <c r="A1096" s="19"/>
      <c r="C1096" t="s">
        <v>25183</v>
      </c>
      <c r="D1096" t="s">
        <v>25182</v>
      </c>
      <c r="G1096" t="s">
        <v>25165</v>
      </c>
      <c r="H1096" s="18" t="s">
        <v>25164</v>
      </c>
    </row>
    <row r="1097" spans="1:8" x14ac:dyDescent="0.25">
      <c r="A1097" s="19"/>
      <c r="C1097" t="s">
        <v>25179</v>
      </c>
      <c r="D1097" t="s">
        <v>25178</v>
      </c>
      <c r="G1097" t="s">
        <v>25161</v>
      </c>
      <c r="H1097" s="18" t="s">
        <v>25160</v>
      </c>
    </row>
    <row r="1098" spans="1:8" x14ac:dyDescent="0.25">
      <c r="A1098" s="19"/>
      <c r="C1098" t="s">
        <v>25175</v>
      </c>
      <c r="D1098" t="s">
        <v>25174</v>
      </c>
      <c r="G1098" t="s">
        <v>25157</v>
      </c>
      <c r="H1098" s="18" t="s">
        <v>25156</v>
      </c>
    </row>
    <row r="1099" spans="1:8" x14ac:dyDescent="0.25">
      <c r="A1099" s="19"/>
      <c r="C1099" t="s">
        <v>25171</v>
      </c>
      <c r="D1099" t="s">
        <v>25170</v>
      </c>
      <c r="G1099" t="s">
        <v>25153</v>
      </c>
      <c r="H1099" s="18" t="s">
        <v>25152</v>
      </c>
    </row>
    <row r="1100" spans="1:8" x14ac:dyDescent="0.25">
      <c r="A1100" s="19"/>
      <c r="C1100" t="s">
        <v>25167</v>
      </c>
      <c r="D1100" t="s">
        <v>25166</v>
      </c>
      <c r="G1100" t="s">
        <v>25149</v>
      </c>
      <c r="H1100" s="18" t="s">
        <v>25148</v>
      </c>
    </row>
    <row r="1101" spans="1:8" x14ac:dyDescent="0.25">
      <c r="A1101" s="19"/>
      <c r="C1101" t="s">
        <v>25163</v>
      </c>
      <c r="D1101" t="s">
        <v>25162</v>
      </c>
      <c r="G1101" t="s">
        <v>25145</v>
      </c>
      <c r="H1101" s="18" t="s">
        <v>25144</v>
      </c>
    </row>
    <row r="1102" spans="1:8" x14ac:dyDescent="0.25">
      <c r="A1102" s="19"/>
      <c r="C1102" t="s">
        <v>25159</v>
      </c>
      <c r="D1102" t="s">
        <v>25158</v>
      </c>
      <c r="G1102" t="s">
        <v>25141</v>
      </c>
      <c r="H1102" s="18" t="s">
        <v>25140</v>
      </c>
    </row>
    <row r="1103" spans="1:8" x14ac:dyDescent="0.25">
      <c r="A1103" s="19"/>
      <c r="C1103" t="s">
        <v>25155</v>
      </c>
      <c r="D1103" t="s">
        <v>25154</v>
      </c>
      <c r="G1103" t="s">
        <v>25137</v>
      </c>
      <c r="H1103" s="18" t="s">
        <v>25136</v>
      </c>
    </row>
    <row r="1104" spans="1:8" x14ac:dyDescent="0.25">
      <c r="A1104" s="19"/>
      <c r="C1104" t="s">
        <v>25151</v>
      </c>
      <c r="D1104" t="s">
        <v>25150</v>
      </c>
      <c r="G1104" t="s">
        <v>25133</v>
      </c>
      <c r="H1104" s="18" t="s">
        <v>25132</v>
      </c>
    </row>
    <row r="1105" spans="1:8" x14ac:dyDescent="0.25">
      <c r="A1105" s="19"/>
      <c r="C1105" t="s">
        <v>25147</v>
      </c>
      <c r="D1105" t="s">
        <v>25146</v>
      </c>
      <c r="G1105" t="s">
        <v>25129</v>
      </c>
      <c r="H1105" s="18" t="s">
        <v>25128</v>
      </c>
    </row>
    <row r="1106" spans="1:8" x14ac:dyDescent="0.25">
      <c r="A1106" s="19"/>
      <c r="C1106" t="s">
        <v>25143</v>
      </c>
      <c r="D1106" t="s">
        <v>25142</v>
      </c>
      <c r="G1106" t="s">
        <v>25125</v>
      </c>
      <c r="H1106" s="18" t="s">
        <v>25124</v>
      </c>
    </row>
    <row r="1107" spans="1:8" x14ac:dyDescent="0.25">
      <c r="A1107" s="19"/>
      <c r="C1107" t="s">
        <v>25139</v>
      </c>
      <c r="D1107" t="s">
        <v>25138</v>
      </c>
      <c r="G1107" t="s">
        <v>25121</v>
      </c>
      <c r="H1107" s="18" t="s">
        <v>25120</v>
      </c>
    </row>
    <row r="1108" spans="1:8" x14ac:dyDescent="0.25">
      <c r="A1108" s="19"/>
      <c r="C1108" t="s">
        <v>25135</v>
      </c>
      <c r="D1108" t="s">
        <v>25134</v>
      </c>
      <c r="G1108" t="s">
        <v>25117</v>
      </c>
      <c r="H1108" s="18" t="s">
        <v>25116</v>
      </c>
    </row>
    <row r="1109" spans="1:8" x14ac:dyDescent="0.25">
      <c r="A1109" s="19"/>
      <c r="C1109" t="s">
        <v>25131</v>
      </c>
      <c r="D1109" t="s">
        <v>25130</v>
      </c>
      <c r="G1109" t="s">
        <v>25113</v>
      </c>
      <c r="H1109" s="18" t="s">
        <v>25112</v>
      </c>
    </row>
    <row r="1110" spans="1:8" x14ac:dyDescent="0.25">
      <c r="A1110" s="19"/>
      <c r="C1110" t="s">
        <v>25127</v>
      </c>
      <c r="D1110" t="s">
        <v>25126</v>
      </c>
      <c r="G1110" t="s">
        <v>25109</v>
      </c>
      <c r="H1110" s="18" t="s">
        <v>43751</v>
      </c>
    </row>
    <row r="1111" spans="1:8" x14ac:dyDescent="0.25">
      <c r="A1111" s="19"/>
      <c r="C1111" t="s">
        <v>25123</v>
      </c>
      <c r="D1111" t="s">
        <v>25122</v>
      </c>
      <c r="G1111" t="s">
        <v>25106</v>
      </c>
      <c r="H1111" s="18" t="s">
        <v>25105</v>
      </c>
    </row>
    <row r="1112" spans="1:8" x14ac:dyDescent="0.25">
      <c r="A1112" s="19"/>
      <c r="C1112" t="s">
        <v>25119</v>
      </c>
      <c r="D1112" t="s">
        <v>25118</v>
      </c>
      <c r="G1112" t="s">
        <v>25102</v>
      </c>
      <c r="H1112" s="18" t="s">
        <v>25101</v>
      </c>
    </row>
    <row r="1113" spans="1:8" x14ac:dyDescent="0.25">
      <c r="A1113" s="19"/>
      <c r="C1113" t="s">
        <v>25115</v>
      </c>
      <c r="D1113" t="s">
        <v>25114</v>
      </c>
      <c r="G1113" t="s">
        <v>25098</v>
      </c>
      <c r="H1113" s="18" t="s">
        <v>25097</v>
      </c>
    </row>
    <row r="1114" spans="1:8" x14ac:dyDescent="0.25">
      <c r="A1114" s="19"/>
      <c r="C1114" t="s">
        <v>25111</v>
      </c>
      <c r="D1114" t="s">
        <v>25110</v>
      </c>
      <c r="G1114" t="s">
        <v>25094</v>
      </c>
      <c r="H1114" s="18" t="s">
        <v>25093</v>
      </c>
    </row>
    <row r="1115" spans="1:8" x14ac:dyDescent="0.25">
      <c r="A1115" s="19"/>
      <c r="C1115" t="s">
        <v>25108</v>
      </c>
      <c r="D1115" t="s">
        <v>25107</v>
      </c>
      <c r="G1115" t="s">
        <v>25090</v>
      </c>
      <c r="H1115" s="18" t="s">
        <v>25089</v>
      </c>
    </row>
    <row r="1116" spans="1:8" x14ac:dyDescent="0.25">
      <c r="A1116" s="19"/>
      <c r="C1116" t="s">
        <v>25104</v>
      </c>
      <c r="D1116" t="s">
        <v>25103</v>
      </c>
      <c r="G1116" t="s">
        <v>25086</v>
      </c>
      <c r="H1116" s="18" t="s">
        <v>25085</v>
      </c>
    </row>
    <row r="1117" spans="1:8" x14ac:dyDescent="0.25">
      <c r="A1117" s="19"/>
      <c r="C1117" t="s">
        <v>25100</v>
      </c>
      <c r="D1117" t="s">
        <v>25099</v>
      </c>
      <c r="G1117" t="s">
        <v>25082</v>
      </c>
      <c r="H1117" s="18" t="s">
        <v>25081</v>
      </c>
    </row>
    <row r="1118" spans="1:8" x14ac:dyDescent="0.25">
      <c r="A1118" s="19"/>
      <c r="C1118" t="s">
        <v>25096</v>
      </c>
      <c r="D1118" t="s">
        <v>25095</v>
      </c>
      <c r="G1118" t="s">
        <v>25078</v>
      </c>
      <c r="H1118" s="18" t="s">
        <v>25077</v>
      </c>
    </row>
    <row r="1119" spans="1:8" x14ac:dyDescent="0.25">
      <c r="A1119" s="19"/>
      <c r="C1119" t="s">
        <v>25092</v>
      </c>
      <c r="D1119" t="s">
        <v>25091</v>
      </c>
      <c r="G1119" t="s">
        <v>25074</v>
      </c>
      <c r="H1119" s="18" t="s">
        <v>25073</v>
      </c>
    </row>
    <row r="1120" spans="1:8" x14ac:dyDescent="0.25">
      <c r="A1120" s="19"/>
      <c r="C1120" t="s">
        <v>25088</v>
      </c>
      <c r="D1120" t="s">
        <v>25087</v>
      </c>
      <c r="G1120" t="s">
        <v>25070</v>
      </c>
      <c r="H1120" s="18" t="s">
        <v>25069</v>
      </c>
    </row>
    <row r="1121" spans="1:8" x14ac:dyDescent="0.25">
      <c r="A1121" s="19"/>
      <c r="C1121" t="s">
        <v>25084</v>
      </c>
      <c r="D1121" t="s">
        <v>25083</v>
      </c>
      <c r="G1121" t="s">
        <v>25066</v>
      </c>
      <c r="H1121" s="18" t="s">
        <v>25065</v>
      </c>
    </row>
    <row r="1122" spans="1:8" x14ac:dyDescent="0.25">
      <c r="A1122" s="19"/>
      <c r="C1122" t="s">
        <v>25080</v>
      </c>
      <c r="D1122" t="s">
        <v>25079</v>
      </c>
      <c r="G1122" t="s">
        <v>25062</v>
      </c>
      <c r="H1122" s="18" t="s">
        <v>25061</v>
      </c>
    </row>
    <row r="1123" spans="1:8" x14ac:dyDescent="0.25">
      <c r="A1123" s="19"/>
      <c r="C1123" t="s">
        <v>25076</v>
      </c>
      <c r="D1123" t="s">
        <v>25075</v>
      </c>
      <c r="G1123" t="s">
        <v>25058</v>
      </c>
      <c r="H1123" s="18" t="s">
        <v>25057</v>
      </c>
    </row>
    <row r="1124" spans="1:8" x14ac:dyDescent="0.25">
      <c r="A1124" s="19"/>
      <c r="C1124" t="s">
        <v>25072</v>
      </c>
      <c r="D1124" t="s">
        <v>25071</v>
      </c>
      <c r="G1124" t="s">
        <v>25054</v>
      </c>
      <c r="H1124" s="18" t="s">
        <v>25053</v>
      </c>
    </row>
    <row r="1125" spans="1:8" x14ac:dyDescent="0.25">
      <c r="A1125" s="19"/>
      <c r="C1125" t="s">
        <v>25068</v>
      </c>
      <c r="D1125" t="s">
        <v>25067</v>
      </c>
      <c r="G1125" t="s">
        <v>25050</v>
      </c>
      <c r="H1125" s="18" t="s">
        <v>25049</v>
      </c>
    </row>
    <row r="1126" spans="1:8" x14ac:dyDescent="0.25">
      <c r="A1126" s="19"/>
      <c r="C1126" t="s">
        <v>25064</v>
      </c>
      <c r="D1126" t="s">
        <v>25063</v>
      </c>
      <c r="G1126" t="s">
        <v>25046</v>
      </c>
      <c r="H1126" s="18" t="s">
        <v>25045</v>
      </c>
    </row>
    <row r="1127" spans="1:8" x14ac:dyDescent="0.25">
      <c r="A1127" s="19"/>
      <c r="C1127" t="s">
        <v>25060</v>
      </c>
      <c r="D1127" t="s">
        <v>25059</v>
      </c>
      <c r="G1127" t="s">
        <v>25042</v>
      </c>
      <c r="H1127" s="18" t="s">
        <v>25041</v>
      </c>
    </row>
    <row r="1128" spans="1:8" x14ac:dyDescent="0.25">
      <c r="A1128" s="19"/>
      <c r="C1128" t="s">
        <v>25056</v>
      </c>
      <c r="D1128" t="s">
        <v>25055</v>
      </c>
      <c r="G1128" t="s">
        <v>25038</v>
      </c>
      <c r="H1128" s="18" t="s">
        <v>25037</v>
      </c>
    </row>
    <row r="1129" spans="1:8" x14ac:dyDescent="0.25">
      <c r="A1129" s="19"/>
      <c r="C1129" t="s">
        <v>25052</v>
      </c>
      <c r="D1129" t="s">
        <v>25051</v>
      </c>
      <c r="G1129" t="s">
        <v>25034</v>
      </c>
      <c r="H1129" s="18" t="s">
        <v>25033</v>
      </c>
    </row>
    <row r="1130" spans="1:8" x14ac:dyDescent="0.25">
      <c r="A1130" s="19"/>
      <c r="C1130" t="s">
        <v>25048</v>
      </c>
      <c r="D1130" t="s">
        <v>25047</v>
      </c>
      <c r="G1130" t="s">
        <v>25030</v>
      </c>
      <c r="H1130" s="18" t="s">
        <v>25029</v>
      </c>
    </row>
    <row r="1131" spans="1:8" x14ac:dyDescent="0.25">
      <c r="A1131" s="19"/>
      <c r="C1131" t="s">
        <v>25044</v>
      </c>
      <c r="D1131" t="s">
        <v>25043</v>
      </c>
      <c r="G1131" t="s">
        <v>25026</v>
      </c>
      <c r="H1131" s="18" t="s">
        <v>25025</v>
      </c>
    </row>
    <row r="1132" spans="1:8" x14ac:dyDescent="0.25">
      <c r="A1132" s="19"/>
      <c r="C1132" t="s">
        <v>25040</v>
      </c>
      <c r="D1132" t="s">
        <v>25039</v>
      </c>
      <c r="G1132" t="s">
        <v>25022</v>
      </c>
      <c r="H1132" s="18" t="s">
        <v>25021</v>
      </c>
    </row>
    <row r="1133" spans="1:8" x14ac:dyDescent="0.25">
      <c r="A1133" s="19"/>
      <c r="C1133" t="s">
        <v>25036</v>
      </c>
      <c r="D1133" t="s">
        <v>25035</v>
      </c>
      <c r="G1133" t="s">
        <v>25018</v>
      </c>
      <c r="H1133" s="18" t="s">
        <v>25017</v>
      </c>
    </row>
    <row r="1134" spans="1:8" x14ac:dyDescent="0.25">
      <c r="A1134" s="19"/>
      <c r="C1134" t="s">
        <v>25032</v>
      </c>
      <c r="D1134" t="s">
        <v>25031</v>
      </c>
      <c r="G1134" t="s">
        <v>25014</v>
      </c>
      <c r="H1134" s="18" t="s">
        <v>25013</v>
      </c>
    </row>
    <row r="1135" spans="1:8" x14ac:dyDescent="0.25">
      <c r="A1135" s="19"/>
      <c r="C1135" t="s">
        <v>25028</v>
      </c>
      <c r="D1135" t="s">
        <v>25027</v>
      </c>
      <c r="G1135" t="s">
        <v>25010</v>
      </c>
      <c r="H1135" s="18" t="s">
        <v>25009</v>
      </c>
    </row>
    <row r="1136" spans="1:8" x14ac:dyDescent="0.25">
      <c r="A1136" s="19"/>
      <c r="C1136" t="s">
        <v>25024</v>
      </c>
      <c r="D1136" t="s">
        <v>25023</v>
      </c>
      <c r="G1136" t="s">
        <v>25006</v>
      </c>
      <c r="H1136" s="18" t="s">
        <v>25005</v>
      </c>
    </row>
    <row r="1137" spans="1:8" x14ac:dyDescent="0.25">
      <c r="A1137" s="19"/>
      <c r="C1137" t="s">
        <v>25020</v>
      </c>
      <c r="D1137" t="s">
        <v>25019</v>
      </c>
      <c r="G1137" t="s">
        <v>25002</v>
      </c>
      <c r="H1137" s="18" t="s">
        <v>25001</v>
      </c>
    </row>
    <row r="1138" spans="1:8" x14ac:dyDescent="0.25">
      <c r="A1138" s="19"/>
      <c r="C1138" t="s">
        <v>25016</v>
      </c>
      <c r="D1138" t="s">
        <v>25015</v>
      </c>
      <c r="G1138" t="s">
        <v>24998</v>
      </c>
      <c r="H1138" s="18" t="s">
        <v>24997</v>
      </c>
    </row>
    <row r="1139" spans="1:8" x14ac:dyDescent="0.25">
      <c r="A1139" s="19"/>
      <c r="C1139" t="s">
        <v>25012</v>
      </c>
      <c r="D1139" t="s">
        <v>25011</v>
      </c>
      <c r="G1139" t="s">
        <v>24994</v>
      </c>
      <c r="H1139" s="18" t="s">
        <v>24993</v>
      </c>
    </row>
    <row r="1140" spans="1:8" x14ac:dyDescent="0.25">
      <c r="A1140" s="19"/>
      <c r="C1140" t="s">
        <v>25008</v>
      </c>
      <c r="D1140" t="s">
        <v>25007</v>
      </c>
      <c r="G1140" t="s">
        <v>24990</v>
      </c>
      <c r="H1140" s="18" t="s">
        <v>24989</v>
      </c>
    </row>
    <row r="1141" spans="1:8" x14ac:dyDescent="0.25">
      <c r="A1141" s="19"/>
      <c r="C1141" t="s">
        <v>25004</v>
      </c>
      <c r="D1141" t="s">
        <v>25003</v>
      </c>
      <c r="G1141" t="s">
        <v>24986</v>
      </c>
      <c r="H1141" s="18" t="s">
        <v>24985</v>
      </c>
    </row>
    <row r="1142" spans="1:8" x14ac:dyDescent="0.25">
      <c r="A1142" s="19"/>
      <c r="C1142" t="s">
        <v>25000</v>
      </c>
      <c r="D1142" t="s">
        <v>24999</v>
      </c>
      <c r="G1142" t="s">
        <v>24982</v>
      </c>
      <c r="H1142" s="18" t="s">
        <v>24981</v>
      </c>
    </row>
    <row r="1143" spans="1:8" x14ac:dyDescent="0.25">
      <c r="A1143" s="19"/>
      <c r="C1143" t="s">
        <v>24996</v>
      </c>
      <c r="D1143" t="s">
        <v>24995</v>
      </c>
      <c r="G1143" t="s">
        <v>24978</v>
      </c>
      <c r="H1143" s="18" t="s">
        <v>24977</v>
      </c>
    </row>
    <row r="1144" spans="1:8" x14ac:dyDescent="0.25">
      <c r="A1144" s="19"/>
      <c r="C1144" t="s">
        <v>24992</v>
      </c>
      <c r="D1144" t="s">
        <v>24991</v>
      </c>
      <c r="G1144" t="s">
        <v>24974</v>
      </c>
      <c r="H1144" s="18" t="s">
        <v>24973</v>
      </c>
    </row>
    <row r="1145" spans="1:8" x14ac:dyDescent="0.25">
      <c r="A1145" s="19"/>
      <c r="C1145" t="s">
        <v>24988</v>
      </c>
      <c r="D1145" t="s">
        <v>24987</v>
      </c>
      <c r="G1145" t="s">
        <v>24970</v>
      </c>
      <c r="H1145" s="18" t="s">
        <v>24969</v>
      </c>
    </row>
    <row r="1146" spans="1:8" x14ac:dyDescent="0.25">
      <c r="A1146" s="19"/>
      <c r="C1146" t="s">
        <v>24984</v>
      </c>
      <c r="D1146" t="s">
        <v>24983</v>
      </c>
      <c r="G1146" t="s">
        <v>24966</v>
      </c>
      <c r="H1146" s="18" t="s">
        <v>24965</v>
      </c>
    </row>
    <row r="1147" spans="1:8" x14ac:dyDescent="0.25">
      <c r="A1147" s="19"/>
      <c r="C1147" t="s">
        <v>24980</v>
      </c>
      <c r="D1147" t="s">
        <v>24979</v>
      </c>
      <c r="G1147" t="s">
        <v>24962</v>
      </c>
      <c r="H1147" s="18" t="s">
        <v>24961</v>
      </c>
    </row>
    <row r="1148" spans="1:8" x14ac:dyDescent="0.25">
      <c r="A1148" s="19"/>
      <c r="C1148" t="s">
        <v>24976</v>
      </c>
      <c r="D1148" t="s">
        <v>24975</v>
      </c>
      <c r="G1148" t="s">
        <v>24958</v>
      </c>
      <c r="H1148" s="18" t="s">
        <v>24957</v>
      </c>
    </row>
    <row r="1149" spans="1:8" x14ac:dyDescent="0.25">
      <c r="A1149" s="19"/>
      <c r="C1149" t="s">
        <v>24972</v>
      </c>
      <c r="D1149" t="s">
        <v>24971</v>
      </c>
      <c r="G1149" t="s">
        <v>24954</v>
      </c>
      <c r="H1149" s="18" t="s">
        <v>24953</v>
      </c>
    </row>
    <row r="1150" spans="1:8" x14ac:dyDescent="0.25">
      <c r="A1150" s="19"/>
      <c r="C1150" t="s">
        <v>24968</v>
      </c>
      <c r="D1150" t="s">
        <v>24967</v>
      </c>
      <c r="G1150" t="s">
        <v>43750</v>
      </c>
      <c r="H1150" s="18" t="s">
        <v>43749</v>
      </c>
    </row>
    <row r="1151" spans="1:8" x14ac:dyDescent="0.25">
      <c r="A1151" s="19"/>
      <c r="C1151" t="s">
        <v>24964</v>
      </c>
      <c r="D1151" t="s">
        <v>24963</v>
      </c>
      <c r="G1151" t="s">
        <v>43748</v>
      </c>
      <c r="H1151" s="18" t="s">
        <v>43747</v>
      </c>
    </row>
    <row r="1152" spans="1:8" x14ac:dyDescent="0.25">
      <c r="A1152" s="19"/>
      <c r="C1152" t="s">
        <v>24960</v>
      </c>
      <c r="D1152" t="s">
        <v>24959</v>
      </c>
      <c r="G1152" t="s">
        <v>43746</v>
      </c>
      <c r="H1152" s="18" t="s">
        <v>43745</v>
      </c>
    </row>
    <row r="1153" spans="1:8" x14ac:dyDescent="0.25">
      <c r="A1153" s="19"/>
      <c r="C1153" t="s">
        <v>24956</v>
      </c>
      <c r="D1153" t="s">
        <v>24955</v>
      </c>
      <c r="G1153" t="s">
        <v>43744</v>
      </c>
      <c r="H1153" s="18" t="s">
        <v>43743</v>
      </c>
    </row>
    <row r="1154" spans="1:8" x14ac:dyDescent="0.25">
      <c r="A1154" s="19"/>
      <c r="C1154" t="s">
        <v>24952</v>
      </c>
      <c r="D1154" t="s">
        <v>24951</v>
      </c>
      <c r="G1154" t="s">
        <v>43742</v>
      </c>
      <c r="H1154" s="18" t="s">
        <v>43741</v>
      </c>
    </row>
    <row r="1155" spans="1:8" x14ac:dyDescent="0.25">
      <c r="A1155" s="19"/>
      <c r="C1155" t="s">
        <v>43740</v>
      </c>
      <c r="D1155" t="s">
        <v>43739</v>
      </c>
      <c r="G1155" t="s">
        <v>24950</v>
      </c>
      <c r="H1155" s="18" t="s">
        <v>24949</v>
      </c>
    </row>
    <row r="1156" spans="1:8" x14ac:dyDescent="0.25">
      <c r="A1156" s="19"/>
      <c r="C1156" t="s">
        <v>43738</v>
      </c>
      <c r="D1156" t="s">
        <v>43737</v>
      </c>
      <c r="G1156" t="s">
        <v>24946</v>
      </c>
      <c r="H1156" s="18" t="s">
        <v>24945</v>
      </c>
    </row>
    <row r="1157" spans="1:8" x14ac:dyDescent="0.25">
      <c r="A1157" s="19"/>
      <c r="C1157" t="s">
        <v>43736</v>
      </c>
      <c r="D1157" t="s">
        <v>43735</v>
      </c>
      <c r="G1157" t="s">
        <v>24942</v>
      </c>
      <c r="H1157" s="18" t="s">
        <v>24941</v>
      </c>
    </row>
    <row r="1158" spans="1:8" x14ac:dyDescent="0.25">
      <c r="A1158" s="19"/>
      <c r="C1158" t="s">
        <v>43734</v>
      </c>
      <c r="D1158" t="s">
        <v>43733</v>
      </c>
      <c r="G1158" t="s">
        <v>24938</v>
      </c>
      <c r="H1158" s="18" t="s">
        <v>24937</v>
      </c>
    </row>
    <row r="1159" spans="1:8" x14ac:dyDescent="0.25">
      <c r="A1159" s="19"/>
      <c r="C1159" t="s">
        <v>43732</v>
      </c>
      <c r="D1159" t="s">
        <v>43731</v>
      </c>
      <c r="G1159" t="s">
        <v>24934</v>
      </c>
      <c r="H1159" s="18" t="s">
        <v>24933</v>
      </c>
    </row>
    <row r="1160" spans="1:8" x14ac:dyDescent="0.25">
      <c r="A1160" s="19"/>
      <c r="C1160" t="s">
        <v>43730</v>
      </c>
      <c r="D1160" t="s">
        <v>43729</v>
      </c>
      <c r="G1160" t="s">
        <v>24930</v>
      </c>
      <c r="H1160" s="18" t="s">
        <v>24929</v>
      </c>
    </row>
    <row r="1161" spans="1:8" x14ac:dyDescent="0.25">
      <c r="A1161" s="19"/>
      <c r="C1161" t="s">
        <v>43728</v>
      </c>
      <c r="D1161" t="s">
        <v>43727</v>
      </c>
      <c r="G1161" t="s">
        <v>24926</v>
      </c>
      <c r="H1161" s="18" t="s">
        <v>24925</v>
      </c>
    </row>
    <row r="1162" spans="1:8" x14ac:dyDescent="0.25">
      <c r="A1162" s="19"/>
      <c r="C1162" t="s">
        <v>43726</v>
      </c>
      <c r="D1162" t="s">
        <v>43725</v>
      </c>
      <c r="G1162" t="s">
        <v>24922</v>
      </c>
      <c r="H1162" s="18" t="s">
        <v>24921</v>
      </c>
    </row>
    <row r="1163" spans="1:8" x14ac:dyDescent="0.25">
      <c r="A1163" s="19"/>
      <c r="C1163" t="s">
        <v>43724</v>
      </c>
      <c r="D1163" t="s">
        <v>43723</v>
      </c>
      <c r="G1163" t="s">
        <v>24918</v>
      </c>
      <c r="H1163" s="18" t="s">
        <v>24917</v>
      </c>
    </row>
    <row r="1164" spans="1:8" x14ac:dyDescent="0.25">
      <c r="A1164" s="19"/>
      <c r="C1164" t="s">
        <v>43722</v>
      </c>
      <c r="D1164" t="s">
        <v>43721</v>
      </c>
      <c r="G1164" t="s">
        <v>24914</v>
      </c>
      <c r="H1164" s="18" t="s">
        <v>24913</v>
      </c>
    </row>
    <row r="1165" spans="1:8" x14ac:dyDescent="0.25">
      <c r="A1165" s="19"/>
      <c r="C1165" t="s">
        <v>43720</v>
      </c>
      <c r="D1165" t="s">
        <v>43719</v>
      </c>
      <c r="G1165" t="s">
        <v>24910</v>
      </c>
      <c r="H1165" s="18" t="s">
        <v>24909</v>
      </c>
    </row>
    <row r="1166" spans="1:8" x14ac:dyDescent="0.25">
      <c r="A1166" s="19"/>
      <c r="C1166" t="s">
        <v>43718</v>
      </c>
      <c r="D1166" t="s">
        <v>43717</v>
      </c>
      <c r="G1166" t="s">
        <v>24906</v>
      </c>
      <c r="H1166" s="18" t="s">
        <v>24905</v>
      </c>
    </row>
    <row r="1167" spans="1:8" x14ac:dyDescent="0.25">
      <c r="A1167" s="19"/>
      <c r="C1167" t="s">
        <v>43716</v>
      </c>
      <c r="D1167" t="s">
        <v>43715</v>
      </c>
      <c r="G1167" t="s">
        <v>24902</v>
      </c>
      <c r="H1167" s="18" t="s">
        <v>24901</v>
      </c>
    </row>
    <row r="1168" spans="1:8" x14ac:dyDescent="0.25">
      <c r="A1168" s="19"/>
      <c r="C1168" t="s">
        <v>43714</v>
      </c>
      <c r="D1168" t="s">
        <v>43713</v>
      </c>
      <c r="G1168" t="s">
        <v>24898</v>
      </c>
      <c r="H1168" s="18" t="s">
        <v>24897</v>
      </c>
    </row>
    <row r="1169" spans="1:8" x14ac:dyDescent="0.25">
      <c r="A1169" s="19"/>
      <c r="C1169" t="s">
        <v>43712</v>
      </c>
      <c r="D1169" t="s">
        <v>43711</v>
      </c>
      <c r="G1169" t="s">
        <v>24894</v>
      </c>
      <c r="H1169" s="18" t="s">
        <v>24893</v>
      </c>
    </row>
    <row r="1170" spans="1:8" x14ac:dyDescent="0.25">
      <c r="A1170" s="19"/>
      <c r="C1170" t="s">
        <v>43710</v>
      </c>
      <c r="D1170" t="s">
        <v>43709</v>
      </c>
      <c r="G1170" t="s">
        <v>24890</v>
      </c>
      <c r="H1170" s="18" t="s">
        <v>24889</v>
      </c>
    </row>
    <row r="1171" spans="1:8" x14ac:dyDescent="0.25">
      <c r="A1171" s="19"/>
      <c r="C1171" t="s">
        <v>43708</v>
      </c>
      <c r="D1171" t="s">
        <v>43707</v>
      </c>
      <c r="G1171" t="s">
        <v>43706</v>
      </c>
      <c r="H1171" s="18" t="s">
        <v>43705</v>
      </c>
    </row>
    <row r="1172" spans="1:8" x14ac:dyDescent="0.25">
      <c r="A1172" s="19"/>
      <c r="C1172" t="s">
        <v>43704</v>
      </c>
      <c r="D1172" t="s">
        <v>43703</v>
      </c>
      <c r="G1172" t="s">
        <v>24886</v>
      </c>
      <c r="H1172" s="18" t="s">
        <v>24885</v>
      </c>
    </row>
    <row r="1173" spans="1:8" x14ac:dyDescent="0.25">
      <c r="A1173" s="19"/>
      <c r="C1173" t="s">
        <v>43702</v>
      </c>
      <c r="D1173" t="s">
        <v>43701</v>
      </c>
      <c r="G1173" t="s">
        <v>24882</v>
      </c>
      <c r="H1173" s="18" t="s">
        <v>24881</v>
      </c>
    </row>
    <row r="1174" spans="1:8" x14ac:dyDescent="0.25">
      <c r="A1174" s="19"/>
      <c r="C1174" t="s">
        <v>43700</v>
      </c>
      <c r="D1174" t="s">
        <v>43699</v>
      </c>
      <c r="G1174" t="s">
        <v>24878</v>
      </c>
      <c r="H1174" s="18" t="s">
        <v>24877</v>
      </c>
    </row>
    <row r="1175" spans="1:8" x14ac:dyDescent="0.25">
      <c r="A1175" s="19"/>
      <c r="C1175" t="s">
        <v>43698</v>
      </c>
      <c r="D1175" t="s">
        <v>43697</v>
      </c>
      <c r="G1175" t="s">
        <v>24874</v>
      </c>
      <c r="H1175" s="18" t="s">
        <v>24873</v>
      </c>
    </row>
    <row r="1176" spans="1:8" x14ac:dyDescent="0.25">
      <c r="A1176" s="19"/>
      <c r="C1176" t="s">
        <v>43696</v>
      </c>
      <c r="D1176" t="s">
        <v>43695</v>
      </c>
      <c r="G1176" t="s">
        <v>24870</v>
      </c>
      <c r="H1176" s="18" t="s">
        <v>24869</v>
      </c>
    </row>
    <row r="1177" spans="1:8" x14ac:dyDescent="0.25">
      <c r="A1177" s="19"/>
      <c r="C1177" t="s">
        <v>43694</v>
      </c>
      <c r="D1177" t="s">
        <v>43693</v>
      </c>
      <c r="G1177" t="s">
        <v>24866</v>
      </c>
      <c r="H1177" s="18" t="s">
        <v>24865</v>
      </c>
    </row>
    <row r="1178" spans="1:8" x14ac:dyDescent="0.25">
      <c r="A1178" s="19"/>
      <c r="C1178" t="s">
        <v>25241</v>
      </c>
      <c r="D1178" t="s">
        <v>43692</v>
      </c>
      <c r="G1178" t="s">
        <v>24862</v>
      </c>
      <c r="H1178" s="18" t="s">
        <v>24861</v>
      </c>
    </row>
    <row r="1179" spans="1:8" x14ac:dyDescent="0.25">
      <c r="A1179" s="19"/>
      <c r="C1179" t="s">
        <v>24948</v>
      </c>
      <c r="D1179" t="s">
        <v>24947</v>
      </c>
      <c r="G1179" t="s">
        <v>24859</v>
      </c>
      <c r="H1179" s="18" t="s">
        <v>24858</v>
      </c>
    </row>
    <row r="1180" spans="1:8" x14ac:dyDescent="0.25">
      <c r="A1180" s="19"/>
      <c r="C1180" t="s">
        <v>24944</v>
      </c>
      <c r="D1180" t="s">
        <v>24943</v>
      </c>
      <c r="G1180" t="s">
        <v>24855</v>
      </c>
      <c r="H1180" s="18" t="s">
        <v>24854</v>
      </c>
    </row>
    <row r="1181" spans="1:8" x14ac:dyDescent="0.25">
      <c r="A1181" s="19"/>
      <c r="C1181" t="s">
        <v>24940</v>
      </c>
      <c r="D1181" t="s">
        <v>24939</v>
      </c>
      <c r="G1181" t="s">
        <v>24851</v>
      </c>
      <c r="H1181" s="18" t="s">
        <v>24850</v>
      </c>
    </row>
    <row r="1182" spans="1:8" x14ac:dyDescent="0.25">
      <c r="A1182" s="19"/>
      <c r="C1182" t="s">
        <v>24936</v>
      </c>
      <c r="D1182" t="s">
        <v>24935</v>
      </c>
      <c r="G1182" t="s">
        <v>24847</v>
      </c>
      <c r="H1182" s="18" t="s">
        <v>24846</v>
      </c>
    </row>
    <row r="1183" spans="1:8" x14ac:dyDescent="0.25">
      <c r="A1183" s="19"/>
      <c r="C1183" t="s">
        <v>24932</v>
      </c>
      <c r="D1183" t="s">
        <v>24931</v>
      </c>
      <c r="G1183" t="s">
        <v>24843</v>
      </c>
      <c r="H1183" s="18" t="s">
        <v>24842</v>
      </c>
    </row>
    <row r="1184" spans="1:8" x14ac:dyDescent="0.25">
      <c r="A1184" s="19"/>
      <c r="C1184" t="s">
        <v>24928</v>
      </c>
      <c r="D1184" t="s">
        <v>24927</v>
      </c>
      <c r="G1184" t="s">
        <v>24839</v>
      </c>
      <c r="H1184" s="18" t="s">
        <v>24838</v>
      </c>
    </row>
    <row r="1185" spans="1:8" x14ac:dyDescent="0.25">
      <c r="A1185" s="19"/>
      <c r="C1185" t="s">
        <v>24924</v>
      </c>
      <c r="D1185" t="s">
        <v>24923</v>
      </c>
      <c r="G1185" t="s">
        <v>24835</v>
      </c>
      <c r="H1185" s="18" t="s">
        <v>24834</v>
      </c>
    </row>
    <row r="1186" spans="1:8" x14ac:dyDescent="0.25">
      <c r="A1186" s="19"/>
      <c r="C1186" t="s">
        <v>24920</v>
      </c>
      <c r="D1186" t="s">
        <v>24919</v>
      </c>
      <c r="G1186" t="s">
        <v>24831</v>
      </c>
      <c r="H1186" s="18" t="s">
        <v>24830</v>
      </c>
    </row>
    <row r="1187" spans="1:8" x14ac:dyDescent="0.25">
      <c r="A1187" s="19"/>
      <c r="C1187" t="s">
        <v>24916</v>
      </c>
      <c r="D1187" t="s">
        <v>24915</v>
      </c>
      <c r="G1187" t="s">
        <v>24827</v>
      </c>
      <c r="H1187" s="18" t="s">
        <v>24826</v>
      </c>
    </row>
    <row r="1188" spans="1:8" x14ac:dyDescent="0.25">
      <c r="A1188" s="19"/>
      <c r="C1188" t="s">
        <v>24912</v>
      </c>
      <c r="D1188" t="s">
        <v>24911</v>
      </c>
      <c r="G1188" t="s">
        <v>24823</v>
      </c>
      <c r="H1188" s="18" t="s">
        <v>24822</v>
      </c>
    </row>
    <row r="1189" spans="1:8" x14ac:dyDescent="0.25">
      <c r="A1189" s="19"/>
      <c r="C1189" t="s">
        <v>24908</v>
      </c>
      <c r="D1189" t="s">
        <v>24907</v>
      </c>
      <c r="G1189" t="s">
        <v>24819</v>
      </c>
      <c r="H1189" s="18" t="s">
        <v>24818</v>
      </c>
    </row>
    <row r="1190" spans="1:8" x14ac:dyDescent="0.25">
      <c r="A1190" s="19"/>
      <c r="C1190" t="s">
        <v>24904</v>
      </c>
      <c r="D1190" t="s">
        <v>24903</v>
      </c>
      <c r="G1190" t="s">
        <v>24815</v>
      </c>
      <c r="H1190" s="18" t="s">
        <v>24814</v>
      </c>
    </row>
    <row r="1191" spans="1:8" x14ac:dyDescent="0.25">
      <c r="A1191" s="19"/>
      <c r="C1191" t="s">
        <v>24900</v>
      </c>
      <c r="D1191" t="s">
        <v>24899</v>
      </c>
      <c r="G1191" t="s">
        <v>24811</v>
      </c>
      <c r="H1191" s="18" t="s">
        <v>24810</v>
      </c>
    </row>
    <row r="1192" spans="1:8" x14ac:dyDescent="0.25">
      <c r="A1192" s="19"/>
      <c r="C1192" t="s">
        <v>24896</v>
      </c>
      <c r="D1192" t="s">
        <v>24895</v>
      </c>
      <c r="G1192" t="s">
        <v>24807</v>
      </c>
      <c r="H1192" s="18" t="s">
        <v>24806</v>
      </c>
    </row>
    <row r="1193" spans="1:8" x14ac:dyDescent="0.25">
      <c r="A1193" s="19"/>
      <c r="C1193" t="s">
        <v>24892</v>
      </c>
      <c r="D1193" t="s">
        <v>24891</v>
      </c>
      <c r="G1193" t="s">
        <v>24803</v>
      </c>
      <c r="H1193" s="18" t="s">
        <v>24802</v>
      </c>
    </row>
    <row r="1194" spans="1:8" x14ac:dyDescent="0.25">
      <c r="A1194" s="19"/>
      <c r="C1194" t="s">
        <v>24888</v>
      </c>
      <c r="D1194" t="s">
        <v>24887</v>
      </c>
      <c r="G1194" t="s">
        <v>24799</v>
      </c>
      <c r="H1194" s="18" t="s">
        <v>24798</v>
      </c>
    </row>
    <row r="1195" spans="1:8" x14ac:dyDescent="0.25">
      <c r="A1195" s="19"/>
      <c r="C1195" t="s">
        <v>24884</v>
      </c>
      <c r="D1195" t="s">
        <v>24883</v>
      </c>
      <c r="G1195" t="s">
        <v>24795</v>
      </c>
      <c r="H1195" s="18" t="s">
        <v>24794</v>
      </c>
    </row>
    <row r="1196" spans="1:8" x14ac:dyDescent="0.25">
      <c r="A1196" s="19"/>
      <c r="C1196" t="s">
        <v>24880</v>
      </c>
      <c r="D1196" t="s">
        <v>24879</v>
      </c>
      <c r="G1196" t="s">
        <v>24791</v>
      </c>
      <c r="H1196" s="18" t="s">
        <v>24790</v>
      </c>
    </row>
    <row r="1197" spans="1:8" x14ac:dyDescent="0.25">
      <c r="A1197" s="19"/>
      <c r="C1197" t="s">
        <v>24876</v>
      </c>
      <c r="D1197" t="s">
        <v>24875</v>
      </c>
      <c r="G1197" t="s">
        <v>43691</v>
      </c>
      <c r="H1197" s="18" t="s">
        <v>43690</v>
      </c>
    </row>
    <row r="1198" spans="1:8" x14ac:dyDescent="0.25">
      <c r="A1198" s="19"/>
      <c r="C1198" t="s">
        <v>24872</v>
      </c>
      <c r="D1198" t="s">
        <v>24871</v>
      </c>
      <c r="G1198" t="s">
        <v>43689</v>
      </c>
      <c r="H1198" s="18" t="s">
        <v>43688</v>
      </c>
    </row>
    <row r="1199" spans="1:8" x14ac:dyDescent="0.25">
      <c r="A1199" s="19"/>
      <c r="C1199" t="s">
        <v>24868</v>
      </c>
      <c r="D1199" t="s">
        <v>24867</v>
      </c>
      <c r="G1199" t="s">
        <v>24787</v>
      </c>
      <c r="H1199" s="18" t="s">
        <v>24786</v>
      </c>
    </row>
    <row r="1200" spans="1:8" x14ac:dyDescent="0.25">
      <c r="A1200" s="19"/>
      <c r="C1200" t="s">
        <v>24864</v>
      </c>
      <c r="D1200" t="s">
        <v>24863</v>
      </c>
      <c r="G1200" t="s">
        <v>24783</v>
      </c>
      <c r="H1200" s="18" t="s">
        <v>24782</v>
      </c>
    </row>
    <row r="1201" spans="1:8" x14ac:dyDescent="0.25">
      <c r="A1201" s="19"/>
      <c r="C1201" t="s">
        <v>24860</v>
      </c>
      <c r="D1201" t="s">
        <v>43687</v>
      </c>
      <c r="G1201" t="s">
        <v>24779</v>
      </c>
      <c r="H1201" s="18" t="s">
        <v>24778</v>
      </c>
    </row>
    <row r="1202" spans="1:8" x14ac:dyDescent="0.25">
      <c r="A1202" s="19"/>
      <c r="C1202" t="s">
        <v>43686</v>
      </c>
      <c r="D1202" t="s">
        <v>43685</v>
      </c>
      <c r="G1202" t="s">
        <v>24775</v>
      </c>
      <c r="H1202" s="18" t="s">
        <v>24774</v>
      </c>
    </row>
    <row r="1203" spans="1:8" x14ac:dyDescent="0.25">
      <c r="A1203" s="19"/>
      <c r="C1203" t="s">
        <v>43684</v>
      </c>
      <c r="D1203" t="s">
        <v>43683</v>
      </c>
      <c r="G1203" t="s">
        <v>24771</v>
      </c>
      <c r="H1203" s="18" t="s">
        <v>24770</v>
      </c>
    </row>
    <row r="1204" spans="1:8" x14ac:dyDescent="0.25">
      <c r="A1204" s="19"/>
      <c r="C1204" t="s">
        <v>43682</v>
      </c>
      <c r="D1204" t="s">
        <v>43681</v>
      </c>
      <c r="G1204" t="s">
        <v>24767</v>
      </c>
      <c r="H1204" s="18" t="s">
        <v>24766</v>
      </c>
    </row>
    <row r="1205" spans="1:8" x14ac:dyDescent="0.25">
      <c r="A1205" s="19"/>
      <c r="C1205" t="s">
        <v>43680</v>
      </c>
      <c r="D1205" t="s">
        <v>43679</v>
      </c>
      <c r="G1205" t="s">
        <v>24763</v>
      </c>
      <c r="H1205" s="18" t="s">
        <v>24762</v>
      </c>
    </row>
    <row r="1206" spans="1:8" x14ac:dyDescent="0.25">
      <c r="A1206" s="19"/>
      <c r="C1206" t="s">
        <v>24857</v>
      </c>
      <c r="D1206" t="s">
        <v>24856</v>
      </c>
      <c r="G1206" t="s">
        <v>24759</v>
      </c>
      <c r="H1206" s="18" t="s">
        <v>24758</v>
      </c>
    </row>
    <row r="1207" spans="1:8" x14ac:dyDescent="0.25">
      <c r="A1207" s="19"/>
      <c r="C1207" t="s">
        <v>24853</v>
      </c>
      <c r="D1207" t="s">
        <v>24852</v>
      </c>
      <c r="G1207" t="s">
        <v>24755</v>
      </c>
      <c r="H1207" s="18" t="s">
        <v>24754</v>
      </c>
    </row>
    <row r="1208" spans="1:8" x14ac:dyDescent="0.25">
      <c r="A1208" s="19"/>
      <c r="C1208" t="s">
        <v>24849</v>
      </c>
      <c r="D1208" t="s">
        <v>24848</v>
      </c>
      <c r="G1208" t="s">
        <v>24751</v>
      </c>
      <c r="H1208" s="18" t="s">
        <v>24750</v>
      </c>
    </row>
    <row r="1209" spans="1:8" x14ac:dyDescent="0.25">
      <c r="A1209" s="19"/>
      <c r="C1209" t="s">
        <v>24845</v>
      </c>
      <c r="D1209" t="s">
        <v>24844</v>
      </c>
      <c r="G1209" t="s">
        <v>24747</v>
      </c>
      <c r="H1209" s="18" t="s">
        <v>24746</v>
      </c>
    </row>
    <row r="1210" spans="1:8" x14ac:dyDescent="0.25">
      <c r="A1210" s="19"/>
      <c r="C1210" t="s">
        <v>24841</v>
      </c>
      <c r="D1210" t="s">
        <v>24840</v>
      </c>
      <c r="G1210" t="s">
        <v>24743</v>
      </c>
      <c r="H1210" s="18" t="s">
        <v>24742</v>
      </c>
    </row>
    <row r="1211" spans="1:8" x14ac:dyDescent="0.25">
      <c r="A1211" s="19"/>
      <c r="C1211" t="s">
        <v>24837</v>
      </c>
      <c r="D1211" t="s">
        <v>24836</v>
      </c>
      <c r="G1211" t="s">
        <v>24739</v>
      </c>
      <c r="H1211" s="18" t="s">
        <v>24738</v>
      </c>
    </row>
    <row r="1212" spans="1:8" x14ac:dyDescent="0.25">
      <c r="A1212" s="19"/>
      <c r="C1212" t="s">
        <v>24833</v>
      </c>
      <c r="D1212" t="s">
        <v>24832</v>
      </c>
      <c r="G1212" t="s">
        <v>24735</v>
      </c>
      <c r="H1212" s="18" t="s">
        <v>24734</v>
      </c>
    </row>
    <row r="1213" spans="1:8" x14ac:dyDescent="0.25">
      <c r="A1213" s="19"/>
      <c r="C1213" t="s">
        <v>24829</v>
      </c>
      <c r="D1213" t="s">
        <v>24828</v>
      </c>
      <c r="G1213" t="s">
        <v>24731</v>
      </c>
      <c r="H1213" s="18" t="s">
        <v>24730</v>
      </c>
    </row>
    <row r="1214" spans="1:8" x14ac:dyDescent="0.25">
      <c r="A1214" s="19"/>
      <c r="C1214" t="s">
        <v>24825</v>
      </c>
      <c r="D1214" t="s">
        <v>24824</v>
      </c>
      <c r="G1214" t="s">
        <v>24727</v>
      </c>
      <c r="H1214" s="18" t="s">
        <v>24726</v>
      </c>
    </row>
    <row r="1215" spans="1:8" x14ac:dyDescent="0.25">
      <c r="A1215" s="19"/>
      <c r="C1215" t="s">
        <v>24821</v>
      </c>
      <c r="D1215" t="s">
        <v>24820</v>
      </c>
      <c r="G1215" t="s">
        <v>43678</v>
      </c>
      <c r="H1215" s="18" t="s">
        <v>43677</v>
      </c>
    </row>
    <row r="1216" spans="1:8" x14ac:dyDescent="0.25">
      <c r="A1216" s="19"/>
      <c r="C1216" t="s">
        <v>24817</v>
      </c>
      <c r="D1216" t="s">
        <v>24816</v>
      </c>
      <c r="G1216" t="s">
        <v>43676</v>
      </c>
      <c r="H1216" s="18" t="s">
        <v>43675</v>
      </c>
    </row>
    <row r="1217" spans="1:8" x14ac:dyDescent="0.25">
      <c r="A1217" s="19"/>
      <c r="C1217" t="s">
        <v>24813</v>
      </c>
      <c r="D1217" t="s">
        <v>24812</v>
      </c>
      <c r="G1217" t="s">
        <v>24723</v>
      </c>
      <c r="H1217" s="18" t="s">
        <v>24722</v>
      </c>
    </row>
    <row r="1218" spans="1:8" x14ac:dyDescent="0.25">
      <c r="A1218" s="19"/>
      <c r="C1218" t="s">
        <v>24809</v>
      </c>
      <c r="D1218" t="s">
        <v>24808</v>
      </c>
      <c r="G1218" t="s">
        <v>24719</v>
      </c>
      <c r="H1218" s="18" t="s">
        <v>24718</v>
      </c>
    </row>
    <row r="1219" spans="1:8" x14ac:dyDescent="0.25">
      <c r="A1219" s="19"/>
      <c r="C1219" t="s">
        <v>24805</v>
      </c>
      <c r="D1219" t="s">
        <v>24804</v>
      </c>
      <c r="G1219" t="s">
        <v>24715</v>
      </c>
      <c r="H1219" s="18" t="s">
        <v>24714</v>
      </c>
    </row>
    <row r="1220" spans="1:8" x14ac:dyDescent="0.25">
      <c r="A1220" s="19"/>
      <c r="C1220" t="s">
        <v>24801</v>
      </c>
      <c r="D1220" t="s">
        <v>24800</v>
      </c>
      <c r="G1220" t="s">
        <v>24711</v>
      </c>
      <c r="H1220" s="18" t="s">
        <v>24710</v>
      </c>
    </row>
    <row r="1221" spans="1:8" x14ac:dyDescent="0.25">
      <c r="A1221" s="19"/>
      <c r="C1221" t="s">
        <v>24797</v>
      </c>
      <c r="D1221" t="s">
        <v>24796</v>
      </c>
      <c r="G1221" t="s">
        <v>24707</v>
      </c>
      <c r="H1221" s="18" t="s">
        <v>24706</v>
      </c>
    </row>
    <row r="1222" spans="1:8" x14ac:dyDescent="0.25">
      <c r="A1222" s="19"/>
      <c r="C1222" t="s">
        <v>24793</v>
      </c>
      <c r="D1222" t="s">
        <v>24792</v>
      </c>
      <c r="G1222" t="s">
        <v>24703</v>
      </c>
      <c r="H1222" s="18" t="s">
        <v>24702</v>
      </c>
    </row>
    <row r="1223" spans="1:8" x14ac:dyDescent="0.25">
      <c r="A1223" s="19"/>
      <c r="C1223" t="s">
        <v>24789</v>
      </c>
      <c r="D1223" t="s">
        <v>24788</v>
      </c>
      <c r="G1223" t="s">
        <v>24699</v>
      </c>
      <c r="H1223" s="18" t="s">
        <v>24698</v>
      </c>
    </row>
    <row r="1224" spans="1:8" x14ac:dyDescent="0.25">
      <c r="A1224" s="19"/>
      <c r="C1224" t="s">
        <v>24785</v>
      </c>
      <c r="D1224" t="s">
        <v>24784</v>
      </c>
      <c r="G1224" t="s">
        <v>24695</v>
      </c>
      <c r="H1224" s="18" t="s">
        <v>24694</v>
      </c>
    </row>
    <row r="1225" spans="1:8" x14ac:dyDescent="0.25">
      <c r="A1225" s="19"/>
      <c r="C1225" t="s">
        <v>24781</v>
      </c>
      <c r="D1225" t="s">
        <v>24780</v>
      </c>
      <c r="G1225" t="s">
        <v>24691</v>
      </c>
      <c r="H1225" s="18" t="s">
        <v>24690</v>
      </c>
    </row>
    <row r="1226" spans="1:8" x14ac:dyDescent="0.25">
      <c r="A1226" s="19"/>
      <c r="C1226" t="s">
        <v>24777</v>
      </c>
      <c r="D1226" t="s">
        <v>24776</v>
      </c>
      <c r="G1226" t="s">
        <v>24687</v>
      </c>
      <c r="H1226" s="18" t="s">
        <v>24686</v>
      </c>
    </row>
    <row r="1227" spans="1:8" x14ac:dyDescent="0.25">
      <c r="A1227" s="19"/>
      <c r="C1227" t="s">
        <v>24773</v>
      </c>
      <c r="D1227" t="s">
        <v>24772</v>
      </c>
      <c r="G1227" t="s">
        <v>43674</v>
      </c>
      <c r="H1227" s="18" t="s">
        <v>43673</v>
      </c>
    </row>
    <row r="1228" spans="1:8" x14ac:dyDescent="0.25">
      <c r="A1228" s="19"/>
      <c r="C1228" t="s">
        <v>24769</v>
      </c>
      <c r="D1228" t="s">
        <v>24768</v>
      </c>
      <c r="G1228" t="s">
        <v>24683</v>
      </c>
      <c r="H1228" s="18" t="s">
        <v>24682</v>
      </c>
    </row>
    <row r="1229" spans="1:8" x14ac:dyDescent="0.25">
      <c r="A1229" s="19"/>
      <c r="C1229" t="s">
        <v>24765</v>
      </c>
      <c r="D1229" t="s">
        <v>24764</v>
      </c>
      <c r="G1229" t="s">
        <v>24679</v>
      </c>
      <c r="H1229" s="18" t="s">
        <v>24678</v>
      </c>
    </row>
    <row r="1230" spans="1:8" x14ac:dyDescent="0.25">
      <c r="A1230" s="19"/>
      <c r="C1230" t="s">
        <v>24761</v>
      </c>
      <c r="D1230" t="s">
        <v>24760</v>
      </c>
      <c r="G1230" t="s">
        <v>24675</v>
      </c>
      <c r="H1230" s="18" t="s">
        <v>24674</v>
      </c>
    </row>
    <row r="1231" spans="1:8" x14ac:dyDescent="0.25">
      <c r="A1231" s="19"/>
      <c r="C1231" t="s">
        <v>24757</v>
      </c>
      <c r="D1231" t="s">
        <v>24756</v>
      </c>
      <c r="G1231" t="s">
        <v>24671</v>
      </c>
      <c r="H1231" s="18" t="s">
        <v>24670</v>
      </c>
    </row>
    <row r="1232" spans="1:8" x14ac:dyDescent="0.25">
      <c r="A1232" s="19"/>
      <c r="C1232" t="s">
        <v>24753</v>
      </c>
      <c r="D1232" t="s">
        <v>24752</v>
      </c>
      <c r="G1232" t="s">
        <v>24667</v>
      </c>
      <c r="H1232" s="18" t="s">
        <v>24666</v>
      </c>
    </row>
    <row r="1233" spans="1:8" x14ac:dyDescent="0.25">
      <c r="A1233" s="19"/>
      <c r="C1233" t="s">
        <v>24749</v>
      </c>
      <c r="D1233" t="s">
        <v>24748</v>
      </c>
      <c r="G1233" t="s">
        <v>24663</v>
      </c>
      <c r="H1233" s="18" t="s">
        <v>24662</v>
      </c>
    </row>
    <row r="1234" spans="1:8" x14ac:dyDescent="0.25">
      <c r="A1234" s="19"/>
      <c r="C1234" t="s">
        <v>24745</v>
      </c>
      <c r="D1234" t="s">
        <v>24744</v>
      </c>
      <c r="G1234" t="s">
        <v>24659</v>
      </c>
      <c r="H1234" s="18" t="s">
        <v>24658</v>
      </c>
    </row>
    <row r="1235" spans="1:8" x14ac:dyDescent="0.25">
      <c r="A1235" s="19"/>
      <c r="C1235" t="s">
        <v>24741</v>
      </c>
      <c r="D1235" t="s">
        <v>24740</v>
      </c>
      <c r="G1235" t="s">
        <v>24655</v>
      </c>
      <c r="H1235" s="18" t="s">
        <v>24654</v>
      </c>
    </row>
    <row r="1236" spans="1:8" x14ac:dyDescent="0.25">
      <c r="A1236" s="19"/>
      <c r="C1236" t="s">
        <v>24737</v>
      </c>
      <c r="D1236" t="s">
        <v>24736</v>
      </c>
      <c r="G1236" t="s">
        <v>24651</v>
      </c>
      <c r="H1236" s="18" t="s">
        <v>24650</v>
      </c>
    </row>
    <row r="1237" spans="1:8" x14ac:dyDescent="0.25">
      <c r="A1237" s="19"/>
      <c r="C1237" t="s">
        <v>24733</v>
      </c>
      <c r="D1237" t="s">
        <v>24732</v>
      </c>
      <c r="G1237" t="s">
        <v>24647</v>
      </c>
      <c r="H1237" s="18" t="s">
        <v>24646</v>
      </c>
    </row>
    <row r="1238" spans="1:8" x14ac:dyDescent="0.25">
      <c r="A1238" s="19"/>
      <c r="C1238" t="s">
        <v>24729</v>
      </c>
      <c r="D1238" t="s">
        <v>24728</v>
      </c>
      <c r="G1238" t="s">
        <v>24643</v>
      </c>
      <c r="H1238" s="18" t="s">
        <v>24642</v>
      </c>
    </row>
    <row r="1239" spans="1:8" x14ac:dyDescent="0.25">
      <c r="A1239" s="19"/>
      <c r="C1239" t="s">
        <v>24725</v>
      </c>
      <c r="D1239" t="s">
        <v>24724</v>
      </c>
      <c r="G1239" t="s">
        <v>24639</v>
      </c>
      <c r="H1239" s="18" t="s">
        <v>24638</v>
      </c>
    </row>
    <row r="1240" spans="1:8" x14ac:dyDescent="0.25">
      <c r="A1240" s="19"/>
      <c r="C1240" t="s">
        <v>24721</v>
      </c>
      <c r="D1240" t="s">
        <v>24720</v>
      </c>
      <c r="G1240" t="s">
        <v>24635</v>
      </c>
      <c r="H1240" s="18" t="s">
        <v>24634</v>
      </c>
    </row>
    <row r="1241" spans="1:8" x14ac:dyDescent="0.25">
      <c r="A1241" s="19"/>
      <c r="C1241" t="s">
        <v>24717</v>
      </c>
      <c r="D1241" t="s">
        <v>24716</v>
      </c>
      <c r="G1241" t="s">
        <v>24631</v>
      </c>
      <c r="H1241" s="18" t="s">
        <v>24630</v>
      </c>
    </row>
    <row r="1242" spans="1:8" x14ac:dyDescent="0.25">
      <c r="A1242" s="19"/>
      <c r="C1242" t="s">
        <v>24713</v>
      </c>
      <c r="D1242" t="s">
        <v>24712</v>
      </c>
      <c r="G1242" t="s">
        <v>24627</v>
      </c>
      <c r="H1242" s="18" t="s">
        <v>24626</v>
      </c>
    </row>
    <row r="1243" spans="1:8" x14ac:dyDescent="0.25">
      <c r="A1243" s="19"/>
      <c r="C1243" t="s">
        <v>24709</v>
      </c>
      <c r="D1243" t="s">
        <v>24708</v>
      </c>
      <c r="G1243" t="s">
        <v>24623</v>
      </c>
      <c r="H1243" s="18" t="s">
        <v>43672</v>
      </c>
    </row>
    <row r="1244" spans="1:8" x14ac:dyDescent="0.25">
      <c r="A1244" s="19"/>
      <c r="C1244" t="s">
        <v>24705</v>
      </c>
      <c r="D1244" t="s">
        <v>24704</v>
      </c>
      <c r="G1244" t="s">
        <v>24620</v>
      </c>
      <c r="H1244" s="18" t="s">
        <v>24619</v>
      </c>
    </row>
    <row r="1245" spans="1:8" x14ac:dyDescent="0.25">
      <c r="A1245" s="19"/>
      <c r="C1245" t="s">
        <v>24701</v>
      </c>
      <c r="D1245" t="s">
        <v>24700</v>
      </c>
      <c r="G1245" t="s">
        <v>24616</v>
      </c>
      <c r="H1245" s="18" t="s">
        <v>24615</v>
      </c>
    </row>
    <row r="1246" spans="1:8" x14ac:dyDescent="0.25">
      <c r="A1246" s="19"/>
      <c r="C1246" t="s">
        <v>24697</v>
      </c>
      <c r="D1246" t="s">
        <v>24696</v>
      </c>
      <c r="G1246" t="s">
        <v>24612</v>
      </c>
      <c r="H1246" s="18" t="s">
        <v>24611</v>
      </c>
    </row>
    <row r="1247" spans="1:8" x14ac:dyDescent="0.25">
      <c r="A1247" s="19"/>
      <c r="C1247" t="s">
        <v>24693</v>
      </c>
      <c r="D1247" t="s">
        <v>24692</v>
      </c>
      <c r="G1247" t="s">
        <v>24608</v>
      </c>
      <c r="H1247" s="18" t="s">
        <v>24607</v>
      </c>
    </row>
    <row r="1248" spans="1:8" x14ac:dyDescent="0.25">
      <c r="A1248" s="19"/>
      <c r="C1248" t="s">
        <v>24689</v>
      </c>
      <c r="D1248" t="s">
        <v>24688</v>
      </c>
      <c r="G1248" t="s">
        <v>24604</v>
      </c>
      <c r="H1248" s="18" t="s">
        <v>24603</v>
      </c>
    </row>
    <row r="1249" spans="1:8" x14ac:dyDescent="0.25">
      <c r="A1249" s="19"/>
      <c r="C1249" t="s">
        <v>24685</v>
      </c>
      <c r="D1249" t="s">
        <v>24684</v>
      </c>
      <c r="G1249" t="s">
        <v>24600</v>
      </c>
      <c r="H1249" s="18" t="s">
        <v>24599</v>
      </c>
    </row>
    <row r="1250" spans="1:8" x14ac:dyDescent="0.25">
      <c r="A1250" s="19"/>
      <c r="C1250" t="s">
        <v>24681</v>
      </c>
      <c r="D1250" t="s">
        <v>24680</v>
      </c>
      <c r="G1250" t="s">
        <v>24596</v>
      </c>
      <c r="H1250" s="18" t="s">
        <v>24595</v>
      </c>
    </row>
    <row r="1251" spans="1:8" x14ac:dyDescent="0.25">
      <c r="A1251" s="19"/>
      <c r="C1251" t="s">
        <v>24677</v>
      </c>
      <c r="D1251" t="s">
        <v>24676</v>
      </c>
      <c r="G1251" t="s">
        <v>24592</v>
      </c>
      <c r="H1251" s="18" t="s">
        <v>24591</v>
      </c>
    </row>
    <row r="1252" spans="1:8" x14ac:dyDescent="0.25">
      <c r="A1252" s="19"/>
      <c r="C1252" t="s">
        <v>24673</v>
      </c>
      <c r="D1252" t="s">
        <v>24672</v>
      </c>
      <c r="G1252" t="s">
        <v>24588</v>
      </c>
      <c r="H1252" s="18" t="s">
        <v>24587</v>
      </c>
    </row>
    <row r="1253" spans="1:8" x14ac:dyDescent="0.25">
      <c r="A1253" s="19"/>
      <c r="C1253" t="s">
        <v>24669</v>
      </c>
      <c r="D1253" t="s">
        <v>24668</v>
      </c>
      <c r="G1253" t="s">
        <v>24584</v>
      </c>
      <c r="H1253" s="18" t="s">
        <v>24583</v>
      </c>
    </row>
    <row r="1254" spans="1:8" x14ac:dyDescent="0.25">
      <c r="A1254" s="19"/>
      <c r="C1254" t="s">
        <v>24665</v>
      </c>
      <c r="D1254" t="s">
        <v>24664</v>
      </c>
      <c r="G1254" t="s">
        <v>24580</v>
      </c>
      <c r="H1254" s="18" t="s">
        <v>24579</v>
      </c>
    </row>
    <row r="1255" spans="1:8" x14ac:dyDescent="0.25">
      <c r="A1255" s="19"/>
      <c r="C1255" t="s">
        <v>24661</v>
      </c>
      <c r="D1255" t="s">
        <v>24660</v>
      </c>
      <c r="G1255" t="s">
        <v>24576</v>
      </c>
      <c r="H1255" s="18" t="s">
        <v>24575</v>
      </c>
    </row>
    <row r="1256" spans="1:8" x14ac:dyDescent="0.25">
      <c r="A1256" s="19"/>
      <c r="C1256" t="s">
        <v>24657</v>
      </c>
      <c r="D1256" t="s">
        <v>24656</v>
      </c>
      <c r="G1256" t="s">
        <v>24572</v>
      </c>
      <c r="H1256" s="18" t="s">
        <v>24571</v>
      </c>
    </row>
    <row r="1257" spans="1:8" x14ac:dyDescent="0.25">
      <c r="A1257" s="19"/>
      <c r="C1257" t="s">
        <v>24653</v>
      </c>
      <c r="D1257" t="s">
        <v>24652</v>
      </c>
      <c r="G1257" t="s">
        <v>24568</v>
      </c>
      <c r="H1257" s="18" t="s">
        <v>24567</v>
      </c>
    </row>
    <row r="1258" spans="1:8" x14ac:dyDescent="0.25">
      <c r="A1258" s="19"/>
      <c r="C1258" t="s">
        <v>24649</v>
      </c>
      <c r="D1258" t="s">
        <v>24648</v>
      </c>
      <c r="G1258" t="s">
        <v>24564</v>
      </c>
      <c r="H1258" s="18" t="s">
        <v>24563</v>
      </c>
    </row>
    <row r="1259" spans="1:8" x14ac:dyDescent="0.25">
      <c r="A1259" s="19"/>
      <c r="C1259" t="s">
        <v>24645</v>
      </c>
      <c r="D1259" t="s">
        <v>24644</v>
      </c>
      <c r="G1259" t="s">
        <v>24560</v>
      </c>
      <c r="H1259" s="18" t="s">
        <v>24559</v>
      </c>
    </row>
    <row r="1260" spans="1:8" x14ac:dyDescent="0.25">
      <c r="A1260" s="19"/>
      <c r="C1260" t="s">
        <v>43671</v>
      </c>
      <c r="D1260" t="s">
        <v>43670</v>
      </c>
      <c r="G1260" t="s">
        <v>24556</v>
      </c>
      <c r="H1260" s="18" t="s">
        <v>24555</v>
      </c>
    </row>
    <row r="1261" spans="1:8" x14ac:dyDescent="0.25">
      <c r="A1261" s="19"/>
      <c r="C1261" t="s">
        <v>43669</v>
      </c>
      <c r="D1261" t="s">
        <v>43668</v>
      </c>
      <c r="G1261" t="s">
        <v>24552</v>
      </c>
      <c r="H1261" s="18" t="s">
        <v>24551</v>
      </c>
    </row>
    <row r="1262" spans="1:8" x14ac:dyDescent="0.25">
      <c r="A1262" s="19"/>
      <c r="C1262" t="s">
        <v>43667</v>
      </c>
      <c r="D1262" t="s">
        <v>43666</v>
      </c>
      <c r="G1262" t="s">
        <v>24548</v>
      </c>
      <c r="H1262" s="18" t="s">
        <v>24547</v>
      </c>
    </row>
    <row r="1263" spans="1:8" x14ac:dyDescent="0.25">
      <c r="A1263" s="19"/>
      <c r="C1263" t="s">
        <v>43665</v>
      </c>
      <c r="D1263" t="s">
        <v>43664</v>
      </c>
      <c r="G1263" t="s">
        <v>43663</v>
      </c>
      <c r="H1263" s="18" t="s">
        <v>43662</v>
      </c>
    </row>
    <row r="1264" spans="1:8" x14ac:dyDescent="0.25">
      <c r="A1264" s="19"/>
      <c r="C1264" t="s">
        <v>43661</v>
      </c>
      <c r="D1264" t="s">
        <v>43660</v>
      </c>
      <c r="G1264" t="s">
        <v>43659</v>
      </c>
      <c r="H1264" s="18" t="s">
        <v>43658</v>
      </c>
    </row>
    <row r="1265" spans="1:8" x14ac:dyDescent="0.25">
      <c r="A1265" s="19"/>
      <c r="C1265" t="s">
        <v>43657</v>
      </c>
      <c r="D1265" t="s">
        <v>43656</v>
      </c>
      <c r="G1265" t="s">
        <v>43655</v>
      </c>
      <c r="H1265" s="18" t="s">
        <v>43654</v>
      </c>
    </row>
    <row r="1266" spans="1:8" x14ac:dyDescent="0.25">
      <c r="A1266" s="19"/>
      <c r="C1266" t="s">
        <v>43653</v>
      </c>
      <c r="D1266" t="s">
        <v>43652</v>
      </c>
      <c r="G1266" t="s">
        <v>43651</v>
      </c>
      <c r="H1266" s="18" t="s">
        <v>43650</v>
      </c>
    </row>
    <row r="1267" spans="1:8" x14ac:dyDescent="0.25">
      <c r="A1267" s="19"/>
      <c r="C1267" t="s">
        <v>43649</v>
      </c>
      <c r="D1267" t="s">
        <v>43648</v>
      </c>
      <c r="G1267" t="s">
        <v>43647</v>
      </c>
      <c r="H1267" s="18" t="s">
        <v>43646</v>
      </c>
    </row>
    <row r="1268" spans="1:8" x14ac:dyDescent="0.25">
      <c r="A1268" s="19"/>
      <c r="C1268" t="s">
        <v>43645</v>
      </c>
      <c r="D1268" t="s">
        <v>43644</v>
      </c>
      <c r="G1268" t="s">
        <v>43643</v>
      </c>
      <c r="H1268" s="18" t="s">
        <v>43642</v>
      </c>
    </row>
    <row r="1269" spans="1:8" x14ac:dyDescent="0.25">
      <c r="A1269" s="19"/>
      <c r="C1269" t="s">
        <v>43641</v>
      </c>
      <c r="D1269" t="s">
        <v>43640</v>
      </c>
      <c r="G1269" t="s">
        <v>43639</v>
      </c>
      <c r="H1269" s="18" t="s">
        <v>43638</v>
      </c>
    </row>
    <row r="1270" spans="1:8" x14ac:dyDescent="0.25">
      <c r="A1270" s="19"/>
      <c r="C1270" t="s">
        <v>24641</v>
      </c>
      <c r="D1270" t="s">
        <v>24640</v>
      </c>
      <c r="G1270" t="s">
        <v>43637</v>
      </c>
      <c r="H1270" s="18" t="s">
        <v>43636</v>
      </c>
    </row>
    <row r="1271" spans="1:8" x14ac:dyDescent="0.25">
      <c r="A1271" s="19"/>
      <c r="C1271" t="s">
        <v>24637</v>
      </c>
      <c r="D1271" t="s">
        <v>24636</v>
      </c>
      <c r="G1271" t="s">
        <v>24544</v>
      </c>
      <c r="H1271" s="18" t="s">
        <v>24543</v>
      </c>
    </row>
    <row r="1272" spans="1:8" x14ac:dyDescent="0.25">
      <c r="A1272" s="19"/>
      <c r="C1272" t="s">
        <v>24633</v>
      </c>
      <c r="D1272" t="s">
        <v>24632</v>
      </c>
      <c r="G1272" t="s">
        <v>24540</v>
      </c>
      <c r="H1272" s="18" t="s">
        <v>24539</v>
      </c>
    </row>
    <row r="1273" spans="1:8" x14ac:dyDescent="0.25">
      <c r="A1273" s="19"/>
      <c r="C1273" t="s">
        <v>24629</v>
      </c>
      <c r="D1273" t="s">
        <v>24628</v>
      </c>
      <c r="G1273" t="s">
        <v>24536</v>
      </c>
      <c r="H1273" s="18" t="s">
        <v>24535</v>
      </c>
    </row>
    <row r="1274" spans="1:8" x14ac:dyDescent="0.25">
      <c r="A1274" s="19"/>
      <c r="C1274" t="s">
        <v>24625</v>
      </c>
      <c r="D1274" t="s">
        <v>24624</v>
      </c>
      <c r="G1274" t="s">
        <v>24532</v>
      </c>
      <c r="H1274" s="18" t="s">
        <v>24531</v>
      </c>
    </row>
    <row r="1275" spans="1:8" x14ac:dyDescent="0.25">
      <c r="A1275" s="19"/>
      <c r="C1275" t="s">
        <v>24622</v>
      </c>
      <c r="D1275" t="s">
        <v>24621</v>
      </c>
      <c r="G1275" t="s">
        <v>24528</v>
      </c>
      <c r="H1275" s="18" t="s">
        <v>24527</v>
      </c>
    </row>
    <row r="1276" spans="1:8" x14ac:dyDescent="0.25">
      <c r="A1276" s="19"/>
      <c r="C1276" t="s">
        <v>24618</v>
      </c>
      <c r="D1276" t="s">
        <v>24617</v>
      </c>
      <c r="G1276" t="s">
        <v>24524</v>
      </c>
      <c r="H1276" s="18" t="s">
        <v>24523</v>
      </c>
    </row>
    <row r="1277" spans="1:8" x14ac:dyDescent="0.25">
      <c r="A1277" s="19"/>
      <c r="C1277" t="s">
        <v>24614</v>
      </c>
      <c r="D1277" t="s">
        <v>24613</v>
      </c>
      <c r="G1277" t="s">
        <v>24520</v>
      </c>
      <c r="H1277" s="18" t="s">
        <v>24519</v>
      </c>
    </row>
    <row r="1278" spans="1:8" x14ac:dyDescent="0.25">
      <c r="A1278" s="19"/>
      <c r="C1278" t="s">
        <v>24610</v>
      </c>
      <c r="D1278" t="s">
        <v>24609</v>
      </c>
      <c r="G1278" t="s">
        <v>24516</v>
      </c>
      <c r="H1278" s="18" t="s">
        <v>24515</v>
      </c>
    </row>
    <row r="1279" spans="1:8" x14ac:dyDescent="0.25">
      <c r="A1279" s="19"/>
      <c r="C1279" t="s">
        <v>24606</v>
      </c>
      <c r="D1279" t="s">
        <v>24605</v>
      </c>
      <c r="G1279" t="s">
        <v>24512</v>
      </c>
      <c r="H1279" s="18" t="s">
        <v>24511</v>
      </c>
    </row>
    <row r="1280" spans="1:8" x14ac:dyDescent="0.25">
      <c r="A1280" s="19"/>
      <c r="C1280" t="s">
        <v>24602</v>
      </c>
      <c r="D1280" t="s">
        <v>24601</v>
      </c>
      <c r="G1280" t="s">
        <v>24508</v>
      </c>
      <c r="H1280" s="18" t="s">
        <v>24507</v>
      </c>
    </row>
    <row r="1281" spans="1:8" x14ac:dyDescent="0.25">
      <c r="A1281" s="19"/>
      <c r="C1281" t="s">
        <v>24598</v>
      </c>
      <c r="D1281" t="s">
        <v>24597</v>
      </c>
      <c r="G1281" t="s">
        <v>24504</v>
      </c>
      <c r="H1281" s="18" t="s">
        <v>24503</v>
      </c>
    </row>
    <row r="1282" spans="1:8" x14ac:dyDescent="0.25">
      <c r="A1282" s="19"/>
      <c r="C1282" t="s">
        <v>24594</v>
      </c>
      <c r="D1282" t="s">
        <v>24593</v>
      </c>
      <c r="G1282" t="s">
        <v>24500</v>
      </c>
      <c r="H1282" s="18" t="s">
        <v>24499</v>
      </c>
    </row>
    <row r="1283" spans="1:8" x14ac:dyDescent="0.25">
      <c r="A1283" s="19"/>
      <c r="C1283" t="s">
        <v>24590</v>
      </c>
      <c r="D1283" t="s">
        <v>24589</v>
      </c>
      <c r="G1283" t="s">
        <v>24497</v>
      </c>
      <c r="H1283" s="18" t="s">
        <v>24496</v>
      </c>
    </row>
    <row r="1284" spans="1:8" x14ac:dyDescent="0.25">
      <c r="A1284" s="19"/>
      <c r="C1284" t="s">
        <v>24586</v>
      </c>
      <c r="D1284" t="s">
        <v>24585</v>
      </c>
      <c r="G1284" t="s">
        <v>24493</v>
      </c>
      <c r="H1284" s="18" t="s">
        <v>24492</v>
      </c>
    </row>
    <row r="1285" spans="1:8" x14ac:dyDescent="0.25">
      <c r="A1285" s="19"/>
      <c r="C1285" t="s">
        <v>24582</v>
      </c>
      <c r="D1285" t="s">
        <v>24581</v>
      </c>
      <c r="G1285" t="s">
        <v>24489</v>
      </c>
      <c r="H1285" s="18" t="s">
        <v>24488</v>
      </c>
    </row>
    <row r="1286" spans="1:8" x14ac:dyDescent="0.25">
      <c r="A1286" s="19"/>
      <c r="C1286" t="s">
        <v>43635</v>
      </c>
      <c r="D1286" t="s">
        <v>43634</v>
      </c>
      <c r="G1286" t="s">
        <v>24485</v>
      </c>
      <c r="H1286" s="18" t="s">
        <v>24484</v>
      </c>
    </row>
    <row r="1287" spans="1:8" x14ac:dyDescent="0.25">
      <c r="A1287" s="19"/>
      <c r="C1287" t="s">
        <v>43633</v>
      </c>
      <c r="D1287" t="s">
        <v>43632</v>
      </c>
      <c r="G1287" t="s">
        <v>24481</v>
      </c>
      <c r="H1287" s="18" t="s">
        <v>24480</v>
      </c>
    </row>
    <row r="1288" spans="1:8" x14ac:dyDescent="0.25">
      <c r="A1288" s="19"/>
      <c r="C1288" t="s">
        <v>43631</v>
      </c>
      <c r="D1288" t="s">
        <v>43630</v>
      </c>
      <c r="G1288" t="s">
        <v>24477</v>
      </c>
      <c r="H1288" s="18" t="s">
        <v>24476</v>
      </c>
    </row>
    <row r="1289" spans="1:8" x14ac:dyDescent="0.25">
      <c r="A1289" s="19"/>
      <c r="C1289" t="s">
        <v>43629</v>
      </c>
      <c r="D1289" t="s">
        <v>43628</v>
      </c>
      <c r="G1289" t="s">
        <v>24473</v>
      </c>
      <c r="H1289" s="18" t="s">
        <v>24472</v>
      </c>
    </row>
    <row r="1290" spans="1:8" x14ac:dyDescent="0.25">
      <c r="A1290" s="19"/>
      <c r="C1290" t="s">
        <v>43627</v>
      </c>
      <c r="D1290" t="s">
        <v>43626</v>
      </c>
      <c r="G1290" t="s">
        <v>24469</v>
      </c>
      <c r="H1290" s="18" t="s">
        <v>24468</v>
      </c>
    </row>
    <row r="1291" spans="1:8" x14ac:dyDescent="0.25">
      <c r="A1291" s="19"/>
      <c r="C1291" t="s">
        <v>43625</v>
      </c>
      <c r="D1291" t="s">
        <v>43624</v>
      </c>
      <c r="G1291" t="s">
        <v>24465</v>
      </c>
      <c r="H1291" s="18" t="s">
        <v>24464</v>
      </c>
    </row>
    <row r="1292" spans="1:8" x14ac:dyDescent="0.25">
      <c r="A1292" s="19"/>
      <c r="C1292" t="s">
        <v>24578</v>
      </c>
      <c r="D1292" t="s">
        <v>24577</v>
      </c>
      <c r="G1292" t="s">
        <v>43623</v>
      </c>
      <c r="H1292" s="18" t="s">
        <v>43622</v>
      </c>
    </row>
    <row r="1293" spans="1:8" x14ac:dyDescent="0.25">
      <c r="A1293" s="19"/>
      <c r="C1293" t="s">
        <v>24574</v>
      </c>
      <c r="D1293" t="s">
        <v>24573</v>
      </c>
      <c r="G1293" t="s">
        <v>43621</v>
      </c>
      <c r="H1293" s="18" t="s">
        <v>43620</v>
      </c>
    </row>
    <row r="1294" spans="1:8" x14ac:dyDescent="0.25">
      <c r="A1294" s="19"/>
      <c r="C1294" t="s">
        <v>24570</v>
      </c>
      <c r="D1294" t="s">
        <v>24569</v>
      </c>
      <c r="G1294" t="s">
        <v>43619</v>
      </c>
      <c r="H1294" s="18" t="s">
        <v>43618</v>
      </c>
    </row>
    <row r="1295" spans="1:8" x14ac:dyDescent="0.25">
      <c r="A1295" s="19"/>
      <c r="C1295" t="s">
        <v>24566</v>
      </c>
      <c r="D1295" t="s">
        <v>24565</v>
      </c>
      <c r="G1295" t="s">
        <v>43617</v>
      </c>
      <c r="H1295" s="18" t="s">
        <v>43616</v>
      </c>
    </row>
    <row r="1296" spans="1:8" x14ac:dyDescent="0.25">
      <c r="A1296" s="19"/>
      <c r="C1296" t="s">
        <v>24562</v>
      </c>
      <c r="D1296" t="s">
        <v>24561</v>
      </c>
      <c r="G1296" t="s">
        <v>43615</v>
      </c>
      <c r="H1296" s="18" t="s">
        <v>43614</v>
      </c>
    </row>
    <row r="1297" spans="1:8" x14ac:dyDescent="0.25">
      <c r="A1297" s="19"/>
      <c r="C1297" t="s">
        <v>24558</v>
      </c>
      <c r="D1297" t="s">
        <v>24557</v>
      </c>
      <c r="G1297" t="s">
        <v>24461</v>
      </c>
      <c r="H1297" s="18" t="s">
        <v>24460</v>
      </c>
    </row>
    <row r="1298" spans="1:8" x14ac:dyDescent="0.25">
      <c r="A1298" s="19"/>
      <c r="C1298" t="s">
        <v>24554</v>
      </c>
      <c r="D1298" t="s">
        <v>24553</v>
      </c>
      <c r="G1298" t="s">
        <v>24457</v>
      </c>
      <c r="H1298" s="18" t="s">
        <v>24456</v>
      </c>
    </row>
    <row r="1299" spans="1:8" x14ac:dyDescent="0.25">
      <c r="A1299" s="19"/>
      <c r="C1299" t="s">
        <v>24550</v>
      </c>
      <c r="D1299" t="s">
        <v>24549</v>
      </c>
      <c r="G1299" t="s">
        <v>24453</v>
      </c>
      <c r="H1299" s="18" t="s">
        <v>24452</v>
      </c>
    </row>
    <row r="1300" spans="1:8" x14ac:dyDescent="0.25">
      <c r="A1300" s="19"/>
      <c r="C1300" t="s">
        <v>24546</v>
      </c>
      <c r="D1300" t="s">
        <v>24545</v>
      </c>
      <c r="G1300" t="s">
        <v>24449</v>
      </c>
      <c r="H1300" s="18" t="s">
        <v>24448</v>
      </c>
    </row>
    <row r="1301" spans="1:8" x14ac:dyDescent="0.25">
      <c r="A1301" s="19"/>
      <c r="C1301" t="s">
        <v>24542</v>
      </c>
      <c r="D1301" t="s">
        <v>24541</v>
      </c>
      <c r="G1301" t="s">
        <v>24445</v>
      </c>
      <c r="H1301" s="18" t="s">
        <v>24444</v>
      </c>
    </row>
    <row r="1302" spans="1:8" x14ac:dyDescent="0.25">
      <c r="A1302" s="19"/>
      <c r="C1302" t="s">
        <v>24538</v>
      </c>
      <c r="D1302" t="s">
        <v>24537</v>
      </c>
      <c r="G1302" t="s">
        <v>24441</v>
      </c>
      <c r="H1302" s="18" t="s">
        <v>24440</v>
      </c>
    </row>
    <row r="1303" spans="1:8" x14ac:dyDescent="0.25">
      <c r="A1303" s="19"/>
      <c r="C1303" t="s">
        <v>24534</v>
      </c>
      <c r="D1303" t="s">
        <v>24533</v>
      </c>
      <c r="G1303" t="s">
        <v>24437</v>
      </c>
      <c r="H1303" s="18" t="s">
        <v>24436</v>
      </c>
    </row>
    <row r="1304" spans="1:8" x14ac:dyDescent="0.25">
      <c r="A1304" s="19"/>
      <c r="C1304" t="s">
        <v>24530</v>
      </c>
      <c r="D1304" t="s">
        <v>24529</v>
      </c>
      <c r="G1304" t="s">
        <v>24433</v>
      </c>
      <c r="H1304" s="18" t="s">
        <v>24432</v>
      </c>
    </row>
    <row r="1305" spans="1:8" x14ac:dyDescent="0.25">
      <c r="A1305" s="19"/>
      <c r="C1305" t="s">
        <v>24526</v>
      </c>
      <c r="D1305" t="s">
        <v>24525</v>
      </c>
      <c r="G1305" t="s">
        <v>24429</v>
      </c>
      <c r="H1305" s="18" t="s">
        <v>24428</v>
      </c>
    </row>
    <row r="1306" spans="1:8" x14ac:dyDescent="0.25">
      <c r="A1306" s="19"/>
      <c r="C1306" t="s">
        <v>24522</v>
      </c>
      <c r="D1306" t="s">
        <v>24521</v>
      </c>
      <c r="G1306" t="s">
        <v>24425</v>
      </c>
      <c r="H1306" s="18" t="s">
        <v>24424</v>
      </c>
    </row>
    <row r="1307" spans="1:8" x14ac:dyDescent="0.25">
      <c r="A1307" s="19"/>
      <c r="C1307" t="s">
        <v>24518</v>
      </c>
      <c r="D1307" t="s">
        <v>24517</v>
      </c>
      <c r="G1307" t="s">
        <v>24421</v>
      </c>
      <c r="H1307" s="18" t="s">
        <v>24420</v>
      </c>
    </row>
    <row r="1308" spans="1:8" x14ac:dyDescent="0.25">
      <c r="A1308" s="19"/>
      <c r="C1308" t="s">
        <v>24514</v>
      </c>
      <c r="D1308" t="s">
        <v>24513</v>
      </c>
      <c r="G1308" t="s">
        <v>24417</v>
      </c>
      <c r="H1308" s="18" t="s">
        <v>24416</v>
      </c>
    </row>
    <row r="1309" spans="1:8" x14ac:dyDescent="0.25">
      <c r="A1309" s="19"/>
      <c r="C1309" t="s">
        <v>24510</v>
      </c>
      <c r="D1309" t="s">
        <v>24509</v>
      </c>
      <c r="G1309" t="s">
        <v>24413</v>
      </c>
      <c r="H1309" s="18" t="s">
        <v>24412</v>
      </c>
    </row>
    <row r="1310" spans="1:8" x14ac:dyDescent="0.25">
      <c r="A1310" s="19"/>
      <c r="C1310" t="s">
        <v>24506</v>
      </c>
      <c r="D1310" t="s">
        <v>24505</v>
      </c>
      <c r="G1310" t="s">
        <v>24409</v>
      </c>
      <c r="H1310" s="18" t="s">
        <v>24408</v>
      </c>
    </row>
    <row r="1311" spans="1:8" x14ac:dyDescent="0.25">
      <c r="A1311" s="19"/>
      <c r="C1311" t="s">
        <v>24502</v>
      </c>
      <c r="D1311" t="s">
        <v>24501</v>
      </c>
      <c r="G1311" t="s">
        <v>24405</v>
      </c>
      <c r="H1311" s="18" t="s">
        <v>24404</v>
      </c>
    </row>
    <row r="1312" spans="1:8" x14ac:dyDescent="0.25">
      <c r="A1312" s="19"/>
      <c r="C1312" t="s">
        <v>24498</v>
      </c>
      <c r="D1312" t="s">
        <v>43613</v>
      </c>
      <c r="G1312" t="s">
        <v>24401</v>
      </c>
      <c r="H1312" s="18" t="s">
        <v>24400</v>
      </c>
    </row>
    <row r="1313" spans="1:8" x14ac:dyDescent="0.25">
      <c r="A1313" s="19"/>
      <c r="C1313" t="s">
        <v>24495</v>
      </c>
      <c r="D1313" t="s">
        <v>24494</v>
      </c>
      <c r="G1313" t="s">
        <v>24397</v>
      </c>
      <c r="H1313" s="18" t="s">
        <v>24396</v>
      </c>
    </row>
    <row r="1314" spans="1:8" x14ac:dyDescent="0.25">
      <c r="A1314" s="19"/>
      <c r="C1314" t="s">
        <v>24491</v>
      </c>
      <c r="D1314" t="s">
        <v>24490</v>
      </c>
      <c r="G1314" t="s">
        <v>24393</v>
      </c>
      <c r="H1314" s="18" t="s">
        <v>24392</v>
      </c>
    </row>
    <row r="1315" spans="1:8" x14ac:dyDescent="0.25">
      <c r="A1315" s="19"/>
      <c r="C1315" t="s">
        <v>24487</v>
      </c>
      <c r="D1315" t="s">
        <v>24486</v>
      </c>
      <c r="G1315" t="s">
        <v>24389</v>
      </c>
      <c r="H1315" s="18" t="s">
        <v>24388</v>
      </c>
    </row>
    <row r="1316" spans="1:8" x14ac:dyDescent="0.25">
      <c r="A1316" s="19"/>
      <c r="C1316" t="s">
        <v>43612</v>
      </c>
      <c r="D1316" t="s">
        <v>43611</v>
      </c>
      <c r="G1316" t="s">
        <v>24385</v>
      </c>
      <c r="H1316" s="18" t="s">
        <v>24384</v>
      </c>
    </row>
    <row r="1317" spans="1:8" x14ac:dyDescent="0.25">
      <c r="A1317" s="19"/>
      <c r="C1317" t="s">
        <v>43610</v>
      </c>
      <c r="D1317" t="s">
        <v>43609</v>
      </c>
      <c r="G1317" t="s">
        <v>24381</v>
      </c>
      <c r="H1317" s="18" t="s">
        <v>24380</v>
      </c>
    </row>
    <row r="1318" spans="1:8" x14ac:dyDescent="0.25">
      <c r="A1318" s="19"/>
      <c r="C1318" t="s">
        <v>43608</v>
      </c>
      <c r="D1318" t="s">
        <v>43607</v>
      </c>
      <c r="G1318" t="s">
        <v>24377</v>
      </c>
      <c r="H1318" s="18" t="s">
        <v>24376</v>
      </c>
    </row>
    <row r="1319" spans="1:8" x14ac:dyDescent="0.25">
      <c r="A1319" s="19"/>
      <c r="C1319" t="s">
        <v>43606</v>
      </c>
      <c r="D1319" t="s">
        <v>43605</v>
      </c>
      <c r="G1319" t="s">
        <v>24373</v>
      </c>
      <c r="H1319" s="18" t="s">
        <v>24372</v>
      </c>
    </row>
    <row r="1320" spans="1:8" x14ac:dyDescent="0.25">
      <c r="A1320" s="19"/>
      <c r="C1320" t="s">
        <v>43604</v>
      </c>
      <c r="D1320" t="s">
        <v>43603</v>
      </c>
      <c r="G1320" t="s">
        <v>24369</v>
      </c>
      <c r="H1320" s="18" t="s">
        <v>24368</v>
      </c>
    </row>
    <row r="1321" spans="1:8" x14ac:dyDescent="0.25">
      <c r="A1321" s="19"/>
      <c r="C1321" t="s">
        <v>43602</v>
      </c>
      <c r="D1321" t="s">
        <v>43601</v>
      </c>
      <c r="G1321" t="s">
        <v>24365</v>
      </c>
      <c r="H1321" s="18" t="s">
        <v>24364</v>
      </c>
    </row>
    <row r="1322" spans="1:8" x14ac:dyDescent="0.25">
      <c r="A1322" s="19"/>
      <c r="C1322" t="s">
        <v>24483</v>
      </c>
      <c r="D1322" t="s">
        <v>24482</v>
      </c>
      <c r="G1322" t="s">
        <v>24361</v>
      </c>
      <c r="H1322" s="18" t="s">
        <v>24360</v>
      </c>
    </row>
    <row r="1323" spans="1:8" x14ac:dyDescent="0.25">
      <c r="A1323" s="19"/>
      <c r="C1323" t="s">
        <v>24479</v>
      </c>
      <c r="D1323" t="s">
        <v>24478</v>
      </c>
      <c r="G1323" t="s">
        <v>24357</v>
      </c>
      <c r="H1323" s="18" t="s">
        <v>24356</v>
      </c>
    </row>
    <row r="1324" spans="1:8" x14ac:dyDescent="0.25">
      <c r="A1324" s="19"/>
      <c r="C1324" t="s">
        <v>24475</v>
      </c>
      <c r="D1324" t="s">
        <v>24474</v>
      </c>
      <c r="G1324" t="s">
        <v>24353</v>
      </c>
      <c r="H1324" s="18" t="s">
        <v>24352</v>
      </c>
    </row>
    <row r="1325" spans="1:8" x14ac:dyDescent="0.25">
      <c r="A1325" s="19"/>
      <c r="C1325" t="s">
        <v>24471</v>
      </c>
      <c r="D1325" t="s">
        <v>24470</v>
      </c>
      <c r="G1325" t="s">
        <v>24349</v>
      </c>
      <c r="H1325" s="18" t="s">
        <v>24348</v>
      </c>
    </row>
    <row r="1326" spans="1:8" x14ac:dyDescent="0.25">
      <c r="A1326" s="19"/>
      <c r="C1326" t="s">
        <v>24467</v>
      </c>
      <c r="D1326" t="s">
        <v>24466</v>
      </c>
      <c r="G1326" t="s">
        <v>24345</v>
      </c>
      <c r="H1326" s="18" t="s">
        <v>24344</v>
      </c>
    </row>
    <row r="1327" spans="1:8" x14ac:dyDescent="0.25">
      <c r="A1327" s="19"/>
      <c r="C1327" t="s">
        <v>24463</v>
      </c>
      <c r="D1327" t="s">
        <v>24462</v>
      </c>
      <c r="G1327" t="s">
        <v>24341</v>
      </c>
      <c r="H1327" s="18" t="s">
        <v>24340</v>
      </c>
    </row>
    <row r="1328" spans="1:8" x14ac:dyDescent="0.25">
      <c r="A1328" s="19"/>
      <c r="C1328" t="s">
        <v>24459</v>
      </c>
      <c r="D1328" t="s">
        <v>24458</v>
      </c>
      <c r="G1328" t="s">
        <v>24337</v>
      </c>
      <c r="H1328" s="18" t="s">
        <v>24336</v>
      </c>
    </row>
    <row r="1329" spans="1:8" x14ac:dyDescent="0.25">
      <c r="A1329" s="19"/>
      <c r="C1329" t="s">
        <v>24455</v>
      </c>
      <c r="D1329" t="s">
        <v>24454</v>
      </c>
      <c r="G1329" t="s">
        <v>24333</v>
      </c>
      <c r="H1329" s="18" t="s">
        <v>24332</v>
      </c>
    </row>
    <row r="1330" spans="1:8" x14ac:dyDescent="0.25">
      <c r="A1330" s="19"/>
      <c r="C1330" t="s">
        <v>24451</v>
      </c>
      <c r="D1330" t="s">
        <v>24450</v>
      </c>
      <c r="G1330" t="s">
        <v>24329</v>
      </c>
      <c r="H1330" s="18" t="s">
        <v>24328</v>
      </c>
    </row>
    <row r="1331" spans="1:8" x14ac:dyDescent="0.25">
      <c r="A1331" s="19"/>
      <c r="C1331" t="s">
        <v>24447</v>
      </c>
      <c r="D1331" t="s">
        <v>24446</v>
      </c>
      <c r="G1331" t="s">
        <v>24325</v>
      </c>
      <c r="H1331" s="18" t="s">
        <v>24324</v>
      </c>
    </row>
    <row r="1332" spans="1:8" x14ac:dyDescent="0.25">
      <c r="A1332" s="19"/>
      <c r="C1332" t="s">
        <v>24443</v>
      </c>
      <c r="D1332" t="s">
        <v>24442</v>
      </c>
      <c r="G1332" t="s">
        <v>24321</v>
      </c>
      <c r="H1332" s="18" t="s">
        <v>24320</v>
      </c>
    </row>
    <row r="1333" spans="1:8" x14ac:dyDescent="0.25">
      <c r="A1333" s="19"/>
      <c r="C1333" t="s">
        <v>24439</v>
      </c>
      <c r="D1333" t="s">
        <v>24438</v>
      </c>
      <c r="G1333" t="s">
        <v>24317</v>
      </c>
      <c r="H1333" s="18" t="s">
        <v>24316</v>
      </c>
    </row>
    <row r="1334" spans="1:8" x14ac:dyDescent="0.25">
      <c r="A1334" s="19"/>
      <c r="C1334" t="s">
        <v>24435</v>
      </c>
      <c r="D1334" t="s">
        <v>24434</v>
      </c>
      <c r="G1334" t="s">
        <v>24313</v>
      </c>
      <c r="H1334" s="18" t="s">
        <v>24312</v>
      </c>
    </row>
    <row r="1335" spans="1:8" x14ac:dyDescent="0.25">
      <c r="A1335" s="19"/>
      <c r="C1335" t="s">
        <v>24431</v>
      </c>
      <c r="D1335" t="s">
        <v>24430</v>
      </c>
      <c r="G1335" t="s">
        <v>24309</v>
      </c>
      <c r="H1335" s="18" t="s">
        <v>24308</v>
      </c>
    </row>
    <row r="1336" spans="1:8" x14ac:dyDescent="0.25">
      <c r="A1336" s="19"/>
      <c r="C1336" t="s">
        <v>24427</v>
      </c>
      <c r="D1336" t="s">
        <v>24426</v>
      </c>
      <c r="G1336" t="s">
        <v>24305</v>
      </c>
      <c r="H1336" s="18" t="s">
        <v>24304</v>
      </c>
    </row>
    <row r="1337" spans="1:8" x14ac:dyDescent="0.25">
      <c r="A1337" s="19"/>
      <c r="C1337" t="s">
        <v>24423</v>
      </c>
      <c r="D1337" t="s">
        <v>24422</v>
      </c>
      <c r="G1337" t="s">
        <v>24301</v>
      </c>
      <c r="H1337" s="18" t="s">
        <v>24300</v>
      </c>
    </row>
    <row r="1338" spans="1:8" x14ac:dyDescent="0.25">
      <c r="A1338" s="19"/>
      <c r="C1338" t="s">
        <v>24419</v>
      </c>
      <c r="D1338" t="s">
        <v>24418</v>
      </c>
      <c r="G1338" t="s">
        <v>24297</v>
      </c>
      <c r="H1338" s="18" t="s">
        <v>24296</v>
      </c>
    </row>
    <row r="1339" spans="1:8" x14ac:dyDescent="0.25">
      <c r="A1339" s="19"/>
      <c r="C1339" t="s">
        <v>24415</v>
      </c>
      <c r="D1339" t="s">
        <v>24414</v>
      </c>
      <c r="G1339" t="s">
        <v>24293</v>
      </c>
      <c r="H1339" s="18" t="s">
        <v>24292</v>
      </c>
    </row>
    <row r="1340" spans="1:8" x14ac:dyDescent="0.25">
      <c r="A1340" s="19"/>
      <c r="C1340" t="s">
        <v>24411</v>
      </c>
      <c r="D1340" t="s">
        <v>24410</v>
      </c>
      <c r="G1340" t="s">
        <v>24289</v>
      </c>
      <c r="H1340" s="18" t="s">
        <v>24288</v>
      </c>
    </row>
    <row r="1341" spans="1:8" x14ac:dyDescent="0.25">
      <c r="A1341" s="19"/>
      <c r="C1341" t="s">
        <v>24407</v>
      </c>
      <c r="D1341" t="s">
        <v>24406</v>
      </c>
      <c r="G1341" t="s">
        <v>24285</v>
      </c>
      <c r="H1341" s="18" t="s">
        <v>24284</v>
      </c>
    </row>
    <row r="1342" spans="1:8" x14ac:dyDescent="0.25">
      <c r="A1342" s="19"/>
      <c r="C1342" t="s">
        <v>24403</v>
      </c>
      <c r="D1342" t="s">
        <v>24402</v>
      </c>
      <c r="G1342" t="s">
        <v>24281</v>
      </c>
      <c r="H1342" s="18" t="s">
        <v>24280</v>
      </c>
    </row>
    <row r="1343" spans="1:8" x14ac:dyDescent="0.25">
      <c r="A1343" s="19"/>
      <c r="C1343" t="s">
        <v>24399</v>
      </c>
      <c r="D1343" t="s">
        <v>24398</v>
      </c>
      <c r="G1343" t="s">
        <v>24277</v>
      </c>
      <c r="H1343" s="18" t="s">
        <v>24276</v>
      </c>
    </row>
    <row r="1344" spans="1:8" x14ac:dyDescent="0.25">
      <c r="A1344" s="19"/>
      <c r="C1344" t="s">
        <v>24395</v>
      </c>
      <c r="D1344" t="s">
        <v>24394</v>
      </c>
      <c r="G1344" t="s">
        <v>24273</v>
      </c>
      <c r="H1344" s="18" t="s">
        <v>24272</v>
      </c>
    </row>
    <row r="1345" spans="1:8" x14ac:dyDescent="0.25">
      <c r="A1345" s="19"/>
      <c r="C1345" t="s">
        <v>24391</v>
      </c>
      <c r="D1345" t="s">
        <v>24390</v>
      </c>
      <c r="G1345" t="s">
        <v>24269</v>
      </c>
      <c r="H1345" s="18" t="s">
        <v>24268</v>
      </c>
    </row>
    <row r="1346" spans="1:8" x14ac:dyDescent="0.25">
      <c r="A1346" s="19"/>
      <c r="C1346" t="s">
        <v>24387</v>
      </c>
      <c r="D1346" t="s">
        <v>24386</v>
      </c>
      <c r="G1346" t="s">
        <v>24265</v>
      </c>
      <c r="H1346" s="18" t="s">
        <v>24264</v>
      </c>
    </row>
    <row r="1347" spans="1:8" x14ac:dyDescent="0.25">
      <c r="A1347" s="19"/>
      <c r="C1347" t="s">
        <v>24383</v>
      </c>
      <c r="D1347" t="s">
        <v>24382</v>
      </c>
      <c r="G1347" t="s">
        <v>24261</v>
      </c>
      <c r="H1347" s="18" t="s">
        <v>24260</v>
      </c>
    </row>
    <row r="1348" spans="1:8" x14ac:dyDescent="0.25">
      <c r="A1348" s="19"/>
      <c r="C1348" t="s">
        <v>24379</v>
      </c>
      <c r="D1348" t="s">
        <v>24378</v>
      </c>
      <c r="G1348" t="s">
        <v>24257</v>
      </c>
      <c r="H1348" s="18" t="s">
        <v>24256</v>
      </c>
    </row>
    <row r="1349" spans="1:8" x14ac:dyDescent="0.25">
      <c r="A1349" s="19"/>
      <c r="C1349" t="s">
        <v>24375</v>
      </c>
      <c r="D1349" t="s">
        <v>24374</v>
      </c>
      <c r="G1349" t="s">
        <v>24253</v>
      </c>
      <c r="H1349" s="18" t="s">
        <v>24252</v>
      </c>
    </row>
    <row r="1350" spans="1:8" x14ac:dyDescent="0.25">
      <c r="A1350" s="19"/>
      <c r="C1350" t="s">
        <v>24371</v>
      </c>
      <c r="D1350" t="s">
        <v>24370</v>
      </c>
      <c r="G1350" t="s">
        <v>43600</v>
      </c>
      <c r="H1350" s="18" t="s">
        <v>43599</v>
      </c>
    </row>
    <row r="1351" spans="1:8" x14ac:dyDescent="0.25">
      <c r="A1351" s="19"/>
      <c r="C1351" t="s">
        <v>24367</v>
      </c>
      <c r="D1351" t="s">
        <v>24366</v>
      </c>
      <c r="G1351" t="s">
        <v>43598</v>
      </c>
      <c r="H1351" s="18" t="s">
        <v>43597</v>
      </c>
    </row>
    <row r="1352" spans="1:8" x14ac:dyDescent="0.25">
      <c r="A1352" s="19"/>
      <c r="C1352" t="s">
        <v>24363</v>
      </c>
      <c r="D1352" t="s">
        <v>24362</v>
      </c>
      <c r="G1352" t="s">
        <v>43596</v>
      </c>
      <c r="H1352" s="18" t="s">
        <v>43595</v>
      </c>
    </row>
    <row r="1353" spans="1:8" x14ac:dyDescent="0.25">
      <c r="A1353" s="19"/>
      <c r="C1353" t="s">
        <v>24359</v>
      </c>
      <c r="D1353" t="s">
        <v>24358</v>
      </c>
      <c r="G1353" t="s">
        <v>43594</v>
      </c>
      <c r="H1353" s="18" t="s">
        <v>43593</v>
      </c>
    </row>
    <row r="1354" spans="1:8" x14ac:dyDescent="0.25">
      <c r="A1354" s="19"/>
      <c r="C1354" t="s">
        <v>24355</v>
      </c>
      <c r="D1354" t="s">
        <v>24354</v>
      </c>
      <c r="G1354" t="s">
        <v>43592</v>
      </c>
      <c r="H1354" s="18" t="s">
        <v>43591</v>
      </c>
    </row>
    <row r="1355" spans="1:8" x14ac:dyDescent="0.25">
      <c r="A1355" s="19"/>
      <c r="C1355" t="s">
        <v>24351</v>
      </c>
      <c r="D1355" t="s">
        <v>24350</v>
      </c>
      <c r="G1355" t="s">
        <v>43590</v>
      </c>
      <c r="H1355" s="18" t="s">
        <v>43589</v>
      </c>
    </row>
    <row r="1356" spans="1:8" x14ac:dyDescent="0.25">
      <c r="A1356" s="19"/>
      <c r="C1356" t="s">
        <v>24347</v>
      </c>
      <c r="D1356" t="s">
        <v>24346</v>
      </c>
      <c r="G1356" t="s">
        <v>43588</v>
      </c>
      <c r="H1356" s="18" t="s">
        <v>43587</v>
      </c>
    </row>
    <row r="1357" spans="1:8" x14ac:dyDescent="0.25">
      <c r="A1357" s="19"/>
      <c r="C1357" t="s">
        <v>24343</v>
      </c>
      <c r="D1357" t="s">
        <v>24342</v>
      </c>
      <c r="G1357" t="s">
        <v>43586</v>
      </c>
      <c r="H1357" s="18" t="s">
        <v>43585</v>
      </c>
    </row>
    <row r="1358" spans="1:8" x14ac:dyDescent="0.25">
      <c r="A1358" s="19"/>
      <c r="C1358" t="s">
        <v>24339</v>
      </c>
      <c r="D1358" t="s">
        <v>24338</v>
      </c>
      <c r="G1358" t="s">
        <v>24249</v>
      </c>
      <c r="H1358" s="18" t="s">
        <v>24248</v>
      </c>
    </row>
    <row r="1359" spans="1:8" x14ac:dyDescent="0.25">
      <c r="A1359" s="19"/>
      <c r="C1359" t="s">
        <v>24335</v>
      </c>
      <c r="D1359" t="s">
        <v>24334</v>
      </c>
      <c r="G1359" t="s">
        <v>24245</v>
      </c>
      <c r="H1359" s="18" t="s">
        <v>24244</v>
      </c>
    </row>
    <row r="1360" spans="1:8" x14ac:dyDescent="0.25">
      <c r="A1360" s="19"/>
      <c r="C1360" t="s">
        <v>24331</v>
      </c>
      <c r="D1360" t="s">
        <v>24330</v>
      </c>
      <c r="G1360" t="s">
        <v>24241</v>
      </c>
      <c r="H1360" s="18" t="s">
        <v>24240</v>
      </c>
    </row>
    <row r="1361" spans="1:8" x14ac:dyDescent="0.25">
      <c r="A1361" s="19"/>
      <c r="C1361" t="s">
        <v>24327</v>
      </c>
      <c r="D1361" t="s">
        <v>24326</v>
      </c>
      <c r="G1361" t="s">
        <v>24237</v>
      </c>
      <c r="H1361" s="18" t="s">
        <v>24236</v>
      </c>
    </row>
    <row r="1362" spans="1:8" x14ac:dyDescent="0.25">
      <c r="A1362" s="19"/>
      <c r="C1362" t="s">
        <v>24323</v>
      </c>
      <c r="D1362" t="s">
        <v>24322</v>
      </c>
      <c r="G1362" t="s">
        <v>24233</v>
      </c>
      <c r="H1362" s="18" t="s">
        <v>24232</v>
      </c>
    </row>
    <row r="1363" spans="1:8" x14ac:dyDescent="0.25">
      <c r="A1363" s="19"/>
      <c r="C1363" t="s">
        <v>24319</v>
      </c>
      <c r="D1363" t="s">
        <v>24318</v>
      </c>
      <c r="G1363" t="s">
        <v>24229</v>
      </c>
      <c r="H1363" s="18" t="s">
        <v>24228</v>
      </c>
    </row>
    <row r="1364" spans="1:8" x14ac:dyDescent="0.25">
      <c r="A1364" s="19"/>
      <c r="C1364" t="s">
        <v>24315</v>
      </c>
      <c r="D1364" t="s">
        <v>24314</v>
      </c>
      <c r="G1364" t="s">
        <v>24225</v>
      </c>
      <c r="H1364" s="18" t="s">
        <v>24224</v>
      </c>
    </row>
    <row r="1365" spans="1:8" x14ac:dyDescent="0.25">
      <c r="A1365" s="19"/>
      <c r="C1365" t="s">
        <v>24311</v>
      </c>
      <c r="D1365" t="s">
        <v>24310</v>
      </c>
      <c r="G1365" t="s">
        <v>24221</v>
      </c>
      <c r="H1365" s="18" t="s">
        <v>24220</v>
      </c>
    </row>
    <row r="1366" spans="1:8" x14ac:dyDescent="0.25">
      <c r="A1366" s="19"/>
      <c r="C1366" t="s">
        <v>24307</v>
      </c>
      <c r="D1366" t="s">
        <v>24306</v>
      </c>
      <c r="G1366" t="s">
        <v>24217</v>
      </c>
      <c r="H1366" s="18" t="s">
        <v>24216</v>
      </c>
    </row>
    <row r="1367" spans="1:8" x14ac:dyDescent="0.25">
      <c r="A1367" s="19"/>
      <c r="C1367" t="s">
        <v>24303</v>
      </c>
      <c r="D1367" t="s">
        <v>24302</v>
      </c>
      <c r="G1367" t="s">
        <v>24213</v>
      </c>
      <c r="H1367" s="18" t="s">
        <v>24212</v>
      </c>
    </row>
    <row r="1368" spans="1:8" x14ac:dyDescent="0.25">
      <c r="A1368" s="19"/>
      <c r="C1368" t="s">
        <v>24299</v>
      </c>
      <c r="D1368" t="s">
        <v>24298</v>
      </c>
      <c r="G1368" t="s">
        <v>24209</v>
      </c>
      <c r="H1368" s="18" t="s">
        <v>24208</v>
      </c>
    </row>
    <row r="1369" spans="1:8" x14ac:dyDescent="0.25">
      <c r="A1369" s="19"/>
      <c r="C1369" t="s">
        <v>24295</v>
      </c>
      <c r="D1369" t="s">
        <v>24294</v>
      </c>
      <c r="G1369" t="s">
        <v>24205</v>
      </c>
      <c r="H1369" s="18" t="s">
        <v>24204</v>
      </c>
    </row>
    <row r="1370" spans="1:8" x14ac:dyDescent="0.25">
      <c r="A1370" s="19"/>
      <c r="C1370" t="s">
        <v>24291</v>
      </c>
      <c r="D1370" t="s">
        <v>24290</v>
      </c>
      <c r="G1370" t="s">
        <v>24201</v>
      </c>
      <c r="H1370" s="18" t="s">
        <v>24200</v>
      </c>
    </row>
    <row r="1371" spans="1:8" x14ac:dyDescent="0.25">
      <c r="A1371" s="19"/>
      <c r="C1371" t="s">
        <v>24287</v>
      </c>
      <c r="D1371" t="s">
        <v>24286</v>
      </c>
      <c r="G1371" t="s">
        <v>24197</v>
      </c>
      <c r="H1371" s="18" t="s">
        <v>24196</v>
      </c>
    </row>
    <row r="1372" spans="1:8" x14ac:dyDescent="0.25">
      <c r="A1372" s="19"/>
      <c r="C1372" t="s">
        <v>24283</v>
      </c>
      <c r="D1372" t="s">
        <v>24282</v>
      </c>
      <c r="G1372" t="s">
        <v>24193</v>
      </c>
      <c r="H1372" s="18" t="s">
        <v>24192</v>
      </c>
    </row>
    <row r="1373" spans="1:8" x14ac:dyDescent="0.25">
      <c r="A1373" s="19"/>
      <c r="C1373" t="s">
        <v>24279</v>
      </c>
      <c r="D1373" t="s">
        <v>24278</v>
      </c>
      <c r="G1373" t="s">
        <v>24189</v>
      </c>
      <c r="H1373" s="18" t="s">
        <v>24188</v>
      </c>
    </row>
    <row r="1374" spans="1:8" x14ac:dyDescent="0.25">
      <c r="A1374" s="19"/>
      <c r="C1374" t="s">
        <v>24275</v>
      </c>
      <c r="D1374" t="s">
        <v>24274</v>
      </c>
      <c r="G1374" t="s">
        <v>24185</v>
      </c>
      <c r="H1374" s="18" t="s">
        <v>24184</v>
      </c>
    </row>
    <row r="1375" spans="1:8" x14ac:dyDescent="0.25">
      <c r="A1375" s="19"/>
      <c r="C1375" t="s">
        <v>24271</v>
      </c>
      <c r="D1375" t="s">
        <v>24270</v>
      </c>
      <c r="G1375" t="s">
        <v>24181</v>
      </c>
      <c r="H1375" s="18" t="s">
        <v>24180</v>
      </c>
    </row>
    <row r="1376" spans="1:8" x14ac:dyDescent="0.25">
      <c r="A1376" s="19"/>
      <c r="C1376" t="s">
        <v>24267</v>
      </c>
      <c r="D1376" t="s">
        <v>24266</v>
      </c>
      <c r="G1376" t="s">
        <v>43584</v>
      </c>
      <c r="H1376" s="18" t="s">
        <v>43583</v>
      </c>
    </row>
    <row r="1377" spans="1:8" x14ac:dyDescent="0.25">
      <c r="A1377" s="19"/>
      <c r="C1377" t="s">
        <v>24263</v>
      </c>
      <c r="D1377" t="s">
        <v>24262</v>
      </c>
      <c r="G1377" t="s">
        <v>24177</v>
      </c>
      <c r="H1377" s="18" t="s">
        <v>24176</v>
      </c>
    </row>
    <row r="1378" spans="1:8" x14ac:dyDescent="0.25">
      <c r="A1378" s="19"/>
      <c r="C1378" t="s">
        <v>24259</v>
      </c>
      <c r="D1378" t="s">
        <v>24258</v>
      </c>
      <c r="G1378" t="s">
        <v>24173</v>
      </c>
      <c r="H1378" s="18" t="s">
        <v>24172</v>
      </c>
    </row>
    <row r="1379" spans="1:8" x14ac:dyDescent="0.25">
      <c r="A1379" s="19"/>
      <c r="C1379" t="s">
        <v>24255</v>
      </c>
      <c r="D1379" t="s">
        <v>24254</v>
      </c>
      <c r="G1379" t="s">
        <v>24169</v>
      </c>
      <c r="H1379" s="18" t="s">
        <v>24168</v>
      </c>
    </row>
    <row r="1380" spans="1:8" x14ac:dyDescent="0.25">
      <c r="A1380" s="19"/>
      <c r="C1380" t="s">
        <v>43582</v>
      </c>
      <c r="D1380" t="s">
        <v>43581</v>
      </c>
      <c r="G1380" t="s">
        <v>24165</v>
      </c>
      <c r="H1380" s="18" t="s">
        <v>24164</v>
      </c>
    </row>
    <row r="1381" spans="1:8" x14ac:dyDescent="0.25">
      <c r="A1381" s="19"/>
      <c r="C1381" t="s">
        <v>43580</v>
      </c>
      <c r="D1381" t="s">
        <v>43579</v>
      </c>
      <c r="G1381" t="s">
        <v>24161</v>
      </c>
      <c r="H1381" s="18" t="s">
        <v>24160</v>
      </c>
    </row>
    <row r="1382" spans="1:8" x14ac:dyDescent="0.25">
      <c r="A1382" s="19"/>
      <c r="C1382" t="s">
        <v>43578</v>
      </c>
      <c r="D1382" t="s">
        <v>43577</v>
      </c>
      <c r="G1382" t="s">
        <v>24157</v>
      </c>
      <c r="H1382" s="18" t="s">
        <v>24156</v>
      </c>
    </row>
    <row r="1383" spans="1:8" x14ac:dyDescent="0.25">
      <c r="A1383" s="19"/>
      <c r="C1383" t="s">
        <v>43576</v>
      </c>
      <c r="D1383" t="s">
        <v>43575</v>
      </c>
      <c r="G1383" t="s">
        <v>24153</v>
      </c>
      <c r="H1383" s="18" t="s">
        <v>24152</v>
      </c>
    </row>
    <row r="1384" spans="1:8" x14ac:dyDescent="0.25">
      <c r="A1384" s="19"/>
      <c r="C1384" t="s">
        <v>43574</v>
      </c>
      <c r="D1384" t="s">
        <v>43573</v>
      </c>
      <c r="G1384" t="s">
        <v>24149</v>
      </c>
      <c r="H1384" s="18" t="s">
        <v>24148</v>
      </c>
    </row>
    <row r="1385" spans="1:8" x14ac:dyDescent="0.25">
      <c r="A1385" s="19"/>
      <c r="C1385" t="s">
        <v>43572</v>
      </c>
      <c r="D1385" t="s">
        <v>43571</v>
      </c>
      <c r="G1385" t="s">
        <v>24145</v>
      </c>
      <c r="H1385" s="18" t="s">
        <v>24144</v>
      </c>
    </row>
    <row r="1386" spans="1:8" x14ac:dyDescent="0.25">
      <c r="A1386" s="19"/>
      <c r="C1386" t="s">
        <v>43570</v>
      </c>
      <c r="D1386" t="s">
        <v>43569</v>
      </c>
      <c r="G1386" t="s">
        <v>24141</v>
      </c>
      <c r="H1386" s="18" t="s">
        <v>24140</v>
      </c>
    </row>
    <row r="1387" spans="1:8" x14ac:dyDescent="0.25">
      <c r="A1387" s="19"/>
      <c r="C1387" t="s">
        <v>43568</v>
      </c>
      <c r="D1387" t="s">
        <v>43567</v>
      </c>
      <c r="G1387" t="s">
        <v>24137</v>
      </c>
      <c r="H1387" s="18" t="s">
        <v>24136</v>
      </c>
    </row>
    <row r="1388" spans="1:8" x14ac:dyDescent="0.25">
      <c r="A1388" s="19"/>
      <c r="C1388" t="s">
        <v>24251</v>
      </c>
      <c r="D1388" t="s">
        <v>24250</v>
      </c>
      <c r="G1388" t="s">
        <v>24133</v>
      </c>
      <c r="H1388" s="18" t="s">
        <v>24132</v>
      </c>
    </row>
    <row r="1389" spans="1:8" x14ac:dyDescent="0.25">
      <c r="A1389" s="19"/>
      <c r="C1389" t="s">
        <v>24247</v>
      </c>
      <c r="D1389" t="s">
        <v>24246</v>
      </c>
      <c r="G1389" t="s">
        <v>24129</v>
      </c>
      <c r="H1389" s="18" t="s">
        <v>24128</v>
      </c>
    </row>
    <row r="1390" spans="1:8" x14ac:dyDescent="0.25">
      <c r="A1390" s="19"/>
      <c r="C1390" t="s">
        <v>24243</v>
      </c>
      <c r="D1390" t="s">
        <v>24242</v>
      </c>
      <c r="G1390" t="s">
        <v>24125</v>
      </c>
      <c r="H1390" s="18" t="s">
        <v>24124</v>
      </c>
    </row>
    <row r="1391" spans="1:8" x14ac:dyDescent="0.25">
      <c r="A1391" s="19"/>
      <c r="C1391" t="s">
        <v>24239</v>
      </c>
      <c r="D1391" t="s">
        <v>24238</v>
      </c>
      <c r="G1391" t="s">
        <v>24121</v>
      </c>
      <c r="H1391" s="18" t="s">
        <v>24120</v>
      </c>
    </row>
    <row r="1392" spans="1:8" x14ac:dyDescent="0.25">
      <c r="A1392" s="19"/>
      <c r="C1392" t="s">
        <v>24235</v>
      </c>
      <c r="D1392" t="s">
        <v>24234</v>
      </c>
      <c r="G1392" t="s">
        <v>24117</v>
      </c>
      <c r="H1392" s="18" t="s">
        <v>24116</v>
      </c>
    </row>
    <row r="1393" spans="1:8" x14ac:dyDescent="0.25">
      <c r="A1393" s="19"/>
      <c r="C1393" t="s">
        <v>24231</v>
      </c>
      <c r="D1393" t="s">
        <v>24230</v>
      </c>
      <c r="G1393" t="s">
        <v>24113</v>
      </c>
      <c r="H1393" s="18" t="s">
        <v>24112</v>
      </c>
    </row>
    <row r="1394" spans="1:8" x14ac:dyDescent="0.25">
      <c r="A1394" s="19"/>
      <c r="C1394" t="s">
        <v>24227</v>
      </c>
      <c r="D1394" t="s">
        <v>24226</v>
      </c>
      <c r="G1394" t="s">
        <v>24109</v>
      </c>
      <c r="H1394" s="18" t="s">
        <v>24108</v>
      </c>
    </row>
    <row r="1395" spans="1:8" x14ac:dyDescent="0.25">
      <c r="A1395" s="19"/>
      <c r="C1395" t="s">
        <v>24223</v>
      </c>
      <c r="D1395" t="s">
        <v>24222</v>
      </c>
      <c r="G1395" t="s">
        <v>24105</v>
      </c>
      <c r="H1395" s="18" t="s">
        <v>24104</v>
      </c>
    </row>
    <row r="1396" spans="1:8" x14ac:dyDescent="0.25">
      <c r="A1396" s="19"/>
      <c r="C1396" t="s">
        <v>24219</v>
      </c>
      <c r="D1396" t="s">
        <v>24218</v>
      </c>
      <c r="G1396" t="s">
        <v>24101</v>
      </c>
      <c r="H1396" s="18" t="s">
        <v>24100</v>
      </c>
    </row>
    <row r="1397" spans="1:8" x14ac:dyDescent="0.25">
      <c r="A1397" s="19"/>
      <c r="C1397" t="s">
        <v>24215</v>
      </c>
      <c r="D1397" t="s">
        <v>24214</v>
      </c>
      <c r="G1397" t="s">
        <v>24097</v>
      </c>
      <c r="H1397" s="18" t="s">
        <v>24096</v>
      </c>
    </row>
    <row r="1398" spans="1:8" x14ac:dyDescent="0.25">
      <c r="A1398" s="19"/>
      <c r="C1398" t="s">
        <v>43566</v>
      </c>
      <c r="D1398" t="s">
        <v>43565</v>
      </c>
      <c r="G1398" t="s">
        <v>24093</v>
      </c>
      <c r="H1398" s="18" t="s">
        <v>24092</v>
      </c>
    </row>
    <row r="1399" spans="1:8" x14ac:dyDescent="0.25">
      <c r="A1399" s="19"/>
      <c r="C1399" t="s">
        <v>43564</v>
      </c>
      <c r="D1399" t="s">
        <v>43563</v>
      </c>
      <c r="G1399" t="s">
        <v>24089</v>
      </c>
      <c r="H1399" s="18" t="s">
        <v>24088</v>
      </c>
    </row>
    <row r="1400" spans="1:8" x14ac:dyDescent="0.25">
      <c r="A1400" s="19"/>
      <c r="C1400" t="s">
        <v>43562</v>
      </c>
      <c r="D1400" t="s">
        <v>43561</v>
      </c>
      <c r="G1400" t="s">
        <v>24085</v>
      </c>
      <c r="H1400" s="18" t="s">
        <v>24084</v>
      </c>
    </row>
    <row r="1401" spans="1:8" x14ac:dyDescent="0.25">
      <c r="A1401" s="19"/>
      <c r="C1401" t="s">
        <v>43560</v>
      </c>
      <c r="D1401" t="s">
        <v>43559</v>
      </c>
      <c r="G1401" t="s">
        <v>24081</v>
      </c>
      <c r="H1401" s="18" t="s">
        <v>24080</v>
      </c>
    </row>
    <row r="1402" spans="1:8" x14ac:dyDescent="0.25">
      <c r="A1402" s="19"/>
      <c r="C1402" t="s">
        <v>24211</v>
      </c>
      <c r="D1402" t="s">
        <v>24210</v>
      </c>
      <c r="G1402" t="s">
        <v>24077</v>
      </c>
      <c r="H1402" s="18" t="s">
        <v>24076</v>
      </c>
    </row>
    <row r="1403" spans="1:8" x14ac:dyDescent="0.25">
      <c r="A1403" s="19"/>
      <c r="C1403" t="s">
        <v>24207</v>
      </c>
      <c r="D1403" t="s">
        <v>24206</v>
      </c>
      <c r="G1403" t="s">
        <v>24074</v>
      </c>
      <c r="H1403" s="18" t="s">
        <v>24073</v>
      </c>
    </row>
    <row r="1404" spans="1:8" x14ac:dyDescent="0.25">
      <c r="A1404" s="19"/>
      <c r="C1404" t="s">
        <v>24203</v>
      </c>
      <c r="D1404" t="s">
        <v>24202</v>
      </c>
      <c r="G1404" t="s">
        <v>24071</v>
      </c>
      <c r="H1404" s="18" t="s">
        <v>24070</v>
      </c>
    </row>
    <row r="1405" spans="1:8" x14ac:dyDescent="0.25">
      <c r="A1405" s="19"/>
      <c r="C1405" t="s">
        <v>24199</v>
      </c>
      <c r="D1405" t="s">
        <v>24198</v>
      </c>
      <c r="G1405" t="s">
        <v>24067</v>
      </c>
      <c r="H1405" s="18" t="s">
        <v>24066</v>
      </c>
    </row>
    <row r="1406" spans="1:8" x14ac:dyDescent="0.25">
      <c r="A1406" s="19"/>
      <c r="C1406" t="s">
        <v>24195</v>
      </c>
      <c r="D1406" t="s">
        <v>24194</v>
      </c>
      <c r="G1406" t="s">
        <v>24064</v>
      </c>
      <c r="H1406" s="18" t="s">
        <v>24063</v>
      </c>
    </row>
    <row r="1407" spans="1:8" x14ac:dyDescent="0.25">
      <c r="A1407" s="19"/>
      <c r="C1407" t="s">
        <v>24191</v>
      </c>
      <c r="D1407" t="s">
        <v>24190</v>
      </c>
      <c r="G1407" t="s">
        <v>24061</v>
      </c>
      <c r="H1407" s="18" t="s">
        <v>24060</v>
      </c>
    </row>
    <row r="1408" spans="1:8" x14ac:dyDescent="0.25">
      <c r="A1408" s="19"/>
      <c r="C1408" t="s">
        <v>24187</v>
      </c>
      <c r="D1408" t="s">
        <v>24186</v>
      </c>
      <c r="G1408" t="s">
        <v>24058</v>
      </c>
      <c r="H1408" s="18" t="s">
        <v>24057</v>
      </c>
    </row>
    <row r="1409" spans="1:8" x14ac:dyDescent="0.25">
      <c r="A1409" s="19"/>
      <c r="C1409" t="s">
        <v>24183</v>
      </c>
      <c r="D1409" t="s">
        <v>24182</v>
      </c>
      <c r="G1409" t="s">
        <v>24055</v>
      </c>
      <c r="H1409" s="18" t="s">
        <v>24054</v>
      </c>
    </row>
    <row r="1410" spans="1:8" x14ac:dyDescent="0.25">
      <c r="A1410" s="19"/>
      <c r="C1410" t="s">
        <v>24179</v>
      </c>
      <c r="D1410" t="s">
        <v>24178</v>
      </c>
      <c r="G1410" t="s">
        <v>24052</v>
      </c>
      <c r="H1410" s="18" t="s">
        <v>2384</v>
      </c>
    </row>
    <row r="1411" spans="1:8" x14ac:dyDescent="0.25">
      <c r="A1411" s="19"/>
      <c r="C1411" t="s">
        <v>24175</v>
      </c>
      <c r="D1411" t="s">
        <v>24174</v>
      </c>
      <c r="G1411" t="s">
        <v>24050</v>
      </c>
      <c r="H1411" s="18" t="s">
        <v>24049</v>
      </c>
    </row>
    <row r="1412" spans="1:8" x14ac:dyDescent="0.25">
      <c r="A1412" s="19"/>
      <c r="C1412" t="s">
        <v>24171</v>
      </c>
      <c r="D1412" t="s">
        <v>24170</v>
      </c>
      <c r="G1412" t="s">
        <v>24047</v>
      </c>
      <c r="H1412" s="18" t="s">
        <v>24046</v>
      </c>
    </row>
    <row r="1413" spans="1:8" x14ac:dyDescent="0.25">
      <c r="A1413" s="19"/>
      <c r="C1413" t="s">
        <v>24167</v>
      </c>
      <c r="D1413" t="s">
        <v>24166</v>
      </c>
      <c r="G1413" t="s">
        <v>24044</v>
      </c>
      <c r="H1413" s="18" t="s">
        <v>24043</v>
      </c>
    </row>
    <row r="1414" spans="1:8" x14ac:dyDescent="0.25">
      <c r="A1414" s="19"/>
      <c r="C1414" t="s">
        <v>24163</v>
      </c>
      <c r="D1414" t="s">
        <v>24162</v>
      </c>
      <c r="G1414" t="s">
        <v>24041</v>
      </c>
      <c r="H1414" s="18" t="s">
        <v>24040</v>
      </c>
    </row>
    <row r="1415" spans="1:8" x14ac:dyDescent="0.25">
      <c r="A1415" s="19"/>
      <c r="C1415" t="s">
        <v>24159</v>
      </c>
      <c r="D1415" t="s">
        <v>24158</v>
      </c>
      <c r="G1415" t="s">
        <v>24038</v>
      </c>
      <c r="H1415" s="18" t="s">
        <v>24037</v>
      </c>
    </row>
    <row r="1416" spans="1:8" x14ac:dyDescent="0.25">
      <c r="A1416" s="19"/>
      <c r="C1416" t="s">
        <v>24155</v>
      </c>
      <c r="D1416" t="s">
        <v>24154</v>
      </c>
      <c r="G1416" t="s">
        <v>24035</v>
      </c>
      <c r="H1416" s="18" t="s">
        <v>24034</v>
      </c>
    </row>
    <row r="1417" spans="1:8" x14ac:dyDescent="0.25">
      <c r="A1417" s="19"/>
      <c r="C1417" t="s">
        <v>43558</v>
      </c>
      <c r="D1417" t="s">
        <v>43557</v>
      </c>
      <c r="G1417" t="s">
        <v>24032</v>
      </c>
      <c r="H1417" s="18" t="s">
        <v>24031</v>
      </c>
    </row>
    <row r="1418" spans="1:8" x14ac:dyDescent="0.25">
      <c r="A1418" s="19"/>
      <c r="C1418" t="s">
        <v>43556</v>
      </c>
      <c r="D1418" t="s">
        <v>43555</v>
      </c>
      <c r="G1418" t="s">
        <v>24029</v>
      </c>
      <c r="H1418" s="18" t="s">
        <v>24028</v>
      </c>
    </row>
    <row r="1419" spans="1:8" x14ac:dyDescent="0.25">
      <c r="A1419" s="19"/>
      <c r="C1419" t="s">
        <v>43554</v>
      </c>
      <c r="D1419" t="s">
        <v>43553</v>
      </c>
      <c r="G1419" t="s">
        <v>24026</v>
      </c>
      <c r="H1419" s="18" t="s">
        <v>24025</v>
      </c>
    </row>
    <row r="1420" spans="1:8" x14ac:dyDescent="0.25">
      <c r="A1420" s="19"/>
      <c r="C1420" t="s">
        <v>43552</v>
      </c>
      <c r="D1420" t="s">
        <v>43551</v>
      </c>
      <c r="G1420" t="s">
        <v>24023</v>
      </c>
      <c r="H1420" s="18" t="s">
        <v>43550</v>
      </c>
    </row>
    <row r="1421" spans="1:8" x14ac:dyDescent="0.25">
      <c r="A1421" s="19"/>
      <c r="C1421" t="s">
        <v>24151</v>
      </c>
      <c r="D1421" t="s">
        <v>24150</v>
      </c>
      <c r="G1421" t="s">
        <v>24021</v>
      </c>
      <c r="H1421" s="18" t="s">
        <v>24020</v>
      </c>
    </row>
    <row r="1422" spans="1:8" x14ac:dyDescent="0.25">
      <c r="A1422" s="19"/>
      <c r="C1422" t="s">
        <v>24147</v>
      </c>
      <c r="D1422" t="s">
        <v>24146</v>
      </c>
      <c r="G1422" t="s">
        <v>24018</v>
      </c>
      <c r="H1422" s="18" t="s">
        <v>24017</v>
      </c>
    </row>
    <row r="1423" spans="1:8" x14ac:dyDescent="0.25">
      <c r="A1423" s="19"/>
      <c r="C1423" t="s">
        <v>24143</v>
      </c>
      <c r="D1423" t="s">
        <v>24142</v>
      </c>
      <c r="G1423" t="s">
        <v>24015</v>
      </c>
      <c r="H1423" s="18" t="s">
        <v>24014</v>
      </c>
    </row>
    <row r="1424" spans="1:8" x14ac:dyDescent="0.25">
      <c r="A1424" s="19"/>
      <c r="C1424" t="s">
        <v>24139</v>
      </c>
      <c r="D1424" t="s">
        <v>24138</v>
      </c>
      <c r="G1424" t="s">
        <v>24012</v>
      </c>
      <c r="H1424" s="18" t="s">
        <v>24011</v>
      </c>
    </row>
    <row r="1425" spans="1:8" x14ac:dyDescent="0.25">
      <c r="A1425" s="19"/>
      <c r="C1425" t="s">
        <v>24135</v>
      </c>
      <c r="D1425" t="s">
        <v>24134</v>
      </c>
      <c r="G1425" t="s">
        <v>24009</v>
      </c>
      <c r="H1425" s="18" t="s">
        <v>24008</v>
      </c>
    </row>
    <row r="1426" spans="1:8" x14ac:dyDescent="0.25">
      <c r="A1426" s="19"/>
      <c r="C1426" t="s">
        <v>43549</v>
      </c>
      <c r="D1426" t="s">
        <v>43548</v>
      </c>
      <c r="G1426" t="s">
        <v>24006</v>
      </c>
      <c r="H1426" s="18" t="s">
        <v>24005</v>
      </c>
    </row>
    <row r="1427" spans="1:8" x14ac:dyDescent="0.25">
      <c r="A1427" s="19"/>
      <c r="C1427" t="s">
        <v>43547</v>
      </c>
      <c r="D1427" t="s">
        <v>43546</v>
      </c>
      <c r="G1427" t="s">
        <v>24003</v>
      </c>
      <c r="H1427" s="18" t="s">
        <v>24002</v>
      </c>
    </row>
    <row r="1428" spans="1:8" x14ac:dyDescent="0.25">
      <c r="A1428" s="19"/>
      <c r="C1428" t="s">
        <v>24131</v>
      </c>
      <c r="D1428" t="s">
        <v>24130</v>
      </c>
      <c r="G1428" t="s">
        <v>24000</v>
      </c>
      <c r="H1428" s="18" t="s">
        <v>23999</v>
      </c>
    </row>
    <row r="1429" spans="1:8" x14ac:dyDescent="0.25">
      <c r="A1429" s="19"/>
      <c r="C1429" t="s">
        <v>24127</v>
      </c>
      <c r="D1429" t="s">
        <v>24126</v>
      </c>
      <c r="G1429" t="s">
        <v>23997</v>
      </c>
      <c r="H1429" s="18" t="s">
        <v>23996</v>
      </c>
    </row>
    <row r="1430" spans="1:8" x14ac:dyDescent="0.25">
      <c r="A1430" s="19"/>
      <c r="C1430" t="s">
        <v>24123</v>
      </c>
      <c r="D1430" t="s">
        <v>24122</v>
      </c>
      <c r="G1430" t="s">
        <v>23993</v>
      </c>
      <c r="H1430" s="18" t="s">
        <v>23992</v>
      </c>
    </row>
    <row r="1431" spans="1:8" x14ac:dyDescent="0.25">
      <c r="A1431" s="19"/>
      <c r="C1431" t="s">
        <v>24119</v>
      </c>
      <c r="D1431" t="s">
        <v>24118</v>
      </c>
      <c r="G1431" t="s">
        <v>23989</v>
      </c>
      <c r="H1431" s="18" t="s">
        <v>23988</v>
      </c>
    </row>
    <row r="1432" spans="1:8" x14ac:dyDescent="0.25">
      <c r="A1432" s="19"/>
      <c r="C1432" t="s">
        <v>24115</v>
      </c>
      <c r="D1432" t="s">
        <v>24114</v>
      </c>
      <c r="G1432" t="s">
        <v>23985</v>
      </c>
      <c r="H1432" s="18" t="s">
        <v>23984</v>
      </c>
    </row>
    <row r="1433" spans="1:8" x14ac:dyDescent="0.25">
      <c r="A1433" s="19"/>
      <c r="C1433" t="s">
        <v>24111</v>
      </c>
      <c r="D1433" t="s">
        <v>24110</v>
      </c>
      <c r="G1433" t="s">
        <v>23981</v>
      </c>
      <c r="H1433" s="18" t="s">
        <v>23980</v>
      </c>
    </row>
    <row r="1434" spans="1:8" x14ac:dyDescent="0.25">
      <c r="A1434" s="19"/>
      <c r="C1434" t="s">
        <v>24107</v>
      </c>
      <c r="D1434" t="s">
        <v>24106</v>
      </c>
      <c r="G1434" t="s">
        <v>23977</v>
      </c>
      <c r="H1434" s="18" t="s">
        <v>23976</v>
      </c>
    </row>
    <row r="1435" spans="1:8" x14ac:dyDescent="0.25">
      <c r="A1435" s="19"/>
      <c r="C1435" t="s">
        <v>24103</v>
      </c>
      <c r="D1435" t="s">
        <v>24102</v>
      </c>
      <c r="G1435" t="s">
        <v>23973</v>
      </c>
      <c r="H1435" s="18" t="s">
        <v>23972</v>
      </c>
    </row>
    <row r="1436" spans="1:8" x14ac:dyDescent="0.25">
      <c r="A1436" s="19"/>
      <c r="C1436" t="s">
        <v>43545</v>
      </c>
      <c r="D1436" t="s">
        <v>43544</v>
      </c>
      <c r="G1436" t="s">
        <v>23969</v>
      </c>
      <c r="H1436" s="18" t="s">
        <v>23968</v>
      </c>
    </row>
    <row r="1437" spans="1:8" x14ac:dyDescent="0.25">
      <c r="A1437" s="19"/>
      <c r="C1437" t="s">
        <v>43543</v>
      </c>
      <c r="D1437" t="s">
        <v>43542</v>
      </c>
      <c r="G1437" t="s">
        <v>23965</v>
      </c>
      <c r="H1437" s="18" t="s">
        <v>23964</v>
      </c>
    </row>
    <row r="1438" spans="1:8" x14ac:dyDescent="0.25">
      <c r="A1438" s="19"/>
      <c r="C1438" t="s">
        <v>43541</v>
      </c>
      <c r="D1438" t="s">
        <v>43540</v>
      </c>
      <c r="G1438" t="s">
        <v>23961</v>
      </c>
      <c r="H1438" s="18" t="s">
        <v>23960</v>
      </c>
    </row>
    <row r="1439" spans="1:8" x14ac:dyDescent="0.25">
      <c r="A1439" s="19"/>
      <c r="C1439" t="s">
        <v>43539</v>
      </c>
      <c r="D1439" t="s">
        <v>43538</v>
      </c>
      <c r="G1439" t="s">
        <v>23958</v>
      </c>
      <c r="H1439" s="18" t="s">
        <v>23957</v>
      </c>
    </row>
    <row r="1440" spans="1:8" x14ac:dyDescent="0.25">
      <c r="A1440" s="19"/>
      <c r="C1440" t="s">
        <v>43537</v>
      </c>
      <c r="D1440" t="s">
        <v>43536</v>
      </c>
      <c r="G1440" t="s">
        <v>23955</v>
      </c>
      <c r="H1440" s="18" t="s">
        <v>23954</v>
      </c>
    </row>
    <row r="1441" spans="1:8" x14ac:dyDescent="0.25">
      <c r="A1441" s="19"/>
      <c r="C1441" t="s">
        <v>43535</v>
      </c>
      <c r="D1441" t="s">
        <v>43534</v>
      </c>
      <c r="G1441" t="s">
        <v>23952</v>
      </c>
      <c r="H1441" s="18" t="s">
        <v>23951</v>
      </c>
    </row>
    <row r="1442" spans="1:8" x14ac:dyDescent="0.25">
      <c r="A1442" s="19"/>
      <c r="C1442" t="s">
        <v>24099</v>
      </c>
      <c r="D1442" t="s">
        <v>24098</v>
      </c>
      <c r="G1442" t="s">
        <v>23949</v>
      </c>
      <c r="H1442" s="18" t="s">
        <v>23948</v>
      </c>
    </row>
    <row r="1443" spans="1:8" x14ac:dyDescent="0.25">
      <c r="A1443" s="19"/>
      <c r="C1443" t="s">
        <v>43533</v>
      </c>
      <c r="D1443" t="s">
        <v>43532</v>
      </c>
      <c r="G1443" t="s">
        <v>23946</v>
      </c>
      <c r="H1443" s="18" t="s">
        <v>23945</v>
      </c>
    </row>
    <row r="1444" spans="1:8" x14ac:dyDescent="0.25">
      <c r="A1444" s="19"/>
      <c r="C1444" t="s">
        <v>24095</v>
      </c>
      <c r="D1444" t="s">
        <v>24094</v>
      </c>
      <c r="G1444" t="s">
        <v>23943</v>
      </c>
      <c r="H1444" s="18" t="s">
        <v>23942</v>
      </c>
    </row>
    <row r="1445" spans="1:8" x14ac:dyDescent="0.25">
      <c r="A1445" s="19"/>
      <c r="C1445" t="s">
        <v>24091</v>
      </c>
      <c r="D1445" t="s">
        <v>24090</v>
      </c>
      <c r="G1445" t="s">
        <v>43531</v>
      </c>
      <c r="H1445" s="18" t="s">
        <v>43530</v>
      </c>
    </row>
    <row r="1446" spans="1:8" x14ac:dyDescent="0.25">
      <c r="A1446" s="19"/>
      <c r="C1446" t="s">
        <v>24087</v>
      </c>
      <c r="D1446" t="s">
        <v>24086</v>
      </c>
      <c r="G1446" t="s">
        <v>43529</v>
      </c>
      <c r="H1446" s="18" t="s">
        <v>43528</v>
      </c>
    </row>
    <row r="1447" spans="1:8" x14ac:dyDescent="0.25">
      <c r="A1447" s="19"/>
      <c r="C1447" t="s">
        <v>24083</v>
      </c>
      <c r="D1447" t="s">
        <v>24082</v>
      </c>
      <c r="G1447" t="s">
        <v>43527</v>
      </c>
      <c r="H1447" s="18" t="s">
        <v>43526</v>
      </c>
    </row>
    <row r="1448" spans="1:8" x14ac:dyDescent="0.25">
      <c r="A1448" s="19"/>
      <c r="C1448" t="s">
        <v>24079</v>
      </c>
      <c r="D1448" t="s">
        <v>24078</v>
      </c>
      <c r="G1448" t="s">
        <v>43525</v>
      </c>
      <c r="H1448" s="18" t="s">
        <v>43524</v>
      </c>
    </row>
    <row r="1449" spans="1:8" x14ac:dyDescent="0.25">
      <c r="A1449" s="19"/>
      <c r="C1449" t="s">
        <v>43523</v>
      </c>
      <c r="D1449" t="s">
        <v>24075</v>
      </c>
      <c r="G1449" t="s">
        <v>43522</v>
      </c>
      <c r="H1449" s="18" t="s">
        <v>43521</v>
      </c>
    </row>
    <row r="1450" spans="1:8" x14ac:dyDescent="0.25">
      <c r="A1450" s="19"/>
      <c r="C1450" t="s">
        <v>43520</v>
      </c>
      <c r="D1450" t="s">
        <v>24072</v>
      </c>
      <c r="G1450" t="s">
        <v>43519</v>
      </c>
      <c r="H1450" s="18" t="s">
        <v>43518</v>
      </c>
    </row>
    <row r="1451" spans="1:8" x14ac:dyDescent="0.25">
      <c r="A1451" s="19"/>
      <c r="C1451" t="s">
        <v>24069</v>
      </c>
      <c r="D1451" t="s">
        <v>24068</v>
      </c>
      <c r="G1451" t="s">
        <v>43517</v>
      </c>
      <c r="H1451" s="18" t="s">
        <v>43516</v>
      </c>
    </row>
    <row r="1452" spans="1:8" x14ac:dyDescent="0.25">
      <c r="A1452" s="19"/>
      <c r="C1452" t="s">
        <v>23895</v>
      </c>
      <c r="D1452" t="s">
        <v>24065</v>
      </c>
      <c r="G1452" t="s">
        <v>43515</v>
      </c>
      <c r="H1452" s="18" t="s">
        <v>43514</v>
      </c>
    </row>
    <row r="1453" spans="1:8" x14ac:dyDescent="0.25">
      <c r="A1453" s="19"/>
      <c r="C1453" t="s">
        <v>23891</v>
      </c>
      <c r="D1453" t="s">
        <v>24062</v>
      </c>
      <c r="G1453" t="s">
        <v>43513</v>
      </c>
      <c r="H1453" s="18" t="s">
        <v>43512</v>
      </c>
    </row>
    <row r="1454" spans="1:8" x14ac:dyDescent="0.25">
      <c r="A1454" s="19"/>
      <c r="C1454" t="s">
        <v>23887</v>
      </c>
      <c r="D1454" t="s">
        <v>24059</v>
      </c>
      <c r="G1454" t="s">
        <v>43511</v>
      </c>
      <c r="H1454" s="18" t="s">
        <v>43510</v>
      </c>
    </row>
    <row r="1455" spans="1:8" x14ac:dyDescent="0.25">
      <c r="A1455" s="19"/>
      <c r="C1455" t="s">
        <v>23883</v>
      </c>
      <c r="D1455" t="s">
        <v>24056</v>
      </c>
      <c r="G1455" t="s">
        <v>43509</v>
      </c>
      <c r="H1455" s="18" t="s">
        <v>43508</v>
      </c>
    </row>
    <row r="1456" spans="1:8" x14ac:dyDescent="0.25">
      <c r="A1456" s="19"/>
      <c r="C1456" t="s">
        <v>23879</v>
      </c>
      <c r="D1456" t="s">
        <v>24053</v>
      </c>
      <c r="G1456" t="s">
        <v>43507</v>
      </c>
      <c r="H1456" s="18" t="s">
        <v>43506</v>
      </c>
    </row>
    <row r="1457" spans="1:8" x14ac:dyDescent="0.25">
      <c r="A1457" s="19"/>
      <c r="C1457" t="s">
        <v>23875</v>
      </c>
      <c r="D1457" t="s">
        <v>24051</v>
      </c>
      <c r="G1457" t="s">
        <v>43505</v>
      </c>
      <c r="H1457" s="18" t="s">
        <v>43504</v>
      </c>
    </row>
    <row r="1458" spans="1:8" x14ac:dyDescent="0.25">
      <c r="A1458" s="19"/>
      <c r="C1458" t="s">
        <v>23872</v>
      </c>
      <c r="D1458" t="s">
        <v>24048</v>
      </c>
      <c r="G1458" t="s">
        <v>43503</v>
      </c>
      <c r="H1458" s="18" t="s">
        <v>43502</v>
      </c>
    </row>
    <row r="1459" spans="1:8" x14ac:dyDescent="0.25">
      <c r="A1459" s="19"/>
      <c r="C1459" t="s">
        <v>23868</v>
      </c>
      <c r="D1459" t="s">
        <v>24045</v>
      </c>
      <c r="G1459" t="s">
        <v>23940</v>
      </c>
      <c r="H1459" s="18" t="s">
        <v>23939</v>
      </c>
    </row>
    <row r="1460" spans="1:8" x14ac:dyDescent="0.25">
      <c r="A1460" s="19"/>
      <c r="C1460" t="s">
        <v>23864</v>
      </c>
      <c r="D1460" t="s">
        <v>24042</v>
      </c>
      <c r="G1460" t="s">
        <v>23937</v>
      </c>
      <c r="H1460" s="18" t="s">
        <v>23936</v>
      </c>
    </row>
    <row r="1461" spans="1:8" x14ac:dyDescent="0.25">
      <c r="A1461" s="19"/>
      <c r="C1461" t="s">
        <v>23860</v>
      </c>
      <c r="D1461" t="s">
        <v>24039</v>
      </c>
      <c r="G1461" t="s">
        <v>23934</v>
      </c>
      <c r="H1461" s="18" t="s">
        <v>23933</v>
      </c>
    </row>
    <row r="1462" spans="1:8" x14ac:dyDescent="0.25">
      <c r="A1462" s="19"/>
      <c r="C1462" t="s">
        <v>23856</v>
      </c>
      <c r="D1462" t="s">
        <v>24036</v>
      </c>
      <c r="G1462" t="s">
        <v>23931</v>
      </c>
      <c r="H1462" s="18" t="s">
        <v>23930</v>
      </c>
    </row>
    <row r="1463" spans="1:8" x14ac:dyDescent="0.25">
      <c r="A1463" s="19"/>
      <c r="C1463" t="s">
        <v>23852</v>
      </c>
      <c r="D1463" t="s">
        <v>24033</v>
      </c>
      <c r="G1463" t="s">
        <v>23928</v>
      </c>
      <c r="H1463" s="18" t="s">
        <v>23927</v>
      </c>
    </row>
    <row r="1464" spans="1:8" x14ac:dyDescent="0.25">
      <c r="A1464" s="19"/>
      <c r="C1464" t="s">
        <v>23848</v>
      </c>
      <c r="D1464" t="s">
        <v>24030</v>
      </c>
      <c r="G1464" t="s">
        <v>23925</v>
      </c>
      <c r="H1464" s="18" t="s">
        <v>23924</v>
      </c>
    </row>
    <row r="1465" spans="1:8" x14ac:dyDescent="0.25">
      <c r="A1465" s="19"/>
      <c r="C1465" t="s">
        <v>23844</v>
      </c>
      <c r="D1465" t="s">
        <v>24027</v>
      </c>
      <c r="G1465" t="s">
        <v>23922</v>
      </c>
      <c r="H1465" s="18" t="s">
        <v>23921</v>
      </c>
    </row>
    <row r="1466" spans="1:8" x14ac:dyDescent="0.25">
      <c r="A1466" s="19"/>
      <c r="C1466" t="s">
        <v>23840</v>
      </c>
      <c r="D1466" t="s">
        <v>24024</v>
      </c>
      <c r="G1466" t="s">
        <v>23919</v>
      </c>
      <c r="H1466" s="18" t="s">
        <v>23918</v>
      </c>
    </row>
    <row r="1467" spans="1:8" x14ac:dyDescent="0.25">
      <c r="A1467" s="19"/>
      <c r="C1467" t="s">
        <v>23836</v>
      </c>
      <c r="D1467" t="s">
        <v>24022</v>
      </c>
      <c r="G1467" t="s">
        <v>23915</v>
      </c>
      <c r="H1467" s="18" t="s">
        <v>23914</v>
      </c>
    </row>
    <row r="1468" spans="1:8" x14ac:dyDescent="0.25">
      <c r="A1468" s="19"/>
      <c r="C1468" t="s">
        <v>23832</v>
      </c>
      <c r="D1468" t="s">
        <v>24019</v>
      </c>
      <c r="G1468" t="s">
        <v>23911</v>
      </c>
      <c r="H1468" s="18" t="s">
        <v>23910</v>
      </c>
    </row>
    <row r="1469" spans="1:8" x14ac:dyDescent="0.25">
      <c r="A1469" s="19"/>
      <c r="C1469" t="s">
        <v>23828</v>
      </c>
      <c r="D1469" t="s">
        <v>24016</v>
      </c>
      <c r="G1469" t="s">
        <v>23907</v>
      </c>
      <c r="H1469" s="18" t="s">
        <v>23906</v>
      </c>
    </row>
    <row r="1470" spans="1:8" x14ac:dyDescent="0.25">
      <c r="A1470" s="19"/>
      <c r="C1470" t="s">
        <v>23824</v>
      </c>
      <c r="D1470" t="s">
        <v>24013</v>
      </c>
      <c r="G1470" t="s">
        <v>23903</v>
      </c>
      <c r="H1470" s="18" t="s">
        <v>23902</v>
      </c>
    </row>
    <row r="1471" spans="1:8" x14ac:dyDescent="0.25">
      <c r="A1471" s="19"/>
      <c r="C1471" t="s">
        <v>23820</v>
      </c>
      <c r="D1471" t="s">
        <v>24010</v>
      </c>
      <c r="G1471" t="s">
        <v>23899</v>
      </c>
      <c r="H1471" s="18" t="s">
        <v>23898</v>
      </c>
    </row>
    <row r="1472" spans="1:8" x14ac:dyDescent="0.25">
      <c r="A1472" s="19"/>
      <c r="C1472" t="s">
        <v>23816</v>
      </c>
      <c r="D1472" t="s">
        <v>24007</v>
      </c>
      <c r="G1472" t="s">
        <v>43501</v>
      </c>
      <c r="H1472" s="18" t="s">
        <v>43500</v>
      </c>
    </row>
    <row r="1473" spans="1:8" x14ac:dyDescent="0.25">
      <c r="A1473" s="19"/>
      <c r="C1473" t="s">
        <v>23812</v>
      </c>
      <c r="D1473" t="s">
        <v>24004</v>
      </c>
      <c r="G1473" t="s">
        <v>23895</v>
      </c>
      <c r="H1473" s="18" t="s">
        <v>23894</v>
      </c>
    </row>
    <row r="1474" spans="1:8" x14ac:dyDescent="0.25">
      <c r="A1474" s="19"/>
      <c r="C1474" t="s">
        <v>23808</v>
      </c>
      <c r="D1474" t="s">
        <v>24001</v>
      </c>
      <c r="G1474" t="s">
        <v>23891</v>
      </c>
      <c r="H1474" s="18" t="s">
        <v>23890</v>
      </c>
    </row>
    <row r="1475" spans="1:8" x14ac:dyDescent="0.25">
      <c r="A1475" s="19"/>
      <c r="C1475" t="s">
        <v>23804</v>
      </c>
      <c r="D1475" t="s">
        <v>23998</v>
      </c>
      <c r="G1475" t="s">
        <v>23887</v>
      </c>
      <c r="H1475" s="18" t="s">
        <v>23886</v>
      </c>
    </row>
    <row r="1476" spans="1:8" x14ac:dyDescent="0.25">
      <c r="A1476" s="19"/>
      <c r="C1476" t="s">
        <v>23800</v>
      </c>
      <c r="D1476" t="s">
        <v>43499</v>
      </c>
      <c r="G1476" t="s">
        <v>23883</v>
      </c>
      <c r="H1476" s="18" t="s">
        <v>23882</v>
      </c>
    </row>
    <row r="1477" spans="1:8" x14ac:dyDescent="0.25">
      <c r="A1477" s="19"/>
      <c r="C1477" t="s">
        <v>23796</v>
      </c>
      <c r="D1477" t="s">
        <v>43498</v>
      </c>
      <c r="G1477" t="s">
        <v>23879</v>
      </c>
      <c r="H1477" s="18" t="s">
        <v>23878</v>
      </c>
    </row>
    <row r="1478" spans="1:8" x14ac:dyDescent="0.25">
      <c r="A1478" s="19"/>
      <c r="C1478" t="s">
        <v>23792</v>
      </c>
      <c r="D1478" t="s">
        <v>43497</v>
      </c>
      <c r="G1478" t="s">
        <v>23875</v>
      </c>
      <c r="H1478" s="18" t="s">
        <v>16436</v>
      </c>
    </row>
    <row r="1479" spans="1:8" x14ac:dyDescent="0.25">
      <c r="A1479" s="19"/>
      <c r="C1479" t="s">
        <v>23788</v>
      </c>
      <c r="D1479" t="s">
        <v>43496</v>
      </c>
      <c r="G1479" t="s">
        <v>23872</v>
      </c>
      <c r="H1479" s="18" t="s">
        <v>23871</v>
      </c>
    </row>
    <row r="1480" spans="1:8" x14ac:dyDescent="0.25">
      <c r="A1480" s="19"/>
      <c r="C1480" t="s">
        <v>23784</v>
      </c>
      <c r="D1480" t="s">
        <v>43495</v>
      </c>
      <c r="G1480" t="s">
        <v>23868</v>
      </c>
      <c r="H1480" s="18" t="s">
        <v>23867</v>
      </c>
    </row>
    <row r="1481" spans="1:8" x14ac:dyDescent="0.25">
      <c r="A1481" s="19"/>
      <c r="C1481" t="s">
        <v>23781</v>
      </c>
      <c r="D1481" t="s">
        <v>43494</v>
      </c>
      <c r="G1481" t="s">
        <v>23864</v>
      </c>
      <c r="H1481" s="18" t="s">
        <v>23863</v>
      </c>
    </row>
    <row r="1482" spans="1:8" x14ac:dyDescent="0.25">
      <c r="A1482" s="19"/>
      <c r="C1482" t="s">
        <v>23995</v>
      </c>
      <c r="D1482" t="s">
        <v>23994</v>
      </c>
      <c r="G1482" t="s">
        <v>23860</v>
      </c>
      <c r="H1482" s="18" t="s">
        <v>23859</v>
      </c>
    </row>
    <row r="1483" spans="1:8" x14ac:dyDescent="0.25">
      <c r="A1483" s="19"/>
      <c r="C1483" t="s">
        <v>23991</v>
      </c>
      <c r="D1483" t="s">
        <v>23990</v>
      </c>
      <c r="G1483" t="s">
        <v>23856</v>
      </c>
      <c r="H1483" s="18" t="s">
        <v>23855</v>
      </c>
    </row>
    <row r="1484" spans="1:8" x14ac:dyDescent="0.25">
      <c r="A1484" s="19"/>
      <c r="C1484" t="s">
        <v>23987</v>
      </c>
      <c r="D1484" t="s">
        <v>23986</v>
      </c>
      <c r="G1484" t="s">
        <v>23852</v>
      </c>
      <c r="H1484" s="18" t="s">
        <v>23851</v>
      </c>
    </row>
    <row r="1485" spans="1:8" x14ac:dyDescent="0.25">
      <c r="A1485" s="19"/>
      <c r="C1485" t="s">
        <v>23983</v>
      </c>
      <c r="D1485" t="s">
        <v>23982</v>
      </c>
      <c r="G1485" t="s">
        <v>23848</v>
      </c>
      <c r="H1485" s="18" t="s">
        <v>23847</v>
      </c>
    </row>
    <row r="1486" spans="1:8" x14ac:dyDescent="0.25">
      <c r="A1486" s="19"/>
      <c r="C1486" t="s">
        <v>43493</v>
      </c>
      <c r="D1486" t="s">
        <v>43492</v>
      </c>
      <c r="G1486" t="s">
        <v>23844</v>
      </c>
      <c r="H1486" s="18" t="s">
        <v>23843</v>
      </c>
    </row>
    <row r="1487" spans="1:8" x14ac:dyDescent="0.25">
      <c r="A1487" s="19"/>
      <c r="C1487" t="s">
        <v>23979</v>
      </c>
      <c r="D1487" t="s">
        <v>23978</v>
      </c>
      <c r="G1487" t="s">
        <v>23840</v>
      </c>
      <c r="H1487" s="18" t="s">
        <v>23839</v>
      </c>
    </row>
    <row r="1488" spans="1:8" x14ac:dyDescent="0.25">
      <c r="A1488" s="19"/>
      <c r="C1488" t="s">
        <v>23975</v>
      </c>
      <c r="D1488" t="s">
        <v>23974</v>
      </c>
      <c r="G1488" t="s">
        <v>23836</v>
      </c>
      <c r="H1488" s="18" t="s">
        <v>23835</v>
      </c>
    </row>
    <row r="1489" spans="1:8" x14ac:dyDescent="0.25">
      <c r="A1489" s="19"/>
      <c r="C1489" t="s">
        <v>23971</v>
      </c>
      <c r="D1489" t="s">
        <v>23970</v>
      </c>
      <c r="G1489" t="s">
        <v>23832</v>
      </c>
      <c r="H1489" s="18" t="s">
        <v>23831</v>
      </c>
    </row>
    <row r="1490" spans="1:8" x14ac:dyDescent="0.25">
      <c r="A1490" s="19"/>
      <c r="C1490" t="s">
        <v>23967</v>
      </c>
      <c r="D1490" t="s">
        <v>23966</v>
      </c>
      <c r="G1490" t="s">
        <v>23828</v>
      </c>
      <c r="H1490" s="18" t="s">
        <v>23827</v>
      </c>
    </row>
    <row r="1491" spans="1:8" x14ac:dyDescent="0.25">
      <c r="A1491" s="19"/>
      <c r="C1491" t="s">
        <v>23963</v>
      </c>
      <c r="D1491" t="s">
        <v>23962</v>
      </c>
      <c r="G1491" t="s">
        <v>23824</v>
      </c>
      <c r="H1491" s="18" t="s">
        <v>23823</v>
      </c>
    </row>
    <row r="1492" spans="1:8" x14ac:dyDescent="0.25">
      <c r="A1492" s="19"/>
      <c r="C1492" t="s">
        <v>43491</v>
      </c>
      <c r="D1492" t="s">
        <v>23959</v>
      </c>
      <c r="G1492" t="s">
        <v>23820</v>
      </c>
      <c r="H1492" s="18" t="s">
        <v>23819</v>
      </c>
    </row>
    <row r="1493" spans="1:8" x14ac:dyDescent="0.25">
      <c r="A1493" s="19"/>
      <c r="C1493" t="s">
        <v>43490</v>
      </c>
      <c r="D1493" t="s">
        <v>23956</v>
      </c>
      <c r="G1493" t="s">
        <v>23816</v>
      </c>
      <c r="H1493" s="18" t="s">
        <v>23815</v>
      </c>
    </row>
    <row r="1494" spans="1:8" x14ac:dyDescent="0.25">
      <c r="A1494" s="19"/>
      <c r="C1494" t="s">
        <v>43489</v>
      </c>
      <c r="D1494" t="s">
        <v>23953</v>
      </c>
      <c r="G1494" t="s">
        <v>23812</v>
      </c>
      <c r="H1494" s="18" t="s">
        <v>23811</v>
      </c>
    </row>
    <row r="1495" spans="1:8" x14ac:dyDescent="0.25">
      <c r="A1495" s="19"/>
      <c r="C1495" t="s">
        <v>43488</v>
      </c>
      <c r="D1495" t="s">
        <v>23950</v>
      </c>
      <c r="G1495" t="s">
        <v>23808</v>
      </c>
      <c r="H1495" s="18" t="s">
        <v>23807</v>
      </c>
    </row>
    <row r="1496" spans="1:8" x14ac:dyDescent="0.25">
      <c r="A1496" s="19"/>
      <c r="C1496" t="s">
        <v>43487</v>
      </c>
      <c r="D1496" t="s">
        <v>23947</v>
      </c>
      <c r="G1496" t="s">
        <v>23804</v>
      </c>
      <c r="H1496" s="18" t="s">
        <v>23803</v>
      </c>
    </row>
    <row r="1497" spans="1:8" x14ac:dyDescent="0.25">
      <c r="A1497" s="19"/>
      <c r="C1497" t="s">
        <v>43486</v>
      </c>
      <c r="D1497" t="s">
        <v>23944</v>
      </c>
      <c r="G1497" t="s">
        <v>23800</v>
      </c>
      <c r="H1497" s="18" t="s">
        <v>23799</v>
      </c>
    </row>
    <row r="1498" spans="1:8" x14ac:dyDescent="0.25">
      <c r="A1498" s="19"/>
      <c r="C1498" t="s">
        <v>43485</v>
      </c>
      <c r="D1498" t="s">
        <v>23941</v>
      </c>
      <c r="G1498" t="s">
        <v>23796</v>
      </c>
      <c r="H1498" s="18" t="s">
        <v>23795</v>
      </c>
    </row>
    <row r="1499" spans="1:8" x14ac:dyDescent="0.25">
      <c r="A1499" s="19"/>
      <c r="C1499" t="s">
        <v>43484</v>
      </c>
      <c r="D1499" t="s">
        <v>23938</v>
      </c>
      <c r="G1499" t="s">
        <v>23792</v>
      </c>
      <c r="H1499" s="18" t="s">
        <v>23791</v>
      </c>
    </row>
    <row r="1500" spans="1:8" x14ac:dyDescent="0.25">
      <c r="A1500" s="19"/>
      <c r="C1500" t="s">
        <v>43483</v>
      </c>
      <c r="D1500" t="s">
        <v>23935</v>
      </c>
      <c r="G1500" t="s">
        <v>23788</v>
      </c>
      <c r="H1500" s="18" t="s">
        <v>23787</v>
      </c>
    </row>
    <row r="1501" spans="1:8" x14ac:dyDescent="0.25">
      <c r="A1501" s="19"/>
      <c r="C1501" t="s">
        <v>43482</v>
      </c>
      <c r="D1501" t="s">
        <v>23932</v>
      </c>
      <c r="G1501" t="s">
        <v>23784</v>
      </c>
      <c r="H1501" s="18" t="s">
        <v>16391</v>
      </c>
    </row>
    <row r="1502" spans="1:8" x14ac:dyDescent="0.25">
      <c r="A1502" s="19"/>
      <c r="C1502" t="s">
        <v>43481</v>
      </c>
      <c r="D1502" t="s">
        <v>23929</v>
      </c>
      <c r="G1502" t="s">
        <v>23781</v>
      </c>
      <c r="H1502" s="18" t="s">
        <v>23780</v>
      </c>
    </row>
    <row r="1503" spans="1:8" x14ac:dyDescent="0.25">
      <c r="A1503" s="19"/>
      <c r="C1503" t="s">
        <v>43480</v>
      </c>
      <c r="D1503" t="s">
        <v>23926</v>
      </c>
      <c r="G1503" t="s">
        <v>23777</v>
      </c>
      <c r="H1503" s="18" t="s">
        <v>23776</v>
      </c>
    </row>
    <row r="1504" spans="1:8" x14ac:dyDescent="0.25">
      <c r="A1504" s="19"/>
      <c r="C1504" t="s">
        <v>43479</v>
      </c>
      <c r="D1504" t="s">
        <v>23923</v>
      </c>
      <c r="G1504" t="s">
        <v>23773</v>
      </c>
      <c r="H1504" s="18" t="s">
        <v>23772</v>
      </c>
    </row>
    <row r="1505" spans="1:8" x14ac:dyDescent="0.25">
      <c r="A1505" s="19"/>
      <c r="C1505" t="s">
        <v>43478</v>
      </c>
      <c r="D1505" t="s">
        <v>23920</v>
      </c>
      <c r="G1505" t="s">
        <v>23769</v>
      </c>
      <c r="H1505" s="18" t="s">
        <v>23768</v>
      </c>
    </row>
    <row r="1506" spans="1:8" x14ac:dyDescent="0.25">
      <c r="A1506" s="19"/>
      <c r="C1506" t="s">
        <v>43477</v>
      </c>
      <c r="D1506" t="s">
        <v>43476</v>
      </c>
      <c r="G1506" t="s">
        <v>23765</v>
      </c>
      <c r="H1506" s="18" t="s">
        <v>23764</v>
      </c>
    </row>
    <row r="1507" spans="1:8" x14ac:dyDescent="0.25">
      <c r="A1507" s="19"/>
      <c r="C1507" t="s">
        <v>23917</v>
      </c>
      <c r="D1507" t="s">
        <v>23916</v>
      </c>
      <c r="G1507" t="s">
        <v>23761</v>
      </c>
      <c r="H1507" s="18" t="s">
        <v>23760</v>
      </c>
    </row>
    <row r="1508" spans="1:8" x14ac:dyDescent="0.25">
      <c r="A1508" s="19"/>
      <c r="C1508" t="s">
        <v>23913</v>
      </c>
      <c r="D1508" t="s">
        <v>23912</v>
      </c>
      <c r="G1508" t="s">
        <v>23757</v>
      </c>
      <c r="H1508" s="18" t="s">
        <v>23756</v>
      </c>
    </row>
    <row r="1509" spans="1:8" x14ac:dyDescent="0.25">
      <c r="A1509" s="19"/>
      <c r="C1509" t="s">
        <v>23909</v>
      </c>
      <c r="D1509" t="s">
        <v>23908</v>
      </c>
      <c r="G1509" t="s">
        <v>23753</v>
      </c>
      <c r="H1509" s="18" t="s">
        <v>23752</v>
      </c>
    </row>
    <row r="1510" spans="1:8" x14ac:dyDescent="0.25">
      <c r="A1510" s="19"/>
      <c r="C1510" t="s">
        <v>23905</v>
      </c>
      <c r="D1510" t="s">
        <v>23904</v>
      </c>
      <c r="G1510" t="s">
        <v>23749</v>
      </c>
      <c r="H1510" s="18" t="s">
        <v>23748</v>
      </c>
    </row>
    <row r="1511" spans="1:8" x14ac:dyDescent="0.25">
      <c r="A1511" s="19"/>
      <c r="C1511" t="s">
        <v>23901</v>
      </c>
      <c r="D1511" t="s">
        <v>23900</v>
      </c>
      <c r="G1511" t="s">
        <v>23745</v>
      </c>
      <c r="H1511" s="18" t="s">
        <v>23744</v>
      </c>
    </row>
    <row r="1512" spans="1:8" x14ac:dyDescent="0.25">
      <c r="A1512" s="19"/>
      <c r="C1512" t="s">
        <v>23897</v>
      </c>
      <c r="D1512" t="s">
        <v>23896</v>
      </c>
      <c r="G1512" t="s">
        <v>23741</v>
      </c>
      <c r="H1512" s="18" t="s">
        <v>23740</v>
      </c>
    </row>
    <row r="1513" spans="1:8" x14ac:dyDescent="0.25">
      <c r="A1513" s="19"/>
      <c r="C1513" t="s">
        <v>23893</v>
      </c>
      <c r="D1513" t="s">
        <v>23892</v>
      </c>
      <c r="G1513" t="s">
        <v>43475</v>
      </c>
      <c r="H1513" s="18" t="s">
        <v>43474</v>
      </c>
    </row>
    <row r="1514" spans="1:8" x14ac:dyDescent="0.25">
      <c r="A1514" s="19"/>
      <c r="C1514" t="s">
        <v>23889</v>
      </c>
      <c r="D1514" t="s">
        <v>23888</v>
      </c>
      <c r="G1514" t="s">
        <v>43473</v>
      </c>
      <c r="H1514" s="18" t="s">
        <v>43472</v>
      </c>
    </row>
    <row r="1515" spans="1:8" x14ac:dyDescent="0.25">
      <c r="A1515" s="19"/>
      <c r="C1515" t="s">
        <v>23885</v>
      </c>
      <c r="D1515" t="s">
        <v>23884</v>
      </c>
      <c r="G1515" t="s">
        <v>23737</v>
      </c>
      <c r="H1515" s="18" t="s">
        <v>23736</v>
      </c>
    </row>
    <row r="1516" spans="1:8" x14ac:dyDescent="0.25">
      <c r="A1516" s="19"/>
      <c r="C1516" t="s">
        <v>23881</v>
      </c>
      <c r="D1516" t="s">
        <v>23880</v>
      </c>
      <c r="G1516" t="s">
        <v>23733</v>
      </c>
      <c r="H1516" s="18" t="s">
        <v>23732</v>
      </c>
    </row>
    <row r="1517" spans="1:8" x14ac:dyDescent="0.25">
      <c r="A1517" s="19"/>
      <c r="C1517" t="s">
        <v>23877</v>
      </c>
      <c r="D1517" t="s">
        <v>23876</v>
      </c>
      <c r="G1517" t="s">
        <v>23729</v>
      </c>
      <c r="H1517" s="18" t="s">
        <v>23728</v>
      </c>
    </row>
    <row r="1518" spans="1:8" x14ac:dyDescent="0.25">
      <c r="A1518" s="19"/>
      <c r="C1518" t="s">
        <v>23874</v>
      </c>
      <c r="D1518" t="s">
        <v>23873</v>
      </c>
      <c r="G1518" t="s">
        <v>23725</v>
      </c>
      <c r="H1518" s="18" t="s">
        <v>23724</v>
      </c>
    </row>
    <row r="1519" spans="1:8" x14ac:dyDescent="0.25">
      <c r="A1519" s="19"/>
      <c r="C1519" t="s">
        <v>43471</v>
      </c>
      <c r="D1519" t="s">
        <v>43470</v>
      </c>
      <c r="G1519" t="s">
        <v>23721</v>
      </c>
      <c r="H1519" s="18" t="s">
        <v>23720</v>
      </c>
    </row>
    <row r="1520" spans="1:8" x14ac:dyDescent="0.25">
      <c r="A1520" s="19"/>
      <c r="C1520" t="s">
        <v>43469</v>
      </c>
      <c r="D1520" t="s">
        <v>43468</v>
      </c>
      <c r="G1520" t="s">
        <v>23717</v>
      </c>
      <c r="H1520" s="18" t="s">
        <v>43467</v>
      </c>
    </row>
    <row r="1521" spans="1:8" x14ac:dyDescent="0.25">
      <c r="A1521" s="19"/>
      <c r="C1521" t="s">
        <v>43466</v>
      </c>
      <c r="D1521" t="s">
        <v>43465</v>
      </c>
      <c r="G1521" t="s">
        <v>23714</v>
      </c>
      <c r="H1521" s="18" t="s">
        <v>23713</v>
      </c>
    </row>
    <row r="1522" spans="1:8" x14ac:dyDescent="0.25">
      <c r="A1522" s="19"/>
      <c r="C1522" t="s">
        <v>23870</v>
      </c>
      <c r="D1522" t="s">
        <v>23869</v>
      </c>
      <c r="G1522" t="s">
        <v>23710</v>
      </c>
      <c r="H1522" s="18" t="s">
        <v>23709</v>
      </c>
    </row>
    <row r="1523" spans="1:8" x14ac:dyDescent="0.25">
      <c r="A1523" s="19"/>
      <c r="C1523" t="s">
        <v>23866</v>
      </c>
      <c r="D1523" t="s">
        <v>23865</v>
      </c>
      <c r="G1523" t="s">
        <v>23706</v>
      </c>
      <c r="H1523" s="18" t="s">
        <v>23705</v>
      </c>
    </row>
    <row r="1524" spans="1:8" x14ac:dyDescent="0.25">
      <c r="A1524" s="19"/>
      <c r="C1524" t="s">
        <v>23862</v>
      </c>
      <c r="D1524" t="s">
        <v>23861</v>
      </c>
      <c r="G1524" t="s">
        <v>23702</v>
      </c>
      <c r="H1524" s="18" t="s">
        <v>23701</v>
      </c>
    </row>
    <row r="1525" spans="1:8" x14ac:dyDescent="0.25">
      <c r="A1525" s="19"/>
      <c r="C1525" t="s">
        <v>23858</v>
      </c>
      <c r="D1525" t="s">
        <v>23857</v>
      </c>
      <c r="G1525" t="s">
        <v>23698</v>
      </c>
      <c r="H1525" s="18" t="s">
        <v>23697</v>
      </c>
    </row>
    <row r="1526" spans="1:8" x14ac:dyDescent="0.25">
      <c r="A1526" s="19"/>
      <c r="C1526" t="s">
        <v>23854</v>
      </c>
      <c r="D1526" t="s">
        <v>23853</v>
      </c>
      <c r="G1526" t="s">
        <v>23694</v>
      </c>
      <c r="H1526" s="18" t="s">
        <v>23693</v>
      </c>
    </row>
    <row r="1527" spans="1:8" x14ac:dyDescent="0.25">
      <c r="A1527" s="19"/>
      <c r="C1527" t="s">
        <v>23850</v>
      </c>
      <c r="D1527" t="s">
        <v>23849</v>
      </c>
      <c r="G1527" t="s">
        <v>23690</v>
      </c>
      <c r="H1527" s="18" t="s">
        <v>23689</v>
      </c>
    </row>
    <row r="1528" spans="1:8" x14ac:dyDescent="0.25">
      <c r="A1528" s="19"/>
      <c r="C1528" t="s">
        <v>23846</v>
      </c>
      <c r="D1528" t="s">
        <v>23845</v>
      </c>
      <c r="G1528" t="s">
        <v>23686</v>
      </c>
      <c r="H1528" s="18" t="s">
        <v>23685</v>
      </c>
    </row>
    <row r="1529" spans="1:8" x14ac:dyDescent="0.25">
      <c r="A1529" s="19"/>
      <c r="C1529" t="s">
        <v>23842</v>
      </c>
      <c r="D1529" t="s">
        <v>23841</v>
      </c>
      <c r="G1529" t="s">
        <v>23682</v>
      </c>
      <c r="H1529" s="18" t="s">
        <v>23681</v>
      </c>
    </row>
    <row r="1530" spans="1:8" x14ac:dyDescent="0.25">
      <c r="A1530" s="19"/>
      <c r="C1530" t="s">
        <v>23838</v>
      </c>
      <c r="D1530" t="s">
        <v>23837</v>
      </c>
      <c r="G1530" t="s">
        <v>23678</v>
      </c>
      <c r="H1530" s="18" t="s">
        <v>23677</v>
      </c>
    </row>
    <row r="1531" spans="1:8" x14ac:dyDescent="0.25">
      <c r="A1531" s="19"/>
      <c r="C1531" t="s">
        <v>23834</v>
      </c>
      <c r="D1531" t="s">
        <v>23833</v>
      </c>
      <c r="G1531" t="s">
        <v>23674</v>
      </c>
      <c r="H1531" s="18" t="s">
        <v>43464</v>
      </c>
    </row>
    <row r="1532" spans="1:8" x14ac:dyDescent="0.25">
      <c r="A1532" s="19"/>
      <c r="C1532" t="s">
        <v>23830</v>
      </c>
      <c r="D1532" t="s">
        <v>23829</v>
      </c>
      <c r="G1532" t="s">
        <v>23671</v>
      </c>
      <c r="H1532" s="18" t="s">
        <v>23670</v>
      </c>
    </row>
    <row r="1533" spans="1:8" x14ac:dyDescent="0.25">
      <c r="A1533" s="19"/>
      <c r="C1533" t="s">
        <v>23826</v>
      </c>
      <c r="D1533" t="s">
        <v>23825</v>
      </c>
      <c r="G1533" t="s">
        <v>23667</v>
      </c>
      <c r="H1533" s="18" t="s">
        <v>43463</v>
      </c>
    </row>
    <row r="1534" spans="1:8" x14ac:dyDescent="0.25">
      <c r="A1534" s="19"/>
      <c r="C1534" t="s">
        <v>23822</v>
      </c>
      <c r="D1534" t="s">
        <v>23821</v>
      </c>
      <c r="G1534" t="s">
        <v>23664</v>
      </c>
      <c r="H1534" s="18" t="s">
        <v>23663</v>
      </c>
    </row>
    <row r="1535" spans="1:8" x14ac:dyDescent="0.25">
      <c r="A1535" s="19"/>
      <c r="C1535" t="s">
        <v>23818</v>
      </c>
      <c r="D1535" t="s">
        <v>23817</v>
      </c>
      <c r="G1535" t="s">
        <v>23660</v>
      </c>
      <c r="H1535" s="18" t="s">
        <v>23659</v>
      </c>
    </row>
    <row r="1536" spans="1:8" x14ac:dyDescent="0.25">
      <c r="A1536" s="19"/>
      <c r="C1536" t="s">
        <v>23814</v>
      </c>
      <c r="D1536" t="s">
        <v>23813</v>
      </c>
      <c r="G1536" t="s">
        <v>23656</v>
      </c>
      <c r="H1536" s="18" t="s">
        <v>23655</v>
      </c>
    </row>
    <row r="1537" spans="1:8" x14ac:dyDescent="0.25">
      <c r="A1537" s="19"/>
      <c r="C1537" t="s">
        <v>23810</v>
      </c>
      <c r="D1537" t="s">
        <v>23809</v>
      </c>
      <c r="G1537" t="s">
        <v>23652</v>
      </c>
      <c r="H1537" s="18" t="s">
        <v>23651</v>
      </c>
    </row>
    <row r="1538" spans="1:8" x14ac:dyDescent="0.25">
      <c r="A1538" s="19"/>
      <c r="C1538" t="s">
        <v>23806</v>
      </c>
      <c r="D1538" t="s">
        <v>23805</v>
      </c>
      <c r="G1538" t="s">
        <v>23648</v>
      </c>
      <c r="H1538" s="18" t="s">
        <v>23647</v>
      </c>
    </row>
    <row r="1539" spans="1:8" x14ac:dyDescent="0.25">
      <c r="A1539" s="19"/>
      <c r="C1539" t="s">
        <v>23802</v>
      </c>
      <c r="D1539" t="s">
        <v>23801</v>
      </c>
      <c r="G1539" t="s">
        <v>23644</v>
      </c>
      <c r="H1539" s="18" t="s">
        <v>23643</v>
      </c>
    </row>
    <row r="1540" spans="1:8" x14ac:dyDescent="0.25">
      <c r="A1540" s="19"/>
      <c r="C1540" t="s">
        <v>23798</v>
      </c>
      <c r="D1540" t="s">
        <v>23797</v>
      </c>
      <c r="G1540" t="s">
        <v>23640</v>
      </c>
      <c r="H1540" s="18" t="s">
        <v>23639</v>
      </c>
    </row>
    <row r="1541" spans="1:8" x14ac:dyDescent="0.25">
      <c r="A1541" s="19"/>
      <c r="C1541" t="s">
        <v>23794</v>
      </c>
      <c r="D1541" t="s">
        <v>23793</v>
      </c>
      <c r="G1541" t="s">
        <v>23636</v>
      </c>
      <c r="H1541" s="18" t="s">
        <v>43462</v>
      </c>
    </row>
    <row r="1542" spans="1:8" x14ac:dyDescent="0.25">
      <c r="A1542" s="19"/>
      <c r="C1542" t="s">
        <v>23790</v>
      </c>
      <c r="D1542" t="s">
        <v>23789</v>
      </c>
      <c r="G1542" t="s">
        <v>23633</v>
      </c>
      <c r="H1542" s="18" t="s">
        <v>23632</v>
      </c>
    </row>
    <row r="1543" spans="1:8" x14ac:dyDescent="0.25">
      <c r="A1543" s="19"/>
      <c r="C1543" t="s">
        <v>43461</v>
      </c>
      <c r="D1543" t="s">
        <v>43460</v>
      </c>
      <c r="G1543" t="s">
        <v>23629</v>
      </c>
      <c r="H1543" s="18" t="s">
        <v>23628</v>
      </c>
    </row>
    <row r="1544" spans="1:8" x14ac:dyDescent="0.25">
      <c r="A1544" s="19"/>
      <c r="C1544" t="s">
        <v>43459</v>
      </c>
      <c r="D1544" t="s">
        <v>43458</v>
      </c>
      <c r="G1544" t="s">
        <v>43457</v>
      </c>
      <c r="H1544" s="18" t="s">
        <v>43456</v>
      </c>
    </row>
    <row r="1545" spans="1:8" x14ac:dyDescent="0.25">
      <c r="A1545" s="19"/>
      <c r="C1545" t="s">
        <v>43455</v>
      </c>
      <c r="D1545" t="s">
        <v>43454</v>
      </c>
      <c r="G1545" t="s">
        <v>43453</v>
      </c>
      <c r="H1545" s="18" t="s">
        <v>43452</v>
      </c>
    </row>
    <row r="1546" spans="1:8" x14ac:dyDescent="0.25">
      <c r="A1546" s="19"/>
      <c r="C1546" t="s">
        <v>43451</v>
      </c>
      <c r="D1546" t="s">
        <v>43450</v>
      </c>
      <c r="G1546" t="s">
        <v>23625</v>
      </c>
      <c r="H1546" s="18" t="s">
        <v>23624</v>
      </c>
    </row>
    <row r="1547" spans="1:8" x14ac:dyDescent="0.25">
      <c r="A1547" s="19"/>
      <c r="C1547" t="s">
        <v>43449</v>
      </c>
      <c r="D1547" t="s">
        <v>43448</v>
      </c>
      <c r="G1547" t="s">
        <v>23621</v>
      </c>
      <c r="H1547" s="18" t="s">
        <v>23620</v>
      </c>
    </row>
    <row r="1548" spans="1:8" x14ac:dyDescent="0.25">
      <c r="A1548" s="19"/>
      <c r="C1548" t="s">
        <v>43447</v>
      </c>
      <c r="D1548" t="s">
        <v>43446</v>
      </c>
      <c r="G1548" t="s">
        <v>23617</v>
      </c>
      <c r="H1548" s="18" t="s">
        <v>23616</v>
      </c>
    </row>
    <row r="1549" spans="1:8" x14ac:dyDescent="0.25">
      <c r="A1549" s="19"/>
      <c r="C1549" t="s">
        <v>23786</v>
      </c>
      <c r="D1549" t="s">
        <v>23785</v>
      </c>
      <c r="G1549" t="s">
        <v>23613</v>
      </c>
      <c r="H1549" s="18" t="s">
        <v>23612</v>
      </c>
    </row>
    <row r="1550" spans="1:8" x14ac:dyDescent="0.25">
      <c r="A1550" s="19"/>
      <c r="C1550" t="s">
        <v>23783</v>
      </c>
      <c r="D1550" t="s">
        <v>23782</v>
      </c>
      <c r="G1550" t="s">
        <v>23609</v>
      </c>
      <c r="H1550" s="18" t="s">
        <v>23608</v>
      </c>
    </row>
    <row r="1551" spans="1:8" x14ac:dyDescent="0.25">
      <c r="A1551" s="19"/>
      <c r="C1551" t="s">
        <v>23779</v>
      </c>
      <c r="D1551" t="s">
        <v>23778</v>
      </c>
      <c r="G1551" t="s">
        <v>23605</v>
      </c>
      <c r="H1551" s="18" t="s">
        <v>23604</v>
      </c>
    </row>
    <row r="1552" spans="1:8" x14ac:dyDescent="0.25">
      <c r="A1552" s="19"/>
      <c r="C1552" t="s">
        <v>23775</v>
      </c>
      <c r="D1552" t="s">
        <v>23774</v>
      </c>
      <c r="G1552" t="s">
        <v>23601</v>
      </c>
      <c r="H1552" s="18" t="s">
        <v>23600</v>
      </c>
    </row>
    <row r="1553" spans="1:8" x14ac:dyDescent="0.25">
      <c r="A1553" s="19"/>
      <c r="C1553" t="s">
        <v>23771</v>
      </c>
      <c r="D1553" t="s">
        <v>23770</v>
      </c>
      <c r="G1553" t="s">
        <v>23597</v>
      </c>
      <c r="H1553" s="18" t="s">
        <v>23596</v>
      </c>
    </row>
    <row r="1554" spans="1:8" x14ac:dyDescent="0.25">
      <c r="A1554" s="19"/>
      <c r="C1554" t="s">
        <v>23767</v>
      </c>
      <c r="D1554" t="s">
        <v>23766</v>
      </c>
      <c r="G1554" t="s">
        <v>23593</v>
      </c>
      <c r="H1554" s="18" t="s">
        <v>23592</v>
      </c>
    </row>
    <row r="1555" spans="1:8" x14ac:dyDescent="0.25">
      <c r="A1555" s="19"/>
      <c r="C1555" t="s">
        <v>23763</v>
      </c>
      <c r="D1555" t="s">
        <v>23762</v>
      </c>
      <c r="G1555" t="s">
        <v>23589</v>
      </c>
      <c r="H1555" s="18" t="s">
        <v>23588</v>
      </c>
    </row>
    <row r="1556" spans="1:8" x14ac:dyDescent="0.25">
      <c r="A1556" s="19"/>
      <c r="C1556" t="s">
        <v>23759</v>
      </c>
      <c r="D1556" t="s">
        <v>23758</v>
      </c>
      <c r="G1556" t="s">
        <v>23585</v>
      </c>
      <c r="H1556" s="18" t="s">
        <v>23584</v>
      </c>
    </row>
    <row r="1557" spans="1:8" x14ac:dyDescent="0.25">
      <c r="A1557" s="19"/>
      <c r="C1557" t="s">
        <v>23755</v>
      </c>
      <c r="D1557" t="s">
        <v>23754</v>
      </c>
      <c r="G1557" t="s">
        <v>23582</v>
      </c>
      <c r="H1557" s="18" t="s">
        <v>23581</v>
      </c>
    </row>
    <row r="1558" spans="1:8" x14ac:dyDescent="0.25">
      <c r="A1558" s="19"/>
      <c r="C1558" t="s">
        <v>23751</v>
      </c>
      <c r="D1558" t="s">
        <v>23750</v>
      </c>
      <c r="G1558" t="s">
        <v>23578</v>
      </c>
      <c r="H1558" s="18" t="s">
        <v>23577</v>
      </c>
    </row>
    <row r="1559" spans="1:8" x14ac:dyDescent="0.25">
      <c r="A1559" s="19"/>
      <c r="C1559" t="s">
        <v>23747</v>
      </c>
      <c r="D1559" t="s">
        <v>23746</v>
      </c>
      <c r="G1559" t="s">
        <v>23574</v>
      </c>
      <c r="H1559" s="18" t="s">
        <v>23573</v>
      </c>
    </row>
    <row r="1560" spans="1:8" x14ac:dyDescent="0.25">
      <c r="A1560" s="19"/>
      <c r="C1560" t="s">
        <v>23743</v>
      </c>
      <c r="D1560" t="s">
        <v>23742</v>
      </c>
      <c r="G1560" t="s">
        <v>23570</v>
      </c>
      <c r="H1560" s="18" t="s">
        <v>23569</v>
      </c>
    </row>
    <row r="1561" spans="1:8" x14ac:dyDescent="0.25">
      <c r="A1561" s="19"/>
      <c r="C1561" t="s">
        <v>23739</v>
      </c>
      <c r="D1561" t="s">
        <v>23738</v>
      </c>
      <c r="G1561" t="s">
        <v>23566</v>
      </c>
      <c r="H1561" s="18" t="s">
        <v>23565</v>
      </c>
    </row>
    <row r="1562" spans="1:8" x14ac:dyDescent="0.25">
      <c r="A1562" s="19"/>
      <c r="C1562" t="s">
        <v>23735</v>
      </c>
      <c r="D1562" t="s">
        <v>23734</v>
      </c>
      <c r="G1562" t="s">
        <v>23562</v>
      </c>
      <c r="H1562" s="18" t="s">
        <v>23561</v>
      </c>
    </row>
    <row r="1563" spans="1:8" x14ac:dyDescent="0.25">
      <c r="A1563" s="19"/>
      <c r="C1563" t="s">
        <v>23731</v>
      </c>
      <c r="D1563" t="s">
        <v>23730</v>
      </c>
      <c r="G1563" t="s">
        <v>23559</v>
      </c>
      <c r="H1563" s="18" t="s">
        <v>23558</v>
      </c>
    </row>
    <row r="1564" spans="1:8" x14ac:dyDescent="0.25">
      <c r="A1564" s="19"/>
      <c r="C1564" t="s">
        <v>23727</v>
      </c>
      <c r="D1564" t="s">
        <v>23726</v>
      </c>
      <c r="G1564" t="s">
        <v>23555</v>
      </c>
      <c r="H1564" s="18" t="s">
        <v>23554</v>
      </c>
    </row>
    <row r="1565" spans="1:8" x14ac:dyDescent="0.25">
      <c r="A1565" s="19"/>
      <c r="C1565" t="s">
        <v>23723</v>
      </c>
      <c r="D1565" t="s">
        <v>23722</v>
      </c>
      <c r="G1565" t="s">
        <v>23551</v>
      </c>
      <c r="H1565" s="18" t="s">
        <v>23550</v>
      </c>
    </row>
    <row r="1566" spans="1:8" x14ac:dyDescent="0.25">
      <c r="A1566" s="19"/>
      <c r="C1566" t="s">
        <v>23719</v>
      </c>
      <c r="D1566" t="s">
        <v>23718</v>
      </c>
      <c r="G1566" t="s">
        <v>23547</v>
      </c>
      <c r="H1566" s="18" t="s">
        <v>23546</v>
      </c>
    </row>
    <row r="1567" spans="1:8" x14ac:dyDescent="0.25">
      <c r="A1567" s="19"/>
      <c r="C1567" t="s">
        <v>23716</v>
      </c>
      <c r="D1567" t="s">
        <v>23715</v>
      </c>
      <c r="G1567" t="s">
        <v>23543</v>
      </c>
      <c r="H1567" s="18" t="s">
        <v>23542</v>
      </c>
    </row>
    <row r="1568" spans="1:8" x14ac:dyDescent="0.25">
      <c r="A1568" s="19"/>
      <c r="C1568" t="s">
        <v>23712</v>
      </c>
      <c r="D1568" t="s">
        <v>23711</v>
      </c>
      <c r="G1568" t="s">
        <v>23539</v>
      </c>
      <c r="H1568" s="18" t="s">
        <v>23538</v>
      </c>
    </row>
    <row r="1569" spans="1:8" x14ac:dyDescent="0.25">
      <c r="A1569" s="19"/>
      <c r="C1569" t="s">
        <v>23708</v>
      </c>
      <c r="D1569" t="s">
        <v>23707</v>
      </c>
      <c r="G1569" t="s">
        <v>23535</v>
      </c>
      <c r="H1569" s="18" t="s">
        <v>23534</v>
      </c>
    </row>
    <row r="1570" spans="1:8" x14ac:dyDescent="0.25">
      <c r="A1570" s="19"/>
      <c r="C1570" t="s">
        <v>23704</v>
      </c>
      <c r="D1570" t="s">
        <v>23703</v>
      </c>
      <c r="G1570" t="s">
        <v>43445</v>
      </c>
      <c r="H1570" s="18" t="s">
        <v>43444</v>
      </c>
    </row>
    <row r="1571" spans="1:8" x14ac:dyDescent="0.25">
      <c r="A1571" s="19"/>
      <c r="C1571" t="s">
        <v>23700</v>
      </c>
      <c r="D1571" t="s">
        <v>23699</v>
      </c>
      <c r="G1571" t="s">
        <v>43443</v>
      </c>
      <c r="H1571" s="18" t="s">
        <v>43442</v>
      </c>
    </row>
    <row r="1572" spans="1:8" x14ac:dyDescent="0.25">
      <c r="A1572" s="19"/>
      <c r="C1572" t="s">
        <v>43441</v>
      </c>
      <c r="D1572" t="s">
        <v>43440</v>
      </c>
      <c r="G1572" t="s">
        <v>43439</v>
      </c>
      <c r="H1572" s="18" t="s">
        <v>43438</v>
      </c>
    </row>
    <row r="1573" spans="1:8" x14ac:dyDescent="0.25">
      <c r="A1573" s="19"/>
      <c r="C1573" t="s">
        <v>43437</v>
      </c>
      <c r="D1573" t="s">
        <v>43436</v>
      </c>
      <c r="G1573" t="s">
        <v>43435</v>
      </c>
      <c r="H1573" s="18" t="s">
        <v>43434</v>
      </c>
    </row>
    <row r="1574" spans="1:8" x14ac:dyDescent="0.25">
      <c r="A1574" s="19"/>
      <c r="C1574" t="s">
        <v>43433</v>
      </c>
      <c r="D1574" t="s">
        <v>43432</v>
      </c>
      <c r="G1574" t="s">
        <v>43431</v>
      </c>
      <c r="H1574" s="18" t="s">
        <v>43430</v>
      </c>
    </row>
    <row r="1575" spans="1:8" x14ac:dyDescent="0.25">
      <c r="A1575" s="19"/>
      <c r="C1575" t="s">
        <v>23696</v>
      </c>
      <c r="D1575" t="s">
        <v>23695</v>
      </c>
      <c r="G1575" t="s">
        <v>43429</v>
      </c>
      <c r="H1575" s="18" t="s">
        <v>43428</v>
      </c>
    </row>
    <row r="1576" spans="1:8" x14ac:dyDescent="0.25">
      <c r="A1576" s="19"/>
      <c r="C1576" t="s">
        <v>23692</v>
      </c>
      <c r="D1576" t="s">
        <v>23691</v>
      </c>
      <c r="G1576" t="s">
        <v>43427</v>
      </c>
      <c r="H1576" s="18" t="s">
        <v>43426</v>
      </c>
    </row>
    <row r="1577" spans="1:8" x14ac:dyDescent="0.25">
      <c r="A1577" s="19"/>
      <c r="C1577" t="s">
        <v>23688</v>
      </c>
      <c r="D1577" t="s">
        <v>23687</v>
      </c>
      <c r="G1577" t="s">
        <v>43425</v>
      </c>
      <c r="H1577" s="18" t="s">
        <v>43424</v>
      </c>
    </row>
    <row r="1578" spans="1:8" x14ac:dyDescent="0.25">
      <c r="A1578" s="19"/>
      <c r="C1578" t="s">
        <v>23684</v>
      </c>
      <c r="D1578" t="s">
        <v>23683</v>
      </c>
      <c r="G1578" t="s">
        <v>43423</v>
      </c>
      <c r="H1578" s="18" t="s">
        <v>43422</v>
      </c>
    </row>
    <row r="1579" spans="1:8" x14ac:dyDescent="0.25">
      <c r="A1579" s="19"/>
      <c r="C1579" t="s">
        <v>23680</v>
      </c>
      <c r="D1579" t="s">
        <v>23679</v>
      </c>
      <c r="G1579" t="s">
        <v>23531</v>
      </c>
      <c r="H1579" s="18" t="s">
        <v>23530</v>
      </c>
    </row>
    <row r="1580" spans="1:8" x14ac:dyDescent="0.25">
      <c r="A1580" s="19"/>
      <c r="C1580" t="s">
        <v>23676</v>
      </c>
      <c r="D1580" t="s">
        <v>23675</v>
      </c>
      <c r="G1580" t="s">
        <v>23527</v>
      </c>
      <c r="H1580" s="18" t="s">
        <v>23526</v>
      </c>
    </row>
    <row r="1581" spans="1:8" x14ac:dyDescent="0.25">
      <c r="A1581" s="19"/>
      <c r="C1581" t="s">
        <v>23673</v>
      </c>
      <c r="D1581" t="s">
        <v>23672</v>
      </c>
      <c r="G1581" t="s">
        <v>23523</v>
      </c>
      <c r="H1581" s="18" t="s">
        <v>23522</v>
      </c>
    </row>
    <row r="1582" spans="1:8" x14ac:dyDescent="0.25">
      <c r="A1582" s="19"/>
      <c r="C1582" t="s">
        <v>23669</v>
      </c>
      <c r="D1582" t="s">
        <v>23668</v>
      </c>
      <c r="G1582" t="s">
        <v>23519</v>
      </c>
      <c r="H1582" s="18" t="s">
        <v>23518</v>
      </c>
    </row>
    <row r="1583" spans="1:8" x14ac:dyDescent="0.25">
      <c r="A1583" s="19"/>
      <c r="C1583" t="s">
        <v>23666</v>
      </c>
      <c r="D1583" t="s">
        <v>23665</v>
      </c>
      <c r="G1583" t="s">
        <v>23515</v>
      </c>
      <c r="H1583" s="18" t="s">
        <v>23514</v>
      </c>
    </row>
    <row r="1584" spans="1:8" x14ac:dyDescent="0.25">
      <c r="A1584" s="19"/>
      <c r="C1584" t="s">
        <v>23662</v>
      </c>
      <c r="D1584" t="s">
        <v>23661</v>
      </c>
      <c r="G1584" t="s">
        <v>23511</v>
      </c>
      <c r="H1584" s="18" t="s">
        <v>23510</v>
      </c>
    </row>
    <row r="1585" spans="1:8" x14ac:dyDescent="0.25">
      <c r="A1585" s="19"/>
      <c r="C1585" t="s">
        <v>23658</v>
      </c>
      <c r="D1585" t="s">
        <v>23657</v>
      </c>
      <c r="G1585" t="s">
        <v>23507</v>
      </c>
      <c r="H1585" s="18" t="s">
        <v>23506</v>
      </c>
    </row>
    <row r="1586" spans="1:8" x14ac:dyDescent="0.25">
      <c r="A1586" s="19"/>
      <c r="C1586" t="s">
        <v>23654</v>
      </c>
      <c r="D1586" t="s">
        <v>23653</v>
      </c>
      <c r="G1586" t="s">
        <v>23503</v>
      </c>
      <c r="H1586" s="18" t="s">
        <v>23502</v>
      </c>
    </row>
    <row r="1587" spans="1:8" x14ac:dyDescent="0.25">
      <c r="A1587" s="19"/>
      <c r="C1587" t="s">
        <v>23650</v>
      </c>
      <c r="D1587" t="s">
        <v>23649</v>
      </c>
      <c r="G1587" t="s">
        <v>23499</v>
      </c>
      <c r="H1587" s="18" t="s">
        <v>23498</v>
      </c>
    </row>
    <row r="1588" spans="1:8" x14ac:dyDescent="0.25">
      <c r="A1588" s="19"/>
      <c r="C1588" t="s">
        <v>23646</v>
      </c>
      <c r="D1588" t="s">
        <v>23645</v>
      </c>
      <c r="G1588" t="s">
        <v>23495</v>
      </c>
      <c r="H1588" s="18" t="s">
        <v>23494</v>
      </c>
    </row>
    <row r="1589" spans="1:8" x14ac:dyDescent="0.25">
      <c r="A1589" s="19"/>
      <c r="C1589" t="s">
        <v>23642</v>
      </c>
      <c r="D1589" t="s">
        <v>23641</v>
      </c>
      <c r="G1589" t="s">
        <v>23491</v>
      </c>
      <c r="H1589" s="18" t="s">
        <v>23490</v>
      </c>
    </row>
    <row r="1590" spans="1:8" x14ac:dyDescent="0.25">
      <c r="A1590" s="19"/>
      <c r="C1590" t="s">
        <v>23638</v>
      </c>
      <c r="D1590" t="s">
        <v>23637</v>
      </c>
      <c r="G1590" t="s">
        <v>23487</v>
      </c>
      <c r="H1590" s="18" t="s">
        <v>23486</v>
      </c>
    </row>
    <row r="1591" spans="1:8" x14ac:dyDescent="0.25">
      <c r="A1591" s="19"/>
      <c r="C1591" t="s">
        <v>23635</v>
      </c>
      <c r="D1591" t="s">
        <v>23634</v>
      </c>
      <c r="G1591" t="s">
        <v>23483</v>
      </c>
      <c r="H1591" s="18" t="s">
        <v>23482</v>
      </c>
    </row>
    <row r="1592" spans="1:8" x14ac:dyDescent="0.25">
      <c r="A1592" s="19"/>
      <c r="C1592" t="s">
        <v>23631</v>
      </c>
      <c r="D1592" t="s">
        <v>23630</v>
      </c>
      <c r="G1592" t="s">
        <v>23479</v>
      </c>
      <c r="H1592" s="18" t="s">
        <v>23478</v>
      </c>
    </row>
    <row r="1593" spans="1:8" x14ac:dyDescent="0.25">
      <c r="A1593" s="19"/>
      <c r="C1593" t="s">
        <v>23627</v>
      </c>
      <c r="D1593" t="s">
        <v>23626</v>
      </c>
      <c r="G1593" t="s">
        <v>23475</v>
      </c>
      <c r="H1593" s="18" t="s">
        <v>23474</v>
      </c>
    </row>
    <row r="1594" spans="1:8" x14ac:dyDescent="0.25">
      <c r="A1594" s="19"/>
      <c r="C1594" t="s">
        <v>23623</v>
      </c>
      <c r="D1594" t="s">
        <v>23622</v>
      </c>
      <c r="G1594" t="s">
        <v>23471</v>
      </c>
      <c r="H1594" s="18" t="s">
        <v>23470</v>
      </c>
    </row>
    <row r="1595" spans="1:8" x14ac:dyDescent="0.25">
      <c r="A1595" s="19"/>
      <c r="C1595" t="s">
        <v>23619</v>
      </c>
      <c r="D1595" t="s">
        <v>23618</v>
      </c>
      <c r="G1595" t="s">
        <v>23467</v>
      </c>
      <c r="H1595" s="18" t="s">
        <v>23466</v>
      </c>
    </row>
    <row r="1596" spans="1:8" x14ac:dyDescent="0.25">
      <c r="A1596" s="19"/>
      <c r="C1596" t="s">
        <v>23615</v>
      </c>
      <c r="D1596" t="s">
        <v>23614</v>
      </c>
      <c r="G1596" t="s">
        <v>23463</v>
      </c>
      <c r="H1596" s="18" t="s">
        <v>23462</v>
      </c>
    </row>
    <row r="1597" spans="1:8" x14ac:dyDescent="0.25">
      <c r="A1597" s="19"/>
      <c r="C1597" t="s">
        <v>23611</v>
      </c>
      <c r="D1597" t="s">
        <v>23610</v>
      </c>
      <c r="G1597" t="s">
        <v>23459</v>
      </c>
      <c r="H1597" s="18" t="s">
        <v>23458</v>
      </c>
    </row>
    <row r="1598" spans="1:8" x14ac:dyDescent="0.25">
      <c r="A1598" s="19"/>
      <c r="C1598" t="s">
        <v>23607</v>
      </c>
      <c r="D1598" t="s">
        <v>23606</v>
      </c>
      <c r="G1598" t="s">
        <v>23455</v>
      </c>
      <c r="H1598" s="18" t="s">
        <v>23454</v>
      </c>
    </row>
    <row r="1599" spans="1:8" x14ac:dyDescent="0.25">
      <c r="A1599" s="19"/>
      <c r="C1599" t="s">
        <v>23603</v>
      </c>
      <c r="D1599" t="s">
        <v>23602</v>
      </c>
      <c r="G1599" t="s">
        <v>23451</v>
      </c>
      <c r="H1599" s="18" t="s">
        <v>23450</v>
      </c>
    </row>
    <row r="1600" spans="1:8" x14ac:dyDescent="0.25">
      <c r="A1600" s="19"/>
      <c r="C1600" t="s">
        <v>23599</v>
      </c>
      <c r="D1600" t="s">
        <v>23598</v>
      </c>
      <c r="G1600" t="s">
        <v>23447</v>
      </c>
      <c r="H1600" s="18" t="s">
        <v>23446</v>
      </c>
    </row>
    <row r="1601" spans="1:8" x14ac:dyDescent="0.25">
      <c r="A1601" s="19"/>
      <c r="C1601" t="s">
        <v>23595</v>
      </c>
      <c r="D1601" t="s">
        <v>23594</v>
      </c>
      <c r="G1601" t="s">
        <v>23443</v>
      </c>
      <c r="H1601" s="18" t="s">
        <v>23442</v>
      </c>
    </row>
    <row r="1602" spans="1:8" x14ac:dyDescent="0.25">
      <c r="A1602" s="19"/>
      <c r="C1602" t="s">
        <v>23591</v>
      </c>
      <c r="D1602" t="s">
        <v>23590</v>
      </c>
      <c r="G1602" t="s">
        <v>23439</v>
      </c>
      <c r="H1602" s="18" t="s">
        <v>23438</v>
      </c>
    </row>
    <row r="1603" spans="1:8" x14ac:dyDescent="0.25">
      <c r="A1603" s="19"/>
      <c r="C1603" t="s">
        <v>23587</v>
      </c>
      <c r="D1603" t="s">
        <v>23586</v>
      </c>
      <c r="G1603" t="s">
        <v>23435</v>
      </c>
      <c r="H1603" s="18" t="s">
        <v>23434</v>
      </c>
    </row>
    <row r="1604" spans="1:8" x14ac:dyDescent="0.25">
      <c r="A1604" s="19"/>
      <c r="C1604" t="s">
        <v>23583</v>
      </c>
      <c r="D1604" t="s">
        <v>43421</v>
      </c>
      <c r="G1604" t="s">
        <v>23431</v>
      </c>
      <c r="H1604" s="18" t="s">
        <v>23430</v>
      </c>
    </row>
    <row r="1605" spans="1:8" x14ac:dyDescent="0.25">
      <c r="A1605" s="19"/>
      <c r="C1605" t="s">
        <v>23580</v>
      </c>
      <c r="D1605" t="s">
        <v>23579</v>
      </c>
      <c r="G1605" t="s">
        <v>23427</v>
      </c>
      <c r="H1605" s="18" t="s">
        <v>23426</v>
      </c>
    </row>
    <row r="1606" spans="1:8" x14ac:dyDescent="0.25">
      <c r="A1606" s="19"/>
      <c r="C1606" t="s">
        <v>23576</v>
      </c>
      <c r="D1606" t="s">
        <v>23575</v>
      </c>
      <c r="G1606" t="s">
        <v>23423</v>
      </c>
      <c r="H1606" s="18" t="s">
        <v>23422</v>
      </c>
    </row>
    <row r="1607" spans="1:8" x14ac:dyDescent="0.25">
      <c r="A1607" s="19"/>
      <c r="C1607" t="s">
        <v>23572</v>
      </c>
      <c r="D1607" t="s">
        <v>23571</v>
      </c>
      <c r="G1607" t="s">
        <v>23419</v>
      </c>
      <c r="H1607" s="18" t="s">
        <v>23418</v>
      </c>
    </row>
    <row r="1608" spans="1:8" x14ac:dyDescent="0.25">
      <c r="A1608" s="19"/>
      <c r="C1608" t="s">
        <v>23568</v>
      </c>
      <c r="D1608" t="s">
        <v>23567</v>
      </c>
      <c r="G1608" t="s">
        <v>23415</v>
      </c>
      <c r="H1608" s="18" t="s">
        <v>23414</v>
      </c>
    </row>
    <row r="1609" spans="1:8" x14ac:dyDescent="0.25">
      <c r="A1609" s="19"/>
      <c r="C1609" t="s">
        <v>23564</v>
      </c>
      <c r="D1609" t="s">
        <v>23563</v>
      </c>
      <c r="G1609" t="s">
        <v>23411</v>
      </c>
      <c r="H1609" s="18" t="s">
        <v>23410</v>
      </c>
    </row>
    <row r="1610" spans="1:8" x14ac:dyDescent="0.25">
      <c r="A1610" s="19"/>
      <c r="C1610" t="s">
        <v>23560</v>
      </c>
      <c r="D1610" t="s">
        <v>43420</v>
      </c>
      <c r="G1610" t="s">
        <v>23407</v>
      </c>
      <c r="H1610" s="18" t="s">
        <v>23406</v>
      </c>
    </row>
    <row r="1611" spans="1:8" x14ac:dyDescent="0.25">
      <c r="A1611" s="19"/>
      <c r="C1611" t="s">
        <v>23557</v>
      </c>
      <c r="D1611" t="s">
        <v>23556</v>
      </c>
      <c r="G1611" t="s">
        <v>23403</v>
      </c>
      <c r="H1611" s="18" t="s">
        <v>23402</v>
      </c>
    </row>
    <row r="1612" spans="1:8" x14ac:dyDescent="0.25">
      <c r="A1612" s="19"/>
      <c r="C1612" t="s">
        <v>23553</v>
      </c>
      <c r="D1612" t="s">
        <v>23552</v>
      </c>
      <c r="G1612" t="s">
        <v>23399</v>
      </c>
      <c r="H1612" s="18" t="s">
        <v>23398</v>
      </c>
    </row>
    <row r="1613" spans="1:8" x14ac:dyDescent="0.25">
      <c r="A1613" s="19"/>
      <c r="C1613" t="s">
        <v>23549</v>
      </c>
      <c r="D1613" t="s">
        <v>23548</v>
      </c>
      <c r="G1613" t="s">
        <v>23395</v>
      </c>
      <c r="H1613" s="18" t="s">
        <v>23394</v>
      </c>
    </row>
    <row r="1614" spans="1:8" x14ac:dyDescent="0.25">
      <c r="A1614" s="19"/>
      <c r="C1614" t="s">
        <v>23545</v>
      </c>
      <c r="D1614" t="s">
        <v>23544</v>
      </c>
      <c r="G1614" t="s">
        <v>23391</v>
      </c>
      <c r="H1614" s="18" t="s">
        <v>23390</v>
      </c>
    </row>
    <row r="1615" spans="1:8" x14ac:dyDescent="0.25">
      <c r="A1615" s="19"/>
      <c r="C1615" t="s">
        <v>23541</v>
      </c>
      <c r="D1615" t="s">
        <v>23540</v>
      </c>
      <c r="G1615" t="s">
        <v>23387</v>
      </c>
      <c r="H1615" s="18" t="s">
        <v>23386</v>
      </c>
    </row>
    <row r="1616" spans="1:8" x14ac:dyDescent="0.25">
      <c r="A1616" s="19"/>
      <c r="C1616" t="s">
        <v>23537</v>
      </c>
      <c r="D1616" t="s">
        <v>23536</v>
      </c>
      <c r="G1616" t="s">
        <v>23383</v>
      </c>
      <c r="H1616" s="18" t="s">
        <v>23382</v>
      </c>
    </row>
    <row r="1617" spans="1:8" x14ac:dyDescent="0.25">
      <c r="A1617" s="19"/>
      <c r="C1617" t="s">
        <v>23533</v>
      </c>
      <c r="D1617" t="s">
        <v>23532</v>
      </c>
      <c r="G1617" t="s">
        <v>23379</v>
      </c>
      <c r="H1617" s="18" t="s">
        <v>23378</v>
      </c>
    </row>
    <row r="1618" spans="1:8" x14ac:dyDescent="0.25">
      <c r="A1618" s="19"/>
      <c r="C1618" t="s">
        <v>23529</v>
      </c>
      <c r="D1618" t="s">
        <v>23528</v>
      </c>
      <c r="G1618" t="s">
        <v>23375</v>
      </c>
      <c r="H1618" s="18" t="s">
        <v>23374</v>
      </c>
    </row>
    <row r="1619" spans="1:8" x14ac:dyDescent="0.25">
      <c r="A1619" s="19"/>
      <c r="C1619" t="s">
        <v>23525</v>
      </c>
      <c r="D1619" t="s">
        <v>23524</v>
      </c>
      <c r="G1619" t="s">
        <v>23371</v>
      </c>
      <c r="H1619" s="18" t="s">
        <v>23370</v>
      </c>
    </row>
    <row r="1620" spans="1:8" x14ac:dyDescent="0.25">
      <c r="A1620" s="19"/>
      <c r="C1620" t="s">
        <v>23521</v>
      </c>
      <c r="D1620" t="s">
        <v>23520</v>
      </c>
      <c r="G1620" t="s">
        <v>23367</v>
      </c>
      <c r="H1620" s="18" t="s">
        <v>23366</v>
      </c>
    </row>
    <row r="1621" spans="1:8" x14ac:dyDescent="0.25">
      <c r="A1621" s="19"/>
      <c r="C1621" t="s">
        <v>23517</v>
      </c>
      <c r="D1621" t="s">
        <v>23516</v>
      </c>
      <c r="G1621" t="s">
        <v>23363</v>
      </c>
      <c r="H1621" s="18" t="s">
        <v>23362</v>
      </c>
    </row>
    <row r="1622" spans="1:8" x14ac:dyDescent="0.25">
      <c r="A1622" s="19"/>
      <c r="C1622" t="s">
        <v>23513</v>
      </c>
      <c r="D1622" t="s">
        <v>23512</v>
      </c>
      <c r="G1622" t="s">
        <v>23359</v>
      </c>
      <c r="H1622" s="18" t="s">
        <v>23358</v>
      </c>
    </row>
    <row r="1623" spans="1:8" x14ac:dyDescent="0.25">
      <c r="A1623" s="19"/>
      <c r="C1623" t="s">
        <v>23509</v>
      </c>
      <c r="D1623" t="s">
        <v>23508</v>
      </c>
      <c r="G1623" t="s">
        <v>23355</v>
      </c>
      <c r="H1623" s="18" t="s">
        <v>23354</v>
      </c>
    </row>
    <row r="1624" spans="1:8" x14ac:dyDescent="0.25">
      <c r="A1624" s="19"/>
      <c r="C1624" t="s">
        <v>23505</v>
      </c>
      <c r="D1624" t="s">
        <v>23504</v>
      </c>
      <c r="G1624" t="s">
        <v>43419</v>
      </c>
      <c r="H1624" s="18" t="s">
        <v>43418</v>
      </c>
    </row>
    <row r="1625" spans="1:8" x14ac:dyDescent="0.25">
      <c r="A1625" s="19"/>
      <c r="C1625" t="s">
        <v>43417</v>
      </c>
      <c r="D1625" t="s">
        <v>43416</v>
      </c>
      <c r="G1625" t="s">
        <v>43415</v>
      </c>
      <c r="H1625" s="18" t="s">
        <v>43414</v>
      </c>
    </row>
    <row r="1626" spans="1:8" x14ac:dyDescent="0.25">
      <c r="A1626" s="19"/>
      <c r="C1626" t="s">
        <v>43413</v>
      </c>
      <c r="D1626" t="s">
        <v>43412</v>
      </c>
      <c r="G1626" t="s">
        <v>43411</v>
      </c>
      <c r="H1626" s="18" t="s">
        <v>43410</v>
      </c>
    </row>
    <row r="1627" spans="1:8" x14ac:dyDescent="0.25">
      <c r="A1627" s="19"/>
      <c r="C1627" t="s">
        <v>43409</v>
      </c>
      <c r="D1627" t="s">
        <v>43408</v>
      </c>
      <c r="G1627" t="s">
        <v>43407</v>
      </c>
      <c r="H1627" s="18" t="s">
        <v>43406</v>
      </c>
    </row>
    <row r="1628" spans="1:8" x14ac:dyDescent="0.25">
      <c r="A1628" s="19"/>
      <c r="C1628" t="s">
        <v>43405</v>
      </c>
      <c r="D1628" t="s">
        <v>43404</v>
      </c>
      <c r="G1628" t="s">
        <v>43403</v>
      </c>
      <c r="H1628" s="18" t="s">
        <v>43402</v>
      </c>
    </row>
    <row r="1629" spans="1:8" x14ac:dyDescent="0.25">
      <c r="A1629" s="19"/>
      <c r="C1629" t="s">
        <v>43401</v>
      </c>
      <c r="D1629" t="s">
        <v>43400</v>
      </c>
      <c r="G1629" t="s">
        <v>43399</v>
      </c>
      <c r="H1629" s="18" t="s">
        <v>43398</v>
      </c>
    </row>
    <row r="1630" spans="1:8" x14ac:dyDescent="0.25">
      <c r="A1630" s="19"/>
      <c r="C1630" t="s">
        <v>43397</v>
      </c>
      <c r="D1630" t="s">
        <v>43396</v>
      </c>
      <c r="G1630" t="s">
        <v>43395</v>
      </c>
      <c r="H1630" s="18" t="s">
        <v>43394</v>
      </c>
    </row>
    <row r="1631" spans="1:8" x14ac:dyDescent="0.25">
      <c r="A1631" s="19"/>
      <c r="C1631" t="s">
        <v>43393</v>
      </c>
      <c r="D1631" t="s">
        <v>43392</v>
      </c>
      <c r="G1631" t="s">
        <v>43391</v>
      </c>
      <c r="H1631" s="18" t="s">
        <v>43390</v>
      </c>
    </row>
    <row r="1632" spans="1:8" x14ac:dyDescent="0.25">
      <c r="A1632" s="19"/>
      <c r="C1632" t="s">
        <v>43389</v>
      </c>
      <c r="D1632" t="s">
        <v>43388</v>
      </c>
      <c r="G1632" t="s">
        <v>43387</v>
      </c>
      <c r="H1632" s="18" t="s">
        <v>43386</v>
      </c>
    </row>
    <row r="1633" spans="1:8" x14ac:dyDescent="0.25">
      <c r="A1633" s="19"/>
      <c r="C1633" t="s">
        <v>43385</v>
      </c>
      <c r="D1633" t="s">
        <v>43384</v>
      </c>
      <c r="G1633" t="s">
        <v>43383</v>
      </c>
      <c r="H1633" s="18" t="s">
        <v>43382</v>
      </c>
    </row>
    <row r="1634" spans="1:8" x14ac:dyDescent="0.25">
      <c r="A1634" s="19"/>
      <c r="C1634" t="s">
        <v>43381</v>
      </c>
      <c r="D1634" t="s">
        <v>43380</v>
      </c>
      <c r="G1634" t="s">
        <v>43379</v>
      </c>
      <c r="H1634" s="18" t="s">
        <v>43378</v>
      </c>
    </row>
    <row r="1635" spans="1:8" x14ac:dyDescent="0.25">
      <c r="A1635" s="19"/>
      <c r="C1635" t="s">
        <v>23501</v>
      </c>
      <c r="D1635" t="s">
        <v>23500</v>
      </c>
      <c r="G1635" t="s">
        <v>43377</v>
      </c>
      <c r="H1635" s="18" t="s">
        <v>43376</v>
      </c>
    </row>
    <row r="1636" spans="1:8" x14ac:dyDescent="0.25">
      <c r="A1636" s="19"/>
      <c r="C1636" t="s">
        <v>23497</v>
      </c>
      <c r="D1636" t="s">
        <v>23496</v>
      </c>
      <c r="G1636" t="s">
        <v>43375</v>
      </c>
      <c r="H1636" s="18" t="s">
        <v>43374</v>
      </c>
    </row>
    <row r="1637" spans="1:8" x14ac:dyDescent="0.25">
      <c r="A1637" s="19"/>
      <c r="C1637" t="s">
        <v>23493</v>
      </c>
      <c r="D1637" t="s">
        <v>23492</v>
      </c>
      <c r="G1637" t="s">
        <v>43373</v>
      </c>
      <c r="H1637" s="18" t="s">
        <v>43372</v>
      </c>
    </row>
    <row r="1638" spans="1:8" x14ac:dyDescent="0.25">
      <c r="A1638" s="19"/>
      <c r="C1638" t="s">
        <v>23489</v>
      </c>
      <c r="D1638" t="s">
        <v>23488</v>
      </c>
      <c r="G1638" t="s">
        <v>43371</v>
      </c>
      <c r="H1638" s="18" t="s">
        <v>43370</v>
      </c>
    </row>
    <row r="1639" spans="1:8" x14ac:dyDescent="0.25">
      <c r="A1639" s="19"/>
      <c r="C1639" t="s">
        <v>23485</v>
      </c>
      <c r="D1639" t="s">
        <v>23484</v>
      </c>
      <c r="G1639" t="s">
        <v>43369</v>
      </c>
      <c r="H1639" s="18" t="s">
        <v>43368</v>
      </c>
    </row>
    <row r="1640" spans="1:8" x14ac:dyDescent="0.25">
      <c r="A1640" s="19"/>
      <c r="C1640" t="s">
        <v>23481</v>
      </c>
      <c r="D1640" t="s">
        <v>23480</v>
      </c>
      <c r="G1640" t="s">
        <v>43367</v>
      </c>
      <c r="H1640" s="18" t="s">
        <v>43366</v>
      </c>
    </row>
    <row r="1641" spans="1:8" x14ac:dyDescent="0.25">
      <c r="A1641" s="19"/>
      <c r="C1641" t="s">
        <v>23477</v>
      </c>
      <c r="D1641" t="s">
        <v>23476</v>
      </c>
      <c r="G1641" t="s">
        <v>43365</v>
      </c>
      <c r="H1641" s="18" t="s">
        <v>43364</v>
      </c>
    </row>
    <row r="1642" spans="1:8" x14ac:dyDescent="0.25">
      <c r="A1642" s="19"/>
      <c r="C1642" t="s">
        <v>23473</v>
      </c>
      <c r="D1642" t="s">
        <v>23472</v>
      </c>
      <c r="G1642" t="s">
        <v>43363</v>
      </c>
      <c r="H1642" s="18" t="s">
        <v>43362</v>
      </c>
    </row>
    <row r="1643" spans="1:8" x14ac:dyDescent="0.25">
      <c r="A1643" s="19"/>
      <c r="C1643" t="s">
        <v>23469</v>
      </c>
      <c r="D1643" t="s">
        <v>23468</v>
      </c>
      <c r="G1643" t="s">
        <v>43361</v>
      </c>
      <c r="H1643" s="18" t="s">
        <v>43360</v>
      </c>
    </row>
    <row r="1644" spans="1:8" x14ac:dyDescent="0.25">
      <c r="A1644" s="19"/>
      <c r="C1644" t="s">
        <v>23465</v>
      </c>
      <c r="D1644" t="s">
        <v>23464</v>
      </c>
      <c r="G1644" t="s">
        <v>43359</v>
      </c>
      <c r="H1644" s="18" t="s">
        <v>43358</v>
      </c>
    </row>
    <row r="1645" spans="1:8" x14ac:dyDescent="0.25">
      <c r="A1645" s="19"/>
      <c r="C1645" t="s">
        <v>23461</v>
      </c>
      <c r="D1645" t="s">
        <v>23460</v>
      </c>
      <c r="G1645" t="s">
        <v>23351</v>
      </c>
      <c r="H1645" s="18" t="s">
        <v>23350</v>
      </c>
    </row>
    <row r="1646" spans="1:8" x14ac:dyDescent="0.25">
      <c r="A1646" s="19"/>
      <c r="C1646" t="s">
        <v>23457</v>
      </c>
      <c r="D1646" t="s">
        <v>23456</v>
      </c>
      <c r="G1646" t="s">
        <v>23347</v>
      </c>
      <c r="H1646" s="18" t="s">
        <v>23346</v>
      </c>
    </row>
    <row r="1647" spans="1:8" x14ac:dyDescent="0.25">
      <c r="A1647" s="19"/>
      <c r="C1647" t="s">
        <v>23453</v>
      </c>
      <c r="D1647" t="s">
        <v>23452</v>
      </c>
      <c r="G1647" t="s">
        <v>23343</v>
      </c>
      <c r="H1647" s="18" t="s">
        <v>23342</v>
      </c>
    </row>
    <row r="1648" spans="1:8" x14ac:dyDescent="0.25">
      <c r="A1648" s="19"/>
      <c r="C1648" t="s">
        <v>23449</v>
      </c>
      <c r="D1648" t="s">
        <v>23448</v>
      </c>
      <c r="G1648" t="s">
        <v>23339</v>
      </c>
      <c r="H1648" s="18" t="s">
        <v>23338</v>
      </c>
    </row>
    <row r="1649" spans="1:8" x14ac:dyDescent="0.25">
      <c r="A1649" s="19"/>
      <c r="C1649" t="s">
        <v>23445</v>
      </c>
      <c r="D1649" t="s">
        <v>23444</v>
      </c>
      <c r="G1649" t="s">
        <v>23335</v>
      </c>
      <c r="H1649" s="18" t="s">
        <v>23334</v>
      </c>
    </row>
    <row r="1650" spans="1:8" x14ac:dyDescent="0.25">
      <c r="A1650" s="19"/>
      <c r="C1650" t="s">
        <v>23441</v>
      </c>
      <c r="D1650" t="s">
        <v>23440</v>
      </c>
      <c r="G1650" t="s">
        <v>23331</v>
      </c>
      <c r="H1650" s="18" t="s">
        <v>23330</v>
      </c>
    </row>
    <row r="1651" spans="1:8" x14ac:dyDescent="0.25">
      <c r="A1651" s="19"/>
      <c r="C1651" t="s">
        <v>23437</v>
      </c>
      <c r="D1651" t="s">
        <v>23436</v>
      </c>
      <c r="G1651" t="s">
        <v>23327</v>
      </c>
      <c r="H1651" s="18" t="s">
        <v>23326</v>
      </c>
    </row>
    <row r="1652" spans="1:8" x14ac:dyDescent="0.25">
      <c r="A1652" s="19"/>
      <c r="C1652" t="s">
        <v>23433</v>
      </c>
      <c r="D1652" t="s">
        <v>23432</v>
      </c>
      <c r="G1652" t="s">
        <v>23323</v>
      </c>
      <c r="H1652" s="18" t="s">
        <v>23322</v>
      </c>
    </row>
    <row r="1653" spans="1:8" x14ac:dyDescent="0.25">
      <c r="A1653" s="19"/>
      <c r="C1653" t="s">
        <v>23429</v>
      </c>
      <c r="D1653" t="s">
        <v>23428</v>
      </c>
      <c r="G1653" t="s">
        <v>23319</v>
      </c>
      <c r="H1653" s="18" t="s">
        <v>23318</v>
      </c>
    </row>
    <row r="1654" spans="1:8" x14ac:dyDescent="0.25">
      <c r="A1654" s="19"/>
      <c r="C1654" t="s">
        <v>23425</v>
      </c>
      <c r="D1654" t="s">
        <v>23424</v>
      </c>
      <c r="G1654" t="s">
        <v>23315</v>
      </c>
      <c r="H1654" s="18" t="s">
        <v>23314</v>
      </c>
    </row>
    <row r="1655" spans="1:8" x14ac:dyDescent="0.25">
      <c r="A1655" s="19"/>
      <c r="C1655" t="s">
        <v>23421</v>
      </c>
      <c r="D1655" t="s">
        <v>23420</v>
      </c>
      <c r="G1655" t="s">
        <v>23311</v>
      </c>
      <c r="H1655" s="18" t="s">
        <v>23310</v>
      </c>
    </row>
    <row r="1656" spans="1:8" x14ac:dyDescent="0.25">
      <c r="A1656" s="19"/>
      <c r="C1656" t="s">
        <v>23417</v>
      </c>
      <c r="D1656" t="s">
        <v>23416</v>
      </c>
      <c r="G1656" t="s">
        <v>43357</v>
      </c>
      <c r="H1656" s="18" t="s">
        <v>43356</v>
      </c>
    </row>
    <row r="1657" spans="1:8" x14ac:dyDescent="0.25">
      <c r="A1657" s="19"/>
      <c r="C1657" t="s">
        <v>23413</v>
      </c>
      <c r="D1657" t="s">
        <v>23412</v>
      </c>
      <c r="G1657" t="s">
        <v>23307</v>
      </c>
      <c r="H1657" s="18" t="s">
        <v>23306</v>
      </c>
    </row>
    <row r="1658" spans="1:8" x14ac:dyDescent="0.25">
      <c r="A1658" s="19"/>
      <c r="C1658" t="s">
        <v>23409</v>
      </c>
      <c r="D1658" t="s">
        <v>23408</v>
      </c>
      <c r="G1658" t="s">
        <v>23303</v>
      </c>
      <c r="H1658" s="18" t="s">
        <v>23302</v>
      </c>
    </row>
    <row r="1659" spans="1:8" x14ac:dyDescent="0.25">
      <c r="A1659" s="19"/>
      <c r="C1659" t="s">
        <v>23405</v>
      </c>
      <c r="D1659" t="s">
        <v>23404</v>
      </c>
      <c r="G1659" t="s">
        <v>23300</v>
      </c>
      <c r="H1659" s="18" t="s">
        <v>23299</v>
      </c>
    </row>
    <row r="1660" spans="1:8" x14ac:dyDescent="0.25">
      <c r="A1660" s="19"/>
      <c r="C1660" t="s">
        <v>23401</v>
      </c>
      <c r="D1660" t="s">
        <v>23400</v>
      </c>
      <c r="G1660" t="s">
        <v>23296</v>
      </c>
      <c r="H1660" s="18" t="s">
        <v>23295</v>
      </c>
    </row>
    <row r="1661" spans="1:8" x14ac:dyDescent="0.25">
      <c r="A1661" s="19"/>
      <c r="C1661" t="s">
        <v>23397</v>
      </c>
      <c r="D1661" t="s">
        <v>23396</v>
      </c>
      <c r="G1661" t="s">
        <v>23292</v>
      </c>
      <c r="H1661" s="18" t="s">
        <v>23291</v>
      </c>
    </row>
    <row r="1662" spans="1:8" x14ac:dyDescent="0.25">
      <c r="A1662" s="19"/>
      <c r="C1662" t="s">
        <v>43355</v>
      </c>
      <c r="D1662" t="s">
        <v>43354</v>
      </c>
      <c r="G1662" t="s">
        <v>23288</v>
      </c>
      <c r="H1662" s="18" t="s">
        <v>23287</v>
      </c>
    </row>
    <row r="1663" spans="1:8" x14ac:dyDescent="0.25">
      <c r="A1663" s="19"/>
      <c r="C1663" t="s">
        <v>23393</v>
      </c>
      <c r="D1663" t="s">
        <v>23392</v>
      </c>
      <c r="G1663" t="s">
        <v>23284</v>
      </c>
      <c r="H1663" s="18" t="s">
        <v>23283</v>
      </c>
    </row>
    <row r="1664" spans="1:8" x14ac:dyDescent="0.25">
      <c r="A1664" s="19"/>
      <c r="C1664" t="s">
        <v>23389</v>
      </c>
      <c r="D1664" t="s">
        <v>23388</v>
      </c>
      <c r="G1664" t="s">
        <v>23280</v>
      </c>
      <c r="H1664" s="18" t="s">
        <v>23279</v>
      </c>
    </row>
    <row r="1665" spans="1:8" x14ac:dyDescent="0.25">
      <c r="A1665" s="19"/>
      <c r="C1665" t="s">
        <v>23385</v>
      </c>
      <c r="D1665" t="s">
        <v>23384</v>
      </c>
      <c r="G1665" t="s">
        <v>23276</v>
      </c>
      <c r="H1665" s="18" t="s">
        <v>23275</v>
      </c>
    </row>
    <row r="1666" spans="1:8" x14ac:dyDescent="0.25">
      <c r="A1666" s="19"/>
      <c r="C1666" t="s">
        <v>23381</v>
      </c>
      <c r="D1666" t="s">
        <v>23380</v>
      </c>
      <c r="G1666" t="s">
        <v>23272</v>
      </c>
      <c r="H1666" s="18" t="s">
        <v>23271</v>
      </c>
    </row>
    <row r="1667" spans="1:8" x14ac:dyDescent="0.25">
      <c r="A1667" s="19"/>
      <c r="C1667" t="s">
        <v>23377</v>
      </c>
      <c r="D1667" t="s">
        <v>23376</v>
      </c>
      <c r="G1667" t="s">
        <v>23268</v>
      </c>
      <c r="H1667" s="18" t="s">
        <v>23267</v>
      </c>
    </row>
    <row r="1668" spans="1:8" x14ac:dyDescent="0.25">
      <c r="A1668" s="19"/>
      <c r="C1668" t="s">
        <v>23373</v>
      </c>
      <c r="D1668" t="s">
        <v>23372</v>
      </c>
      <c r="G1668" t="s">
        <v>23264</v>
      </c>
      <c r="H1668" s="18" t="s">
        <v>23263</v>
      </c>
    </row>
    <row r="1669" spans="1:8" x14ac:dyDescent="0.25">
      <c r="A1669" s="19"/>
      <c r="C1669" t="s">
        <v>23369</v>
      </c>
      <c r="D1669" t="s">
        <v>23368</v>
      </c>
      <c r="G1669" t="s">
        <v>23260</v>
      </c>
      <c r="H1669" s="18" t="s">
        <v>23259</v>
      </c>
    </row>
    <row r="1670" spans="1:8" x14ac:dyDescent="0.25">
      <c r="A1670" s="19"/>
      <c r="C1670" t="s">
        <v>23365</v>
      </c>
      <c r="D1670" t="s">
        <v>23364</v>
      </c>
      <c r="G1670" t="s">
        <v>23256</v>
      </c>
      <c r="H1670" s="18" t="s">
        <v>23255</v>
      </c>
    </row>
    <row r="1671" spans="1:8" x14ac:dyDescent="0.25">
      <c r="A1671" s="19"/>
      <c r="C1671" t="s">
        <v>23361</v>
      </c>
      <c r="D1671" t="s">
        <v>23360</v>
      </c>
      <c r="G1671" t="s">
        <v>23252</v>
      </c>
      <c r="H1671" s="18" t="s">
        <v>23251</v>
      </c>
    </row>
    <row r="1672" spans="1:8" x14ac:dyDescent="0.25">
      <c r="A1672" s="19"/>
      <c r="C1672" t="s">
        <v>23357</v>
      </c>
      <c r="D1672" t="s">
        <v>23356</v>
      </c>
      <c r="G1672" t="s">
        <v>23248</v>
      </c>
      <c r="H1672" s="18" t="s">
        <v>23247</v>
      </c>
    </row>
    <row r="1673" spans="1:8" x14ac:dyDescent="0.25">
      <c r="A1673" s="19"/>
      <c r="C1673" t="s">
        <v>23353</v>
      </c>
      <c r="D1673" t="s">
        <v>23352</v>
      </c>
      <c r="G1673" t="s">
        <v>43353</v>
      </c>
      <c r="H1673" s="18" t="s">
        <v>43352</v>
      </c>
    </row>
    <row r="1674" spans="1:8" x14ac:dyDescent="0.25">
      <c r="A1674" s="19"/>
      <c r="C1674" t="s">
        <v>23349</v>
      </c>
      <c r="D1674" t="s">
        <v>23348</v>
      </c>
      <c r="G1674" t="s">
        <v>43351</v>
      </c>
      <c r="H1674" s="18" t="s">
        <v>43350</v>
      </c>
    </row>
    <row r="1675" spans="1:8" x14ac:dyDescent="0.25">
      <c r="A1675" s="19"/>
      <c r="C1675" t="s">
        <v>23345</v>
      </c>
      <c r="D1675" t="s">
        <v>23344</v>
      </c>
      <c r="G1675" t="s">
        <v>43349</v>
      </c>
      <c r="H1675" s="18" t="s">
        <v>43348</v>
      </c>
    </row>
    <row r="1676" spans="1:8" x14ac:dyDescent="0.25">
      <c r="A1676" s="19"/>
      <c r="C1676" t="s">
        <v>23341</v>
      </c>
      <c r="D1676" t="s">
        <v>23340</v>
      </c>
      <c r="G1676" t="s">
        <v>23244</v>
      </c>
      <c r="H1676" s="18" t="s">
        <v>23243</v>
      </c>
    </row>
    <row r="1677" spans="1:8" x14ac:dyDescent="0.25">
      <c r="A1677" s="19"/>
      <c r="C1677" t="s">
        <v>23337</v>
      </c>
      <c r="D1677" t="s">
        <v>23336</v>
      </c>
      <c r="G1677" t="s">
        <v>23240</v>
      </c>
      <c r="H1677" s="18" t="s">
        <v>23239</v>
      </c>
    </row>
    <row r="1678" spans="1:8" x14ac:dyDescent="0.25">
      <c r="A1678" s="19"/>
      <c r="C1678" t="s">
        <v>23333</v>
      </c>
      <c r="D1678" t="s">
        <v>23332</v>
      </c>
      <c r="G1678" t="s">
        <v>23236</v>
      </c>
      <c r="H1678" s="18" t="s">
        <v>23235</v>
      </c>
    </row>
    <row r="1679" spans="1:8" x14ac:dyDescent="0.25">
      <c r="A1679" s="19"/>
      <c r="C1679" t="s">
        <v>23329</v>
      </c>
      <c r="D1679" t="s">
        <v>23328</v>
      </c>
      <c r="G1679" t="s">
        <v>23232</v>
      </c>
      <c r="H1679" s="18" t="s">
        <v>23231</v>
      </c>
    </row>
    <row r="1680" spans="1:8" x14ac:dyDescent="0.25">
      <c r="A1680" s="19"/>
      <c r="C1680" t="s">
        <v>23325</v>
      </c>
      <c r="D1680" t="s">
        <v>23324</v>
      </c>
      <c r="G1680" t="s">
        <v>23228</v>
      </c>
      <c r="H1680" s="18" t="s">
        <v>23227</v>
      </c>
    </row>
    <row r="1681" spans="1:8" x14ac:dyDescent="0.25">
      <c r="A1681" s="19"/>
      <c r="C1681" t="s">
        <v>23321</v>
      </c>
      <c r="D1681" t="s">
        <v>23320</v>
      </c>
      <c r="G1681" t="s">
        <v>23224</v>
      </c>
      <c r="H1681" s="18" t="s">
        <v>23223</v>
      </c>
    </row>
    <row r="1682" spans="1:8" x14ac:dyDescent="0.25">
      <c r="A1682" s="19"/>
      <c r="C1682" t="s">
        <v>23317</v>
      </c>
      <c r="D1682" t="s">
        <v>23316</v>
      </c>
      <c r="G1682" t="s">
        <v>23220</v>
      </c>
      <c r="H1682" s="18" t="s">
        <v>23219</v>
      </c>
    </row>
    <row r="1683" spans="1:8" x14ac:dyDescent="0.25">
      <c r="A1683" s="19"/>
      <c r="C1683" t="s">
        <v>43347</v>
      </c>
      <c r="D1683" t="s">
        <v>43346</v>
      </c>
      <c r="G1683" t="s">
        <v>23216</v>
      </c>
      <c r="H1683" s="18" t="s">
        <v>23215</v>
      </c>
    </row>
    <row r="1684" spans="1:8" x14ac:dyDescent="0.25">
      <c r="A1684" s="19"/>
      <c r="C1684" t="s">
        <v>43345</v>
      </c>
      <c r="D1684" t="s">
        <v>43344</v>
      </c>
      <c r="G1684" t="s">
        <v>23212</v>
      </c>
      <c r="H1684" s="18" t="s">
        <v>23211</v>
      </c>
    </row>
    <row r="1685" spans="1:8" x14ac:dyDescent="0.25">
      <c r="A1685" s="19"/>
      <c r="C1685" t="s">
        <v>43343</v>
      </c>
      <c r="D1685" t="s">
        <v>43342</v>
      </c>
      <c r="G1685" t="s">
        <v>23208</v>
      </c>
      <c r="H1685" s="18" t="s">
        <v>23207</v>
      </c>
    </row>
    <row r="1686" spans="1:8" x14ac:dyDescent="0.25">
      <c r="A1686" s="19"/>
      <c r="C1686" t="s">
        <v>43341</v>
      </c>
      <c r="D1686" t="s">
        <v>43340</v>
      </c>
      <c r="G1686" t="s">
        <v>23204</v>
      </c>
      <c r="H1686" s="18" t="s">
        <v>23203</v>
      </c>
    </row>
    <row r="1687" spans="1:8" x14ac:dyDescent="0.25">
      <c r="A1687" s="19"/>
      <c r="C1687" t="s">
        <v>23313</v>
      </c>
      <c r="D1687" t="s">
        <v>23312</v>
      </c>
      <c r="G1687" t="s">
        <v>23200</v>
      </c>
      <c r="H1687" s="18" t="s">
        <v>23199</v>
      </c>
    </row>
    <row r="1688" spans="1:8" x14ac:dyDescent="0.25">
      <c r="A1688" s="19"/>
      <c r="C1688" t="s">
        <v>23309</v>
      </c>
      <c r="D1688" t="s">
        <v>23308</v>
      </c>
      <c r="G1688" t="s">
        <v>23196</v>
      </c>
      <c r="H1688" s="18" t="s">
        <v>23195</v>
      </c>
    </row>
    <row r="1689" spans="1:8" x14ac:dyDescent="0.25">
      <c r="A1689" s="19"/>
      <c r="C1689" t="s">
        <v>23305</v>
      </c>
      <c r="D1689" t="s">
        <v>23304</v>
      </c>
      <c r="G1689" t="s">
        <v>23192</v>
      </c>
      <c r="H1689" s="18" t="s">
        <v>23191</v>
      </c>
    </row>
    <row r="1690" spans="1:8" x14ac:dyDescent="0.25">
      <c r="A1690" s="19"/>
      <c r="C1690" t="s">
        <v>23301</v>
      </c>
      <c r="D1690" t="s">
        <v>43339</v>
      </c>
      <c r="G1690" t="s">
        <v>23188</v>
      </c>
      <c r="H1690" s="18" t="s">
        <v>43338</v>
      </c>
    </row>
    <row r="1691" spans="1:8" x14ac:dyDescent="0.25">
      <c r="A1691" s="19"/>
      <c r="C1691" t="s">
        <v>23298</v>
      </c>
      <c r="D1691" t="s">
        <v>23297</v>
      </c>
      <c r="G1691" t="s">
        <v>23185</v>
      </c>
      <c r="H1691" s="18" t="s">
        <v>23184</v>
      </c>
    </row>
    <row r="1692" spans="1:8" x14ac:dyDescent="0.25">
      <c r="A1692" s="19"/>
      <c r="C1692" t="s">
        <v>23294</v>
      </c>
      <c r="D1692" t="s">
        <v>23293</v>
      </c>
      <c r="G1692" t="s">
        <v>23181</v>
      </c>
      <c r="H1692" s="18" t="s">
        <v>23180</v>
      </c>
    </row>
    <row r="1693" spans="1:8" x14ac:dyDescent="0.25">
      <c r="A1693" s="19"/>
      <c r="C1693" t="s">
        <v>23290</v>
      </c>
      <c r="D1693" t="s">
        <v>23289</v>
      </c>
      <c r="G1693" t="s">
        <v>23177</v>
      </c>
      <c r="H1693" s="18" t="s">
        <v>23176</v>
      </c>
    </row>
    <row r="1694" spans="1:8" x14ac:dyDescent="0.25">
      <c r="A1694" s="19"/>
      <c r="C1694" t="s">
        <v>23286</v>
      </c>
      <c r="D1694" t="s">
        <v>23285</v>
      </c>
      <c r="G1694" t="s">
        <v>23173</v>
      </c>
      <c r="H1694" s="18" t="s">
        <v>23172</v>
      </c>
    </row>
    <row r="1695" spans="1:8" x14ac:dyDescent="0.25">
      <c r="A1695" s="19"/>
      <c r="C1695" t="s">
        <v>23282</v>
      </c>
      <c r="D1695" t="s">
        <v>23281</v>
      </c>
      <c r="G1695" t="s">
        <v>23169</v>
      </c>
      <c r="H1695" s="18" t="s">
        <v>23168</v>
      </c>
    </row>
    <row r="1696" spans="1:8" x14ac:dyDescent="0.25">
      <c r="A1696" s="19"/>
      <c r="C1696" t="s">
        <v>23278</v>
      </c>
      <c r="D1696" t="s">
        <v>23277</v>
      </c>
      <c r="G1696" t="s">
        <v>23165</v>
      </c>
      <c r="H1696" s="18" t="s">
        <v>23164</v>
      </c>
    </row>
    <row r="1697" spans="1:8" x14ac:dyDescent="0.25">
      <c r="A1697" s="19"/>
      <c r="C1697" t="s">
        <v>43337</v>
      </c>
      <c r="D1697" t="s">
        <v>43336</v>
      </c>
      <c r="G1697" t="s">
        <v>23161</v>
      </c>
      <c r="H1697" s="18" t="s">
        <v>23160</v>
      </c>
    </row>
    <row r="1698" spans="1:8" x14ac:dyDescent="0.25">
      <c r="A1698" s="19"/>
      <c r="C1698" t="s">
        <v>23274</v>
      </c>
      <c r="D1698" t="s">
        <v>23273</v>
      </c>
      <c r="G1698" t="s">
        <v>23157</v>
      </c>
      <c r="H1698" s="18" t="s">
        <v>23156</v>
      </c>
    </row>
    <row r="1699" spans="1:8" x14ac:dyDescent="0.25">
      <c r="A1699" s="19"/>
      <c r="C1699" t="s">
        <v>23270</v>
      </c>
      <c r="D1699" t="s">
        <v>23269</v>
      </c>
      <c r="G1699" t="s">
        <v>23153</v>
      </c>
      <c r="H1699" s="18" t="s">
        <v>23152</v>
      </c>
    </row>
    <row r="1700" spans="1:8" x14ac:dyDescent="0.25">
      <c r="A1700" s="19"/>
      <c r="C1700" t="s">
        <v>23266</v>
      </c>
      <c r="D1700" t="s">
        <v>23265</v>
      </c>
      <c r="G1700" t="s">
        <v>23149</v>
      </c>
      <c r="H1700" s="18" t="s">
        <v>23148</v>
      </c>
    </row>
    <row r="1701" spans="1:8" x14ac:dyDescent="0.25">
      <c r="A1701" s="19"/>
      <c r="C1701" t="s">
        <v>23262</v>
      </c>
      <c r="D1701" t="s">
        <v>23261</v>
      </c>
      <c r="G1701" t="s">
        <v>23145</v>
      </c>
      <c r="H1701" s="18" t="s">
        <v>23144</v>
      </c>
    </row>
    <row r="1702" spans="1:8" x14ac:dyDescent="0.25">
      <c r="A1702" s="19"/>
      <c r="C1702" t="s">
        <v>23258</v>
      </c>
      <c r="D1702" t="s">
        <v>23257</v>
      </c>
      <c r="G1702" t="s">
        <v>23141</v>
      </c>
      <c r="H1702" s="18" t="s">
        <v>23140</v>
      </c>
    </row>
    <row r="1703" spans="1:8" x14ac:dyDescent="0.25">
      <c r="A1703" s="19"/>
      <c r="C1703" t="s">
        <v>23254</v>
      </c>
      <c r="D1703" t="s">
        <v>23253</v>
      </c>
      <c r="G1703" t="s">
        <v>23137</v>
      </c>
      <c r="H1703" s="18" t="s">
        <v>23136</v>
      </c>
    </row>
    <row r="1704" spans="1:8" x14ac:dyDescent="0.25">
      <c r="A1704" s="19"/>
      <c r="C1704" t="s">
        <v>23250</v>
      </c>
      <c r="D1704" t="s">
        <v>23249</v>
      </c>
      <c r="G1704" t="s">
        <v>23133</v>
      </c>
      <c r="H1704" s="18" t="s">
        <v>23132</v>
      </c>
    </row>
    <row r="1705" spans="1:8" x14ac:dyDescent="0.25">
      <c r="A1705" s="19"/>
      <c r="C1705" t="s">
        <v>23246</v>
      </c>
      <c r="D1705" t="s">
        <v>23245</v>
      </c>
      <c r="G1705" t="s">
        <v>23129</v>
      </c>
      <c r="H1705" s="18" t="s">
        <v>23128</v>
      </c>
    </row>
    <row r="1706" spans="1:8" x14ac:dyDescent="0.25">
      <c r="A1706" s="19"/>
      <c r="C1706" t="s">
        <v>23242</v>
      </c>
      <c r="D1706" t="s">
        <v>23241</v>
      </c>
      <c r="G1706" t="s">
        <v>23125</v>
      </c>
      <c r="H1706" s="18" t="s">
        <v>23124</v>
      </c>
    </row>
    <row r="1707" spans="1:8" x14ac:dyDescent="0.25">
      <c r="A1707" s="19"/>
      <c r="C1707" t="s">
        <v>23238</v>
      </c>
      <c r="D1707" t="s">
        <v>23237</v>
      </c>
      <c r="G1707" t="s">
        <v>23121</v>
      </c>
      <c r="H1707" s="18" t="s">
        <v>23120</v>
      </c>
    </row>
    <row r="1708" spans="1:8" x14ac:dyDescent="0.25">
      <c r="A1708" s="19"/>
      <c r="C1708" t="s">
        <v>23234</v>
      </c>
      <c r="D1708" t="s">
        <v>23233</v>
      </c>
      <c r="G1708" t="s">
        <v>23117</v>
      </c>
      <c r="H1708" s="18" t="s">
        <v>23116</v>
      </c>
    </row>
    <row r="1709" spans="1:8" x14ac:dyDescent="0.25">
      <c r="A1709" s="19"/>
      <c r="C1709" t="s">
        <v>23230</v>
      </c>
      <c r="D1709" t="s">
        <v>23229</v>
      </c>
      <c r="G1709" t="s">
        <v>43335</v>
      </c>
      <c r="H1709" s="18" t="s">
        <v>43334</v>
      </c>
    </row>
    <row r="1710" spans="1:8" x14ac:dyDescent="0.25">
      <c r="A1710" s="19"/>
      <c r="C1710" t="s">
        <v>23226</v>
      </c>
      <c r="D1710" t="s">
        <v>23225</v>
      </c>
      <c r="G1710" t="s">
        <v>43333</v>
      </c>
      <c r="H1710" s="18" t="s">
        <v>43332</v>
      </c>
    </row>
    <row r="1711" spans="1:8" x14ac:dyDescent="0.25">
      <c r="A1711" s="19"/>
      <c r="C1711" t="s">
        <v>23222</v>
      </c>
      <c r="D1711" t="s">
        <v>23221</v>
      </c>
      <c r="G1711" t="s">
        <v>43331</v>
      </c>
      <c r="H1711" s="18" t="s">
        <v>43330</v>
      </c>
    </row>
    <row r="1712" spans="1:8" x14ac:dyDescent="0.25">
      <c r="A1712" s="19"/>
      <c r="C1712" t="s">
        <v>23218</v>
      </c>
      <c r="D1712" t="s">
        <v>23217</v>
      </c>
      <c r="G1712" t="s">
        <v>43329</v>
      </c>
      <c r="H1712" s="18" t="s">
        <v>43328</v>
      </c>
    </row>
    <row r="1713" spans="1:8" x14ac:dyDescent="0.25">
      <c r="A1713" s="19"/>
      <c r="C1713" t="s">
        <v>23214</v>
      </c>
      <c r="D1713" t="s">
        <v>23213</v>
      </c>
      <c r="G1713" t="s">
        <v>43327</v>
      </c>
      <c r="H1713" s="18" t="s">
        <v>43326</v>
      </c>
    </row>
    <row r="1714" spans="1:8" x14ac:dyDescent="0.25">
      <c r="A1714" s="19"/>
      <c r="C1714" t="s">
        <v>43325</v>
      </c>
      <c r="D1714" t="s">
        <v>43324</v>
      </c>
      <c r="G1714" t="s">
        <v>43323</v>
      </c>
      <c r="H1714" s="18" t="s">
        <v>43322</v>
      </c>
    </row>
    <row r="1715" spans="1:8" x14ac:dyDescent="0.25">
      <c r="A1715" s="19"/>
      <c r="C1715" t="s">
        <v>43321</v>
      </c>
      <c r="D1715" t="s">
        <v>43320</v>
      </c>
      <c r="G1715" t="s">
        <v>43319</v>
      </c>
      <c r="H1715" s="18" t="s">
        <v>43318</v>
      </c>
    </row>
    <row r="1716" spans="1:8" x14ac:dyDescent="0.25">
      <c r="A1716" s="19"/>
      <c r="C1716" t="s">
        <v>43317</v>
      </c>
      <c r="D1716" t="s">
        <v>43316</v>
      </c>
      <c r="G1716" t="s">
        <v>43315</v>
      </c>
      <c r="H1716" s="18" t="s">
        <v>43314</v>
      </c>
    </row>
    <row r="1717" spans="1:8" x14ac:dyDescent="0.25">
      <c r="A1717" s="19"/>
      <c r="C1717" t="s">
        <v>43313</v>
      </c>
      <c r="D1717" t="s">
        <v>43312</v>
      </c>
      <c r="G1717" t="s">
        <v>43311</v>
      </c>
      <c r="H1717" s="18" t="s">
        <v>43310</v>
      </c>
    </row>
    <row r="1718" spans="1:8" x14ac:dyDescent="0.25">
      <c r="A1718" s="19"/>
      <c r="C1718" t="s">
        <v>43309</v>
      </c>
      <c r="D1718" t="s">
        <v>43308</v>
      </c>
      <c r="G1718" t="s">
        <v>43307</v>
      </c>
      <c r="H1718" s="18" t="s">
        <v>43306</v>
      </c>
    </row>
    <row r="1719" spans="1:8" x14ac:dyDescent="0.25">
      <c r="A1719" s="19"/>
      <c r="C1719" t="s">
        <v>43305</v>
      </c>
      <c r="D1719" t="s">
        <v>43304</v>
      </c>
      <c r="G1719" t="s">
        <v>23113</v>
      </c>
      <c r="H1719" s="18" t="s">
        <v>23112</v>
      </c>
    </row>
    <row r="1720" spans="1:8" x14ac:dyDescent="0.25">
      <c r="A1720" s="19"/>
      <c r="C1720" t="s">
        <v>23210</v>
      </c>
      <c r="D1720" t="s">
        <v>23209</v>
      </c>
      <c r="G1720" t="s">
        <v>23109</v>
      </c>
      <c r="H1720" s="18" t="s">
        <v>23108</v>
      </c>
    </row>
    <row r="1721" spans="1:8" x14ac:dyDescent="0.25">
      <c r="A1721" s="19"/>
      <c r="C1721" t="s">
        <v>23206</v>
      </c>
      <c r="D1721" t="s">
        <v>23205</v>
      </c>
      <c r="G1721" t="s">
        <v>23105</v>
      </c>
      <c r="H1721" s="18" t="s">
        <v>23104</v>
      </c>
    </row>
    <row r="1722" spans="1:8" x14ac:dyDescent="0.25">
      <c r="A1722" s="19"/>
      <c r="C1722" t="s">
        <v>23202</v>
      </c>
      <c r="D1722" t="s">
        <v>23201</v>
      </c>
      <c r="G1722" t="s">
        <v>23101</v>
      </c>
      <c r="H1722" s="18" t="s">
        <v>23100</v>
      </c>
    </row>
    <row r="1723" spans="1:8" x14ac:dyDescent="0.25">
      <c r="A1723" s="19"/>
      <c r="C1723" t="s">
        <v>23198</v>
      </c>
      <c r="D1723" t="s">
        <v>23197</v>
      </c>
      <c r="G1723" t="s">
        <v>23097</v>
      </c>
      <c r="H1723" s="18" t="s">
        <v>23096</v>
      </c>
    </row>
    <row r="1724" spans="1:8" x14ac:dyDescent="0.25">
      <c r="A1724" s="19"/>
      <c r="C1724" t="s">
        <v>23194</v>
      </c>
      <c r="D1724" t="s">
        <v>23193</v>
      </c>
      <c r="G1724" t="s">
        <v>23093</v>
      </c>
      <c r="H1724" s="18" t="s">
        <v>23092</v>
      </c>
    </row>
    <row r="1725" spans="1:8" x14ac:dyDescent="0.25">
      <c r="A1725" s="19"/>
      <c r="C1725" t="s">
        <v>23190</v>
      </c>
      <c r="D1725" t="s">
        <v>23189</v>
      </c>
      <c r="G1725" t="s">
        <v>23089</v>
      </c>
      <c r="H1725" s="18" t="s">
        <v>23088</v>
      </c>
    </row>
    <row r="1726" spans="1:8" x14ac:dyDescent="0.25">
      <c r="A1726" s="19"/>
      <c r="C1726" t="s">
        <v>23187</v>
      </c>
      <c r="D1726" t="s">
        <v>23186</v>
      </c>
      <c r="G1726" t="s">
        <v>23085</v>
      </c>
      <c r="H1726" s="18" t="s">
        <v>23084</v>
      </c>
    </row>
    <row r="1727" spans="1:8" x14ac:dyDescent="0.25">
      <c r="A1727" s="19"/>
      <c r="C1727" t="s">
        <v>23183</v>
      </c>
      <c r="D1727" t="s">
        <v>23182</v>
      </c>
      <c r="G1727" t="s">
        <v>23081</v>
      </c>
      <c r="H1727" s="18" t="s">
        <v>23080</v>
      </c>
    </row>
    <row r="1728" spans="1:8" x14ac:dyDescent="0.25">
      <c r="A1728" s="19"/>
      <c r="C1728" t="s">
        <v>23179</v>
      </c>
      <c r="D1728" t="s">
        <v>23178</v>
      </c>
      <c r="G1728" t="s">
        <v>23077</v>
      </c>
      <c r="H1728" s="18" t="s">
        <v>23076</v>
      </c>
    </row>
    <row r="1729" spans="1:8" x14ac:dyDescent="0.25">
      <c r="A1729" s="19"/>
      <c r="C1729" t="s">
        <v>23175</v>
      </c>
      <c r="D1729" t="s">
        <v>23174</v>
      </c>
      <c r="G1729" t="s">
        <v>23073</v>
      </c>
      <c r="H1729" s="18" t="s">
        <v>23072</v>
      </c>
    </row>
    <row r="1730" spans="1:8" x14ac:dyDescent="0.25">
      <c r="A1730" s="19"/>
      <c r="C1730" t="s">
        <v>23171</v>
      </c>
      <c r="D1730" t="s">
        <v>23170</v>
      </c>
      <c r="G1730" t="s">
        <v>23069</v>
      </c>
      <c r="H1730" s="18" t="s">
        <v>23068</v>
      </c>
    </row>
    <row r="1731" spans="1:8" x14ac:dyDescent="0.25">
      <c r="A1731" s="19"/>
      <c r="C1731" t="s">
        <v>23167</v>
      </c>
      <c r="D1731" t="s">
        <v>23166</v>
      </c>
      <c r="G1731" t="s">
        <v>23065</v>
      </c>
      <c r="H1731" s="18" t="s">
        <v>23064</v>
      </c>
    </row>
    <row r="1732" spans="1:8" x14ac:dyDescent="0.25">
      <c r="A1732" s="19"/>
      <c r="C1732" t="s">
        <v>23163</v>
      </c>
      <c r="D1732" t="s">
        <v>23162</v>
      </c>
      <c r="G1732" t="s">
        <v>23061</v>
      </c>
      <c r="H1732" s="18" t="s">
        <v>23060</v>
      </c>
    </row>
    <row r="1733" spans="1:8" x14ac:dyDescent="0.25">
      <c r="A1733" s="19"/>
      <c r="C1733" t="s">
        <v>23159</v>
      </c>
      <c r="D1733" t="s">
        <v>23158</v>
      </c>
      <c r="G1733" t="s">
        <v>23057</v>
      </c>
      <c r="H1733" s="18" t="s">
        <v>23056</v>
      </c>
    </row>
    <row r="1734" spans="1:8" x14ac:dyDescent="0.25">
      <c r="A1734" s="19"/>
      <c r="C1734" t="s">
        <v>23155</v>
      </c>
      <c r="D1734" t="s">
        <v>23154</v>
      </c>
      <c r="G1734" t="s">
        <v>43303</v>
      </c>
      <c r="H1734" s="18" t="s">
        <v>43302</v>
      </c>
    </row>
    <row r="1735" spans="1:8" x14ac:dyDescent="0.25">
      <c r="A1735" s="19"/>
      <c r="C1735" t="s">
        <v>23151</v>
      </c>
      <c r="D1735" t="s">
        <v>23150</v>
      </c>
      <c r="G1735" t="s">
        <v>43301</v>
      </c>
      <c r="H1735" s="18" t="s">
        <v>43300</v>
      </c>
    </row>
    <row r="1736" spans="1:8" x14ac:dyDescent="0.25">
      <c r="A1736" s="19"/>
      <c r="C1736" t="s">
        <v>23147</v>
      </c>
      <c r="D1736" t="s">
        <v>23146</v>
      </c>
      <c r="G1736" t="s">
        <v>43299</v>
      </c>
      <c r="H1736" s="18" t="s">
        <v>43298</v>
      </c>
    </row>
    <row r="1737" spans="1:8" x14ac:dyDescent="0.25">
      <c r="A1737" s="19"/>
      <c r="C1737" t="s">
        <v>23143</v>
      </c>
      <c r="D1737" t="s">
        <v>23142</v>
      </c>
      <c r="G1737" t="s">
        <v>23053</v>
      </c>
      <c r="H1737" s="18" t="s">
        <v>23052</v>
      </c>
    </row>
    <row r="1738" spans="1:8" x14ac:dyDescent="0.25">
      <c r="A1738" s="19"/>
      <c r="C1738" t="s">
        <v>23139</v>
      </c>
      <c r="D1738" t="s">
        <v>23138</v>
      </c>
      <c r="G1738" t="s">
        <v>23049</v>
      </c>
      <c r="H1738" s="18" t="s">
        <v>23048</v>
      </c>
    </row>
    <row r="1739" spans="1:8" x14ac:dyDescent="0.25">
      <c r="A1739" s="19"/>
      <c r="C1739" t="s">
        <v>23135</v>
      </c>
      <c r="D1739" t="s">
        <v>23134</v>
      </c>
      <c r="G1739" t="s">
        <v>23045</v>
      </c>
      <c r="H1739" s="18" t="s">
        <v>23044</v>
      </c>
    </row>
    <row r="1740" spans="1:8" x14ac:dyDescent="0.25">
      <c r="A1740" s="19"/>
      <c r="C1740" t="s">
        <v>23131</v>
      </c>
      <c r="D1740" t="s">
        <v>23130</v>
      </c>
      <c r="G1740" t="s">
        <v>23042</v>
      </c>
      <c r="H1740" s="18" t="s">
        <v>23041</v>
      </c>
    </row>
    <row r="1741" spans="1:8" x14ac:dyDescent="0.25">
      <c r="A1741" s="19"/>
      <c r="C1741" t="s">
        <v>23127</v>
      </c>
      <c r="D1741" t="s">
        <v>23126</v>
      </c>
      <c r="G1741" t="s">
        <v>23038</v>
      </c>
      <c r="H1741" s="18" t="s">
        <v>23037</v>
      </c>
    </row>
    <row r="1742" spans="1:8" x14ac:dyDescent="0.25">
      <c r="A1742" s="19"/>
      <c r="C1742" t="s">
        <v>23123</v>
      </c>
      <c r="D1742" t="s">
        <v>23122</v>
      </c>
      <c r="G1742" t="s">
        <v>23035</v>
      </c>
      <c r="H1742" s="18" t="s">
        <v>43297</v>
      </c>
    </row>
    <row r="1743" spans="1:8" x14ac:dyDescent="0.25">
      <c r="A1743" s="19"/>
      <c r="C1743" t="s">
        <v>23119</v>
      </c>
      <c r="D1743" t="s">
        <v>23118</v>
      </c>
      <c r="G1743" t="s">
        <v>23032</v>
      </c>
      <c r="H1743" s="18" t="s">
        <v>23031</v>
      </c>
    </row>
    <row r="1744" spans="1:8" x14ac:dyDescent="0.25">
      <c r="A1744" s="19"/>
      <c r="C1744" t="s">
        <v>23115</v>
      </c>
      <c r="D1744" t="s">
        <v>23114</v>
      </c>
      <c r="G1744" t="s">
        <v>23028</v>
      </c>
      <c r="H1744" s="18" t="s">
        <v>23027</v>
      </c>
    </row>
    <row r="1745" spans="1:8" x14ac:dyDescent="0.25">
      <c r="A1745" s="19"/>
      <c r="C1745" t="s">
        <v>23111</v>
      </c>
      <c r="D1745" t="s">
        <v>23110</v>
      </c>
      <c r="G1745" t="s">
        <v>23024</v>
      </c>
      <c r="H1745" s="18" t="s">
        <v>23023</v>
      </c>
    </row>
    <row r="1746" spans="1:8" x14ac:dyDescent="0.25">
      <c r="A1746" s="19"/>
      <c r="C1746" t="s">
        <v>23107</v>
      </c>
      <c r="D1746" t="s">
        <v>23106</v>
      </c>
      <c r="G1746" t="s">
        <v>43296</v>
      </c>
      <c r="H1746" s="18" t="s">
        <v>43295</v>
      </c>
    </row>
    <row r="1747" spans="1:8" x14ac:dyDescent="0.25">
      <c r="A1747" s="19"/>
      <c r="C1747" t="s">
        <v>23103</v>
      </c>
      <c r="D1747" t="s">
        <v>23102</v>
      </c>
      <c r="G1747" t="s">
        <v>43294</v>
      </c>
      <c r="H1747" s="18" t="s">
        <v>43293</v>
      </c>
    </row>
    <row r="1748" spans="1:8" x14ac:dyDescent="0.25">
      <c r="A1748" s="19"/>
      <c r="C1748" t="s">
        <v>23099</v>
      </c>
      <c r="D1748" t="s">
        <v>23098</v>
      </c>
      <c r="G1748" t="s">
        <v>23020</v>
      </c>
      <c r="H1748" s="18" t="s">
        <v>23019</v>
      </c>
    </row>
    <row r="1749" spans="1:8" x14ac:dyDescent="0.25">
      <c r="A1749" s="19"/>
      <c r="C1749" t="s">
        <v>23095</v>
      </c>
      <c r="D1749" t="s">
        <v>23094</v>
      </c>
      <c r="G1749" t="s">
        <v>23016</v>
      </c>
      <c r="H1749" s="18" t="s">
        <v>23015</v>
      </c>
    </row>
    <row r="1750" spans="1:8" x14ac:dyDescent="0.25">
      <c r="A1750" s="19"/>
      <c r="C1750" t="s">
        <v>23091</v>
      </c>
      <c r="D1750" t="s">
        <v>23090</v>
      </c>
      <c r="G1750" t="s">
        <v>23012</v>
      </c>
      <c r="H1750" s="18" t="s">
        <v>23011</v>
      </c>
    </row>
    <row r="1751" spans="1:8" x14ac:dyDescent="0.25">
      <c r="A1751" s="19"/>
      <c r="C1751" t="s">
        <v>23087</v>
      </c>
      <c r="D1751" t="s">
        <v>23086</v>
      </c>
      <c r="G1751" t="s">
        <v>43292</v>
      </c>
      <c r="H1751" s="18" t="s">
        <v>43291</v>
      </c>
    </row>
    <row r="1752" spans="1:8" x14ac:dyDescent="0.25">
      <c r="A1752" s="19"/>
      <c r="C1752" t="s">
        <v>23083</v>
      </c>
      <c r="D1752" t="s">
        <v>23082</v>
      </c>
      <c r="G1752" t="s">
        <v>23008</v>
      </c>
      <c r="H1752" s="18" t="s">
        <v>23007</v>
      </c>
    </row>
    <row r="1753" spans="1:8" x14ac:dyDescent="0.25">
      <c r="A1753" s="19"/>
      <c r="C1753" t="s">
        <v>23079</v>
      </c>
      <c r="D1753" t="s">
        <v>23078</v>
      </c>
      <c r="G1753" t="s">
        <v>23004</v>
      </c>
      <c r="H1753" s="18" t="s">
        <v>23003</v>
      </c>
    </row>
    <row r="1754" spans="1:8" x14ac:dyDescent="0.25">
      <c r="A1754" s="19"/>
      <c r="C1754" t="s">
        <v>43290</v>
      </c>
      <c r="D1754" t="s">
        <v>43289</v>
      </c>
      <c r="G1754" t="s">
        <v>43288</v>
      </c>
      <c r="H1754" s="18" t="s">
        <v>43287</v>
      </c>
    </row>
    <row r="1755" spans="1:8" x14ac:dyDescent="0.25">
      <c r="A1755" s="19"/>
      <c r="C1755" t="s">
        <v>43286</v>
      </c>
      <c r="D1755" t="s">
        <v>43285</v>
      </c>
      <c r="G1755" t="s">
        <v>43284</v>
      </c>
      <c r="H1755" s="18" t="s">
        <v>43283</v>
      </c>
    </row>
    <row r="1756" spans="1:8" x14ac:dyDescent="0.25">
      <c r="A1756" s="19"/>
      <c r="C1756" t="s">
        <v>43282</v>
      </c>
      <c r="D1756" t="s">
        <v>43281</v>
      </c>
      <c r="G1756" t="s">
        <v>23000</v>
      </c>
      <c r="H1756" s="18" t="s">
        <v>22999</v>
      </c>
    </row>
    <row r="1757" spans="1:8" x14ac:dyDescent="0.25">
      <c r="A1757" s="19"/>
      <c r="C1757" t="s">
        <v>43280</v>
      </c>
      <c r="D1757" t="s">
        <v>43279</v>
      </c>
      <c r="G1757" t="s">
        <v>22996</v>
      </c>
      <c r="H1757" s="18" t="s">
        <v>22995</v>
      </c>
    </row>
    <row r="1758" spans="1:8" x14ac:dyDescent="0.25">
      <c r="A1758" s="19"/>
      <c r="C1758" t="s">
        <v>43278</v>
      </c>
      <c r="D1758" t="s">
        <v>43277</v>
      </c>
      <c r="G1758" t="s">
        <v>22992</v>
      </c>
      <c r="H1758" s="18" t="s">
        <v>22991</v>
      </c>
    </row>
    <row r="1759" spans="1:8" x14ac:dyDescent="0.25">
      <c r="A1759" s="19"/>
      <c r="C1759" t="s">
        <v>43276</v>
      </c>
      <c r="D1759" t="s">
        <v>43275</v>
      </c>
      <c r="G1759" t="s">
        <v>22988</v>
      </c>
      <c r="H1759" s="18" t="s">
        <v>22987</v>
      </c>
    </row>
    <row r="1760" spans="1:8" x14ac:dyDescent="0.25">
      <c r="A1760" s="19"/>
      <c r="C1760" t="s">
        <v>23075</v>
      </c>
      <c r="D1760" t="s">
        <v>23074</v>
      </c>
      <c r="G1760" t="s">
        <v>22984</v>
      </c>
      <c r="H1760" s="18" t="s">
        <v>22983</v>
      </c>
    </row>
    <row r="1761" spans="1:8" x14ac:dyDescent="0.25">
      <c r="A1761" s="19"/>
      <c r="C1761" t="s">
        <v>23071</v>
      </c>
      <c r="D1761" t="s">
        <v>23070</v>
      </c>
      <c r="G1761" t="s">
        <v>22980</v>
      </c>
      <c r="H1761" s="18" t="s">
        <v>22979</v>
      </c>
    </row>
    <row r="1762" spans="1:8" x14ac:dyDescent="0.25">
      <c r="A1762" s="19"/>
      <c r="C1762" t="s">
        <v>23067</v>
      </c>
      <c r="D1762" t="s">
        <v>23066</v>
      </c>
      <c r="G1762" t="s">
        <v>22977</v>
      </c>
      <c r="H1762" s="18" t="s">
        <v>22976</v>
      </c>
    </row>
    <row r="1763" spans="1:8" x14ac:dyDescent="0.25">
      <c r="A1763" s="19"/>
      <c r="C1763" t="s">
        <v>23063</v>
      </c>
      <c r="D1763" t="s">
        <v>23062</v>
      </c>
      <c r="G1763" t="s">
        <v>22973</v>
      </c>
      <c r="H1763" s="18" t="s">
        <v>22972</v>
      </c>
    </row>
    <row r="1764" spans="1:8" x14ac:dyDescent="0.25">
      <c r="A1764" s="19"/>
      <c r="C1764" t="s">
        <v>23059</v>
      </c>
      <c r="D1764" t="s">
        <v>23058</v>
      </c>
      <c r="G1764" t="s">
        <v>22969</v>
      </c>
      <c r="H1764" s="18" t="s">
        <v>22968</v>
      </c>
    </row>
    <row r="1765" spans="1:8" x14ac:dyDescent="0.25">
      <c r="A1765" s="19"/>
      <c r="C1765" t="s">
        <v>23055</v>
      </c>
      <c r="D1765" t="s">
        <v>23054</v>
      </c>
      <c r="G1765" t="s">
        <v>22965</v>
      </c>
      <c r="H1765" s="18" t="s">
        <v>22964</v>
      </c>
    </row>
    <row r="1766" spans="1:8" x14ac:dyDescent="0.25">
      <c r="A1766" s="19"/>
      <c r="C1766" t="s">
        <v>23051</v>
      </c>
      <c r="D1766" t="s">
        <v>23050</v>
      </c>
      <c r="G1766" t="s">
        <v>22961</v>
      </c>
      <c r="H1766" s="18" t="s">
        <v>22960</v>
      </c>
    </row>
    <row r="1767" spans="1:8" x14ac:dyDescent="0.25">
      <c r="A1767" s="19"/>
      <c r="C1767" t="s">
        <v>23047</v>
      </c>
      <c r="D1767" t="s">
        <v>23046</v>
      </c>
      <c r="G1767" t="s">
        <v>43274</v>
      </c>
      <c r="H1767" s="18" t="s">
        <v>43273</v>
      </c>
    </row>
    <row r="1768" spans="1:8" x14ac:dyDescent="0.25">
      <c r="A1768" s="19"/>
      <c r="C1768" t="s">
        <v>23043</v>
      </c>
      <c r="D1768" t="s">
        <v>43272</v>
      </c>
      <c r="G1768" t="s">
        <v>43271</v>
      </c>
      <c r="H1768" s="18" t="s">
        <v>43270</v>
      </c>
    </row>
    <row r="1769" spans="1:8" x14ac:dyDescent="0.25">
      <c r="A1769" s="19"/>
      <c r="C1769" t="s">
        <v>23040</v>
      </c>
      <c r="D1769" t="s">
        <v>23039</v>
      </c>
      <c r="G1769" t="s">
        <v>43269</v>
      </c>
      <c r="H1769" s="18" t="s">
        <v>43268</v>
      </c>
    </row>
    <row r="1770" spans="1:8" x14ac:dyDescent="0.25">
      <c r="A1770" s="19"/>
      <c r="C1770" t="s">
        <v>23036</v>
      </c>
      <c r="D1770" t="s">
        <v>43267</v>
      </c>
      <c r="G1770" t="s">
        <v>22957</v>
      </c>
      <c r="H1770" s="18" t="s">
        <v>22956</v>
      </c>
    </row>
    <row r="1771" spans="1:8" x14ac:dyDescent="0.25">
      <c r="A1771" s="19"/>
      <c r="C1771" t="s">
        <v>23034</v>
      </c>
      <c r="D1771" t="s">
        <v>23033</v>
      </c>
      <c r="G1771" t="s">
        <v>22953</v>
      </c>
      <c r="H1771" s="18" t="s">
        <v>22952</v>
      </c>
    </row>
    <row r="1772" spans="1:8" x14ac:dyDescent="0.25">
      <c r="A1772" s="19"/>
      <c r="C1772" t="s">
        <v>23030</v>
      </c>
      <c r="D1772" t="s">
        <v>23029</v>
      </c>
      <c r="G1772" t="s">
        <v>22949</v>
      </c>
      <c r="H1772" s="18" t="s">
        <v>22948</v>
      </c>
    </row>
    <row r="1773" spans="1:8" x14ac:dyDescent="0.25">
      <c r="A1773" s="19"/>
      <c r="C1773" t="s">
        <v>23026</v>
      </c>
      <c r="D1773" t="s">
        <v>23025</v>
      </c>
      <c r="G1773" t="s">
        <v>22945</v>
      </c>
      <c r="H1773" s="18" t="s">
        <v>22944</v>
      </c>
    </row>
    <row r="1774" spans="1:8" x14ac:dyDescent="0.25">
      <c r="A1774" s="19"/>
      <c r="C1774" t="s">
        <v>23022</v>
      </c>
      <c r="D1774" t="s">
        <v>23021</v>
      </c>
      <c r="G1774" t="s">
        <v>22941</v>
      </c>
      <c r="H1774" s="18" t="s">
        <v>22940</v>
      </c>
    </row>
    <row r="1775" spans="1:8" x14ac:dyDescent="0.25">
      <c r="A1775" s="19"/>
      <c r="C1775" t="s">
        <v>23018</v>
      </c>
      <c r="D1775" t="s">
        <v>23017</v>
      </c>
      <c r="G1775" t="s">
        <v>43266</v>
      </c>
      <c r="H1775" s="18" t="s">
        <v>43265</v>
      </c>
    </row>
    <row r="1776" spans="1:8" x14ac:dyDescent="0.25">
      <c r="A1776" s="19"/>
      <c r="C1776" t="s">
        <v>23014</v>
      </c>
      <c r="D1776" t="s">
        <v>23013</v>
      </c>
      <c r="G1776" t="s">
        <v>22937</v>
      </c>
      <c r="H1776" s="18" t="s">
        <v>22936</v>
      </c>
    </row>
    <row r="1777" spans="1:8" x14ac:dyDescent="0.25">
      <c r="A1777" s="19"/>
      <c r="C1777" t="s">
        <v>23010</v>
      </c>
      <c r="D1777" t="s">
        <v>23009</v>
      </c>
      <c r="G1777" t="s">
        <v>22933</v>
      </c>
      <c r="H1777" s="18" t="s">
        <v>43264</v>
      </c>
    </row>
    <row r="1778" spans="1:8" x14ac:dyDescent="0.25">
      <c r="A1778" s="19"/>
      <c r="C1778" t="s">
        <v>23006</v>
      </c>
      <c r="D1778" t="s">
        <v>23005</v>
      </c>
      <c r="G1778" t="s">
        <v>22930</v>
      </c>
      <c r="H1778" s="18" t="s">
        <v>22929</v>
      </c>
    </row>
    <row r="1779" spans="1:8" x14ac:dyDescent="0.25">
      <c r="A1779" s="19"/>
      <c r="C1779" t="s">
        <v>23002</v>
      </c>
      <c r="D1779" t="s">
        <v>23001</v>
      </c>
      <c r="G1779" t="s">
        <v>22926</v>
      </c>
      <c r="H1779" s="18" t="s">
        <v>22925</v>
      </c>
    </row>
    <row r="1780" spans="1:8" x14ac:dyDescent="0.25">
      <c r="A1780" s="19"/>
      <c r="C1780" t="s">
        <v>22998</v>
      </c>
      <c r="D1780" t="s">
        <v>22997</v>
      </c>
      <c r="G1780" t="s">
        <v>22922</v>
      </c>
      <c r="H1780" s="18" t="s">
        <v>22921</v>
      </c>
    </row>
    <row r="1781" spans="1:8" x14ac:dyDescent="0.25">
      <c r="A1781" s="19"/>
      <c r="C1781" t="s">
        <v>22994</v>
      </c>
      <c r="D1781" t="s">
        <v>22993</v>
      </c>
      <c r="G1781" t="s">
        <v>22918</v>
      </c>
      <c r="H1781" s="18" t="s">
        <v>22917</v>
      </c>
    </row>
    <row r="1782" spans="1:8" x14ac:dyDescent="0.25">
      <c r="A1782" s="19"/>
      <c r="C1782" t="s">
        <v>22990</v>
      </c>
      <c r="D1782" t="s">
        <v>22989</v>
      </c>
      <c r="G1782" t="s">
        <v>22914</v>
      </c>
      <c r="H1782" s="18" t="s">
        <v>22913</v>
      </c>
    </row>
    <row r="1783" spans="1:8" x14ac:dyDescent="0.25">
      <c r="A1783" s="19"/>
      <c r="C1783" t="s">
        <v>22986</v>
      </c>
      <c r="D1783" t="s">
        <v>22985</v>
      </c>
      <c r="G1783" t="s">
        <v>22910</v>
      </c>
      <c r="H1783" s="18" t="s">
        <v>22909</v>
      </c>
    </row>
    <row r="1784" spans="1:8" x14ac:dyDescent="0.25">
      <c r="A1784" s="19"/>
      <c r="C1784" t="s">
        <v>22982</v>
      </c>
      <c r="D1784" t="s">
        <v>22981</v>
      </c>
      <c r="G1784" t="s">
        <v>22906</v>
      </c>
      <c r="H1784" s="18" t="s">
        <v>22905</v>
      </c>
    </row>
    <row r="1785" spans="1:8" x14ac:dyDescent="0.25">
      <c r="A1785" s="19"/>
      <c r="C1785" t="s">
        <v>22978</v>
      </c>
      <c r="D1785" t="s">
        <v>953</v>
      </c>
      <c r="G1785" t="s">
        <v>22902</v>
      </c>
      <c r="H1785" s="18" t="s">
        <v>22901</v>
      </c>
    </row>
    <row r="1786" spans="1:8" x14ac:dyDescent="0.25">
      <c r="A1786" s="19"/>
      <c r="C1786" t="s">
        <v>43263</v>
      </c>
      <c r="D1786" t="s">
        <v>43262</v>
      </c>
      <c r="G1786" t="s">
        <v>43261</v>
      </c>
      <c r="H1786" s="18" t="s">
        <v>43260</v>
      </c>
    </row>
    <row r="1787" spans="1:8" x14ac:dyDescent="0.25">
      <c r="A1787" s="19"/>
      <c r="C1787" t="s">
        <v>43259</v>
      </c>
      <c r="D1787" t="s">
        <v>43258</v>
      </c>
      <c r="G1787" t="s">
        <v>43257</v>
      </c>
      <c r="H1787" s="18" t="s">
        <v>43256</v>
      </c>
    </row>
    <row r="1788" spans="1:8" x14ac:dyDescent="0.25">
      <c r="A1788" s="19"/>
      <c r="C1788" t="s">
        <v>43255</v>
      </c>
      <c r="D1788" t="s">
        <v>43254</v>
      </c>
      <c r="G1788" t="s">
        <v>43253</v>
      </c>
      <c r="H1788" s="18" t="s">
        <v>43252</v>
      </c>
    </row>
    <row r="1789" spans="1:8" x14ac:dyDescent="0.25">
      <c r="A1789" s="19"/>
      <c r="C1789" t="s">
        <v>43251</v>
      </c>
      <c r="D1789" t="s">
        <v>43250</v>
      </c>
      <c r="G1789" t="s">
        <v>22898</v>
      </c>
      <c r="H1789" s="18" t="s">
        <v>22897</v>
      </c>
    </row>
    <row r="1790" spans="1:8" x14ac:dyDescent="0.25">
      <c r="A1790" s="19"/>
      <c r="C1790" t="s">
        <v>43249</v>
      </c>
      <c r="D1790" t="s">
        <v>43248</v>
      </c>
      <c r="G1790" t="s">
        <v>22894</v>
      </c>
      <c r="H1790" s="18" t="s">
        <v>22893</v>
      </c>
    </row>
    <row r="1791" spans="1:8" x14ac:dyDescent="0.25">
      <c r="A1791" s="19"/>
      <c r="C1791" t="s">
        <v>43247</v>
      </c>
      <c r="D1791" t="s">
        <v>43246</v>
      </c>
      <c r="G1791" t="s">
        <v>22890</v>
      </c>
      <c r="H1791" s="18" t="s">
        <v>22889</v>
      </c>
    </row>
    <row r="1792" spans="1:8" x14ac:dyDescent="0.25">
      <c r="A1792" s="19"/>
      <c r="C1792" t="s">
        <v>43245</v>
      </c>
      <c r="D1792" t="s">
        <v>43244</v>
      </c>
      <c r="G1792" t="s">
        <v>22886</v>
      </c>
      <c r="H1792" s="18" t="s">
        <v>22885</v>
      </c>
    </row>
    <row r="1793" spans="1:8" x14ac:dyDescent="0.25">
      <c r="A1793" s="19"/>
      <c r="C1793" t="s">
        <v>43243</v>
      </c>
      <c r="D1793" t="s">
        <v>43242</v>
      </c>
      <c r="G1793" t="s">
        <v>22882</v>
      </c>
      <c r="H1793" s="18" t="s">
        <v>22881</v>
      </c>
    </row>
    <row r="1794" spans="1:8" x14ac:dyDescent="0.25">
      <c r="A1794" s="19"/>
      <c r="C1794" t="s">
        <v>22975</v>
      </c>
      <c r="D1794" t="s">
        <v>22974</v>
      </c>
      <c r="G1794" t="s">
        <v>22878</v>
      </c>
      <c r="H1794" s="18" t="s">
        <v>22877</v>
      </c>
    </row>
    <row r="1795" spans="1:8" x14ac:dyDescent="0.25">
      <c r="A1795" s="19"/>
      <c r="C1795" t="s">
        <v>22971</v>
      </c>
      <c r="D1795" t="s">
        <v>22970</v>
      </c>
      <c r="G1795" t="s">
        <v>22874</v>
      </c>
      <c r="H1795" s="18" t="s">
        <v>22873</v>
      </c>
    </row>
    <row r="1796" spans="1:8" x14ac:dyDescent="0.25">
      <c r="A1796" s="19"/>
      <c r="C1796" t="s">
        <v>22967</v>
      </c>
      <c r="D1796" t="s">
        <v>22966</v>
      </c>
      <c r="G1796" t="s">
        <v>22870</v>
      </c>
      <c r="H1796" s="18" t="s">
        <v>22869</v>
      </c>
    </row>
    <row r="1797" spans="1:8" x14ac:dyDescent="0.25">
      <c r="A1797" s="19"/>
      <c r="C1797" t="s">
        <v>22963</v>
      </c>
      <c r="D1797" t="s">
        <v>22962</v>
      </c>
      <c r="G1797" t="s">
        <v>22866</v>
      </c>
      <c r="H1797" s="18" t="s">
        <v>22865</v>
      </c>
    </row>
    <row r="1798" spans="1:8" x14ac:dyDescent="0.25">
      <c r="A1798" s="19"/>
      <c r="C1798" t="s">
        <v>22959</v>
      </c>
      <c r="D1798" t="s">
        <v>22958</v>
      </c>
      <c r="G1798" t="s">
        <v>22863</v>
      </c>
      <c r="H1798" s="18" t="s">
        <v>22862</v>
      </c>
    </row>
    <row r="1799" spans="1:8" x14ac:dyDescent="0.25">
      <c r="A1799" s="19"/>
      <c r="C1799" t="s">
        <v>22955</v>
      </c>
      <c r="D1799" t="s">
        <v>22954</v>
      </c>
      <c r="G1799" t="s">
        <v>22860</v>
      </c>
      <c r="H1799" s="18" t="s">
        <v>22859</v>
      </c>
    </row>
    <row r="1800" spans="1:8" x14ac:dyDescent="0.25">
      <c r="A1800" s="19"/>
      <c r="C1800" t="s">
        <v>22951</v>
      </c>
      <c r="D1800" t="s">
        <v>22950</v>
      </c>
      <c r="G1800" t="s">
        <v>22856</v>
      </c>
      <c r="H1800" s="18" t="s">
        <v>22855</v>
      </c>
    </row>
    <row r="1801" spans="1:8" x14ac:dyDescent="0.25">
      <c r="A1801" s="19"/>
      <c r="C1801" t="s">
        <v>22947</v>
      </c>
      <c r="D1801" t="s">
        <v>22946</v>
      </c>
      <c r="G1801" t="s">
        <v>22852</v>
      </c>
      <c r="H1801" s="18" t="s">
        <v>22851</v>
      </c>
    </row>
    <row r="1802" spans="1:8" x14ac:dyDescent="0.25">
      <c r="A1802" s="19"/>
      <c r="C1802" t="s">
        <v>22943</v>
      </c>
      <c r="D1802" t="s">
        <v>22942</v>
      </c>
      <c r="G1802" t="s">
        <v>22848</v>
      </c>
      <c r="H1802" s="18" t="s">
        <v>22847</v>
      </c>
    </row>
    <row r="1803" spans="1:8" x14ac:dyDescent="0.25">
      <c r="A1803" s="19"/>
      <c r="C1803" t="s">
        <v>22939</v>
      </c>
      <c r="D1803" t="s">
        <v>22938</v>
      </c>
      <c r="G1803" t="s">
        <v>22844</v>
      </c>
      <c r="H1803" s="18" t="s">
        <v>22843</v>
      </c>
    </row>
    <row r="1804" spans="1:8" x14ac:dyDescent="0.25">
      <c r="A1804" s="19"/>
      <c r="C1804" t="s">
        <v>22935</v>
      </c>
      <c r="D1804" t="s">
        <v>22934</v>
      </c>
      <c r="G1804" t="s">
        <v>22840</v>
      </c>
      <c r="H1804" s="18" t="s">
        <v>22839</v>
      </c>
    </row>
    <row r="1805" spans="1:8" x14ac:dyDescent="0.25">
      <c r="A1805" s="19"/>
      <c r="C1805" t="s">
        <v>22932</v>
      </c>
      <c r="D1805" t="s">
        <v>22931</v>
      </c>
      <c r="G1805" t="s">
        <v>22836</v>
      </c>
      <c r="H1805" s="18" t="s">
        <v>22835</v>
      </c>
    </row>
    <row r="1806" spans="1:8" x14ac:dyDescent="0.25">
      <c r="A1806" s="19"/>
      <c r="C1806" t="s">
        <v>22928</v>
      </c>
      <c r="D1806" t="s">
        <v>22927</v>
      </c>
      <c r="G1806" t="s">
        <v>22832</v>
      </c>
      <c r="H1806" s="18" t="s">
        <v>22831</v>
      </c>
    </row>
    <row r="1807" spans="1:8" x14ac:dyDescent="0.25">
      <c r="A1807" s="19"/>
      <c r="C1807" t="s">
        <v>22924</v>
      </c>
      <c r="D1807" t="s">
        <v>22923</v>
      </c>
      <c r="G1807" t="s">
        <v>22828</v>
      </c>
      <c r="H1807" s="18" t="s">
        <v>22827</v>
      </c>
    </row>
    <row r="1808" spans="1:8" x14ac:dyDescent="0.25">
      <c r="A1808" s="19"/>
      <c r="C1808" t="s">
        <v>22920</v>
      </c>
      <c r="D1808" t="s">
        <v>22919</v>
      </c>
      <c r="G1808" t="s">
        <v>22824</v>
      </c>
      <c r="H1808" s="18" t="s">
        <v>22823</v>
      </c>
    </row>
    <row r="1809" spans="1:8" x14ac:dyDescent="0.25">
      <c r="A1809" s="19"/>
      <c r="C1809" t="s">
        <v>22916</v>
      </c>
      <c r="D1809" t="s">
        <v>22915</v>
      </c>
      <c r="G1809" t="s">
        <v>22820</v>
      </c>
      <c r="H1809" s="18" t="s">
        <v>22819</v>
      </c>
    </row>
    <row r="1810" spans="1:8" x14ac:dyDescent="0.25">
      <c r="A1810" s="19"/>
      <c r="C1810" t="s">
        <v>22912</v>
      </c>
      <c r="D1810" t="s">
        <v>22911</v>
      </c>
      <c r="G1810" t="s">
        <v>22817</v>
      </c>
      <c r="H1810" s="18" t="s">
        <v>22816</v>
      </c>
    </row>
    <row r="1811" spans="1:8" x14ac:dyDescent="0.25">
      <c r="A1811" s="19"/>
      <c r="C1811" t="s">
        <v>22908</v>
      </c>
      <c r="D1811" t="s">
        <v>22907</v>
      </c>
      <c r="G1811" t="s">
        <v>22813</v>
      </c>
      <c r="H1811" s="18" t="s">
        <v>22812</v>
      </c>
    </row>
    <row r="1812" spans="1:8" x14ac:dyDescent="0.25">
      <c r="A1812" s="19"/>
      <c r="C1812" t="s">
        <v>22904</v>
      </c>
      <c r="D1812" t="s">
        <v>22903</v>
      </c>
      <c r="G1812" t="s">
        <v>22809</v>
      </c>
      <c r="H1812" s="18" t="s">
        <v>22808</v>
      </c>
    </row>
    <row r="1813" spans="1:8" x14ac:dyDescent="0.25">
      <c r="A1813" s="19"/>
      <c r="C1813" t="s">
        <v>22900</v>
      </c>
      <c r="D1813" t="s">
        <v>22899</v>
      </c>
      <c r="G1813" t="s">
        <v>22805</v>
      </c>
      <c r="H1813" s="18" t="s">
        <v>22804</v>
      </c>
    </row>
    <row r="1814" spans="1:8" x14ac:dyDescent="0.25">
      <c r="A1814" s="19"/>
      <c r="C1814" t="s">
        <v>22896</v>
      </c>
      <c r="D1814" t="s">
        <v>22895</v>
      </c>
      <c r="G1814" t="s">
        <v>43241</v>
      </c>
      <c r="H1814" s="18" t="s">
        <v>43240</v>
      </c>
    </row>
    <row r="1815" spans="1:8" x14ac:dyDescent="0.25">
      <c r="A1815" s="19"/>
      <c r="C1815" t="s">
        <v>22892</v>
      </c>
      <c r="D1815" t="s">
        <v>22891</v>
      </c>
      <c r="G1815" t="s">
        <v>43239</v>
      </c>
      <c r="H1815" s="18" t="s">
        <v>43238</v>
      </c>
    </row>
    <row r="1816" spans="1:8" x14ac:dyDescent="0.25">
      <c r="A1816" s="19"/>
      <c r="C1816" t="s">
        <v>22888</v>
      </c>
      <c r="D1816" t="s">
        <v>22887</v>
      </c>
      <c r="G1816" t="s">
        <v>43237</v>
      </c>
      <c r="H1816" s="18" t="s">
        <v>43236</v>
      </c>
    </row>
    <row r="1817" spans="1:8" x14ac:dyDescent="0.25">
      <c r="A1817" s="19"/>
      <c r="C1817" t="s">
        <v>22884</v>
      </c>
      <c r="D1817" t="s">
        <v>22883</v>
      </c>
      <c r="G1817" t="s">
        <v>22801</v>
      </c>
      <c r="H1817" s="18" t="s">
        <v>22800</v>
      </c>
    </row>
    <row r="1818" spans="1:8" x14ac:dyDescent="0.25">
      <c r="A1818" s="19"/>
      <c r="C1818" t="s">
        <v>22880</v>
      </c>
      <c r="D1818" t="s">
        <v>22879</v>
      </c>
      <c r="G1818" t="s">
        <v>43235</v>
      </c>
      <c r="H1818" s="18" t="s">
        <v>43234</v>
      </c>
    </row>
    <row r="1819" spans="1:8" x14ac:dyDescent="0.25">
      <c r="A1819" s="19"/>
      <c r="C1819" t="s">
        <v>22876</v>
      </c>
      <c r="D1819" t="s">
        <v>22875</v>
      </c>
      <c r="G1819" t="s">
        <v>22797</v>
      </c>
      <c r="H1819" s="18" t="s">
        <v>22796</v>
      </c>
    </row>
    <row r="1820" spans="1:8" x14ac:dyDescent="0.25">
      <c r="A1820" s="19"/>
      <c r="C1820" t="s">
        <v>22872</v>
      </c>
      <c r="D1820" t="s">
        <v>22871</v>
      </c>
      <c r="G1820" t="s">
        <v>43233</v>
      </c>
      <c r="H1820" s="18" t="s">
        <v>43232</v>
      </c>
    </row>
    <row r="1821" spans="1:8" x14ac:dyDescent="0.25">
      <c r="A1821" s="19"/>
      <c r="C1821" t="s">
        <v>22868</v>
      </c>
      <c r="D1821" t="s">
        <v>22867</v>
      </c>
      <c r="G1821" t="s">
        <v>43231</v>
      </c>
      <c r="H1821" s="18" t="s">
        <v>43230</v>
      </c>
    </row>
    <row r="1822" spans="1:8" x14ac:dyDescent="0.25">
      <c r="A1822" s="19"/>
      <c r="C1822" t="s">
        <v>43229</v>
      </c>
      <c r="D1822" t="s">
        <v>43228</v>
      </c>
      <c r="G1822" t="s">
        <v>22793</v>
      </c>
      <c r="H1822" s="18" t="s">
        <v>22792</v>
      </c>
    </row>
    <row r="1823" spans="1:8" x14ac:dyDescent="0.25">
      <c r="A1823" s="19"/>
      <c r="C1823" t="s">
        <v>22864</v>
      </c>
      <c r="D1823" t="s">
        <v>43227</v>
      </c>
      <c r="G1823" t="s">
        <v>22789</v>
      </c>
      <c r="H1823" s="18" t="s">
        <v>22788</v>
      </c>
    </row>
    <row r="1824" spans="1:8" x14ac:dyDescent="0.25">
      <c r="A1824" s="19"/>
      <c r="C1824" t="s">
        <v>22861</v>
      </c>
      <c r="D1824" t="s">
        <v>43226</v>
      </c>
      <c r="G1824" t="s">
        <v>22785</v>
      </c>
      <c r="H1824" s="18" t="s">
        <v>22784</v>
      </c>
    </row>
    <row r="1825" spans="1:8" x14ac:dyDescent="0.25">
      <c r="A1825" s="19"/>
      <c r="C1825" t="s">
        <v>22858</v>
      </c>
      <c r="D1825" t="s">
        <v>22857</v>
      </c>
      <c r="G1825" t="s">
        <v>22781</v>
      </c>
      <c r="H1825" s="18" t="s">
        <v>22780</v>
      </c>
    </row>
    <row r="1826" spans="1:8" x14ac:dyDescent="0.25">
      <c r="A1826" s="19"/>
      <c r="C1826" t="s">
        <v>22854</v>
      </c>
      <c r="D1826" t="s">
        <v>22853</v>
      </c>
      <c r="G1826" t="s">
        <v>22777</v>
      </c>
      <c r="H1826" s="18" t="s">
        <v>22776</v>
      </c>
    </row>
    <row r="1827" spans="1:8" x14ac:dyDescent="0.25">
      <c r="A1827" s="19"/>
      <c r="C1827" t="s">
        <v>22850</v>
      </c>
      <c r="D1827" t="s">
        <v>22849</v>
      </c>
      <c r="G1827" t="s">
        <v>22773</v>
      </c>
      <c r="H1827" s="18" t="s">
        <v>22772</v>
      </c>
    </row>
    <row r="1828" spans="1:8" x14ac:dyDescent="0.25">
      <c r="A1828" s="19"/>
      <c r="C1828" t="s">
        <v>22846</v>
      </c>
      <c r="D1828" t="s">
        <v>22845</v>
      </c>
      <c r="G1828" t="s">
        <v>22769</v>
      </c>
      <c r="H1828" s="18" t="s">
        <v>22768</v>
      </c>
    </row>
    <row r="1829" spans="1:8" x14ac:dyDescent="0.25">
      <c r="A1829" s="19"/>
      <c r="C1829" t="s">
        <v>22842</v>
      </c>
      <c r="D1829" t="s">
        <v>22841</v>
      </c>
      <c r="G1829" t="s">
        <v>22765</v>
      </c>
      <c r="H1829" s="18" t="s">
        <v>22764</v>
      </c>
    </row>
    <row r="1830" spans="1:8" x14ac:dyDescent="0.25">
      <c r="A1830" s="19"/>
      <c r="C1830" t="s">
        <v>22838</v>
      </c>
      <c r="D1830" t="s">
        <v>22837</v>
      </c>
      <c r="G1830" t="s">
        <v>22761</v>
      </c>
      <c r="H1830" s="18" t="s">
        <v>22760</v>
      </c>
    </row>
    <row r="1831" spans="1:8" x14ac:dyDescent="0.25">
      <c r="A1831" s="19"/>
      <c r="C1831" t="s">
        <v>22834</v>
      </c>
      <c r="D1831" t="s">
        <v>22833</v>
      </c>
      <c r="G1831" t="s">
        <v>22757</v>
      </c>
      <c r="H1831" s="18" t="s">
        <v>22756</v>
      </c>
    </row>
    <row r="1832" spans="1:8" x14ac:dyDescent="0.25">
      <c r="A1832" s="19"/>
      <c r="C1832" t="s">
        <v>22830</v>
      </c>
      <c r="D1832" t="s">
        <v>22829</v>
      </c>
      <c r="G1832" t="s">
        <v>22753</v>
      </c>
      <c r="H1832" s="18" t="s">
        <v>22752</v>
      </c>
    </row>
    <row r="1833" spans="1:8" x14ac:dyDescent="0.25">
      <c r="A1833" s="19"/>
      <c r="C1833" t="s">
        <v>22826</v>
      </c>
      <c r="D1833" t="s">
        <v>22825</v>
      </c>
      <c r="G1833" t="s">
        <v>22749</v>
      </c>
      <c r="H1833" s="18" t="s">
        <v>22748</v>
      </c>
    </row>
    <row r="1834" spans="1:8" x14ac:dyDescent="0.25">
      <c r="A1834" s="19"/>
      <c r="C1834" t="s">
        <v>22822</v>
      </c>
      <c r="D1834" t="s">
        <v>22821</v>
      </c>
      <c r="G1834" t="s">
        <v>22745</v>
      </c>
      <c r="H1834" s="18" t="s">
        <v>22744</v>
      </c>
    </row>
    <row r="1835" spans="1:8" x14ac:dyDescent="0.25">
      <c r="A1835" s="19"/>
      <c r="C1835" t="s">
        <v>22818</v>
      </c>
      <c r="D1835" t="s">
        <v>43225</v>
      </c>
      <c r="G1835" t="s">
        <v>22741</v>
      </c>
      <c r="H1835" s="18" t="s">
        <v>22740</v>
      </c>
    </row>
    <row r="1836" spans="1:8" x14ac:dyDescent="0.25">
      <c r="A1836" s="19"/>
      <c r="C1836" t="s">
        <v>22815</v>
      </c>
      <c r="D1836" t="s">
        <v>22814</v>
      </c>
      <c r="G1836" t="s">
        <v>22737</v>
      </c>
      <c r="H1836" s="18" t="s">
        <v>22736</v>
      </c>
    </row>
    <row r="1837" spans="1:8" x14ac:dyDescent="0.25">
      <c r="A1837" s="19"/>
      <c r="C1837" t="s">
        <v>22811</v>
      </c>
      <c r="D1837" t="s">
        <v>22810</v>
      </c>
      <c r="G1837" t="s">
        <v>22733</v>
      </c>
      <c r="H1837" s="18" t="s">
        <v>22732</v>
      </c>
    </row>
    <row r="1838" spans="1:8" x14ac:dyDescent="0.25">
      <c r="A1838" s="19"/>
      <c r="C1838" t="s">
        <v>22807</v>
      </c>
      <c r="D1838" t="s">
        <v>22806</v>
      </c>
      <c r="G1838" t="s">
        <v>43224</v>
      </c>
      <c r="H1838" s="18" t="s">
        <v>43223</v>
      </c>
    </row>
    <row r="1839" spans="1:8" x14ac:dyDescent="0.25">
      <c r="A1839" s="19"/>
      <c r="C1839" t="s">
        <v>22803</v>
      </c>
      <c r="D1839" t="s">
        <v>22802</v>
      </c>
      <c r="G1839" t="s">
        <v>43222</v>
      </c>
      <c r="H1839" s="18" t="s">
        <v>43221</v>
      </c>
    </row>
    <row r="1840" spans="1:8" x14ac:dyDescent="0.25">
      <c r="A1840" s="19"/>
      <c r="C1840" t="s">
        <v>22799</v>
      </c>
      <c r="D1840" t="s">
        <v>22798</v>
      </c>
      <c r="G1840" t="s">
        <v>43220</v>
      </c>
      <c r="H1840" s="18" t="s">
        <v>43219</v>
      </c>
    </row>
    <row r="1841" spans="1:8" x14ac:dyDescent="0.25">
      <c r="A1841" s="19"/>
      <c r="C1841" t="s">
        <v>22795</v>
      </c>
      <c r="D1841" t="s">
        <v>22794</v>
      </c>
      <c r="G1841" t="s">
        <v>43218</v>
      </c>
      <c r="H1841" s="18" t="s">
        <v>43217</v>
      </c>
    </row>
    <row r="1842" spans="1:8" x14ac:dyDescent="0.25">
      <c r="A1842" s="19"/>
      <c r="C1842" t="s">
        <v>22791</v>
      </c>
      <c r="D1842" t="s">
        <v>22790</v>
      </c>
      <c r="G1842" t="s">
        <v>43216</v>
      </c>
      <c r="H1842" s="18" t="s">
        <v>43215</v>
      </c>
    </row>
    <row r="1843" spans="1:8" x14ac:dyDescent="0.25">
      <c r="A1843" s="19"/>
      <c r="C1843" t="s">
        <v>22787</v>
      </c>
      <c r="D1843" t="s">
        <v>22786</v>
      </c>
      <c r="G1843" t="s">
        <v>43214</v>
      </c>
      <c r="H1843" s="18" t="s">
        <v>43213</v>
      </c>
    </row>
    <row r="1844" spans="1:8" x14ac:dyDescent="0.25">
      <c r="A1844" s="19"/>
      <c r="C1844" t="s">
        <v>22783</v>
      </c>
      <c r="D1844" t="s">
        <v>22782</v>
      </c>
      <c r="G1844" t="s">
        <v>43212</v>
      </c>
      <c r="H1844" s="18" t="s">
        <v>43211</v>
      </c>
    </row>
    <row r="1845" spans="1:8" x14ac:dyDescent="0.25">
      <c r="A1845" s="19"/>
      <c r="C1845" t="s">
        <v>22779</v>
      </c>
      <c r="D1845" t="s">
        <v>22778</v>
      </c>
      <c r="G1845" t="s">
        <v>22730</v>
      </c>
      <c r="H1845" s="18" t="s">
        <v>22729</v>
      </c>
    </row>
    <row r="1846" spans="1:8" x14ac:dyDescent="0.25">
      <c r="A1846" s="19"/>
      <c r="C1846" t="s">
        <v>22775</v>
      </c>
      <c r="D1846" t="s">
        <v>22774</v>
      </c>
      <c r="G1846" t="s">
        <v>22727</v>
      </c>
      <c r="H1846" s="18" t="s">
        <v>22726</v>
      </c>
    </row>
    <row r="1847" spans="1:8" x14ac:dyDescent="0.25">
      <c r="A1847" s="19"/>
      <c r="C1847" t="s">
        <v>22771</v>
      </c>
      <c r="D1847" t="s">
        <v>22770</v>
      </c>
      <c r="G1847" t="s">
        <v>43210</v>
      </c>
      <c r="H1847" s="18" t="s">
        <v>43209</v>
      </c>
    </row>
    <row r="1848" spans="1:8" x14ac:dyDescent="0.25">
      <c r="A1848" s="19"/>
      <c r="C1848" t="s">
        <v>22767</v>
      </c>
      <c r="D1848" t="s">
        <v>22766</v>
      </c>
      <c r="G1848" t="s">
        <v>22723</v>
      </c>
      <c r="H1848" s="18" t="s">
        <v>22722</v>
      </c>
    </row>
    <row r="1849" spans="1:8" x14ac:dyDescent="0.25">
      <c r="A1849" s="19"/>
      <c r="C1849" t="s">
        <v>22763</v>
      </c>
      <c r="D1849" t="s">
        <v>22762</v>
      </c>
      <c r="G1849" t="s">
        <v>22719</v>
      </c>
      <c r="H1849" s="18" t="s">
        <v>22718</v>
      </c>
    </row>
    <row r="1850" spans="1:8" x14ac:dyDescent="0.25">
      <c r="A1850" s="19"/>
      <c r="C1850" t="s">
        <v>22759</v>
      </c>
      <c r="D1850" t="s">
        <v>22758</v>
      </c>
      <c r="G1850" t="s">
        <v>22716</v>
      </c>
      <c r="H1850" s="18" t="s">
        <v>22715</v>
      </c>
    </row>
    <row r="1851" spans="1:8" x14ac:dyDescent="0.25">
      <c r="A1851" s="19"/>
      <c r="C1851" t="s">
        <v>22755</v>
      </c>
      <c r="D1851" t="s">
        <v>22754</v>
      </c>
      <c r="G1851" t="s">
        <v>22713</v>
      </c>
      <c r="H1851" s="18" t="s">
        <v>22712</v>
      </c>
    </row>
    <row r="1852" spans="1:8" x14ac:dyDescent="0.25">
      <c r="A1852" s="19"/>
      <c r="C1852" t="s">
        <v>22751</v>
      </c>
      <c r="D1852" t="s">
        <v>22750</v>
      </c>
      <c r="G1852" t="s">
        <v>22710</v>
      </c>
      <c r="H1852" s="18" t="s">
        <v>22709</v>
      </c>
    </row>
    <row r="1853" spans="1:8" x14ac:dyDescent="0.25">
      <c r="A1853" s="19"/>
      <c r="C1853" t="s">
        <v>43208</v>
      </c>
      <c r="D1853" t="s">
        <v>43207</v>
      </c>
      <c r="G1853" t="s">
        <v>22706</v>
      </c>
      <c r="H1853" s="18" t="s">
        <v>22705</v>
      </c>
    </row>
    <row r="1854" spans="1:8" x14ac:dyDescent="0.25">
      <c r="A1854" s="19"/>
      <c r="C1854" t="s">
        <v>43206</v>
      </c>
      <c r="D1854" t="s">
        <v>43205</v>
      </c>
      <c r="G1854" t="s">
        <v>22702</v>
      </c>
      <c r="H1854" s="18" t="s">
        <v>22701</v>
      </c>
    </row>
    <row r="1855" spans="1:8" x14ac:dyDescent="0.25">
      <c r="A1855" s="19"/>
      <c r="C1855" t="s">
        <v>43204</v>
      </c>
      <c r="D1855" t="s">
        <v>43203</v>
      </c>
      <c r="G1855" t="s">
        <v>22698</v>
      </c>
      <c r="H1855" s="18" t="s">
        <v>22697</v>
      </c>
    </row>
    <row r="1856" spans="1:8" x14ac:dyDescent="0.25">
      <c r="A1856" s="19"/>
      <c r="C1856" t="s">
        <v>43202</v>
      </c>
      <c r="D1856" t="s">
        <v>43201</v>
      </c>
      <c r="G1856" t="s">
        <v>22695</v>
      </c>
      <c r="H1856" s="18" t="s">
        <v>22694</v>
      </c>
    </row>
    <row r="1857" spans="1:8" x14ac:dyDescent="0.25">
      <c r="A1857" s="19"/>
      <c r="C1857" t="s">
        <v>43200</v>
      </c>
      <c r="D1857" t="s">
        <v>43199</v>
      </c>
      <c r="G1857" t="s">
        <v>22691</v>
      </c>
      <c r="H1857" s="18" t="s">
        <v>22690</v>
      </c>
    </row>
    <row r="1858" spans="1:8" x14ac:dyDescent="0.25">
      <c r="A1858" s="19"/>
      <c r="C1858" t="s">
        <v>43198</v>
      </c>
      <c r="D1858" t="s">
        <v>43197</v>
      </c>
      <c r="G1858" t="s">
        <v>22687</v>
      </c>
      <c r="H1858" s="18" t="s">
        <v>22686</v>
      </c>
    </row>
    <row r="1859" spans="1:8" x14ac:dyDescent="0.25">
      <c r="A1859" s="19"/>
      <c r="C1859" t="s">
        <v>43196</v>
      </c>
      <c r="D1859" t="s">
        <v>43195</v>
      </c>
      <c r="G1859" t="s">
        <v>22683</v>
      </c>
      <c r="H1859" s="18" t="s">
        <v>22682</v>
      </c>
    </row>
    <row r="1860" spans="1:8" x14ac:dyDescent="0.25">
      <c r="A1860" s="19"/>
      <c r="C1860" t="s">
        <v>22747</v>
      </c>
      <c r="D1860" t="s">
        <v>22746</v>
      </c>
      <c r="G1860" t="s">
        <v>22679</v>
      </c>
      <c r="H1860" s="18" t="s">
        <v>22678</v>
      </c>
    </row>
    <row r="1861" spans="1:8" x14ac:dyDescent="0.25">
      <c r="A1861" s="19"/>
      <c r="C1861" t="s">
        <v>22743</v>
      </c>
      <c r="D1861" t="s">
        <v>22742</v>
      </c>
      <c r="G1861" t="s">
        <v>22675</v>
      </c>
      <c r="H1861" s="18" t="s">
        <v>22674</v>
      </c>
    </row>
    <row r="1862" spans="1:8" x14ac:dyDescent="0.25">
      <c r="A1862" s="19"/>
      <c r="C1862" t="s">
        <v>22739</v>
      </c>
      <c r="D1862" t="s">
        <v>22738</v>
      </c>
      <c r="G1862" t="s">
        <v>22671</v>
      </c>
      <c r="H1862" s="18" t="s">
        <v>22670</v>
      </c>
    </row>
    <row r="1863" spans="1:8" x14ac:dyDescent="0.25">
      <c r="A1863" s="19"/>
      <c r="C1863" t="s">
        <v>22735</v>
      </c>
      <c r="D1863" t="s">
        <v>22734</v>
      </c>
      <c r="G1863" t="s">
        <v>22667</v>
      </c>
      <c r="H1863" s="18" t="s">
        <v>22666</v>
      </c>
    </row>
    <row r="1864" spans="1:8" x14ac:dyDescent="0.25">
      <c r="A1864" s="19"/>
      <c r="C1864" t="s">
        <v>43194</v>
      </c>
      <c r="D1864" t="s">
        <v>43193</v>
      </c>
      <c r="G1864" t="s">
        <v>22663</v>
      </c>
      <c r="H1864" s="18" t="s">
        <v>22662</v>
      </c>
    </row>
    <row r="1865" spans="1:8" x14ac:dyDescent="0.25">
      <c r="A1865" s="19"/>
      <c r="C1865" t="s">
        <v>43192</v>
      </c>
      <c r="D1865" t="s">
        <v>22731</v>
      </c>
      <c r="G1865" t="s">
        <v>22660</v>
      </c>
      <c r="H1865" s="18" t="s">
        <v>22659</v>
      </c>
    </row>
    <row r="1866" spans="1:8" x14ac:dyDescent="0.25">
      <c r="A1866" s="19"/>
      <c r="C1866" t="s">
        <v>43191</v>
      </c>
      <c r="D1866" t="s">
        <v>22728</v>
      </c>
      <c r="G1866" t="s">
        <v>43190</v>
      </c>
      <c r="H1866" s="18" t="s">
        <v>43189</v>
      </c>
    </row>
    <row r="1867" spans="1:8" x14ac:dyDescent="0.25">
      <c r="A1867" s="19"/>
      <c r="C1867" t="s">
        <v>22725</v>
      </c>
      <c r="D1867" t="s">
        <v>22724</v>
      </c>
      <c r="G1867" t="s">
        <v>43188</v>
      </c>
      <c r="H1867" s="18" t="s">
        <v>43187</v>
      </c>
    </row>
    <row r="1868" spans="1:8" x14ac:dyDescent="0.25">
      <c r="A1868" s="19"/>
      <c r="C1868" t="s">
        <v>22721</v>
      </c>
      <c r="D1868" t="s">
        <v>22720</v>
      </c>
      <c r="G1868" t="s">
        <v>22657</v>
      </c>
      <c r="H1868" s="18" t="s">
        <v>22656</v>
      </c>
    </row>
    <row r="1869" spans="1:8" x14ac:dyDescent="0.25">
      <c r="A1869" s="19"/>
      <c r="C1869" t="s">
        <v>43186</v>
      </c>
      <c r="D1869" t="s">
        <v>22717</v>
      </c>
      <c r="G1869" t="s">
        <v>22655</v>
      </c>
      <c r="H1869" s="18" t="s">
        <v>22654</v>
      </c>
    </row>
    <row r="1870" spans="1:8" x14ac:dyDescent="0.25">
      <c r="A1870" s="19"/>
      <c r="C1870" t="s">
        <v>43185</v>
      </c>
      <c r="D1870" t="s">
        <v>22714</v>
      </c>
      <c r="G1870" t="s">
        <v>22652</v>
      </c>
      <c r="H1870" s="18" t="s">
        <v>22651</v>
      </c>
    </row>
    <row r="1871" spans="1:8" x14ac:dyDescent="0.25">
      <c r="A1871" s="19"/>
      <c r="C1871" t="s">
        <v>43184</v>
      </c>
      <c r="D1871" t="s">
        <v>22711</v>
      </c>
      <c r="G1871" t="s">
        <v>22649</v>
      </c>
      <c r="H1871" s="18" t="s">
        <v>22648</v>
      </c>
    </row>
    <row r="1872" spans="1:8" x14ac:dyDescent="0.25">
      <c r="A1872" s="19"/>
      <c r="C1872" t="s">
        <v>22708</v>
      </c>
      <c r="D1872" t="s">
        <v>22707</v>
      </c>
      <c r="G1872" t="s">
        <v>43183</v>
      </c>
      <c r="H1872" s="18" t="s">
        <v>43182</v>
      </c>
    </row>
    <row r="1873" spans="1:8" x14ac:dyDescent="0.25">
      <c r="A1873" s="19"/>
      <c r="C1873" t="s">
        <v>22704</v>
      </c>
      <c r="D1873" t="s">
        <v>22703</v>
      </c>
      <c r="G1873" t="s">
        <v>43181</v>
      </c>
      <c r="H1873" s="18" t="s">
        <v>43180</v>
      </c>
    </row>
    <row r="1874" spans="1:8" x14ac:dyDescent="0.25">
      <c r="A1874" s="19"/>
      <c r="C1874" t="s">
        <v>22700</v>
      </c>
      <c r="D1874" t="s">
        <v>22699</v>
      </c>
      <c r="G1874" t="s">
        <v>43179</v>
      </c>
      <c r="H1874" s="18" t="s">
        <v>43178</v>
      </c>
    </row>
    <row r="1875" spans="1:8" x14ac:dyDescent="0.25">
      <c r="A1875" s="19"/>
      <c r="C1875" t="s">
        <v>43177</v>
      </c>
      <c r="D1875" t="s">
        <v>22696</v>
      </c>
      <c r="G1875" t="s">
        <v>43176</v>
      </c>
      <c r="H1875" s="18" t="s">
        <v>43175</v>
      </c>
    </row>
    <row r="1876" spans="1:8" x14ac:dyDescent="0.25">
      <c r="A1876" s="19"/>
      <c r="C1876" t="s">
        <v>22693</v>
      </c>
      <c r="D1876" t="s">
        <v>22692</v>
      </c>
      <c r="G1876" t="s">
        <v>43174</v>
      </c>
      <c r="H1876" s="18" t="s">
        <v>43173</v>
      </c>
    </row>
    <row r="1877" spans="1:8" x14ac:dyDescent="0.25">
      <c r="A1877" s="19"/>
      <c r="C1877" t="s">
        <v>22689</v>
      </c>
      <c r="D1877" t="s">
        <v>22688</v>
      </c>
      <c r="G1877" t="s">
        <v>43172</v>
      </c>
      <c r="H1877" s="18" t="s">
        <v>43171</v>
      </c>
    </row>
    <row r="1878" spans="1:8" x14ac:dyDescent="0.25">
      <c r="A1878" s="19"/>
      <c r="C1878" t="s">
        <v>22685</v>
      </c>
      <c r="D1878" t="s">
        <v>22684</v>
      </c>
      <c r="G1878" t="s">
        <v>43170</v>
      </c>
      <c r="H1878" s="18" t="s">
        <v>43169</v>
      </c>
    </row>
    <row r="1879" spans="1:8" x14ac:dyDescent="0.25">
      <c r="A1879" s="19"/>
      <c r="C1879" t="s">
        <v>22681</v>
      </c>
      <c r="D1879" t="s">
        <v>22680</v>
      </c>
      <c r="G1879" t="s">
        <v>43168</v>
      </c>
      <c r="H1879" s="18" t="s">
        <v>43167</v>
      </c>
    </row>
    <row r="1880" spans="1:8" x14ac:dyDescent="0.25">
      <c r="A1880" s="19"/>
      <c r="C1880" t="s">
        <v>22677</v>
      </c>
      <c r="D1880" t="s">
        <v>22676</v>
      </c>
      <c r="G1880" t="s">
        <v>43166</v>
      </c>
      <c r="H1880" s="18" t="s">
        <v>43165</v>
      </c>
    </row>
    <row r="1881" spans="1:8" x14ac:dyDescent="0.25">
      <c r="A1881" s="19"/>
      <c r="C1881" t="s">
        <v>22673</v>
      </c>
      <c r="D1881" t="s">
        <v>22672</v>
      </c>
      <c r="G1881" t="s">
        <v>43164</v>
      </c>
      <c r="H1881" s="18" t="s">
        <v>43163</v>
      </c>
    </row>
    <row r="1882" spans="1:8" x14ac:dyDescent="0.25">
      <c r="A1882" s="19"/>
      <c r="C1882" t="s">
        <v>43162</v>
      </c>
      <c r="D1882" t="s">
        <v>43161</v>
      </c>
      <c r="G1882" t="s">
        <v>43160</v>
      </c>
      <c r="H1882" s="18" t="s">
        <v>43159</v>
      </c>
    </row>
    <row r="1883" spans="1:8" x14ac:dyDescent="0.25">
      <c r="A1883" s="19"/>
      <c r="C1883" t="s">
        <v>43158</v>
      </c>
      <c r="D1883" t="s">
        <v>43157</v>
      </c>
      <c r="G1883" t="s">
        <v>43156</v>
      </c>
      <c r="H1883" s="18" t="s">
        <v>43155</v>
      </c>
    </row>
    <row r="1884" spans="1:8" x14ac:dyDescent="0.25">
      <c r="A1884" s="19"/>
      <c r="C1884" t="s">
        <v>43154</v>
      </c>
      <c r="D1884" t="s">
        <v>43153</v>
      </c>
      <c r="G1884" t="s">
        <v>43152</v>
      </c>
      <c r="H1884" s="18" t="s">
        <v>43151</v>
      </c>
    </row>
    <row r="1885" spans="1:8" x14ac:dyDescent="0.25">
      <c r="A1885" s="19"/>
      <c r="C1885" t="s">
        <v>43150</v>
      </c>
      <c r="D1885" t="s">
        <v>43149</v>
      </c>
      <c r="G1885" t="s">
        <v>43148</v>
      </c>
      <c r="H1885" s="18" t="s">
        <v>43147</v>
      </c>
    </row>
    <row r="1886" spans="1:8" x14ac:dyDescent="0.25">
      <c r="A1886" s="19"/>
      <c r="C1886" t="s">
        <v>22669</v>
      </c>
      <c r="D1886" t="s">
        <v>22668</v>
      </c>
      <c r="G1886" t="s">
        <v>43146</v>
      </c>
      <c r="H1886" s="18" t="s">
        <v>43145</v>
      </c>
    </row>
    <row r="1887" spans="1:8" x14ac:dyDescent="0.25">
      <c r="A1887" s="19"/>
      <c r="C1887" t="s">
        <v>22665</v>
      </c>
      <c r="D1887" t="s">
        <v>22664</v>
      </c>
      <c r="G1887" t="s">
        <v>43144</v>
      </c>
      <c r="H1887" s="18" t="s">
        <v>43143</v>
      </c>
    </row>
    <row r="1888" spans="1:8" x14ac:dyDescent="0.25">
      <c r="A1888" s="19"/>
      <c r="C1888" t="s">
        <v>43142</v>
      </c>
      <c r="D1888" t="s">
        <v>43141</v>
      </c>
      <c r="G1888" t="s">
        <v>43140</v>
      </c>
      <c r="H1888" s="18" t="s">
        <v>43139</v>
      </c>
    </row>
    <row r="1889" spans="1:8" x14ac:dyDescent="0.25">
      <c r="A1889" s="19"/>
      <c r="C1889" t="s">
        <v>43138</v>
      </c>
      <c r="D1889" t="s">
        <v>22661</v>
      </c>
      <c r="G1889" t="s">
        <v>43137</v>
      </c>
      <c r="H1889" s="18" t="s">
        <v>43136</v>
      </c>
    </row>
    <row r="1890" spans="1:8" x14ac:dyDescent="0.25">
      <c r="A1890" s="19"/>
      <c r="C1890" t="s">
        <v>43135</v>
      </c>
      <c r="D1890" t="s">
        <v>22658</v>
      </c>
      <c r="G1890" t="s">
        <v>43134</v>
      </c>
      <c r="H1890" s="18" t="s">
        <v>43133</v>
      </c>
    </row>
    <row r="1891" spans="1:8" x14ac:dyDescent="0.25">
      <c r="A1891" s="19"/>
      <c r="C1891" t="s">
        <v>43132</v>
      </c>
      <c r="D1891" t="s">
        <v>43131</v>
      </c>
      <c r="G1891" t="s">
        <v>43130</v>
      </c>
      <c r="H1891" s="18" t="s">
        <v>43129</v>
      </c>
    </row>
    <row r="1892" spans="1:8" x14ac:dyDescent="0.25">
      <c r="A1892" s="19"/>
      <c r="C1892" t="s">
        <v>43128</v>
      </c>
      <c r="D1892" t="s">
        <v>22653</v>
      </c>
      <c r="G1892" t="s">
        <v>43127</v>
      </c>
      <c r="H1892" s="18" t="s">
        <v>43126</v>
      </c>
    </row>
    <row r="1893" spans="1:8" x14ac:dyDescent="0.25">
      <c r="A1893" s="19"/>
      <c r="C1893" t="s">
        <v>43125</v>
      </c>
      <c r="D1893" t="s">
        <v>22650</v>
      </c>
      <c r="G1893" t="s">
        <v>43124</v>
      </c>
      <c r="H1893" s="18" t="s">
        <v>43123</v>
      </c>
    </row>
    <row r="1894" spans="1:8" x14ac:dyDescent="0.25">
      <c r="A1894" s="19"/>
      <c r="C1894" t="s">
        <v>43122</v>
      </c>
      <c r="D1894" t="s">
        <v>22647</v>
      </c>
      <c r="H1894" s="18"/>
    </row>
    <row r="1895" spans="1:8" x14ac:dyDescent="0.25">
      <c r="A1895" s="19"/>
      <c r="C1895" t="s">
        <v>43121</v>
      </c>
      <c r="D1895" t="s">
        <v>22646</v>
      </c>
      <c r="H1895" s="18"/>
    </row>
    <row r="1896" spans="1:8" x14ac:dyDescent="0.25">
      <c r="A1896" s="19"/>
      <c r="C1896" t="s">
        <v>43120</v>
      </c>
      <c r="D1896" t="s">
        <v>22645</v>
      </c>
      <c r="H1896" s="18"/>
    </row>
    <row r="1897" spans="1:8" x14ac:dyDescent="0.25">
      <c r="A1897" s="19"/>
      <c r="C1897" t="s">
        <v>43119</v>
      </c>
      <c r="D1897" t="s">
        <v>22644</v>
      </c>
      <c r="H1897" s="18"/>
    </row>
    <row r="1898" spans="1:8" x14ac:dyDescent="0.25">
      <c r="A1898" s="19"/>
      <c r="C1898" t="s">
        <v>43118</v>
      </c>
      <c r="D1898" t="s">
        <v>43117</v>
      </c>
      <c r="H1898" s="18"/>
    </row>
    <row r="1899" spans="1:8" x14ac:dyDescent="0.25">
      <c r="A1899" s="19"/>
      <c r="C1899" t="s">
        <v>22643</v>
      </c>
      <c r="D1899" t="s">
        <v>22642</v>
      </c>
      <c r="H1899" s="18"/>
    </row>
    <row r="1900" spans="1:8" x14ac:dyDescent="0.25">
      <c r="A1900" s="19"/>
      <c r="C1900" t="s">
        <v>22641</v>
      </c>
      <c r="D1900" t="s">
        <v>22640</v>
      </c>
      <c r="H1900" s="18"/>
    </row>
    <row r="1901" spans="1:8" x14ac:dyDescent="0.25">
      <c r="A1901" s="19"/>
      <c r="C1901" t="s">
        <v>22639</v>
      </c>
      <c r="D1901" t="s">
        <v>22638</v>
      </c>
      <c r="H1901" s="18"/>
    </row>
    <row r="1902" spans="1:8" x14ac:dyDescent="0.25">
      <c r="A1902" s="19"/>
      <c r="C1902" t="s">
        <v>22637</v>
      </c>
      <c r="D1902" t="s">
        <v>22636</v>
      </c>
      <c r="H1902" s="18"/>
    </row>
    <row r="1903" spans="1:8" x14ac:dyDescent="0.25">
      <c r="A1903" s="19"/>
      <c r="C1903" t="s">
        <v>22635</v>
      </c>
      <c r="D1903" t="s">
        <v>22634</v>
      </c>
      <c r="H1903" s="18"/>
    </row>
    <row r="1904" spans="1:8" x14ac:dyDescent="0.25">
      <c r="A1904" s="19"/>
      <c r="C1904" t="s">
        <v>22633</v>
      </c>
      <c r="D1904" t="s">
        <v>22632</v>
      </c>
      <c r="H1904" s="18"/>
    </row>
    <row r="1905" spans="1:8" x14ac:dyDescent="0.25">
      <c r="A1905" s="19"/>
      <c r="C1905" t="s">
        <v>22631</v>
      </c>
      <c r="D1905" t="s">
        <v>22630</v>
      </c>
      <c r="H1905" s="18"/>
    </row>
    <row r="1906" spans="1:8" x14ac:dyDescent="0.25">
      <c r="A1906" s="19"/>
      <c r="C1906" t="s">
        <v>22629</v>
      </c>
      <c r="D1906" t="s">
        <v>22628</v>
      </c>
      <c r="H1906" s="18"/>
    </row>
    <row r="1907" spans="1:8" x14ac:dyDescent="0.25">
      <c r="A1907" s="19"/>
      <c r="C1907" t="s">
        <v>22627</v>
      </c>
      <c r="D1907" t="s">
        <v>22626</v>
      </c>
      <c r="H1907" s="18"/>
    </row>
    <row r="1908" spans="1:8" x14ac:dyDescent="0.25">
      <c r="A1908" s="19"/>
      <c r="C1908" t="s">
        <v>22625</v>
      </c>
      <c r="D1908" t="s">
        <v>22624</v>
      </c>
      <c r="H1908" s="18"/>
    </row>
    <row r="1909" spans="1:8" x14ac:dyDescent="0.25">
      <c r="A1909" s="19"/>
      <c r="C1909" t="s">
        <v>22623</v>
      </c>
      <c r="D1909" t="s">
        <v>22622</v>
      </c>
      <c r="H1909" s="18"/>
    </row>
    <row r="1910" spans="1:8" x14ac:dyDescent="0.25">
      <c r="A1910" s="19"/>
      <c r="C1910" t="s">
        <v>22621</v>
      </c>
      <c r="D1910" t="s">
        <v>22620</v>
      </c>
      <c r="H1910" s="18"/>
    </row>
    <row r="1911" spans="1:8" x14ac:dyDescent="0.25">
      <c r="A1911" s="19"/>
      <c r="C1911" t="s">
        <v>22619</v>
      </c>
      <c r="D1911" t="s">
        <v>22618</v>
      </c>
      <c r="H1911" s="18"/>
    </row>
    <row r="1912" spans="1:8" x14ac:dyDescent="0.25">
      <c r="A1912" s="19"/>
      <c r="C1912" t="s">
        <v>22617</v>
      </c>
      <c r="D1912" t="s">
        <v>22616</v>
      </c>
      <c r="H1912" s="18"/>
    </row>
    <row r="1913" spans="1:8" x14ac:dyDescent="0.25">
      <c r="A1913" s="19"/>
      <c r="C1913" t="s">
        <v>22615</v>
      </c>
      <c r="D1913" t="s">
        <v>22614</v>
      </c>
      <c r="H1913" s="18"/>
    </row>
    <row r="1914" spans="1:8" x14ac:dyDescent="0.25">
      <c r="A1914" s="19"/>
      <c r="C1914" t="s">
        <v>22613</v>
      </c>
      <c r="D1914" t="s">
        <v>22612</v>
      </c>
      <c r="H1914" s="18"/>
    </row>
    <row r="1915" spans="1:8" x14ac:dyDescent="0.25">
      <c r="A1915" s="19"/>
      <c r="C1915" t="s">
        <v>22611</v>
      </c>
      <c r="D1915" t="s">
        <v>22610</v>
      </c>
      <c r="H1915" s="18"/>
    </row>
    <row r="1916" spans="1:8" x14ac:dyDescent="0.25">
      <c r="A1916" s="19"/>
      <c r="C1916" t="s">
        <v>22609</v>
      </c>
      <c r="D1916" t="s">
        <v>22608</v>
      </c>
      <c r="H1916" s="18"/>
    </row>
    <row r="1917" spans="1:8" x14ac:dyDescent="0.25">
      <c r="A1917" s="19"/>
      <c r="C1917" t="s">
        <v>22607</v>
      </c>
      <c r="D1917" t="s">
        <v>22606</v>
      </c>
      <c r="H1917" s="18"/>
    </row>
    <row r="1918" spans="1:8" x14ac:dyDescent="0.25">
      <c r="A1918" s="19"/>
      <c r="C1918" t="s">
        <v>22605</v>
      </c>
      <c r="D1918" t="s">
        <v>22604</v>
      </c>
      <c r="H1918" s="18"/>
    </row>
    <row r="1919" spans="1:8" x14ac:dyDescent="0.25">
      <c r="A1919" s="19"/>
      <c r="C1919" t="s">
        <v>22603</v>
      </c>
      <c r="D1919" t="s">
        <v>22602</v>
      </c>
      <c r="H1919" s="18"/>
    </row>
    <row r="1920" spans="1:8" x14ac:dyDescent="0.25">
      <c r="A1920" s="19"/>
      <c r="C1920" t="s">
        <v>43116</v>
      </c>
      <c r="D1920" t="s">
        <v>43115</v>
      </c>
      <c r="H1920" s="18"/>
    </row>
    <row r="1921" spans="1:8" x14ac:dyDescent="0.25">
      <c r="A1921" s="19"/>
      <c r="C1921" t="s">
        <v>43114</v>
      </c>
      <c r="D1921" t="s">
        <v>43113</v>
      </c>
      <c r="H1921" s="18"/>
    </row>
    <row r="1922" spans="1:8" x14ac:dyDescent="0.25">
      <c r="A1922" s="19"/>
      <c r="C1922" t="s">
        <v>43112</v>
      </c>
      <c r="D1922" t="s">
        <v>43111</v>
      </c>
      <c r="H1922" s="18"/>
    </row>
    <row r="1923" spans="1:8" x14ac:dyDescent="0.25">
      <c r="A1923" s="19"/>
      <c r="C1923" t="s">
        <v>43110</v>
      </c>
      <c r="D1923" t="s">
        <v>43109</v>
      </c>
      <c r="H1923" s="18"/>
    </row>
    <row r="1924" spans="1:8" x14ac:dyDescent="0.25">
      <c r="A1924" s="19"/>
      <c r="C1924" t="s">
        <v>43108</v>
      </c>
      <c r="D1924" t="s">
        <v>43107</v>
      </c>
      <c r="H1924" s="18"/>
    </row>
    <row r="1925" spans="1:8" x14ac:dyDescent="0.25">
      <c r="A1925" s="19"/>
      <c r="C1925" t="s">
        <v>43106</v>
      </c>
      <c r="D1925" t="s">
        <v>43105</v>
      </c>
      <c r="H1925" s="18"/>
    </row>
    <row r="1926" spans="1:8" x14ac:dyDescent="0.25">
      <c r="A1926" s="19"/>
      <c r="C1926" t="s">
        <v>22601</v>
      </c>
      <c r="D1926" t="s">
        <v>22600</v>
      </c>
      <c r="H1926" s="18"/>
    </row>
    <row r="1927" spans="1:8" x14ac:dyDescent="0.25">
      <c r="A1927" s="19"/>
      <c r="C1927" t="s">
        <v>22599</v>
      </c>
      <c r="D1927" t="s">
        <v>22598</v>
      </c>
      <c r="H1927" s="18"/>
    </row>
    <row r="1928" spans="1:8" x14ac:dyDescent="0.25">
      <c r="A1928" s="19"/>
      <c r="C1928" t="s">
        <v>43104</v>
      </c>
      <c r="D1928" t="s">
        <v>43103</v>
      </c>
      <c r="H1928" s="18"/>
    </row>
    <row r="1929" spans="1:8" x14ac:dyDescent="0.25">
      <c r="A1929" s="19"/>
      <c r="C1929" t="s">
        <v>22597</v>
      </c>
      <c r="D1929" t="s">
        <v>22596</v>
      </c>
      <c r="H1929" s="18"/>
    </row>
    <row r="1930" spans="1:8" x14ac:dyDescent="0.25">
      <c r="A1930" s="19"/>
      <c r="C1930" t="s">
        <v>22595</v>
      </c>
      <c r="D1930" t="s">
        <v>43102</v>
      </c>
      <c r="H1930" s="18"/>
    </row>
    <row r="1931" spans="1:8" x14ac:dyDescent="0.25">
      <c r="A1931" s="19"/>
      <c r="C1931" t="s">
        <v>22594</v>
      </c>
      <c r="D1931" t="s">
        <v>22593</v>
      </c>
      <c r="H1931" s="18"/>
    </row>
    <row r="1932" spans="1:8" x14ac:dyDescent="0.25">
      <c r="A1932" s="19"/>
      <c r="C1932" t="s">
        <v>22592</v>
      </c>
      <c r="D1932" t="s">
        <v>22591</v>
      </c>
      <c r="H1932" s="18"/>
    </row>
    <row r="1933" spans="1:8" x14ac:dyDescent="0.25">
      <c r="A1933" s="19"/>
      <c r="C1933" t="s">
        <v>22590</v>
      </c>
      <c r="D1933" t="s">
        <v>22589</v>
      </c>
      <c r="H1933" s="18"/>
    </row>
    <row r="1934" spans="1:8" x14ac:dyDescent="0.25">
      <c r="A1934" s="19"/>
      <c r="C1934" t="s">
        <v>22588</v>
      </c>
      <c r="D1934" t="s">
        <v>22587</v>
      </c>
      <c r="H1934" s="18"/>
    </row>
    <row r="1935" spans="1:8" x14ac:dyDescent="0.25">
      <c r="A1935" s="19"/>
      <c r="C1935" t="s">
        <v>22586</v>
      </c>
      <c r="D1935" t="s">
        <v>22585</v>
      </c>
      <c r="H1935" s="18"/>
    </row>
    <row r="1936" spans="1:8" x14ac:dyDescent="0.25">
      <c r="A1936" s="19"/>
      <c r="C1936" t="s">
        <v>22584</v>
      </c>
      <c r="D1936" t="s">
        <v>22583</v>
      </c>
      <c r="H1936" s="18"/>
    </row>
    <row r="1937" spans="1:8" x14ac:dyDescent="0.25">
      <c r="A1937" s="19"/>
      <c r="C1937" t="s">
        <v>22582</v>
      </c>
      <c r="D1937" t="s">
        <v>22581</v>
      </c>
      <c r="H1937" s="18"/>
    </row>
    <row r="1938" spans="1:8" x14ac:dyDescent="0.25">
      <c r="A1938" s="19"/>
      <c r="C1938" t="s">
        <v>22580</v>
      </c>
      <c r="D1938" t="s">
        <v>22579</v>
      </c>
      <c r="H1938" s="18"/>
    </row>
    <row r="1939" spans="1:8" x14ac:dyDescent="0.25">
      <c r="A1939" s="19"/>
      <c r="C1939" t="s">
        <v>22578</v>
      </c>
      <c r="D1939" t="s">
        <v>22577</v>
      </c>
      <c r="H1939" s="18"/>
    </row>
    <row r="1940" spans="1:8" x14ac:dyDescent="0.25">
      <c r="A1940" s="19"/>
      <c r="C1940" t="s">
        <v>22576</v>
      </c>
      <c r="D1940" t="s">
        <v>22575</v>
      </c>
      <c r="H1940" s="18"/>
    </row>
    <row r="1941" spans="1:8" x14ac:dyDescent="0.25">
      <c r="A1941" s="19"/>
      <c r="C1941" t="s">
        <v>43101</v>
      </c>
      <c r="D1941" t="s">
        <v>43100</v>
      </c>
      <c r="H1941" s="18"/>
    </row>
    <row r="1942" spans="1:8" x14ac:dyDescent="0.25">
      <c r="A1942" s="19"/>
      <c r="C1942" t="s">
        <v>43099</v>
      </c>
      <c r="D1942" t="s">
        <v>43098</v>
      </c>
      <c r="H1942" s="18"/>
    </row>
    <row r="1943" spans="1:8" x14ac:dyDescent="0.25">
      <c r="A1943" s="19"/>
      <c r="C1943" t="s">
        <v>43097</v>
      </c>
      <c r="D1943" t="s">
        <v>43096</v>
      </c>
      <c r="H1943" s="18"/>
    </row>
    <row r="1944" spans="1:8" x14ac:dyDescent="0.25">
      <c r="A1944" s="19"/>
      <c r="C1944" t="s">
        <v>43095</v>
      </c>
      <c r="D1944" t="s">
        <v>43094</v>
      </c>
      <c r="H1944" s="18"/>
    </row>
    <row r="1945" spans="1:8" x14ac:dyDescent="0.25">
      <c r="A1945" s="19"/>
      <c r="C1945" t="s">
        <v>43093</v>
      </c>
      <c r="D1945" t="s">
        <v>43092</v>
      </c>
      <c r="H1945" s="18"/>
    </row>
    <row r="1946" spans="1:8" x14ac:dyDescent="0.25">
      <c r="A1946" s="19"/>
      <c r="C1946" t="s">
        <v>43091</v>
      </c>
      <c r="D1946" t="s">
        <v>43090</v>
      </c>
      <c r="H1946" s="18"/>
    </row>
    <row r="1947" spans="1:8" x14ac:dyDescent="0.25">
      <c r="A1947" s="19"/>
      <c r="C1947" t="s">
        <v>22574</v>
      </c>
      <c r="D1947" t="s">
        <v>22573</v>
      </c>
      <c r="H1947" s="18"/>
    </row>
    <row r="1948" spans="1:8" x14ac:dyDescent="0.25">
      <c r="A1948" s="19"/>
      <c r="C1948" t="s">
        <v>22572</v>
      </c>
      <c r="D1948" t="s">
        <v>22571</v>
      </c>
      <c r="H1948" s="18"/>
    </row>
    <row r="1949" spans="1:8" x14ac:dyDescent="0.25">
      <c r="A1949" s="19"/>
      <c r="C1949" t="s">
        <v>43089</v>
      </c>
      <c r="D1949" t="s">
        <v>22570</v>
      </c>
      <c r="H1949" s="18"/>
    </row>
    <row r="1950" spans="1:8" x14ac:dyDescent="0.25">
      <c r="A1950" s="19"/>
      <c r="C1950" t="s">
        <v>43088</v>
      </c>
      <c r="D1950" t="s">
        <v>22569</v>
      </c>
      <c r="H1950" s="18"/>
    </row>
    <row r="1951" spans="1:8" x14ac:dyDescent="0.25">
      <c r="A1951" s="19"/>
      <c r="C1951" t="s">
        <v>43087</v>
      </c>
      <c r="D1951" t="s">
        <v>22568</v>
      </c>
      <c r="H1951" s="18"/>
    </row>
    <row r="1952" spans="1:8" x14ac:dyDescent="0.25">
      <c r="A1952" s="19"/>
      <c r="C1952" t="s">
        <v>43086</v>
      </c>
      <c r="D1952" t="s">
        <v>22567</v>
      </c>
      <c r="H1952" s="18"/>
    </row>
    <row r="1953" spans="1:8" x14ac:dyDescent="0.25">
      <c r="A1953" s="19"/>
      <c r="C1953" t="s">
        <v>22566</v>
      </c>
      <c r="D1953" t="s">
        <v>22565</v>
      </c>
      <c r="H1953" s="18"/>
    </row>
    <row r="1954" spans="1:8" x14ac:dyDescent="0.25">
      <c r="A1954" s="19"/>
      <c r="C1954" t="s">
        <v>22564</v>
      </c>
      <c r="D1954" t="s">
        <v>22563</v>
      </c>
      <c r="H1954" s="18"/>
    </row>
    <row r="1955" spans="1:8" x14ac:dyDescent="0.25">
      <c r="A1955" s="19"/>
      <c r="C1955" t="s">
        <v>22562</v>
      </c>
      <c r="D1955" t="s">
        <v>22561</v>
      </c>
      <c r="H1955" s="18"/>
    </row>
    <row r="1956" spans="1:8" x14ac:dyDescent="0.25">
      <c r="A1956" s="19"/>
      <c r="C1956" t="s">
        <v>22560</v>
      </c>
      <c r="D1956" t="s">
        <v>22559</v>
      </c>
      <c r="H1956" s="18"/>
    </row>
    <row r="1957" spans="1:8" x14ac:dyDescent="0.25">
      <c r="A1957" s="19"/>
      <c r="C1957" t="s">
        <v>43085</v>
      </c>
      <c r="D1957" t="s">
        <v>43084</v>
      </c>
      <c r="H1957" s="18"/>
    </row>
    <row r="1958" spans="1:8" x14ac:dyDescent="0.25">
      <c r="A1958" s="19"/>
      <c r="C1958" t="s">
        <v>43083</v>
      </c>
      <c r="D1958" t="s">
        <v>43082</v>
      </c>
      <c r="H1958" s="18"/>
    </row>
    <row r="1959" spans="1:8" x14ac:dyDescent="0.25">
      <c r="A1959" s="19"/>
      <c r="C1959" t="s">
        <v>43081</v>
      </c>
      <c r="D1959" t="s">
        <v>43080</v>
      </c>
      <c r="H1959" s="18"/>
    </row>
    <row r="1960" spans="1:8" x14ac:dyDescent="0.25">
      <c r="A1960" s="19"/>
      <c r="C1960" t="s">
        <v>22558</v>
      </c>
      <c r="D1960" t="s">
        <v>22557</v>
      </c>
      <c r="H1960" s="18"/>
    </row>
    <row r="1961" spans="1:8" x14ac:dyDescent="0.25">
      <c r="A1961" s="19"/>
      <c r="C1961" t="s">
        <v>22556</v>
      </c>
      <c r="D1961" t="s">
        <v>22555</v>
      </c>
      <c r="H1961" s="18"/>
    </row>
    <row r="1962" spans="1:8" x14ac:dyDescent="0.25">
      <c r="A1962" s="19"/>
      <c r="C1962" t="s">
        <v>22554</v>
      </c>
      <c r="D1962" t="s">
        <v>22553</v>
      </c>
      <c r="H1962" s="18"/>
    </row>
    <row r="1963" spans="1:8" x14ac:dyDescent="0.25">
      <c r="A1963" s="19"/>
      <c r="C1963" t="s">
        <v>22552</v>
      </c>
      <c r="D1963" t="s">
        <v>22551</v>
      </c>
      <c r="H1963" s="18"/>
    </row>
    <row r="1964" spans="1:8" x14ac:dyDescent="0.25">
      <c r="A1964" s="19"/>
      <c r="C1964" t="s">
        <v>22550</v>
      </c>
      <c r="D1964" t="s">
        <v>22549</v>
      </c>
      <c r="H1964" s="18"/>
    </row>
    <row r="1965" spans="1:8" x14ac:dyDescent="0.25">
      <c r="A1965" s="19"/>
      <c r="C1965" t="s">
        <v>43079</v>
      </c>
      <c r="D1965" t="s">
        <v>43078</v>
      </c>
      <c r="H1965" s="18"/>
    </row>
    <row r="1966" spans="1:8" x14ac:dyDescent="0.25">
      <c r="A1966" s="19"/>
      <c r="C1966" t="s">
        <v>43077</v>
      </c>
      <c r="D1966" t="s">
        <v>43076</v>
      </c>
      <c r="H1966" s="18"/>
    </row>
    <row r="1967" spans="1:8" x14ac:dyDescent="0.25">
      <c r="A1967" s="19"/>
      <c r="C1967" t="s">
        <v>22548</v>
      </c>
      <c r="D1967" t="s">
        <v>22547</v>
      </c>
      <c r="H1967" s="18"/>
    </row>
    <row r="1968" spans="1:8" x14ac:dyDescent="0.25">
      <c r="A1968" s="19"/>
      <c r="C1968" t="s">
        <v>22546</v>
      </c>
      <c r="D1968" t="s">
        <v>22545</v>
      </c>
      <c r="H1968" s="18"/>
    </row>
    <row r="1969" spans="1:8" x14ac:dyDescent="0.25">
      <c r="A1969" s="19"/>
      <c r="C1969" t="s">
        <v>22544</v>
      </c>
      <c r="D1969" t="s">
        <v>22543</v>
      </c>
      <c r="H1969" s="18"/>
    </row>
    <row r="1970" spans="1:8" x14ac:dyDescent="0.25">
      <c r="A1970" s="19"/>
      <c r="C1970" t="s">
        <v>22542</v>
      </c>
      <c r="D1970" t="s">
        <v>22541</v>
      </c>
      <c r="H1970" s="18"/>
    </row>
    <row r="1971" spans="1:8" x14ac:dyDescent="0.25">
      <c r="A1971" s="19"/>
      <c r="C1971" t="s">
        <v>22540</v>
      </c>
      <c r="D1971" t="s">
        <v>22539</v>
      </c>
      <c r="H1971" s="18"/>
    </row>
    <row r="1972" spans="1:8" x14ac:dyDescent="0.25">
      <c r="A1972" s="19"/>
      <c r="C1972" t="s">
        <v>43075</v>
      </c>
      <c r="D1972" t="s">
        <v>43074</v>
      </c>
      <c r="H1972" s="18"/>
    </row>
    <row r="1973" spans="1:8" x14ac:dyDescent="0.25">
      <c r="A1973" s="19"/>
      <c r="C1973" t="s">
        <v>22538</v>
      </c>
      <c r="D1973" t="s">
        <v>22537</v>
      </c>
      <c r="H1973" s="18"/>
    </row>
    <row r="1974" spans="1:8" x14ac:dyDescent="0.25">
      <c r="A1974" s="19"/>
      <c r="C1974" t="s">
        <v>22536</v>
      </c>
      <c r="D1974" t="s">
        <v>43073</v>
      </c>
      <c r="H1974" s="18"/>
    </row>
    <row r="1975" spans="1:8" x14ac:dyDescent="0.25">
      <c r="A1975" s="19"/>
      <c r="C1975" t="s">
        <v>22535</v>
      </c>
      <c r="D1975" t="s">
        <v>22534</v>
      </c>
      <c r="H1975" s="18"/>
    </row>
    <row r="1976" spans="1:8" x14ac:dyDescent="0.25">
      <c r="A1976" s="19"/>
      <c r="C1976" t="s">
        <v>22533</v>
      </c>
      <c r="D1976" t="s">
        <v>22532</v>
      </c>
      <c r="H1976" s="18"/>
    </row>
    <row r="1977" spans="1:8" x14ac:dyDescent="0.25">
      <c r="A1977" s="19"/>
      <c r="C1977" t="s">
        <v>22531</v>
      </c>
      <c r="D1977" t="s">
        <v>22530</v>
      </c>
      <c r="H1977" s="18"/>
    </row>
    <row r="1978" spans="1:8" x14ac:dyDescent="0.25">
      <c r="A1978" s="19"/>
      <c r="C1978" t="s">
        <v>22529</v>
      </c>
      <c r="D1978" t="s">
        <v>22528</v>
      </c>
      <c r="H1978" s="18"/>
    </row>
    <row r="1979" spans="1:8" x14ac:dyDescent="0.25">
      <c r="A1979" s="19"/>
      <c r="C1979" t="s">
        <v>22527</v>
      </c>
      <c r="D1979" t="s">
        <v>22526</v>
      </c>
      <c r="H1979" s="18"/>
    </row>
    <row r="1980" spans="1:8" x14ac:dyDescent="0.25">
      <c r="A1980" s="19"/>
      <c r="C1980" t="s">
        <v>22525</v>
      </c>
      <c r="D1980" t="s">
        <v>22524</v>
      </c>
      <c r="H1980" s="18"/>
    </row>
    <row r="1981" spans="1:8" x14ac:dyDescent="0.25">
      <c r="A1981" s="19"/>
      <c r="C1981" t="s">
        <v>22523</v>
      </c>
      <c r="D1981" t="s">
        <v>43072</v>
      </c>
      <c r="H1981" s="18"/>
    </row>
    <row r="1982" spans="1:8" x14ac:dyDescent="0.25">
      <c r="A1982" s="19"/>
      <c r="C1982" t="s">
        <v>43071</v>
      </c>
      <c r="D1982" t="s">
        <v>22522</v>
      </c>
      <c r="H1982" s="18"/>
    </row>
    <row r="1983" spans="1:8" x14ac:dyDescent="0.25">
      <c r="A1983" s="19"/>
      <c r="C1983" t="s">
        <v>22521</v>
      </c>
      <c r="D1983" t="s">
        <v>22520</v>
      </c>
      <c r="H1983" s="18"/>
    </row>
    <row r="1984" spans="1:8" x14ac:dyDescent="0.25">
      <c r="A1984" s="19"/>
      <c r="C1984" t="s">
        <v>22519</v>
      </c>
      <c r="D1984" t="s">
        <v>22518</v>
      </c>
      <c r="H1984" s="18"/>
    </row>
    <row r="1985" spans="1:8" x14ac:dyDescent="0.25">
      <c r="A1985" s="19"/>
      <c r="C1985" t="s">
        <v>43070</v>
      </c>
      <c r="D1985" t="s">
        <v>43069</v>
      </c>
      <c r="H1985" s="18"/>
    </row>
    <row r="1986" spans="1:8" x14ac:dyDescent="0.25">
      <c r="A1986" s="19"/>
      <c r="C1986" t="s">
        <v>43068</v>
      </c>
      <c r="D1986" t="s">
        <v>43067</v>
      </c>
      <c r="H1986" s="18"/>
    </row>
    <row r="1987" spans="1:8" x14ac:dyDescent="0.25">
      <c r="A1987" s="19"/>
      <c r="C1987" t="s">
        <v>22517</v>
      </c>
      <c r="D1987" t="s">
        <v>22516</v>
      </c>
      <c r="H1987" s="18"/>
    </row>
    <row r="1988" spans="1:8" x14ac:dyDescent="0.25">
      <c r="A1988" s="19"/>
      <c r="C1988" t="s">
        <v>22515</v>
      </c>
      <c r="D1988" t="s">
        <v>22514</v>
      </c>
      <c r="H1988" s="18"/>
    </row>
    <row r="1989" spans="1:8" x14ac:dyDescent="0.25">
      <c r="A1989" s="19"/>
      <c r="C1989" t="s">
        <v>43066</v>
      </c>
      <c r="D1989" t="s">
        <v>43065</v>
      </c>
      <c r="H1989" s="18"/>
    </row>
    <row r="1990" spans="1:8" x14ac:dyDescent="0.25">
      <c r="A1990" s="19"/>
      <c r="C1990" t="s">
        <v>43064</v>
      </c>
      <c r="D1990" t="s">
        <v>43063</v>
      </c>
      <c r="H1990" s="18"/>
    </row>
    <row r="1991" spans="1:8" x14ac:dyDescent="0.25">
      <c r="A1991" s="19"/>
      <c r="C1991" t="s">
        <v>22513</v>
      </c>
      <c r="D1991" t="s">
        <v>22512</v>
      </c>
      <c r="H1991" s="18"/>
    </row>
    <row r="1992" spans="1:8" x14ac:dyDescent="0.25">
      <c r="A1992" s="19"/>
      <c r="C1992" t="s">
        <v>22511</v>
      </c>
      <c r="D1992" t="s">
        <v>22510</v>
      </c>
      <c r="H1992" s="18"/>
    </row>
    <row r="1993" spans="1:8" x14ac:dyDescent="0.25">
      <c r="A1993" s="19"/>
      <c r="C1993" t="s">
        <v>22509</v>
      </c>
      <c r="D1993" t="s">
        <v>22508</v>
      </c>
      <c r="H1993" s="18"/>
    </row>
    <row r="1994" spans="1:8" x14ac:dyDescent="0.25">
      <c r="A1994" s="19"/>
      <c r="C1994" t="s">
        <v>22507</v>
      </c>
      <c r="D1994" t="s">
        <v>22506</v>
      </c>
      <c r="H1994" s="18"/>
    </row>
    <row r="1995" spans="1:8" x14ac:dyDescent="0.25">
      <c r="A1995" s="19"/>
      <c r="C1995" t="s">
        <v>22505</v>
      </c>
      <c r="D1995" t="s">
        <v>22504</v>
      </c>
      <c r="H1995" s="18"/>
    </row>
    <row r="1996" spans="1:8" x14ac:dyDescent="0.25">
      <c r="A1996" s="19"/>
      <c r="C1996" t="s">
        <v>22503</v>
      </c>
      <c r="D1996" t="s">
        <v>22502</v>
      </c>
      <c r="H1996" s="18"/>
    </row>
    <row r="1997" spans="1:8" x14ac:dyDescent="0.25">
      <c r="A1997" s="19"/>
      <c r="C1997" t="s">
        <v>22501</v>
      </c>
      <c r="D1997" t="s">
        <v>22500</v>
      </c>
      <c r="H1997" s="18"/>
    </row>
    <row r="1998" spans="1:8" x14ac:dyDescent="0.25">
      <c r="A1998" s="19"/>
      <c r="C1998" t="s">
        <v>22499</v>
      </c>
      <c r="D1998" t="s">
        <v>22498</v>
      </c>
      <c r="H1998" s="18"/>
    </row>
    <row r="1999" spans="1:8" x14ac:dyDescent="0.25">
      <c r="A1999" s="19"/>
      <c r="C1999" t="s">
        <v>22497</v>
      </c>
      <c r="D1999" t="s">
        <v>22496</v>
      </c>
      <c r="H1999" s="18"/>
    </row>
    <row r="2000" spans="1:8" x14ac:dyDescent="0.25">
      <c r="A2000" s="19"/>
      <c r="C2000" t="s">
        <v>43062</v>
      </c>
      <c r="D2000" t="s">
        <v>43061</v>
      </c>
      <c r="H2000" s="18"/>
    </row>
    <row r="2001" spans="1:8" x14ac:dyDescent="0.25">
      <c r="A2001" s="19"/>
      <c r="C2001" t="s">
        <v>22495</v>
      </c>
      <c r="D2001" t="s">
        <v>22494</v>
      </c>
      <c r="H2001" s="18"/>
    </row>
    <row r="2002" spans="1:8" x14ac:dyDescent="0.25">
      <c r="A2002" s="19"/>
      <c r="C2002" t="s">
        <v>22493</v>
      </c>
      <c r="D2002" t="s">
        <v>22492</v>
      </c>
      <c r="H2002" s="18"/>
    </row>
    <row r="2003" spans="1:8" x14ac:dyDescent="0.25">
      <c r="A2003" s="19"/>
      <c r="C2003" t="s">
        <v>22491</v>
      </c>
      <c r="D2003" t="s">
        <v>22490</v>
      </c>
      <c r="H2003" s="18"/>
    </row>
    <row r="2004" spans="1:8" x14ac:dyDescent="0.25">
      <c r="A2004" s="19"/>
      <c r="C2004" t="s">
        <v>22489</v>
      </c>
      <c r="D2004" t="s">
        <v>22488</v>
      </c>
      <c r="H2004" s="18"/>
    </row>
    <row r="2005" spans="1:8" x14ac:dyDescent="0.25">
      <c r="A2005" s="19"/>
      <c r="C2005" t="s">
        <v>43060</v>
      </c>
      <c r="D2005" t="s">
        <v>22487</v>
      </c>
      <c r="H2005" s="18"/>
    </row>
    <row r="2006" spans="1:8" x14ac:dyDescent="0.25">
      <c r="A2006" s="19"/>
      <c r="C2006" t="s">
        <v>22486</v>
      </c>
      <c r="D2006" t="s">
        <v>22485</v>
      </c>
      <c r="H2006" s="18"/>
    </row>
    <row r="2007" spans="1:8" x14ac:dyDescent="0.25">
      <c r="A2007" s="19"/>
      <c r="C2007" t="s">
        <v>43059</v>
      </c>
      <c r="D2007" t="s">
        <v>43058</v>
      </c>
      <c r="H2007" s="18"/>
    </row>
    <row r="2008" spans="1:8" x14ac:dyDescent="0.25">
      <c r="A2008" s="19"/>
      <c r="C2008" t="s">
        <v>43057</v>
      </c>
      <c r="D2008" t="s">
        <v>43056</v>
      </c>
      <c r="H2008" s="18"/>
    </row>
    <row r="2009" spans="1:8" x14ac:dyDescent="0.25">
      <c r="A2009" s="19"/>
      <c r="C2009" t="s">
        <v>43055</v>
      </c>
      <c r="D2009" t="s">
        <v>43054</v>
      </c>
      <c r="H2009" s="18"/>
    </row>
    <row r="2010" spans="1:8" x14ac:dyDescent="0.25">
      <c r="A2010" s="19"/>
      <c r="C2010" t="s">
        <v>43053</v>
      </c>
      <c r="D2010" t="s">
        <v>43052</v>
      </c>
      <c r="H2010" s="18"/>
    </row>
    <row r="2011" spans="1:8" x14ac:dyDescent="0.25">
      <c r="A2011" s="19"/>
      <c r="C2011" t="s">
        <v>43051</v>
      </c>
      <c r="D2011" t="s">
        <v>43050</v>
      </c>
      <c r="H2011" s="18"/>
    </row>
    <row r="2012" spans="1:8" x14ac:dyDescent="0.25">
      <c r="A2012" s="19"/>
      <c r="C2012" t="s">
        <v>43049</v>
      </c>
      <c r="D2012" t="s">
        <v>43048</v>
      </c>
      <c r="H2012" s="18"/>
    </row>
    <row r="2013" spans="1:8" x14ac:dyDescent="0.25">
      <c r="A2013" s="19"/>
      <c r="C2013" t="s">
        <v>43047</v>
      </c>
      <c r="D2013" t="s">
        <v>43046</v>
      </c>
      <c r="H2013" s="18"/>
    </row>
    <row r="2014" spans="1:8" x14ac:dyDescent="0.25">
      <c r="A2014" s="19"/>
      <c r="C2014" t="s">
        <v>43045</v>
      </c>
      <c r="D2014" t="s">
        <v>43044</v>
      </c>
      <c r="H2014" s="18"/>
    </row>
    <row r="2015" spans="1:8" x14ac:dyDescent="0.25">
      <c r="A2015" s="19"/>
      <c r="C2015" t="s">
        <v>43043</v>
      </c>
      <c r="D2015" t="s">
        <v>43042</v>
      </c>
      <c r="H2015" s="18"/>
    </row>
    <row r="2016" spans="1:8" x14ac:dyDescent="0.25">
      <c r="A2016" s="19"/>
      <c r="C2016" t="s">
        <v>43041</v>
      </c>
      <c r="D2016" t="s">
        <v>43040</v>
      </c>
      <c r="H2016" s="18"/>
    </row>
    <row r="2017" spans="1:8" x14ac:dyDescent="0.25">
      <c r="A2017" s="19"/>
      <c r="C2017" t="s">
        <v>43039</v>
      </c>
      <c r="D2017" t="s">
        <v>43038</v>
      </c>
      <c r="H2017" s="18"/>
    </row>
    <row r="2018" spans="1:8" x14ac:dyDescent="0.25">
      <c r="A2018" s="19"/>
      <c r="C2018" t="s">
        <v>43037</v>
      </c>
      <c r="D2018" t="s">
        <v>43036</v>
      </c>
      <c r="H2018" s="18"/>
    </row>
    <row r="2019" spans="1:8" x14ac:dyDescent="0.25">
      <c r="A2019" s="731" t="s">
        <v>213</v>
      </c>
      <c r="B2019" s="732"/>
      <c r="C2019" s="732"/>
      <c r="D2019" s="732"/>
      <c r="E2019" s="732"/>
      <c r="F2019" s="732"/>
      <c r="G2019" s="732"/>
      <c r="H2019" s="733"/>
    </row>
    <row r="2020" spans="1:8" x14ac:dyDescent="0.25">
      <c r="A2020" s="734" t="s">
        <v>7192</v>
      </c>
      <c r="B2020" s="735"/>
      <c r="C2020" s="735"/>
      <c r="D2020" s="735"/>
      <c r="E2020" s="735" t="s">
        <v>3794</v>
      </c>
      <c r="F2020" s="735"/>
      <c r="G2020" s="735"/>
      <c r="H2020" s="736"/>
    </row>
    <row r="2021" spans="1:8" x14ac:dyDescent="0.25">
      <c r="A2021" s="328" t="s">
        <v>11302</v>
      </c>
      <c r="B2021" s="290" t="s">
        <v>7190</v>
      </c>
      <c r="C2021" s="290" t="s">
        <v>7189</v>
      </c>
      <c r="D2021" s="291" t="s">
        <v>7188</v>
      </c>
      <c r="E2021" s="288" t="s">
        <v>7191</v>
      </c>
      <c r="F2021" s="290" t="s">
        <v>7190</v>
      </c>
      <c r="G2021" s="290" t="s">
        <v>7189</v>
      </c>
      <c r="H2021" s="327" t="s">
        <v>7188</v>
      </c>
    </row>
    <row r="2022" spans="1:8" x14ac:dyDescent="0.25">
      <c r="A2022" s="19" t="s">
        <v>19377</v>
      </c>
      <c r="B2022" t="s">
        <v>19375</v>
      </c>
      <c r="C2022" t="s">
        <v>19374</v>
      </c>
      <c r="D2022" t="s">
        <v>421</v>
      </c>
      <c r="E2022" t="s">
        <v>19376</v>
      </c>
      <c r="F2022" t="s">
        <v>19375</v>
      </c>
      <c r="G2022" t="s">
        <v>19374</v>
      </c>
      <c r="H2022" s="18" t="s">
        <v>14604</v>
      </c>
    </row>
    <row r="2023" spans="1:8" x14ac:dyDescent="0.25">
      <c r="A2023" s="19" t="s">
        <v>19373</v>
      </c>
      <c r="B2023" t="s">
        <v>19372</v>
      </c>
      <c r="C2023" t="s">
        <v>19368</v>
      </c>
      <c r="D2023" t="s">
        <v>19371</v>
      </c>
      <c r="E2023" t="s">
        <v>19370</v>
      </c>
      <c r="F2023" t="s">
        <v>19369</v>
      </c>
      <c r="G2023" t="s">
        <v>19368</v>
      </c>
      <c r="H2023" s="18" t="s">
        <v>19367</v>
      </c>
    </row>
    <row r="2024" spans="1:8" x14ac:dyDescent="0.25">
      <c r="A2024" s="19" t="s">
        <v>19366</v>
      </c>
      <c r="B2024" t="s">
        <v>19365</v>
      </c>
      <c r="C2024" t="s">
        <v>19361</v>
      </c>
      <c r="D2024" t="s">
        <v>19364</v>
      </c>
      <c r="E2024" t="s">
        <v>19363</v>
      </c>
      <c r="F2024" t="s">
        <v>19362</v>
      </c>
      <c r="G2024" t="s">
        <v>19361</v>
      </c>
      <c r="H2024" s="18" t="s">
        <v>19360</v>
      </c>
    </row>
    <row r="2025" spans="1:8" x14ac:dyDescent="0.25">
      <c r="A2025" s="19" t="s">
        <v>19359</v>
      </c>
      <c r="B2025" t="s">
        <v>19358</v>
      </c>
      <c r="C2025" t="s">
        <v>19354</v>
      </c>
      <c r="D2025" t="s">
        <v>19357</v>
      </c>
      <c r="E2025" t="s">
        <v>19356</v>
      </c>
      <c r="F2025" t="s">
        <v>19355</v>
      </c>
      <c r="G2025" t="s">
        <v>19354</v>
      </c>
      <c r="H2025" s="18" t="s">
        <v>19353</v>
      </c>
    </row>
    <row r="2026" spans="1:8" x14ac:dyDescent="0.25">
      <c r="A2026" s="19" t="s">
        <v>19352</v>
      </c>
      <c r="B2026" t="s">
        <v>19351</v>
      </c>
      <c r="C2026" t="s">
        <v>19347</v>
      </c>
      <c r="D2026" t="s">
        <v>19350</v>
      </c>
      <c r="E2026" t="s">
        <v>19349</v>
      </c>
      <c r="F2026" t="s">
        <v>19348</v>
      </c>
      <c r="G2026" t="s">
        <v>19347</v>
      </c>
      <c r="H2026" s="18" t="s">
        <v>19346</v>
      </c>
    </row>
    <row r="2027" spans="1:8" x14ac:dyDescent="0.25">
      <c r="A2027" s="19" t="s">
        <v>19345</v>
      </c>
      <c r="B2027" t="s">
        <v>19344</v>
      </c>
      <c r="C2027" t="s">
        <v>19340</v>
      </c>
      <c r="D2027" t="s">
        <v>19343</v>
      </c>
      <c r="E2027" t="s">
        <v>19342</v>
      </c>
      <c r="F2027" t="s">
        <v>19341</v>
      </c>
      <c r="G2027" t="s">
        <v>19340</v>
      </c>
      <c r="H2027" s="18" t="s">
        <v>19339</v>
      </c>
    </row>
    <row r="2028" spans="1:8" x14ac:dyDescent="0.25">
      <c r="A2028" s="19" t="s">
        <v>19338</v>
      </c>
      <c r="B2028" t="s">
        <v>19321</v>
      </c>
      <c r="C2028" t="s">
        <v>19334</v>
      </c>
      <c r="D2028" t="s">
        <v>19337</v>
      </c>
      <c r="E2028" t="s">
        <v>19336</v>
      </c>
      <c r="F2028" t="s">
        <v>19335</v>
      </c>
      <c r="G2028" t="s">
        <v>19334</v>
      </c>
      <c r="H2028" s="18" t="s">
        <v>19333</v>
      </c>
    </row>
    <row r="2029" spans="1:8" x14ac:dyDescent="0.25">
      <c r="A2029" s="19" t="s">
        <v>19332</v>
      </c>
      <c r="B2029" t="s">
        <v>19331</v>
      </c>
      <c r="C2029" t="s">
        <v>19327</v>
      </c>
      <c r="D2029" t="s">
        <v>19330</v>
      </c>
      <c r="E2029" t="s">
        <v>19329</v>
      </c>
      <c r="F2029" t="s">
        <v>19328</v>
      </c>
      <c r="G2029" t="s">
        <v>19327</v>
      </c>
      <c r="H2029" s="18" t="s">
        <v>19326</v>
      </c>
    </row>
    <row r="2030" spans="1:8" x14ac:dyDescent="0.25">
      <c r="A2030" s="19" t="s">
        <v>19325</v>
      </c>
      <c r="B2030" t="s">
        <v>19324</v>
      </c>
      <c r="C2030" t="s">
        <v>19320</v>
      </c>
      <c r="D2030" t="s">
        <v>19323</v>
      </c>
      <c r="E2030" t="s">
        <v>19322</v>
      </c>
      <c r="F2030" t="s">
        <v>19321</v>
      </c>
      <c r="G2030" t="s">
        <v>19320</v>
      </c>
      <c r="H2030" s="18" t="s">
        <v>19319</v>
      </c>
    </row>
    <row r="2031" spans="1:8" x14ac:dyDescent="0.25">
      <c r="A2031" s="19" t="s">
        <v>19318</v>
      </c>
      <c r="B2031" t="s">
        <v>19317</v>
      </c>
      <c r="C2031" t="s">
        <v>19313</v>
      </c>
      <c r="D2031" t="s">
        <v>19316</v>
      </c>
      <c r="E2031" t="s">
        <v>19315</v>
      </c>
      <c r="F2031" t="s">
        <v>19314</v>
      </c>
      <c r="G2031" t="s">
        <v>19313</v>
      </c>
      <c r="H2031" s="18" t="s">
        <v>19312</v>
      </c>
    </row>
    <row r="2032" spans="1:8" x14ac:dyDescent="0.25">
      <c r="A2032" s="19" t="s">
        <v>19311</v>
      </c>
      <c r="B2032" t="s">
        <v>19310</v>
      </c>
      <c r="C2032" t="s">
        <v>19306</v>
      </c>
      <c r="D2032" t="s">
        <v>19309</v>
      </c>
      <c r="E2032" t="s">
        <v>19308</v>
      </c>
      <c r="F2032" t="s">
        <v>19307</v>
      </c>
      <c r="G2032" t="s">
        <v>19306</v>
      </c>
      <c r="H2032" s="18" t="s">
        <v>19305</v>
      </c>
    </row>
    <row r="2033" spans="1:8" x14ac:dyDescent="0.25">
      <c r="A2033" s="19" t="s">
        <v>19304</v>
      </c>
      <c r="B2033" t="s">
        <v>19303</v>
      </c>
      <c r="C2033" t="s">
        <v>19299</v>
      </c>
      <c r="D2033" t="s">
        <v>19302</v>
      </c>
      <c r="E2033" t="s">
        <v>19301</v>
      </c>
      <c r="F2033" t="s">
        <v>19300</v>
      </c>
      <c r="G2033" t="s">
        <v>19299</v>
      </c>
      <c r="H2033" s="18" t="s">
        <v>19298</v>
      </c>
    </row>
    <row r="2034" spans="1:8" x14ac:dyDescent="0.25">
      <c r="A2034" s="19" t="s">
        <v>19297</v>
      </c>
      <c r="B2034" t="s">
        <v>19296</v>
      </c>
      <c r="C2034" t="s">
        <v>19292</v>
      </c>
      <c r="D2034" t="s">
        <v>19295</v>
      </c>
      <c r="E2034" t="s">
        <v>19294</v>
      </c>
      <c r="F2034" t="s">
        <v>19293</v>
      </c>
      <c r="G2034" t="s">
        <v>19292</v>
      </c>
      <c r="H2034" s="18" t="s">
        <v>19291</v>
      </c>
    </row>
    <row r="2035" spans="1:8" x14ac:dyDescent="0.25">
      <c r="A2035" s="19" t="s">
        <v>19290</v>
      </c>
      <c r="B2035" t="s">
        <v>19289</v>
      </c>
      <c r="C2035" t="s">
        <v>19285</v>
      </c>
      <c r="D2035" t="s">
        <v>19288</v>
      </c>
      <c r="E2035" t="s">
        <v>19287</v>
      </c>
      <c r="F2035" t="s">
        <v>19286</v>
      </c>
      <c r="G2035" t="s">
        <v>19285</v>
      </c>
      <c r="H2035" s="18" t="s">
        <v>19284</v>
      </c>
    </row>
    <row r="2036" spans="1:8" x14ac:dyDescent="0.25">
      <c r="A2036" s="19" t="s">
        <v>19283</v>
      </c>
      <c r="B2036" t="s">
        <v>19282</v>
      </c>
      <c r="C2036" t="s">
        <v>19278</v>
      </c>
      <c r="D2036" t="s">
        <v>19281</v>
      </c>
      <c r="E2036" t="s">
        <v>19280</v>
      </c>
      <c r="F2036" t="s">
        <v>19279</v>
      </c>
      <c r="G2036" t="s">
        <v>19278</v>
      </c>
      <c r="H2036" s="18" t="s">
        <v>19277</v>
      </c>
    </row>
    <row r="2037" spans="1:8" x14ac:dyDescent="0.25">
      <c r="A2037" s="19" t="s">
        <v>19276</v>
      </c>
      <c r="B2037" t="s">
        <v>19275</v>
      </c>
      <c r="C2037" t="s">
        <v>19271</v>
      </c>
      <c r="D2037" t="s">
        <v>19274</v>
      </c>
      <c r="E2037" t="s">
        <v>19273</v>
      </c>
      <c r="F2037" t="s">
        <v>19272</v>
      </c>
      <c r="G2037" t="s">
        <v>19271</v>
      </c>
      <c r="H2037" s="18" t="s">
        <v>19270</v>
      </c>
    </row>
    <row r="2038" spans="1:8" x14ac:dyDescent="0.25">
      <c r="A2038" s="19" t="s">
        <v>19269</v>
      </c>
      <c r="B2038" t="s">
        <v>19268</v>
      </c>
      <c r="C2038" t="s">
        <v>19264</v>
      </c>
      <c r="D2038" t="s">
        <v>19267</v>
      </c>
      <c r="E2038" t="s">
        <v>19266</v>
      </c>
      <c r="F2038" t="s">
        <v>19265</v>
      </c>
      <c r="G2038" t="s">
        <v>19264</v>
      </c>
      <c r="H2038" s="18" t="s">
        <v>19263</v>
      </c>
    </row>
    <row r="2039" spans="1:8" x14ac:dyDescent="0.25">
      <c r="A2039" s="19" t="s">
        <v>19262</v>
      </c>
      <c r="B2039" t="s">
        <v>19261</v>
      </c>
      <c r="C2039" t="s">
        <v>19257</v>
      </c>
      <c r="D2039" t="s">
        <v>19260</v>
      </c>
      <c r="E2039" t="s">
        <v>19259</v>
      </c>
      <c r="F2039" t="s">
        <v>19258</v>
      </c>
      <c r="G2039" t="s">
        <v>19257</v>
      </c>
      <c r="H2039" s="18" t="s">
        <v>19256</v>
      </c>
    </row>
    <row r="2040" spans="1:8" x14ac:dyDescent="0.25">
      <c r="A2040" s="19" t="s">
        <v>19255</v>
      </c>
      <c r="B2040" t="s">
        <v>19224</v>
      </c>
      <c r="C2040" t="s">
        <v>19251</v>
      </c>
      <c r="D2040" t="s">
        <v>19254</v>
      </c>
      <c r="E2040" t="s">
        <v>19253</v>
      </c>
      <c r="F2040" t="s">
        <v>19252</v>
      </c>
      <c r="G2040" t="s">
        <v>19251</v>
      </c>
      <c r="H2040" s="18" t="s">
        <v>19250</v>
      </c>
    </row>
    <row r="2041" spans="1:8" x14ac:dyDescent="0.25">
      <c r="A2041" s="19" t="s">
        <v>19249</v>
      </c>
      <c r="B2041" t="s">
        <v>19248</v>
      </c>
      <c r="C2041" t="s">
        <v>19244</v>
      </c>
      <c r="D2041" t="s">
        <v>19247</v>
      </c>
      <c r="E2041" t="s">
        <v>19246</v>
      </c>
      <c r="F2041" t="s">
        <v>19245</v>
      </c>
      <c r="G2041" t="s">
        <v>19244</v>
      </c>
      <c r="H2041" s="18" t="s">
        <v>19243</v>
      </c>
    </row>
    <row r="2042" spans="1:8" x14ac:dyDescent="0.25">
      <c r="A2042" s="19" t="s">
        <v>19242</v>
      </c>
      <c r="B2042" t="s">
        <v>19241</v>
      </c>
      <c r="C2042" t="s">
        <v>19237</v>
      </c>
      <c r="D2042" t="s">
        <v>19240</v>
      </c>
      <c r="E2042" t="s">
        <v>19239</v>
      </c>
      <c r="F2042" t="s">
        <v>19238</v>
      </c>
      <c r="G2042" t="s">
        <v>19237</v>
      </c>
      <c r="H2042" s="18" t="s">
        <v>19236</v>
      </c>
    </row>
    <row r="2043" spans="1:8" x14ac:dyDescent="0.25">
      <c r="A2043" s="19" t="s">
        <v>19235</v>
      </c>
      <c r="B2043" t="s">
        <v>19234</v>
      </c>
      <c r="C2043" t="s">
        <v>19230</v>
      </c>
      <c r="D2043" t="s">
        <v>19233</v>
      </c>
      <c r="E2043" t="s">
        <v>19232</v>
      </c>
      <c r="F2043" t="s">
        <v>19231</v>
      </c>
      <c r="G2043" t="s">
        <v>19230</v>
      </c>
      <c r="H2043" s="18" t="s">
        <v>19229</v>
      </c>
    </row>
    <row r="2044" spans="1:8" x14ac:dyDescent="0.25">
      <c r="A2044" s="19" t="s">
        <v>19228</v>
      </c>
      <c r="B2044" t="s">
        <v>19227</v>
      </c>
      <c r="C2044" t="s">
        <v>19223</v>
      </c>
      <c r="D2044" t="s">
        <v>19226</v>
      </c>
      <c r="E2044" t="s">
        <v>19225</v>
      </c>
      <c r="F2044" t="s">
        <v>19224</v>
      </c>
      <c r="G2044" t="s">
        <v>19223</v>
      </c>
      <c r="H2044" s="18" t="s">
        <v>19222</v>
      </c>
    </row>
    <row r="2045" spans="1:8" x14ac:dyDescent="0.25">
      <c r="A2045" s="19" t="s">
        <v>19221</v>
      </c>
      <c r="B2045" t="s">
        <v>19220</v>
      </c>
      <c r="C2045" t="s">
        <v>19216</v>
      </c>
      <c r="D2045" t="s">
        <v>19219</v>
      </c>
      <c r="E2045" t="s">
        <v>19218</v>
      </c>
      <c r="F2045" t="s">
        <v>19217</v>
      </c>
      <c r="G2045" t="s">
        <v>19216</v>
      </c>
      <c r="H2045" s="18" t="s">
        <v>19215</v>
      </c>
    </row>
    <row r="2046" spans="1:8" x14ac:dyDescent="0.25">
      <c r="A2046" s="19" t="s">
        <v>19214</v>
      </c>
      <c r="B2046" t="s">
        <v>19213</v>
      </c>
      <c r="C2046" t="s">
        <v>19209</v>
      </c>
      <c r="D2046" t="s">
        <v>19212</v>
      </c>
      <c r="E2046" t="s">
        <v>19211</v>
      </c>
      <c r="F2046" t="s">
        <v>19210</v>
      </c>
      <c r="G2046" t="s">
        <v>19209</v>
      </c>
      <c r="H2046" s="18" t="s">
        <v>19208</v>
      </c>
    </row>
    <row r="2047" spans="1:8" x14ac:dyDescent="0.25">
      <c r="A2047" s="19" t="s">
        <v>19207</v>
      </c>
      <c r="B2047" t="s">
        <v>19190</v>
      </c>
      <c r="C2047" t="s">
        <v>19203</v>
      </c>
      <c r="D2047" t="s">
        <v>19206</v>
      </c>
      <c r="E2047" t="s">
        <v>19205</v>
      </c>
      <c r="F2047" t="s">
        <v>19204</v>
      </c>
      <c r="G2047" t="s">
        <v>19203</v>
      </c>
      <c r="H2047" s="18" t="s">
        <v>19202</v>
      </c>
    </row>
    <row r="2048" spans="1:8" x14ac:dyDescent="0.25">
      <c r="A2048" s="19" t="s">
        <v>19201</v>
      </c>
      <c r="B2048" t="s">
        <v>19200</v>
      </c>
      <c r="C2048" t="s">
        <v>19196</v>
      </c>
      <c r="D2048" t="s">
        <v>19199</v>
      </c>
      <c r="E2048" t="s">
        <v>19198</v>
      </c>
      <c r="F2048" t="s">
        <v>19197</v>
      </c>
      <c r="G2048" t="s">
        <v>19196</v>
      </c>
      <c r="H2048" s="18" t="s">
        <v>19195</v>
      </c>
    </row>
    <row r="2049" spans="1:8" x14ac:dyDescent="0.25">
      <c r="A2049" s="19" t="s">
        <v>19194</v>
      </c>
      <c r="B2049" t="s">
        <v>19193</v>
      </c>
      <c r="C2049" t="s">
        <v>19189</v>
      </c>
      <c r="D2049" t="s">
        <v>19192</v>
      </c>
      <c r="E2049" t="s">
        <v>19191</v>
      </c>
      <c r="F2049" t="s">
        <v>19190</v>
      </c>
      <c r="G2049" t="s">
        <v>19189</v>
      </c>
      <c r="H2049" s="18" t="s">
        <v>19188</v>
      </c>
    </row>
    <row r="2050" spans="1:8" x14ac:dyDescent="0.25">
      <c r="A2050" s="19" t="s">
        <v>19187</v>
      </c>
      <c r="B2050" t="s">
        <v>19186</v>
      </c>
      <c r="C2050" t="s">
        <v>19182</v>
      </c>
      <c r="D2050" t="s">
        <v>19185</v>
      </c>
      <c r="E2050" t="s">
        <v>19184</v>
      </c>
      <c r="F2050" t="s">
        <v>19183</v>
      </c>
      <c r="G2050" t="s">
        <v>19182</v>
      </c>
      <c r="H2050" s="18" t="s">
        <v>19181</v>
      </c>
    </row>
    <row r="2051" spans="1:8" x14ac:dyDescent="0.25">
      <c r="A2051" s="19" t="s">
        <v>19180</v>
      </c>
      <c r="B2051" t="s">
        <v>19179</v>
      </c>
      <c r="C2051" t="s">
        <v>19175</v>
      </c>
      <c r="D2051" t="s">
        <v>19178</v>
      </c>
      <c r="E2051" t="s">
        <v>19177</v>
      </c>
      <c r="F2051" t="s">
        <v>19176</v>
      </c>
      <c r="G2051" t="s">
        <v>19175</v>
      </c>
      <c r="H2051" s="18" t="s">
        <v>19174</v>
      </c>
    </row>
    <row r="2052" spans="1:8" x14ac:dyDescent="0.25">
      <c r="A2052" s="19" t="s">
        <v>19173</v>
      </c>
      <c r="B2052" t="s">
        <v>19172</v>
      </c>
      <c r="C2052" t="s">
        <v>19168</v>
      </c>
      <c r="D2052" t="s">
        <v>19171</v>
      </c>
      <c r="E2052" t="s">
        <v>19170</v>
      </c>
      <c r="F2052" t="s">
        <v>19169</v>
      </c>
      <c r="G2052" t="s">
        <v>19168</v>
      </c>
      <c r="H2052" s="18" t="s">
        <v>19167</v>
      </c>
    </row>
    <row r="2053" spans="1:8" x14ac:dyDescent="0.25">
      <c r="A2053" s="19" t="s">
        <v>19166</v>
      </c>
      <c r="B2053" t="s">
        <v>19165</v>
      </c>
      <c r="C2053" t="s">
        <v>19161</v>
      </c>
      <c r="D2053" t="s">
        <v>19164</v>
      </c>
      <c r="E2053" t="s">
        <v>19163</v>
      </c>
      <c r="F2053" t="s">
        <v>19162</v>
      </c>
      <c r="G2053" t="s">
        <v>19161</v>
      </c>
      <c r="H2053" s="18" t="s">
        <v>19160</v>
      </c>
    </row>
    <row r="2054" spans="1:8" x14ac:dyDescent="0.25">
      <c r="A2054" s="19" t="s">
        <v>19159</v>
      </c>
      <c r="B2054" t="s">
        <v>19158</v>
      </c>
      <c r="C2054" t="s">
        <v>19154</v>
      </c>
      <c r="D2054" t="s">
        <v>19157</v>
      </c>
      <c r="E2054" t="s">
        <v>19156</v>
      </c>
      <c r="F2054" t="s">
        <v>19155</v>
      </c>
      <c r="G2054" t="s">
        <v>19154</v>
      </c>
      <c r="H2054" s="18" t="s">
        <v>19153</v>
      </c>
    </row>
    <row r="2055" spans="1:8" x14ac:dyDescent="0.25">
      <c r="A2055" s="19" t="s">
        <v>19152</v>
      </c>
      <c r="B2055" t="s">
        <v>19151</v>
      </c>
      <c r="C2055" t="s">
        <v>19147</v>
      </c>
      <c r="D2055" t="s">
        <v>19150</v>
      </c>
      <c r="E2055" t="s">
        <v>19149</v>
      </c>
      <c r="F2055" t="s">
        <v>19148</v>
      </c>
      <c r="G2055" t="s">
        <v>19147</v>
      </c>
      <c r="H2055" s="18" t="s">
        <v>19146</v>
      </c>
    </row>
    <row r="2056" spans="1:8" x14ac:dyDescent="0.25">
      <c r="A2056" s="19" t="s">
        <v>19145</v>
      </c>
      <c r="B2056" t="s">
        <v>19144</v>
      </c>
      <c r="C2056" t="s">
        <v>19141</v>
      </c>
      <c r="D2056" t="s">
        <v>19143</v>
      </c>
      <c r="E2056" t="s">
        <v>19142</v>
      </c>
      <c r="F2056" t="s">
        <v>19096</v>
      </c>
      <c r="G2056" t="s">
        <v>19141</v>
      </c>
      <c r="H2056" s="18" t="s">
        <v>19140</v>
      </c>
    </row>
    <row r="2057" spans="1:8" x14ac:dyDescent="0.25">
      <c r="A2057" s="19" t="s">
        <v>19139</v>
      </c>
      <c r="B2057" t="s">
        <v>19138</v>
      </c>
      <c r="C2057" t="s">
        <v>19134</v>
      </c>
      <c r="D2057" t="s">
        <v>19137</v>
      </c>
      <c r="E2057" t="s">
        <v>19136</v>
      </c>
      <c r="F2057" t="s">
        <v>19135</v>
      </c>
      <c r="G2057" t="s">
        <v>19134</v>
      </c>
      <c r="H2057" s="18" t="s">
        <v>19133</v>
      </c>
    </row>
    <row r="2058" spans="1:8" x14ac:dyDescent="0.25">
      <c r="A2058" s="19" t="s">
        <v>19132</v>
      </c>
      <c r="B2058" t="s">
        <v>19131</v>
      </c>
      <c r="C2058" t="s">
        <v>19127</v>
      </c>
      <c r="D2058" t="s">
        <v>19130</v>
      </c>
      <c r="E2058" t="s">
        <v>19129</v>
      </c>
      <c r="F2058" t="s">
        <v>19128</v>
      </c>
      <c r="G2058" t="s">
        <v>19127</v>
      </c>
      <c r="H2058" s="18" t="s">
        <v>19126</v>
      </c>
    </row>
    <row r="2059" spans="1:8" x14ac:dyDescent="0.25">
      <c r="A2059" s="19" t="s">
        <v>19125</v>
      </c>
      <c r="B2059" t="s">
        <v>19124</v>
      </c>
      <c r="C2059" t="s">
        <v>19120</v>
      </c>
      <c r="D2059" t="s">
        <v>19123</v>
      </c>
      <c r="E2059" t="s">
        <v>19122</v>
      </c>
      <c r="F2059" t="s">
        <v>19121</v>
      </c>
      <c r="G2059" t="s">
        <v>19120</v>
      </c>
      <c r="H2059" s="18" t="s">
        <v>19119</v>
      </c>
    </row>
    <row r="2060" spans="1:8" x14ac:dyDescent="0.25">
      <c r="A2060" s="19" t="s">
        <v>19118</v>
      </c>
      <c r="B2060" t="s">
        <v>19117</v>
      </c>
      <c r="C2060" t="s">
        <v>19113</v>
      </c>
      <c r="D2060" t="s">
        <v>19116</v>
      </c>
      <c r="E2060" t="s">
        <v>19115</v>
      </c>
      <c r="F2060" t="s">
        <v>19114</v>
      </c>
      <c r="G2060" t="s">
        <v>19113</v>
      </c>
      <c r="H2060" s="18" t="s">
        <v>19112</v>
      </c>
    </row>
    <row r="2061" spans="1:8" x14ac:dyDescent="0.25">
      <c r="A2061" s="19" t="s">
        <v>19111</v>
      </c>
      <c r="B2061" t="s">
        <v>19110</v>
      </c>
      <c r="C2061" t="s">
        <v>19106</v>
      </c>
      <c r="D2061" t="s">
        <v>19109</v>
      </c>
      <c r="E2061" t="s">
        <v>19108</v>
      </c>
      <c r="F2061" t="s">
        <v>19107</v>
      </c>
      <c r="G2061" t="s">
        <v>19106</v>
      </c>
      <c r="H2061" s="18" t="s">
        <v>19105</v>
      </c>
    </row>
    <row r="2062" spans="1:8" x14ac:dyDescent="0.25">
      <c r="A2062" s="19" t="s">
        <v>19104</v>
      </c>
      <c r="B2062" t="s">
        <v>19103</v>
      </c>
      <c r="C2062" t="s">
        <v>19099</v>
      </c>
      <c r="D2062" t="s">
        <v>19102</v>
      </c>
      <c r="E2062" t="s">
        <v>19101</v>
      </c>
      <c r="F2062" t="s">
        <v>19100</v>
      </c>
      <c r="G2062" t="s">
        <v>19099</v>
      </c>
      <c r="H2062" s="18" t="s">
        <v>19098</v>
      </c>
    </row>
    <row r="2063" spans="1:8" x14ac:dyDescent="0.25">
      <c r="A2063" s="19" t="s">
        <v>19097</v>
      </c>
      <c r="B2063" t="s">
        <v>19096</v>
      </c>
      <c r="C2063" t="s">
        <v>19092</v>
      </c>
      <c r="D2063" t="s">
        <v>19095</v>
      </c>
      <c r="E2063" t="s">
        <v>19094</v>
      </c>
      <c r="F2063" t="s">
        <v>19093</v>
      </c>
      <c r="G2063" t="s">
        <v>19092</v>
      </c>
      <c r="H2063" s="18" t="s">
        <v>19091</v>
      </c>
    </row>
    <row r="2064" spans="1:8" x14ac:dyDescent="0.25">
      <c r="A2064" s="19" t="s">
        <v>19090</v>
      </c>
      <c r="B2064" t="s">
        <v>19089</v>
      </c>
      <c r="C2064" t="s">
        <v>19085</v>
      </c>
      <c r="D2064" t="s">
        <v>19088</v>
      </c>
      <c r="E2064" t="s">
        <v>19087</v>
      </c>
      <c r="F2064" t="s">
        <v>19086</v>
      </c>
      <c r="G2064" t="s">
        <v>19085</v>
      </c>
      <c r="H2064" s="18" t="s">
        <v>43035</v>
      </c>
    </row>
    <row r="2065" spans="1:8" x14ac:dyDescent="0.25">
      <c r="A2065" s="19" t="s">
        <v>19084</v>
      </c>
      <c r="B2065" t="s">
        <v>19083</v>
      </c>
      <c r="C2065" t="s">
        <v>19079</v>
      </c>
      <c r="D2065" t="s">
        <v>19082</v>
      </c>
      <c r="E2065" t="s">
        <v>19081</v>
      </c>
      <c r="F2065" t="s">
        <v>19080</v>
      </c>
      <c r="G2065" t="s">
        <v>19079</v>
      </c>
      <c r="H2065" s="18" t="s">
        <v>19078</v>
      </c>
    </row>
    <row r="2066" spans="1:8" x14ac:dyDescent="0.25">
      <c r="A2066" s="19" t="s">
        <v>19077</v>
      </c>
      <c r="B2066" t="s">
        <v>19076</v>
      </c>
      <c r="C2066" t="s">
        <v>19073</v>
      </c>
      <c r="D2066" t="s">
        <v>19075</v>
      </c>
      <c r="E2066" t="s">
        <v>19074</v>
      </c>
      <c r="F2066" t="s">
        <v>43034</v>
      </c>
      <c r="G2066" t="s">
        <v>19073</v>
      </c>
      <c r="H2066" s="18" t="s">
        <v>19072</v>
      </c>
    </row>
    <row r="2067" spans="1:8" x14ac:dyDescent="0.25">
      <c r="A2067" s="19" t="s">
        <v>19071</v>
      </c>
      <c r="B2067" t="s">
        <v>19070</v>
      </c>
      <c r="C2067" t="s">
        <v>19066</v>
      </c>
      <c r="D2067" t="s">
        <v>19069</v>
      </c>
      <c r="E2067" t="s">
        <v>19068</v>
      </c>
      <c r="F2067" t="s">
        <v>19067</v>
      </c>
      <c r="G2067" t="s">
        <v>19066</v>
      </c>
      <c r="H2067" s="18" t="s">
        <v>19065</v>
      </c>
    </row>
    <row r="2068" spans="1:8" x14ac:dyDescent="0.25">
      <c r="A2068" s="19" t="s">
        <v>19064</v>
      </c>
      <c r="B2068" t="s">
        <v>19063</v>
      </c>
      <c r="C2068" t="s">
        <v>19059</v>
      </c>
      <c r="D2068" t="s">
        <v>19062</v>
      </c>
      <c r="E2068" t="s">
        <v>19061</v>
      </c>
      <c r="F2068" t="s">
        <v>19060</v>
      </c>
      <c r="G2068" t="s">
        <v>19059</v>
      </c>
      <c r="H2068" s="18" t="s">
        <v>19058</v>
      </c>
    </row>
    <row r="2069" spans="1:8" x14ac:dyDescent="0.25">
      <c r="A2069" s="19" t="s">
        <v>19057</v>
      </c>
      <c r="B2069" t="s">
        <v>19056</v>
      </c>
      <c r="C2069" t="s">
        <v>19052</v>
      </c>
      <c r="D2069" t="s">
        <v>19055</v>
      </c>
      <c r="E2069" t="s">
        <v>19054</v>
      </c>
      <c r="F2069" t="s">
        <v>19053</v>
      </c>
      <c r="G2069" t="s">
        <v>19052</v>
      </c>
      <c r="H2069" s="18" t="s">
        <v>19051</v>
      </c>
    </row>
    <row r="2070" spans="1:8" x14ac:dyDescent="0.25">
      <c r="A2070" s="19" t="s">
        <v>19050</v>
      </c>
      <c r="B2070" t="s">
        <v>19049</v>
      </c>
      <c r="C2070" t="s">
        <v>19045</v>
      </c>
      <c r="D2070" t="s">
        <v>19048</v>
      </c>
      <c r="E2070" t="s">
        <v>19047</v>
      </c>
      <c r="F2070" t="s">
        <v>19046</v>
      </c>
      <c r="G2070" t="s">
        <v>19045</v>
      </c>
      <c r="H2070" s="18" t="s">
        <v>19044</v>
      </c>
    </row>
    <row r="2071" spans="1:8" x14ac:dyDescent="0.25">
      <c r="A2071" s="19" t="s">
        <v>19043</v>
      </c>
      <c r="B2071" t="s">
        <v>19042</v>
      </c>
      <c r="C2071" t="s">
        <v>19041</v>
      </c>
      <c r="D2071" t="s">
        <v>19040</v>
      </c>
      <c r="E2071" t="s">
        <v>19039</v>
      </c>
      <c r="F2071" t="s">
        <v>19038</v>
      </c>
      <c r="G2071" t="s">
        <v>19041</v>
      </c>
      <c r="H2071" s="18" t="s">
        <v>43033</v>
      </c>
    </row>
    <row r="2072" spans="1:8" x14ac:dyDescent="0.25">
      <c r="A2072" s="19" t="s">
        <v>19035</v>
      </c>
      <c r="B2072" t="s">
        <v>19034</v>
      </c>
      <c r="C2072" t="s">
        <v>19033</v>
      </c>
      <c r="D2072" t="s">
        <v>19032</v>
      </c>
      <c r="E2072" t="s">
        <v>19031</v>
      </c>
      <c r="F2072" t="s">
        <v>18919</v>
      </c>
      <c r="G2072" t="s">
        <v>19033</v>
      </c>
      <c r="H2072" s="18" t="s">
        <v>43032</v>
      </c>
    </row>
    <row r="2073" spans="1:8" x14ac:dyDescent="0.25">
      <c r="A2073" s="19" t="s">
        <v>19028</v>
      </c>
      <c r="B2073" t="s">
        <v>19027</v>
      </c>
      <c r="C2073" t="s">
        <v>19026</v>
      </c>
      <c r="D2073" t="s">
        <v>19025</v>
      </c>
      <c r="E2073" t="s">
        <v>19024</v>
      </c>
      <c r="F2073" t="s">
        <v>19023</v>
      </c>
      <c r="G2073" t="s">
        <v>19026</v>
      </c>
      <c r="H2073" s="18" t="s">
        <v>43031</v>
      </c>
    </row>
    <row r="2074" spans="1:8" x14ac:dyDescent="0.25">
      <c r="A2074" s="19" t="s">
        <v>19020</v>
      </c>
      <c r="B2074" t="s">
        <v>19019</v>
      </c>
      <c r="C2074" t="s">
        <v>19018</v>
      </c>
      <c r="D2074" t="s">
        <v>19017</v>
      </c>
      <c r="E2074" t="s">
        <v>19016</v>
      </c>
      <c r="F2074" t="s">
        <v>19015</v>
      </c>
      <c r="G2074" t="s">
        <v>19037</v>
      </c>
      <c r="H2074" s="18" t="s">
        <v>19036</v>
      </c>
    </row>
    <row r="2075" spans="1:8" x14ac:dyDescent="0.25">
      <c r="A2075" s="19" t="s">
        <v>19012</v>
      </c>
      <c r="B2075" t="s">
        <v>19011</v>
      </c>
      <c r="C2075" t="s">
        <v>19010</v>
      </c>
      <c r="D2075" t="s">
        <v>19009</v>
      </c>
      <c r="E2075" t="s">
        <v>19008</v>
      </c>
      <c r="F2075" t="s">
        <v>43030</v>
      </c>
      <c r="G2075" t="s">
        <v>19030</v>
      </c>
      <c r="H2075" s="18" t="s">
        <v>19029</v>
      </c>
    </row>
    <row r="2076" spans="1:8" x14ac:dyDescent="0.25">
      <c r="A2076" s="19" t="s">
        <v>19005</v>
      </c>
      <c r="B2076" t="s">
        <v>19004</v>
      </c>
      <c r="C2076" t="s">
        <v>19003</v>
      </c>
      <c r="D2076" t="s">
        <v>19002</v>
      </c>
      <c r="E2076" t="s">
        <v>19001</v>
      </c>
      <c r="F2076" t="s">
        <v>43029</v>
      </c>
      <c r="G2076" t="s">
        <v>19022</v>
      </c>
      <c r="H2076" s="18" t="s">
        <v>19021</v>
      </c>
    </row>
    <row r="2077" spans="1:8" x14ac:dyDescent="0.25">
      <c r="A2077" s="19" t="s">
        <v>18998</v>
      </c>
      <c r="B2077" t="s">
        <v>18997</v>
      </c>
      <c r="C2077" t="s">
        <v>18996</v>
      </c>
      <c r="D2077" t="s">
        <v>18995</v>
      </c>
      <c r="E2077" t="s">
        <v>18994</v>
      </c>
      <c r="F2077" t="s">
        <v>18993</v>
      </c>
      <c r="G2077" t="s">
        <v>19014</v>
      </c>
      <c r="H2077" s="18" t="s">
        <v>19013</v>
      </c>
    </row>
    <row r="2078" spans="1:8" x14ac:dyDescent="0.25">
      <c r="A2078" s="19" t="s">
        <v>18990</v>
      </c>
      <c r="B2078" t="s">
        <v>18989</v>
      </c>
      <c r="C2078" t="s">
        <v>18988</v>
      </c>
      <c r="D2078" t="s">
        <v>18987</v>
      </c>
      <c r="E2078" t="s">
        <v>18986</v>
      </c>
      <c r="F2078" t="s">
        <v>18985</v>
      </c>
      <c r="G2078" t="s">
        <v>19007</v>
      </c>
      <c r="H2078" s="18" t="s">
        <v>19006</v>
      </c>
    </row>
    <row r="2079" spans="1:8" x14ac:dyDescent="0.25">
      <c r="A2079" s="19" t="s">
        <v>18982</v>
      </c>
      <c r="B2079" t="s">
        <v>18981</v>
      </c>
      <c r="C2079" t="s">
        <v>18980</v>
      </c>
      <c r="D2079" t="s">
        <v>18979</v>
      </c>
      <c r="E2079" t="s">
        <v>18978</v>
      </c>
      <c r="F2079" t="s">
        <v>18977</v>
      </c>
      <c r="G2079" t="s">
        <v>19000</v>
      </c>
      <c r="H2079" s="18" t="s">
        <v>18999</v>
      </c>
    </row>
    <row r="2080" spans="1:8" x14ac:dyDescent="0.25">
      <c r="A2080" s="19" t="s">
        <v>18974</v>
      </c>
      <c r="B2080" t="s">
        <v>18973</v>
      </c>
      <c r="C2080" t="s">
        <v>18972</v>
      </c>
      <c r="D2080" t="s">
        <v>18971</v>
      </c>
      <c r="E2080" t="s">
        <v>18970</v>
      </c>
      <c r="F2080" t="s">
        <v>18969</v>
      </c>
      <c r="G2080" t="s">
        <v>18992</v>
      </c>
      <c r="H2080" s="18" t="s">
        <v>18991</v>
      </c>
    </row>
    <row r="2081" spans="1:8" x14ac:dyDescent="0.25">
      <c r="A2081" s="19" t="s">
        <v>18966</v>
      </c>
      <c r="B2081" t="s">
        <v>18965</v>
      </c>
      <c r="C2081" t="s">
        <v>18964</v>
      </c>
      <c r="D2081" t="s">
        <v>18963</v>
      </c>
      <c r="E2081" t="s">
        <v>18962</v>
      </c>
      <c r="F2081" t="s">
        <v>18961</v>
      </c>
      <c r="G2081" t="s">
        <v>18984</v>
      </c>
      <c r="H2081" s="18" t="s">
        <v>18983</v>
      </c>
    </row>
    <row r="2082" spans="1:8" x14ac:dyDescent="0.25">
      <c r="A2082" s="19" t="s">
        <v>18958</v>
      </c>
      <c r="B2082" t="s">
        <v>18957</v>
      </c>
      <c r="C2082" t="s">
        <v>18956</v>
      </c>
      <c r="D2082" t="s">
        <v>18955</v>
      </c>
      <c r="E2082" t="s">
        <v>18954</v>
      </c>
      <c r="F2082" t="s">
        <v>43028</v>
      </c>
      <c r="G2082" t="s">
        <v>18976</v>
      </c>
      <c r="H2082" s="18" t="s">
        <v>18975</v>
      </c>
    </row>
    <row r="2083" spans="1:8" x14ac:dyDescent="0.25">
      <c r="A2083" s="19" t="s">
        <v>18951</v>
      </c>
      <c r="B2083" t="s">
        <v>18950</v>
      </c>
      <c r="C2083" t="s">
        <v>18949</v>
      </c>
      <c r="D2083" t="s">
        <v>18948</v>
      </c>
      <c r="E2083" t="s">
        <v>18947</v>
      </c>
      <c r="F2083" t="s">
        <v>18946</v>
      </c>
      <c r="G2083" t="s">
        <v>18968</v>
      </c>
      <c r="H2083" s="18" t="s">
        <v>18967</v>
      </c>
    </row>
    <row r="2084" spans="1:8" x14ac:dyDescent="0.25">
      <c r="A2084" s="19" t="s">
        <v>18943</v>
      </c>
      <c r="B2084" t="s">
        <v>18942</v>
      </c>
      <c r="C2084" t="s">
        <v>18941</v>
      </c>
      <c r="D2084" t="s">
        <v>18940</v>
      </c>
      <c r="E2084" t="s">
        <v>18939</v>
      </c>
      <c r="F2084" t="s">
        <v>18938</v>
      </c>
      <c r="G2084" t="s">
        <v>18960</v>
      </c>
      <c r="H2084" s="18" t="s">
        <v>18959</v>
      </c>
    </row>
    <row r="2085" spans="1:8" x14ac:dyDescent="0.25">
      <c r="A2085" s="19" t="s">
        <v>18935</v>
      </c>
      <c r="B2085" t="s">
        <v>18934</v>
      </c>
      <c r="C2085" t="s">
        <v>18933</v>
      </c>
      <c r="D2085" t="s">
        <v>18932</v>
      </c>
      <c r="E2085" t="s">
        <v>18931</v>
      </c>
      <c r="F2085" t="s">
        <v>18930</v>
      </c>
      <c r="G2085" t="s">
        <v>18953</v>
      </c>
      <c r="H2085" s="18" t="s">
        <v>18952</v>
      </c>
    </row>
    <row r="2086" spans="1:8" x14ac:dyDescent="0.25">
      <c r="A2086" s="19" t="s">
        <v>18927</v>
      </c>
      <c r="B2086" t="s">
        <v>18926</v>
      </c>
      <c r="C2086" t="s">
        <v>18925</v>
      </c>
      <c r="D2086" t="s">
        <v>18924</v>
      </c>
      <c r="E2086" t="s">
        <v>18923</v>
      </c>
      <c r="F2086" t="s">
        <v>43027</v>
      </c>
      <c r="G2086" t="s">
        <v>18945</v>
      </c>
      <c r="H2086" s="18" t="s">
        <v>18944</v>
      </c>
    </row>
    <row r="2087" spans="1:8" x14ac:dyDescent="0.25">
      <c r="A2087" s="19" t="s">
        <v>18920</v>
      </c>
      <c r="B2087" t="s">
        <v>18919</v>
      </c>
      <c r="C2087" t="s">
        <v>18918</v>
      </c>
      <c r="D2087" t="s">
        <v>1232</v>
      </c>
      <c r="E2087" t="s">
        <v>18917</v>
      </c>
      <c r="F2087" t="s">
        <v>18916</v>
      </c>
      <c r="G2087" t="s">
        <v>18937</v>
      </c>
      <c r="H2087" s="18" t="s">
        <v>18936</v>
      </c>
    </row>
    <row r="2088" spans="1:8" x14ac:dyDescent="0.25">
      <c r="A2088" s="19" t="s">
        <v>18913</v>
      </c>
      <c r="B2088" t="s">
        <v>18912</v>
      </c>
      <c r="C2088" t="s">
        <v>18911</v>
      </c>
      <c r="D2088" t="s">
        <v>18910</v>
      </c>
      <c r="E2088" t="s">
        <v>18909</v>
      </c>
      <c r="F2088" t="s">
        <v>43026</v>
      </c>
      <c r="G2088" t="s">
        <v>18929</v>
      </c>
      <c r="H2088" s="18" t="s">
        <v>18928</v>
      </c>
    </row>
    <row r="2089" spans="1:8" x14ac:dyDescent="0.25">
      <c r="A2089" s="19" t="s">
        <v>18906</v>
      </c>
      <c r="B2089" t="s">
        <v>18905</v>
      </c>
      <c r="C2089" t="s">
        <v>18904</v>
      </c>
      <c r="D2089" t="s">
        <v>18903</v>
      </c>
      <c r="E2089" t="s">
        <v>18902</v>
      </c>
      <c r="F2089" t="s">
        <v>18901</v>
      </c>
      <c r="G2089" t="s">
        <v>18922</v>
      </c>
      <c r="H2089" s="18" t="s">
        <v>18921</v>
      </c>
    </row>
    <row r="2090" spans="1:8" x14ac:dyDescent="0.25">
      <c r="A2090" s="19" t="s">
        <v>18898</v>
      </c>
      <c r="B2090" t="s">
        <v>18897</v>
      </c>
      <c r="C2090" t="s">
        <v>18896</v>
      </c>
      <c r="D2090" t="s">
        <v>18895</v>
      </c>
      <c r="E2090" t="s">
        <v>18894</v>
      </c>
      <c r="F2090" t="s">
        <v>18893</v>
      </c>
      <c r="G2090" t="s">
        <v>18915</v>
      </c>
      <c r="H2090" s="18" t="s">
        <v>18914</v>
      </c>
    </row>
    <row r="2091" spans="1:8" x14ac:dyDescent="0.25">
      <c r="A2091" s="19" t="s">
        <v>18890</v>
      </c>
      <c r="B2091" t="s">
        <v>18889</v>
      </c>
      <c r="C2091" t="s">
        <v>18888</v>
      </c>
      <c r="D2091" t="s">
        <v>18887</v>
      </c>
      <c r="G2091" t="s">
        <v>18908</v>
      </c>
      <c r="H2091" s="18" t="s">
        <v>18907</v>
      </c>
    </row>
    <row r="2092" spans="1:8" x14ac:dyDescent="0.25">
      <c r="A2092" s="19" t="s">
        <v>18884</v>
      </c>
      <c r="B2092" t="s">
        <v>18883</v>
      </c>
      <c r="C2092" t="s">
        <v>18882</v>
      </c>
      <c r="D2092" t="s">
        <v>18881</v>
      </c>
      <c r="G2092" t="s">
        <v>18900</v>
      </c>
      <c r="H2092" s="18" t="s">
        <v>18899</v>
      </c>
    </row>
    <row r="2093" spans="1:8" x14ac:dyDescent="0.25">
      <c r="A2093" s="19" t="s">
        <v>18878</v>
      </c>
      <c r="B2093" t="s">
        <v>18877</v>
      </c>
      <c r="C2093" t="s">
        <v>18876</v>
      </c>
      <c r="D2093" t="s">
        <v>18875</v>
      </c>
      <c r="G2093" t="s">
        <v>18892</v>
      </c>
      <c r="H2093" s="18" t="s">
        <v>18891</v>
      </c>
    </row>
    <row r="2094" spans="1:8" x14ac:dyDescent="0.25">
      <c r="A2094" s="19" t="s">
        <v>18872</v>
      </c>
      <c r="B2094" t="s">
        <v>10752</v>
      </c>
      <c r="C2094" t="s">
        <v>18871</v>
      </c>
      <c r="D2094" t="s">
        <v>18870</v>
      </c>
      <c r="G2094" t="s">
        <v>18886</v>
      </c>
      <c r="H2094" s="18" t="s">
        <v>18885</v>
      </c>
    </row>
    <row r="2095" spans="1:8" x14ac:dyDescent="0.25">
      <c r="A2095" s="19" t="s">
        <v>18867</v>
      </c>
      <c r="B2095" t="s">
        <v>43025</v>
      </c>
      <c r="C2095" t="s">
        <v>18866</v>
      </c>
      <c r="D2095" t="s">
        <v>18865</v>
      </c>
      <c r="G2095" t="s">
        <v>18880</v>
      </c>
      <c r="H2095" s="18" t="s">
        <v>18879</v>
      </c>
    </row>
    <row r="2096" spans="1:8" x14ac:dyDescent="0.25">
      <c r="A2096" s="19" t="s">
        <v>18862</v>
      </c>
      <c r="B2096" t="s">
        <v>18861</v>
      </c>
      <c r="C2096" t="s">
        <v>18860</v>
      </c>
      <c r="D2096" t="s">
        <v>18859</v>
      </c>
      <c r="G2096" t="s">
        <v>18874</v>
      </c>
      <c r="H2096" s="18" t="s">
        <v>18873</v>
      </c>
    </row>
    <row r="2097" spans="1:8" x14ac:dyDescent="0.25">
      <c r="A2097" s="19" t="s">
        <v>18856</v>
      </c>
      <c r="B2097" t="s">
        <v>10746</v>
      </c>
      <c r="C2097" t="s">
        <v>18855</v>
      </c>
      <c r="D2097" t="s">
        <v>18854</v>
      </c>
      <c r="G2097" t="s">
        <v>18869</v>
      </c>
      <c r="H2097" s="18" t="s">
        <v>18868</v>
      </c>
    </row>
    <row r="2098" spans="1:8" x14ac:dyDescent="0.25">
      <c r="A2098" s="19" t="s">
        <v>18851</v>
      </c>
      <c r="B2098" t="s">
        <v>18850</v>
      </c>
      <c r="C2098" t="s">
        <v>18849</v>
      </c>
      <c r="D2098" t="s">
        <v>18848</v>
      </c>
      <c r="G2098" t="s">
        <v>18864</v>
      </c>
      <c r="H2098" s="18" t="s">
        <v>18863</v>
      </c>
    </row>
    <row r="2099" spans="1:8" x14ac:dyDescent="0.25">
      <c r="A2099" s="19" t="s">
        <v>18845</v>
      </c>
      <c r="B2099" t="s">
        <v>43024</v>
      </c>
      <c r="C2099" t="s">
        <v>18844</v>
      </c>
      <c r="D2099" t="s">
        <v>18843</v>
      </c>
      <c r="G2099" t="s">
        <v>18858</v>
      </c>
      <c r="H2099" s="18" t="s">
        <v>18857</v>
      </c>
    </row>
    <row r="2100" spans="1:8" x14ac:dyDescent="0.25">
      <c r="A2100" s="19" t="s">
        <v>18840</v>
      </c>
      <c r="B2100" t="s">
        <v>18839</v>
      </c>
      <c r="C2100" t="s">
        <v>18838</v>
      </c>
      <c r="D2100" t="s">
        <v>18837</v>
      </c>
      <c r="G2100" t="s">
        <v>18853</v>
      </c>
      <c r="H2100" s="18" t="s">
        <v>18852</v>
      </c>
    </row>
    <row r="2101" spans="1:8" x14ac:dyDescent="0.25">
      <c r="A2101" s="19" t="s">
        <v>18834</v>
      </c>
      <c r="B2101" t="s">
        <v>43023</v>
      </c>
      <c r="C2101" t="s">
        <v>18833</v>
      </c>
      <c r="D2101" t="s">
        <v>18832</v>
      </c>
      <c r="G2101" t="s">
        <v>18847</v>
      </c>
      <c r="H2101" s="18" t="s">
        <v>18846</v>
      </c>
    </row>
    <row r="2102" spans="1:8" x14ac:dyDescent="0.25">
      <c r="A2102" s="19" t="s">
        <v>18829</v>
      </c>
      <c r="B2102" t="s">
        <v>43022</v>
      </c>
      <c r="C2102" t="s">
        <v>18828</v>
      </c>
      <c r="D2102" t="s">
        <v>18827</v>
      </c>
      <c r="G2102" t="s">
        <v>18842</v>
      </c>
      <c r="H2102" s="18" t="s">
        <v>18841</v>
      </c>
    </row>
    <row r="2103" spans="1:8" x14ac:dyDescent="0.25">
      <c r="A2103" s="19" t="s">
        <v>18824</v>
      </c>
      <c r="B2103" t="s">
        <v>18823</v>
      </c>
      <c r="C2103" t="s">
        <v>18822</v>
      </c>
      <c r="D2103" t="s">
        <v>18821</v>
      </c>
      <c r="G2103" t="s">
        <v>18836</v>
      </c>
      <c r="H2103" s="18" t="s">
        <v>18835</v>
      </c>
    </row>
    <row r="2104" spans="1:8" x14ac:dyDescent="0.25">
      <c r="A2104" s="19" t="s">
        <v>18818</v>
      </c>
      <c r="B2104" t="s">
        <v>43021</v>
      </c>
      <c r="C2104" t="s">
        <v>18817</v>
      </c>
      <c r="D2104" t="s">
        <v>18816</v>
      </c>
      <c r="G2104" t="s">
        <v>18831</v>
      </c>
      <c r="H2104" s="18" t="s">
        <v>18830</v>
      </c>
    </row>
    <row r="2105" spans="1:8" x14ac:dyDescent="0.25">
      <c r="A2105" s="19" t="s">
        <v>18813</v>
      </c>
      <c r="B2105" t="s">
        <v>18812</v>
      </c>
      <c r="C2105" t="s">
        <v>18811</v>
      </c>
      <c r="D2105" t="s">
        <v>18810</v>
      </c>
      <c r="G2105" t="s">
        <v>18826</v>
      </c>
      <c r="H2105" s="18" t="s">
        <v>18825</v>
      </c>
    </row>
    <row r="2106" spans="1:8" x14ac:dyDescent="0.25">
      <c r="A2106" s="19" t="s">
        <v>18807</v>
      </c>
      <c r="B2106" t="s">
        <v>18806</v>
      </c>
      <c r="C2106" t="s">
        <v>18805</v>
      </c>
      <c r="D2106" t="s">
        <v>18804</v>
      </c>
      <c r="G2106" t="s">
        <v>18820</v>
      </c>
      <c r="H2106" s="18" t="s">
        <v>18819</v>
      </c>
    </row>
    <row r="2107" spans="1:8" x14ac:dyDescent="0.25">
      <c r="A2107" s="19" t="s">
        <v>18801</v>
      </c>
      <c r="B2107" t="s">
        <v>18800</v>
      </c>
      <c r="C2107" t="s">
        <v>18799</v>
      </c>
      <c r="D2107" t="s">
        <v>18798</v>
      </c>
      <c r="G2107" t="s">
        <v>18815</v>
      </c>
      <c r="H2107" s="18" t="s">
        <v>18814</v>
      </c>
    </row>
    <row r="2108" spans="1:8" x14ac:dyDescent="0.25">
      <c r="A2108" s="19" t="s">
        <v>18795</v>
      </c>
      <c r="B2108" t="s">
        <v>18794</v>
      </c>
      <c r="C2108" t="s">
        <v>18793</v>
      </c>
      <c r="D2108" t="s">
        <v>18792</v>
      </c>
      <c r="G2108" t="s">
        <v>18809</v>
      </c>
      <c r="H2108" s="18" t="s">
        <v>18808</v>
      </c>
    </row>
    <row r="2109" spans="1:8" x14ac:dyDescent="0.25">
      <c r="A2109" s="19" t="s">
        <v>18789</v>
      </c>
      <c r="B2109" t="s">
        <v>43020</v>
      </c>
      <c r="C2109" t="s">
        <v>18788</v>
      </c>
      <c r="D2109" t="s">
        <v>18787</v>
      </c>
      <c r="G2109" t="s">
        <v>18803</v>
      </c>
      <c r="H2109" s="18" t="s">
        <v>18802</v>
      </c>
    </row>
    <row r="2110" spans="1:8" x14ac:dyDescent="0.25">
      <c r="A2110" s="19" t="s">
        <v>18784</v>
      </c>
      <c r="B2110" t="s">
        <v>18783</v>
      </c>
      <c r="C2110" t="s">
        <v>18782</v>
      </c>
      <c r="D2110" t="s">
        <v>18781</v>
      </c>
      <c r="G2110" t="s">
        <v>18797</v>
      </c>
      <c r="H2110" s="18" t="s">
        <v>18796</v>
      </c>
    </row>
    <row r="2111" spans="1:8" x14ac:dyDescent="0.25">
      <c r="A2111" s="19" t="s">
        <v>18778</v>
      </c>
      <c r="B2111" t="s">
        <v>18777</v>
      </c>
      <c r="C2111" t="s">
        <v>18776</v>
      </c>
      <c r="D2111" t="s">
        <v>18775</v>
      </c>
      <c r="G2111" t="s">
        <v>18791</v>
      </c>
      <c r="H2111" s="18" t="s">
        <v>18790</v>
      </c>
    </row>
    <row r="2112" spans="1:8" x14ac:dyDescent="0.25">
      <c r="A2112" s="19" t="s">
        <v>18772</v>
      </c>
      <c r="B2112" t="s">
        <v>18771</v>
      </c>
      <c r="C2112" t="s">
        <v>18770</v>
      </c>
      <c r="D2112" t="s">
        <v>18769</v>
      </c>
      <c r="G2112" t="s">
        <v>18786</v>
      </c>
      <c r="H2112" s="18" t="s">
        <v>18785</v>
      </c>
    </row>
    <row r="2113" spans="1:8" x14ac:dyDescent="0.25">
      <c r="A2113" s="19" t="s">
        <v>18766</v>
      </c>
      <c r="B2113" t="s">
        <v>43019</v>
      </c>
      <c r="C2113" t="s">
        <v>18765</v>
      </c>
      <c r="D2113" t="s">
        <v>18764</v>
      </c>
      <c r="G2113" t="s">
        <v>18780</v>
      </c>
      <c r="H2113" s="18" t="s">
        <v>18779</v>
      </c>
    </row>
    <row r="2114" spans="1:8" x14ac:dyDescent="0.25">
      <c r="A2114" s="19" t="s">
        <v>18761</v>
      </c>
      <c r="B2114" t="s">
        <v>18760</v>
      </c>
      <c r="C2114" t="s">
        <v>18759</v>
      </c>
      <c r="D2114" t="s">
        <v>18758</v>
      </c>
      <c r="G2114" t="s">
        <v>18774</v>
      </c>
      <c r="H2114" s="18" t="s">
        <v>18773</v>
      </c>
    </row>
    <row r="2115" spans="1:8" x14ac:dyDescent="0.25">
      <c r="A2115" s="19" t="s">
        <v>18755</v>
      </c>
      <c r="B2115" t="s">
        <v>43018</v>
      </c>
      <c r="C2115" t="s">
        <v>18754</v>
      </c>
      <c r="D2115" t="s">
        <v>18753</v>
      </c>
      <c r="G2115" t="s">
        <v>18768</v>
      </c>
      <c r="H2115" s="18" t="s">
        <v>18767</v>
      </c>
    </row>
    <row r="2116" spans="1:8" x14ac:dyDescent="0.25">
      <c r="A2116" s="19" t="s">
        <v>18750</v>
      </c>
      <c r="B2116" t="s">
        <v>18749</v>
      </c>
      <c r="C2116" t="s">
        <v>18748</v>
      </c>
      <c r="D2116" t="s">
        <v>18747</v>
      </c>
      <c r="G2116" t="s">
        <v>18763</v>
      </c>
      <c r="H2116" s="18" t="s">
        <v>18762</v>
      </c>
    </row>
    <row r="2117" spans="1:8" x14ac:dyDescent="0.25">
      <c r="A2117" s="19" t="s">
        <v>18744</v>
      </c>
      <c r="B2117" t="s">
        <v>18743</v>
      </c>
      <c r="C2117" t="s">
        <v>18742</v>
      </c>
      <c r="D2117" t="s">
        <v>18741</v>
      </c>
      <c r="G2117" t="s">
        <v>18757</v>
      </c>
      <c r="H2117" s="18" t="s">
        <v>18756</v>
      </c>
    </row>
    <row r="2118" spans="1:8" x14ac:dyDescent="0.25">
      <c r="A2118" s="19" t="s">
        <v>43017</v>
      </c>
      <c r="B2118" t="s">
        <v>43016</v>
      </c>
      <c r="C2118" t="s">
        <v>18738</v>
      </c>
      <c r="D2118" t="s">
        <v>18737</v>
      </c>
      <c r="G2118" t="s">
        <v>18752</v>
      </c>
      <c r="H2118" s="18" t="s">
        <v>18751</v>
      </c>
    </row>
    <row r="2119" spans="1:8" x14ac:dyDescent="0.25">
      <c r="A2119" s="19"/>
      <c r="C2119" t="s">
        <v>18734</v>
      </c>
      <c r="D2119" t="s">
        <v>18733</v>
      </c>
      <c r="G2119" t="s">
        <v>18746</v>
      </c>
      <c r="H2119" s="18" t="s">
        <v>18745</v>
      </c>
    </row>
    <row r="2120" spans="1:8" x14ac:dyDescent="0.25">
      <c r="A2120" s="19"/>
      <c r="C2120" t="s">
        <v>18730</v>
      </c>
      <c r="D2120" t="s">
        <v>18729</v>
      </c>
      <c r="G2120" t="s">
        <v>18740</v>
      </c>
      <c r="H2120" s="18" t="s">
        <v>18739</v>
      </c>
    </row>
    <row r="2121" spans="1:8" x14ac:dyDescent="0.25">
      <c r="A2121" s="19"/>
      <c r="C2121" t="s">
        <v>18726</v>
      </c>
      <c r="D2121" t="s">
        <v>18725</v>
      </c>
      <c r="G2121" t="s">
        <v>18736</v>
      </c>
      <c r="H2121" s="18" t="s">
        <v>18735</v>
      </c>
    </row>
    <row r="2122" spans="1:8" x14ac:dyDescent="0.25">
      <c r="A2122" s="19"/>
      <c r="C2122" t="s">
        <v>18722</v>
      </c>
      <c r="D2122" t="s">
        <v>18721</v>
      </c>
      <c r="G2122" t="s">
        <v>18732</v>
      </c>
      <c r="H2122" s="18" t="s">
        <v>18731</v>
      </c>
    </row>
    <row r="2123" spans="1:8" x14ac:dyDescent="0.25">
      <c r="A2123" s="19"/>
      <c r="C2123" t="s">
        <v>18718</v>
      </c>
      <c r="D2123" t="s">
        <v>18717</v>
      </c>
      <c r="G2123" t="s">
        <v>18728</v>
      </c>
      <c r="H2123" s="18" t="s">
        <v>18727</v>
      </c>
    </row>
    <row r="2124" spans="1:8" x14ac:dyDescent="0.25">
      <c r="A2124" s="19"/>
      <c r="C2124" t="s">
        <v>18714</v>
      </c>
      <c r="D2124" t="s">
        <v>18713</v>
      </c>
      <c r="G2124" t="s">
        <v>18724</v>
      </c>
      <c r="H2124" s="18" t="s">
        <v>18723</v>
      </c>
    </row>
    <row r="2125" spans="1:8" x14ac:dyDescent="0.25">
      <c r="A2125" s="19"/>
      <c r="C2125" t="s">
        <v>18710</v>
      </c>
      <c r="D2125" t="s">
        <v>18709</v>
      </c>
      <c r="G2125" t="s">
        <v>18720</v>
      </c>
      <c r="H2125" s="18" t="s">
        <v>18719</v>
      </c>
    </row>
    <row r="2126" spans="1:8" x14ac:dyDescent="0.25">
      <c r="A2126" s="19"/>
      <c r="C2126" t="s">
        <v>18706</v>
      </c>
      <c r="D2126" t="s">
        <v>18705</v>
      </c>
      <c r="G2126" t="s">
        <v>18716</v>
      </c>
      <c r="H2126" s="18" t="s">
        <v>18715</v>
      </c>
    </row>
    <row r="2127" spans="1:8" x14ac:dyDescent="0.25">
      <c r="A2127" s="19"/>
      <c r="C2127" t="s">
        <v>18702</v>
      </c>
      <c r="D2127" t="s">
        <v>18701</v>
      </c>
      <c r="G2127" t="s">
        <v>18712</v>
      </c>
      <c r="H2127" s="18" t="s">
        <v>18711</v>
      </c>
    </row>
    <row r="2128" spans="1:8" x14ac:dyDescent="0.25">
      <c r="A2128" s="19"/>
      <c r="C2128" t="s">
        <v>18698</v>
      </c>
      <c r="D2128" t="s">
        <v>18697</v>
      </c>
      <c r="G2128" t="s">
        <v>18708</v>
      </c>
      <c r="H2128" s="18" t="s">
        <v>18707</v>
      </c>
    </row>
    <row r="2129" spans="1:8" x14ac:dyDescent="0.25">
      <c r="A2129" s="19"/>
      <c r="C2129" t="s">
        <v>18694</v>
      </c>
      <c r="D2129" t="s">
        <v>18693</v>
      </c>
      <c r="G2129" t="s">
        <v>18704</v>
      </c>
      <c r="H2129" s="18" t="s">
        <v>18703</v>
      </c>
    </row>
    <row r="2130" spans="1:8" x14ac:dyDescent="0.25">
      <c r="A2130" s="19"/>
      <c r="C2130" t="s">
        <v>18691</v>
      </c>
      <c r="D2130" t="s">
        <v>18690</v>
      </c>
      <c r="G2130" t="s">
        <v>18700</v>
      </c>
      <c r="H2130" s="18" t="s">
        <v>18699</v>
      </c>
    </row>
    <row r="2131" spans="1:8" x14ac:dyDescent="0.25">
      <c r="A2131" s="19"/>
      <c r="C2131" t="s">
        <v>18687</v>
      </c>
      <c r="D2131" t="s">
        <v>18686</v>
      </c>
      <c r="G2131" t="s">
        <v>18696</v>
      </c>
      <c r="H2131" s="18" t="s">
        <v>18695</v>
      </c>
    </row>
    <row r="2132" spans="1:8" x14ac:dyDescent="0.25">
      <c r="A2132" s="19"/>
      <c r="C2132" t="s">
        <v>18684</v>
      </c>
      <c r="D2132" t="s">
        <v>18683</v>
      </c>
      <c r="G2132" t="s">
        <v>18692</v>
      </c>
      <c r="H2132" s="18" t="s">
        <v>18688</v>
      </c>
    </row>
    <row r="2133" spans="1:8" x14ac:dyDescent="0.25">
      <c r="A2133" s="19"/>
      <c r="C2133" t="s">
        <v>18680</v>
      </c>
      <c r="D2133" t="s">
        <v>18679</v>
      </c>
      <c r="G2133" t="s">
        <v>18689</v>
      </c>
      <c r="H2133" s="18" t="s">
        <v>18681</v>
      </c>
    </row>
    <row r="2134" spans="1:8" x14ac:dyDescent="0.25">
      <c r="A2134" s="19"/>
      <c r="C2134" t="s">
        <v>18676</v>
      </c>
      <c r="D2134" t="s">
        <v>18675</v>
      </c>
      <c r="G2134" t="s">
        <v>18685</v>
      </c>
      <c r="H2134" s="18" t="s">
        <v>18677</v>
      </c>
    </row>
    <row r="2135" spans="1:8" x14ac:dyDescent="0.25">
      <c r="A2135" s="19"/>
      <c r="C2135" t="s">
        <v>18672</v>
      </c>
      <c r="D2135" t="s">
        <v>18671</v>
      </c>
      <c r="G2135" t="s">
        <v>18682</v>
      </c>
      <c r="H2135" s="18" t="s">
        <v>18673</v>
      </c>
    </row>
    <row r="2136" spans="1:8" x14ac:dyDescent="0.25">
      <c r="A2136" s="19"/>
      <c r="C2136" t="s">
        <v>18669</v>
      </c>
      <c r="D2136" t="s">
        <v>18668</v>
      </c>
      <c r="G2136" t="s">
        <v>18678</v>
      </c>
      <c r="H2136" s="18" t="s">
        <v>18670</v>
      </c>
    </row>
    <row r="2137" spans="1:8" x14ac:dyDescent="0.25">
      <c r="A2137" s="19"/>
      <c r="C2137" t="s">
        <v>18666</v>
      </c>
      <c r="D2137" t="s">
        <v>18665</v>
      </c>
      <c r="G2137" t="s">
        <v>18674</v>
      </c>
      <c r="H2137" s="18" t="s">
        <v>18667</v>
      </c>
    </row>
    <row r="2138" spans="1:8" x14ac:dyDescent="0.25">
      <c r="A2138" s="19"/>
      <c r="C2138" t="s">
        <v>18662</v>
      </c>
      <c r="D2138" t="s">
        <v>18661</v>
      </c>
      <c r="G2138" t="s">
        <v>18664</v>
      </c>
      <c r="H2138" s="18" t="s">
        <v>18663</v>
      </c>
    </row>
    <row r="2139" spans="1:8" x14ac:dyDescent="0.25">
      <c r="A2139" s="19"/>
      <c r="C2139" t="s">
        <v>18658</v>
      </c>
      <c r="D2139" t="s">
        <v>18657</v>
      </c>
      <c r="G2139" t="s">
        <v>18660</v>
      </c>
      <c r="H2139" s="18" t="s">
        <v>18659</v>
      </c>
    </row>
    <row r="2140" spans="1:8" x14ac:dyDescent="0.25">
      <c r="A2140" s="19"/>
      <c r="C2140" t="s">
        <v>18654</v>
      </c>
      <c r="D2140" t="s">
        <v>18653</v>
      </c>
      <c r="G2140" t="s">
        <v>18656</v>
      </c>
      <c r="H2140" s="18" t="s">
        <v>18655</v>
      </c>
    </row>
    <row r="2141" spans="1:8" x14ac:dyDescent="0.25">
      <c r="A2141" s="19"/>
      <c r="C2141" t="s">
        <v>18650</v>
      </c>
      <c r="D2141" t="s">
        <v>18649</v>
      </c>
      <c r="G2141" t="s">
        <v>18652</v>
      </c>
      <c r="H2141" s="18" t="s">
        <v>18651</v>
      </c>
    </row>
    <row r="2142" spans="1:8" x14ac:dyDescent="0.25">
      <c r="A2142" s="19"/>
      <c r="C2142" t="s">
        <v>18646</v>
      </c>
      <c r="D2142" t="s">
        <v>18645</v>
      </c>
      <c r="G2142" t="s">
        <v>18648</v>
      </c>
      <c r="H2142" s="18" t="s">
        <v>18647</v>
      </c>
    </row>
    <row r="2143" spans="1:8" x14ac:dyDescent="0.25">
      <c r="A2143" s="19"/>
      <c r="C2143" t="s">
        <v>18642</v>
      </c>
      <c r="D2143" t="s">
        <v>18641</v>
      </c>
      <c r="G2143" t="s">
        <v>18644</v>
      </c>
      <c r="H2143" s="18" t="s">
        <v>18643</v>
      </c>
    </row>
    <row r="2144" spans="1:8" x14ac:dyDescent="0.25">
      <c r="A2144" s="19"/>
      <c r="C2144" t="s">
        <v>18638</v>
      </c>
      <c r="D2144" t="s">
        <v>18637</v>
      </c>
      <c r="G2144" t="s">
        <v>18640</v>
      </c>
      <c r="H2144" s="18" t="s">
        <v>18639</v>
      </c>
    </row>
    <row r="2145" spans="1:8" x14ac:dyDescent="0.25">
      <c r="A2145" s="19"/>
      <c r="C2145" t="s">
        <v>18634</v>
      </c>
      <c r="D2145" t="s">
        <v>18633</v>
      </c>
      <c r="G2145" t="s">
        <v>18636</v>
      </c>
      <c r="H2145" s="18" t="s">
        <v>18635</v>
      </c>
    </row>
    <row r="2146" spans="1:8" x14ac:dyDescent="0.25">
      <c r="A2146" s="19"/>
      <c r="C2146" t="s">
        <v>18630</v>
      </c>
      <c r="D2146" t="s">
        <v>18629</v>
      </c>
      <c r="G2146" t="s">
        <v>18632</v>
      </c>
      <c r="H2146" s="18" t="s">
        <v>18631</v>
      </c>
    </row>
    <row r="2147" spans="1:8" x14ac:dyDescent="0.25">
      <c r="A2147" s="19"/>
      <c r="C2147" t="s">
        <v>18626</v>
      </c>
      <c r="D2147" t="s">
        <v>18625</v>
      </c>
      <c r="G2147" t="s">
        <v>18628</v>
      </c>
      <c r="H2147" s="18" t="s">
        <v>18627</v>
      </c>
    </row>
    <row r="2148" spans="1:8" x14ac:dyDescent="0.25">
      <c r="A2148" s="19"/>
      <c r="C2148" t="s">
        <v>18622</v>
      </c>
      <c r="D2148" t="s">
        <v>18621</v>
      </c>
      <c r="G2148" t="s">
        <v>18624</v>
      </c>
      <c r="H2148" s="18" t="s">
        <v>18623</v>
      </c>
    </row>
    <row r="2149" spans="1:8" x14ac:dyDescent="0.25">
      <c r="A2149" s="19"/>
      <c r="C2149" t="s">
        <v>18618</v>
      </c>
      <c r="D2149" t="s">
        <v>18617</v>
      </c>
      <c r="G2149" t="s">
        <v>18620</v>
      </c>
      <c r="H2149" s="18" t="s">
        <v>18619</v>
      </c>
    </row>
    <row r="2150" spans="1:8" x14ac:dyDescent="0.25">
      <c r="A2150" s="19"/>
      <c r="C2150" t="s">
        <v>18614</v>
      </c>
      <c r="D2150" t="s">
        <v>18613</v>
      </c>
      <c r="G2150" t="s">
        <v>18616</v>
      </c>
      <c r="H2150" s="18" t="s">
        <v>18615</v>
      </c>
    </row>
    <row r="2151" spans="1:8" x14ac:dyDescent="0.25">
      <c r="A2151" s="19"/>
      <c r="C2151" t="s">
        <v>18610</v>
      </c>
      <c r="D2151" t="s">
        <v>18609</v>
      </c>
      <c r="G2151" t="s">
        <v>18612</v>
      </c>
      <c r="H2151" s="18" t="s">
        <v>18611</v>
      </c>
    </row>
    <row r="2152" spans="1:8" x14ac:dyDescent="0.25">
      <c r="A2152" s="19"/>
      <c r="C2152" t="s">
        <v>18606</v>
      </c>
      <c r="D2152" t="s">
        <v>18605</v>
      </c>
      <c r="G2152" t="s">
        <v>18608</v>
      </c>
      <c r="H2152" s="18" t="s">
        <v>18607</v>
      </c>
    </row>
    <row r="2153" spans="1:8" x14ac:dyDescent="0.25">
      <c r="A2153" s="19"/>
      <c r="C2153" t="s">
        <v>18603</v>
      </c>
      <c r="D2153" t="s">
        <v>18602</v>
      </c>
      <c r="G2153" t="s">
        <v>18604</v>
      </c>
      <c r="H2153" s="18" t="s">
        <v>2139</v>
      </c>
    </row>
    <row r="2154" spans="1:8" x14ac:dyDescent="0.25">
      <c r="A2154" s="19"/>
      <c r="C2154" t="s">
        <v>18599</v>
      </c>
      <c r="D2154" t="s">
        <v>18598</v>
      </c>
      <c r="G2154" t="s">
        <v>18601</v>
      </c>
      <c r="H2154" s="18" t="s">
        <v>18600</v>
      </c>
    </row>
    <row r="2155" spans="1:8" x14ac:dyDescent="0.25">
      <c r="A2155" s="19"/>
      <c r="C2155" t="s">
        <v>18595</v>
      </c>
      <c r="D2155" t="s">
        <v>18594</v>
      </c>
      <c r="G2155" t="s">
        <v>18597</v>
      </c>
      <c r="H2155" s="18" t="s">
        <v>18596</v>
      </c>
    </row>
    <row r="2156" spans="1:8" x14ac:dyDescent="0.25">
      <c r="A2156" s="19"/>
      <c r="C2156" t="s">
        <v>18591</v>
      </c>
      <c r="D2156" t="s">
        <v>18590</v>
      </c>
      <c r="G2156" t="s">
        <v>18593</v>
      </c>
      <c r="H2156" s="18" t="s">
        <v>18592</v>
      </c>
    </row>
    <row r="2157" spans="1:8" x14ac:dyDescent="0.25">
      <c r="A2157" s="19"/>
      <c r="C2157" t="s">
        <v>18587</v>
      </c>
      <c r="D2157" t="s">
        <v>18586</v>
      </c>
      <c r="G2157" t="s">
        <v>18589</v>
      </c>
      <c r="H2157" s="18" t="s">
        <v>18588</v>
      </c>
    </row>
    <row r="2158" spans="1:8" x14ac:dyDescent="0.25">
      <c r="A2158" s="19"/>
      <c r="C2158" t="s">
        <v>18583</v>
      </c>
      <c r="D2158" t="s">
        <v>18582</v>
      </c>
      <c r="G2158" t="s">
        <v>18585</v>
      </c>
      <c r="H2158" s="18" t="s">
        <v>18584</v>
      </c>
    </row>
    <row r="2159" spans="1:8" x14ac:dyDescent="0.25">
      <c r="A2159" s="19"/>
      <c r="C2159" t="s">
        <v>18579</v>
      </c>
      <c r="D2159" t="s">
        <v>18578</v>
      </c>
      <c r="G2159" t="s">
        <v>18581</v>
      </c>
      <c r="H2159" s="18" t="s">
        <v>18580</v>
      </c>
    </row>
    <row r="2160" spans="1:8" x14ac:dyDescent="0.25">
      <c r="A2160" s="19"/>
      <c r="C2160" t="s">
        <v>18575</v>
      </c>
      <c r="D2160" t="s">
        <v>18574</v>
      </c>
      <c r="G2160" t="s">
        <v>18577</v>
      </c>
      <c r="H2160" s="18" t="s">
        <v>18576</v>
      </c>
    </row>
    <row r="2161" spans="1:8" x14ac:dyDescent="0.25">
      <c r="A2161" s="19"/>
      <c r="C2161" t="s">
        <v>18571</v>
      </c>
      <c r="D2161" t="s">
        <v>18570</v>
      </c>
      <c r="G2161" t="s">
        <v>18573</v>
      </c>
      <c r="H2161" s="18" t="s">
        <v>18572</v>
      </c>
    </row>
    <row r="2162" spans="1:8" x14ac:dyDescent="0.25">
      <c r="A2162" s="19"/>
      <c r="C2162" t="s">
        <v>18567</v>
      </c>
      <c r="D2162" t="s">
        <v>18566</v>
      </c>
      <c r="G2162" t="s">
        <v>18569</v>
      </c>
      <c r="H2162" s="18" t="s">
        <v>18568</v>
      </c>
    </row>
    <row r="2163" spans="1:8" x14ac:dyDescent="0.25">
      <c r="A2163" s="19"/>
      <c r="C2163" t="s">
        <v>18563</v>
      </c>
      <c r="D2163" t="s">
        <v>18562</v>
      </c>
      <c r="G2163" t="s">
        <v>18565</v>
      </c>
      <c r="H2163" s="18" t="s">
        <v>18564</v>
      </c>
    </row>
    <row r="2164" spans="1:8" x14ac:dyDescent="0.25">
      <c r="A2164" s="19"/>
      <c r="C2164" t="s">
        <v>18559</v>
      </c>
      <c r="D2164" t="s">
        <v>18558</v>
      </c>
      <c r="G2164" t="s">
        <v>18561</v>
      </c>
      <c r="H2164" s="18" t="s">
        <v>18560</v>
      </c>
    </row>
    <row r="2165" spans="1:8" x14ac:dyDescent="0.25">
      <c r="A2165" s="19"/>
      <c r="C2165" t="s">
        <v>18555</v>
      </c>
      <c r="D2165" t="s">
        <v>18554</v>
      </c>
      <c r="G2165" t="s">
        <v>43015</v>
      </c>
      <c r="H2165" s="18" t="s">
        <v>43014</v>
      </c>
    </row>
    <row r="2166" spans="1:8" x14ac:dyDescent="0.25">
      <c r="A2166" s="19"/>
      <c r="C2166" t="s">
        <v>18551</v>
      </c>
      <c r="D2166" t="s">
        <v>18550</v>
      </c>
      <c r="G2166" t="s">
        <v>18557</v>
      </c>
      <c r="H2166" s="18" t="s">
        <v>18556</v>
      </c>
    </row>
    <row r="2167" spans="1:8" x14ac:dyDescent="0.25">
      <c r="A2167" s="19"/>
      <c r="C2167" t="s">
        <v>18547</v>
      </c>
      <c r="D2167" t="s">
        <v>18546</v>
      </c>
      <c r="G2167" t="s">
        <v>18553</v>
      </c>
      <c r="H2167" s="18" t="s">
        <v>18552</v>
      </c>
    </row>
    <row r="2168" spans="1:8" x14ac:dyDescent="0.25">
      <c r="A2168" s="19"/>
      <c r="C2168" t="s">
        <v>18543</v>
      </c>
      <c r="D2168" t="s">
        <v>18542</v>
      </c>
      <c r="G2168" t="s">
        <v>18549</v>
      </c>
      <c r="H2168" s="18" t="s">
        <v>18548</v>
      </c>
    </row>
    <row r="2169" spans="1:8" x14ac:dyDescent="0.25">
      <c r="A2169" s="19"/>
      <c r="C2169" t="s">
        <v>18539</v>
      </c>
      <c r="D2169" t="s">
        <v>18538</v>
      </c>
      <c r="G2169" t="s">
        <v>18545</v>
      </c>
      <c r="H2169" s="18" t="s">
        <v>18544</v>
      </c>
    </row>
    <row r="2170" spans="1:8" x14ac:dyDescent="0.25">
      <c r="A2170" s="19"/>
      <c r="C2170" t="s">
        <v>18535</v>
      </c>
      <c r="D2170" t="s">
        <v>18534</v>
      </c>
      <c r="G2170" t="s">
        <v>18541</v>
      </c>
      <c r="H2170" s="18" t="s">
        <v>18540</v>
      </c>
    </row>
    <row r="2171" spans="1:8" x14ac:dyDescent="0.25">
      <c r="A2171" s="19"/>
      <c r="C2171" t="s">
        <v>18531</v>
      </c>
      <c r="D2171" t="s">
        <v>18530</v>
      </c>
      <c r="G2171" t="s">
        <v>18537</v>
      </c>
      <c r="H2171" s="18" t="s">
        <v>18536</v>
      </c>
    </row>
    <row r="2172" spans="1:8" x14ac:dyDescent="0.25">
      <c r="A2172" s="19"/>
      <c r="C2172" t="s">
        <v>18527</v>
      </c>
      <c r="D2172" t="s">
        <v>18526</v>
      </c>
      <c r="G2172" t="s">
        <v>18533</v>
      </c>
      <c r="H2172" s="18" t="s">
        <v>18532</v>
      </c>
    </row>
    <row r="2173" spans="1:8" x14ac:dyDescent="0.25">
      <c r="A2173" s="19"/>
      <c r="C2173" t="s">
        <v>18523</v>
      </c>
      <c r="D2173" t="s">
        <v>18522</v>
      </c>
      <c r="G2173" t="s">
        <v>18529</v>
      </c>
      <c r="H2173" s="18" t="s">
        <v>18528</v>
      </c>
    </row>
    <row r="2174" spans="1:8" x14ac:dyDescent="0.25">
      <c r="A2174" s="19"/>
      <c r="C2174" t="s">
        <v>18519</v>
      </c>
      <c r="D2174" t="s">
        <v>18518</v>
      </c>
      <c r="G2174" t="s">
        <v>18525</v>
      </c>
      <c r="H2174" s="18" t="s">
        <v>18524</v>
      </c>
    </row>
    <row r="2175" spans="1:8" x14ac:dyDescent="0.25">
      <c r="A2175" s="19"/>
      <c r="C2175" t="s">
        <v>18515</v>
      </c>
      <c r="D2175" t="s">
        <v>18514</v>
      </c>
      <c r="G2175" t="s">
        <v>18521</v>
      </c>
      <c r="H2175" s="18" t="s">
        <v>18520</v>
      </c>
    </row>
    <row r="2176" spans="1:8" x14ac:dyDescent="0.25">
      <c r="A2176" s="19"/>
      <c r="C2176" t="s">
        <v>18511</v>
      </c>
      <c r="D2176" t="s">
        <v>18510</v>
      </c>
      <c r="G2176" t="s">
        <v>18517</v>
      </c>
      <c r="H2176" s="18" t="s">
        <v>18516</v>
      </c>
    </row>
    <row r="2177" spans="1:8" x14ac:dyDescent="0.25">
      <c r="A2177" s="19"/>
      <c r="C2177" t="s">
        <v>18507</v>
      </c>
      <c r="D2177" t="s">
        <v>18506</v>
      </c>
      <c r="G2177" t="s">
        <v>18513</v>
      </c>
      <c r="H2177" s="18" t="s">
        <v>18512</v>
      </c>
    </row>
    <row r="2178" spans="1:8" x14ac:dyDescent="0.25">
      <c r="A2178" s="19"/>
      <c r="C2178" t="s">
        <v>18503</v>
      </c>
      <c r="D2178" t="s">
        <v>18502</v>
      </c>
      <c r="G2178" t="s">
        <v>18509</v>
      </c>
      <c r="H2178" s="18" t="s">
        <v>18508</v>
      </c>
    </row>
    <row r="2179" spans="1:8" x14ac:dyDescent="0.25">
      <c r="A2179" s="19"/>
      <c r="C2179" t="s">
        <v>18499</v>
      </c>
      <c r="D2179" t="s">
        <v>18498</v>
      </c>
      <c r="G2179" t="s">
        <v>18505</v>
      </c>
      <c r="H2179" s="18" t="s">
        <v>18504</v>
      </c>
    </row>
    <row r="2180" spans="1:8" x14ac:dyDescent="0.25">
      <c r="A2180" s="19"/>
      <c r="C2180" t="s">
        <v>18495</v>
      </c>
      <c r="D2180" t="s">
        <v>18494</v>
      </c>
      <c r="G2180" t="s">
        <v>18501</v>
      </c>
      <c r="H2180" s="18" t="s">
        <v>18500</v>
      </c>
    </row>
    <row r="2181" spans="1:8" x14ac:dyDescent="0.25">
      <c r="A2181" s="19"/>
      <c r="C2181" t="s">
        <v>18491</v>
      </c>
      <c r="D2181" t="s">
        <v>18490</v>
      </c>
      <c r="G2181" t="s">
        <v>18497</v>
      </c>
      <c r="H2181" s="18" t="s">
        <v>18496</v>
      </c>
    </row>
    <row r="2182" spans="1:8" x14ac:dyDescent="0.25">
      <c r="A2182" s="19"/>
      <c r="C2182" t="s">
        <v>18487</v>
      </c>
      <c r="D2182" t="s">
        <v>18486</v>
      </c>
      <c r="G2182" t="s">
        <v>18493</v>
      </c>
      <c r="H2182" s="18" t="s">
        <v>18492</v>
      </c>
    </row>
    <row r="2183" spans="1:8" x14ac:dyDescent="0.25">
      <c r="A2183" s="19"/>
      <c r="C2183" t="s">
        <v>18483</v>
      </c>
      <c r="D2183" t="s">
        <v>18482</v>
      </c>
      <c r="G2183" t="s">
        <v>18489</v>
      </c>
      <c r="H2183" s="18" t="s">
        <v>18488</v>
      </c>
    </row>
    <row r="2184" spans="1:8" x14ac:dyDescent="0.25">
      <c r="A2184" s="19"/>
      <c r="C2184" t="s">
        <v>18479</v>
      </c>
      <c r="D2184" t="s">
        <v>18478</v>
      </c>
      <c r="G2184" t="s">
        <v>18485</v>
      </c>
      <c r="H2184" s="18" t="s">
        <v>18484</v>
      </c>
    </row>
    <row r="2185" spans="1:8" x14ac:dyDescent="0.25">
      <c r="A2185" s="19"/>
      <c r="C2185" t="s">
        <v>18475</v>
      </c>
      <c r="D2185" t="s">
        <v>18474</v>
      </c>
      <c r="G2185" t="s">
        <v>18481</v>
      </c>
      <c r="H2185" s="18" t="s">
        <v>18480</v>
      </c>
    </row>
    <row r="2186" spans="1:8" x14ac:dyDescent="0.25">
      <c r="A2186" s="19"/>
      <c r="C2186" t="s">
        <v>18471</v>
      </c>
      <c r="D2186" t="s">
        <v>18470</v>
      </c>
      <c r="G2186" t="s">
        <v>18477</v>
      </c>
      <c r="H2186" s="18" t="s">
        <v>18476</v>
      </c>
    </row>
    <row r="2187" spans="1:8" x14ac:dyDescent="0.25">
      <c r="A2187" s="19"/>
      <c r="C2187" t="s">
        <v>18467</v>
      </c>
      <c r="D2187" t="s">
        <v>18466</v>
      </c>
      <c r="G2187" t="s">
        <v>18473</v>
      </c>
      <c r="H2187" s="18" t="s">
        <v>18472</v>
      </c>
    </row>
    <row r="2188" spans="1:8" x14ac:dyDescent="0.25">
      <c r="A2188" s="19"/>
      <c r="C2188" t="s">
        <v>18463</v>
      </c>
      <c r="D2188" t="s">
        <v>18462</v>
      </c>
      <c r="G2188" t="s">
        <v>18469</v>
      </c>
      <c r="H2188" s="18" t="s">
        <v>18468</v>
      </c>
    </row>
    <row r="2189" spans="1:8" x14ac:dyDescent="0.25">
      <c r="A2189" s="19"/>
      <c r="C2189" t="s">
        <v>43013</v>
      </c>
      <c r="D2189" t="s">
        <v>43012</v>
      </c>
      <c r="G2189" t="s">
        <v>18465</v>
      </c>
      <c r="H2189" s="18" t="s">
        <v>18464</v>
      </c>
    </row>
    <row r="2190" spans="1:8" x14ac:dyDescent="0.25">
      <c r="A2190" s="19"/>
      <c r="C2190" t="s">
        <v>18459</v>
      </c>
      <c r="D2190" t="s">
        <v>18458</v>
      </c>
      <c r="G2190" t="s">
        <v>18461</v>
      </c>
      <c r="H2190" s="18" t="s">
        <v>18460</v>
      </c>
    </row>
    <row r="2191" spans="1:8" x14ac:dyDescent="0.25">
      <c r="A2191" s="19"/>
      <c r="C2191" t="s">
        <v>18455</v>
      </c>
      <c r="D2191" t="s">
        <v>18454</v>
      </c>
      <c r="G2191" t="s">
        <v>18457</v>
      </c>
      <c r="H2191" s="18" t="s">
        <v>18456</v>
      </c>
    </row>
    <row r="2192" spans="1:8" x14ac:dyDescent="0.25">
      <c r="A2192" s="19"/>
      <c r="C2192" t="s">
        <v>18451</v>
      </c>
      <c r="D2192" t="s">
        <v>18450</v>
      </c>
      <c r="G2192" t="s">
        <v>18453</v>
      </c>
      <c r="H2192" s="18" t="s">
        <v>18452</v>
      </c>
    </row>
    <row r="2193" spans="1:8" x14ac:dyDescent="0.25">
      <c r="A2193" s="19"/>
      <c r="C2193" t="s">
        <v>18447</v>
      </c>
      <c r="D2193" t="s">
        <v>18446</v>
      </c>
      <c r="G2193" t="s">
        <v>18449</v>
      </c>
      <c r="H2193" s="18" t="s">
        <v>18448</v>
      </c>
    </row>
    <row r="2194" spans="1:8" x14ac:dyDescent="0.25">
      <c r="A2194" s="19"/>
      <c r="C2194" t="s">
        <v>18443</v>
      </c>
      <c r="D2194" t="s">
        <v>18442</v>
      </c>
      <c r="G2194" t="s">
        <v>18445</v>
      </c>
      <c r="H2194" s="18" t="s">
        <v>18444</v>
      </c>
    </row>
    <row r="2195" spans="1:8" x14ac:dyDescent="0.25">
      <c r="A2195" s="19"/>
      <c r="C2195" t="s">
        <v>18439</v>
      </c>
      <c r="D2195" t="s">
        <v>18438</v>
      </c>
      <c r="G2195" t="s">
        <v>18441</v>
      </c>
      <c r="H2195" s="18" t="s">
        <v>18440</v>
      </c>
    </row>
    <row r="2196" spans="1:8" x14ac:dyDescent="0.25">
      <c r="A2196" s="19"/>
      <c r="C2196" t="s">
        <v>18435</v>
      </c>
      <c r="D2196" t="s">
        <v>18434</v>
      </c>
      <c r="G2196" t="s">
        <v>18437</v>
      </c>
      <c r="H2196" s="18" t="s">
        <v>18436</v>
      </c>
    </row>
    <row r="2197" spans="1:8" x14ac:dyDescent="0.25">
      <c r="A2197" s="19"/>
      <c r="C2197" t="s">
        <v>18431</v>
      </c>
      <c r="D2197" t="s">
        <v>18430</v>
      </c>
      <c r="G2197" t="s">
        <v>18433</v>
      </c>
      <c r="H2197" s="18" t="s">
        <v>18432</v>
      </c>
    </row>
    <row r="2198" spans="1:8" x14ac:dyDescent="0.25">
      <c r="A2198" s="19"/>
      <c r="C2198" t="s">
        <v>18427</v>
      </c>
      <c r="D2198" t="s">
        <v>18426</v>
      </c>
      <c r="G2198" t="s">
        <v>18429</v>
      </c>
      <c r="H2198" s="18" t="s">
        <v>18428</v>
      </c>
    </row>
    <row r="2199" spans="1:8" x14ac:dyDescent="0.25">
      <c r="A2199" s="19"/>
      <c r="C2199" t="s">
        <v>18423</v>
      </c>
      <c r="D2199" t="s">
        <v>18422</v>
      </c>
      <c r="G2199" t="s">
        <v>43011</v>
      </c>
      <c r="H2199" s="18" t="s">
        <v>43010</v>
      </c>
    </row>
    <row r="2200" spans="1:8" x14ac:dyDescent="0.25">
      <c r="A2200" s="19"/>
      <c r="C2200" t="s">
        <v>18419</v>
      </c>
      <c r="D2200" t="s">
        <v>18418</v>
      </c>
      <c r="G2200" t="s">
        <v>18425</v>
      </c>
      <c r="H2200" s="18" t="s">
        <v>18424</v>
      </c>
    </row>
    <row r="2201" spans="1:8" x14ac:dyDescent="0.25">
      <c r="A2201" s="19"/>
      <c r="C2201" t="s">
        <v>18415</v>
      </c>
      <c r="D2201" t="s">
        <v>18414</v>
      </c>
      <c r="G2201" t="s">
        <v>18421</v>
      </c>
      <c r="H2201" s="18" t="s">
        <v>18420</v>
      </c>
    </row>
    <row r="2202" spans="1:8" x14ac:dyDescent="0.25">
      <c r="A2202" s="19"/>
      <c r="C2202" t="s">
        <v>18411</v>
      </c>
      <c r="D2202" t="s">
        <v>18410</v>
      </c>
      <c r="G2202" t="s">
        <v>18417</v>
      </c>
      <c r="H2202" s="18" t="s">
        <v>18416</v>
      </c>
    </row>
    <row r="2203" spans="1:8" x14ac:dyDescent="0.25">
      <c r="A2203" s="19"/>
      <c r="C2203" t="s">
        <v>18407</v>
      </c>
      <c r="D2203" t="s">
        <v>18406</v>
      </c>
      <c r="G2203" t="s">
        <v>18413</v>
      </c>
      <c r="H2203" s="18" t="s">
        <v>18412</v>
      </c>
    </row>
    <row r="2204" spans="1:8" x14ac:dyDescent="0.25">
      <c r="A2204" s="19"/>
      <c r="C2204" t="s">
        <v>18403</v>
      </c>
      <c r="D2204" t="s">
        <v>18402</v>
      </c>
      <c r="G2204" t="s">
        <v>18409</v>
      </c>
      <c r="H2204" s="18" t="s">
        <v>18408</v>
      </c>
    </row>
    <row r="2205" spans="1:8" x14ac:dyDescent="0.25">
      <c r="A2205" s="19"/>
      <c r="C2205" t="s">
        <v>18399</v>
      </c>
      <c r="D2205" t="s">
        <v>18398</v>
      </c>
      <c r="G2205" t="s">
        <v>18405</v>
      </c>
      <c r="H2205" s="18" t="s">
        <v>18404</v>
      </c>
    </row>
    <row r="2206" spans="1:8" x14ac:dyDescent="0.25">
      <c r="A2206" s="19"/>
      <c r="C2206" t="s">
        <v>18395</v>
      </c>
      <c r="D2206" t="s">
        <v>18394</v>
      </c>
      <c r="G2206" t="s">
        <v>18401</v>
      </c>
      <c r="H2206" s="18" t="s">
        <v>18400</v>
      </c>
    </row>
    <row r="2207" spans="1:8" x14ac:dyDescent="0.25">
      <c r="A2207" s="19"/>
      <c r="C2207" t="s">
        <v>18391</v>
      </c>
      <c r="D2207" t="s">
        <v>18390</v>
      </c>
      <c r="G2207" t="s">
        <v>18397</v>
      </c>
      <c r="H2207" s="18" t="s">
        <v>18396</v>
      </c>
    </row>
    <row r="2208" spans="1:8" x14ac:dyDescent="0.25">
      <c r="A2208" s="19"/>
      <c r="C2208" t="s">
        <v>18387</v>
      </c>
      <c r="D2208" t="s">
        <v>18386</v>
      </c>
      <c r="G2208" t="s">
        <v>18393</v>
      </c>
      <c r="H2208" s="18" t="s">
        <v>18392</v>
      </c>
    </row>
    <row r="2209" spans="1:8" x14ac:dyDescent="0.25">
      <c r="A2209" s="19"/>
      <c r="C2209" t="s">
        <v>18383</v>
      </c>
      <c r="D2209" t="s">
        <v>18382</v>
      </c>
      <c r="G2209" t="s">
        <v>18389</v>
      </c>
      <c r="H2209" s="18" t="s">
        <v>18388</v>
      </c>
    </row>
    <row r="2210" spans="1:8" x14ac:dyDescent="0.25">
      <c r="A2210" s="19"/>
      <c r="C2210" t="s">
        <v>18379</v>
      </c>
      <c r="D2210" t="s">
        <v>18378</v>
      </c>
      <c r="G2210" t="s">
        <v>18385</v>
      </c>
      <c r="H2210" s="18" t="s">
        <v>18384</v>
      </c>
    </row>
    <row r="2211" spans="1:8" x14ac:dyDescent="0.25">
      <c r="A2211" s="19"/>
      <c r="C2211" t="s">
        <v>18375</v>
      </c>
      <c r="D2211" t="s">
        <v>18374</v>
      </c>
      <c r="G2211" t="s">
        <v>18381</v>
      </c>
      <c r="H2211" s="18" t="s">
        <v>18380</v>
      </c>
    </row>
    <row r="2212" spans="1:8" x14ac:dyDescent="0.25">
      <c r="A2212" s="19"/>
      <c r="C2212" t="s">
        <v>18371</v>
      </c>
      <c r="D2212" t="s">
        <v>18370</v>
      </c>
      <c r="G2212" t="s">
        <v>18377</v>
      </c>
      <c r="H2212" s="18" t="s">
        <v>18376</v>
      </c>
    </row>
    <row r="2213" spans="1:8" x14ac:dyDescent="0.25">
      <c r="A2213" s="19"/>
      <c r="C2213" t="s">
        <v>18367</v>
      </c>
      <c r="D2213" t="s">
        <v>18366</v>
      </c>
      <c r="G2213" t="s">
        <v>18373</v>
      </c>
      <c r="H2213" s="18" t="s">
        <v>18372</v>
      </c>
    </row>
    <row r="2214" spans="1:8" x14ac:dyDescent="0.25">
      <c r="A2214" s="19"/>
      <c r="C2214" t="s">
        <v>18363</v>
      </c>
      <c r="D2214" t="s">
        <v>18362</v>
      </c>
      <c r="G2214" t="s">
        <v>18369</v>
      </c>
      <c r="H2214" s="18" t="s">
        <v>18368</v>
      </c>
    </row>
    <row r="2215" spans="1:8" x14ac:dyDescent="0.25">
      <c r="A2215" s="19"/>
      <c r="C2215" t="s">
        <v>18359</v>
      </c>
      <c r="D2215" t="s">
        <v>18358</v>
      </c>
      <c r="G2215" t="s">
        <v>18365</v>
      </c>
      <c r="H2215" s="18" t="s">
        <v>18364</v>
      </c>
    </row>
    <row r="2216" spans="1:8" x14ac:dyDescent="0.25">
      <c r="A2216" s="19"/>
      <c r="C2216" t="s">
        <v>18355</v>
      </c>
      <c r="D2216" t="s">
        <v>18354</v>
      </c>
      <c r="G2216" t="s">
        <v>18361</v>
      </c>
      <c r="H2216" s="18" t="s">
        <v>18360</v>
      </c>
    </row>
    <row r="2217" spans="1:8" x14ac:dyDescent="0.25">
      <c r="A2217" s="19"/>
      <c r="C2217" t="s">
        <v>18351</v>
      </c>
      <c r="D2217" t="s">
        <v>18350</v>
      </c>
      <c r="G2217" t="s">
        <v>18357</v>
      </c>
      <c r="H2217" s="18" t="s">
        <v>18356</v>
      </c>
    </row>
    <row r="2218" spans="1:8" x14ac:dyDescent="0.25">
      <c r="A2218" s="19"/>
      <c r="C2218" t="s">
        <v>18347</v>
      </c>
      <c r="D2218" t="s">
        <v>18346</v>
      </c>
      <c r="G2218" t="s">
        <v>18353</v>
      </c>
      <c r="H2218" s="18" t="s">
        <v>18352</v>
      </c>
    </row>
    <row r="2219" spans="1:8" x14ac:dyDescent="0.25">
      <c r="A2219" s="19"/>
      <c r="C2219" t="s">
        <v>18343</v>
      </c>
      <c r="D2219" t="s">
        <v>18342</v>
      </c>
      <c r="G2219" t="s">
        <v>18349</v>
      </c>
      <c r="H2219" s="18" t="s">
        <v>18348</v>
      </c>
    </row>
    <row r="2220" spans="1:8" x14ac:dyDescent="0.25">
      <c r="A2220" s="19"/>
      <c r="C2220" t="s">
        <v>18339</v>
      </c>
      <c r="D2220" t="s">
        <v>18338</v>
      </c>
      <c r="G2220" t="s">
        <v>18345</v>
      </c>
      <c r="H2220" s="18" t="s">
        <v>18344</v>
      </c>
    </row>
    <row r="2221" spans="1:8" x14ac:dyDescent="0.25">
      <c r="A2221" s="19"/>
      <c r="C2221" t="s">
        <v>18335</v>
      </c>
      <c r="D2221" t="s">
        <v>18334</v>
      </c>
      <c r="G2221" t="s">
        <v>18341</v>
      </c>
      <c r="H2221" s="18" t="s">
        <v>18340</v>
      </c>
    </row>
    <row r="2222" spans="1:8" x14ac:dyDescent="0.25">
      <c r="A2222" s="19"/>
      <c r="C2222" t="s">
        <v>18331</v>
      </c>
      <c r="D2222" t="s">
        <v>18330</v>
      </c>
      <c r="G2222" t="s">
        <v>18337</v>
      </c>
      <c r="H2222" s="18" t="s">
        <v>18336</v>
      </c>
    </row>
    <row r="2223" spans="1:8" x14ac:dyDescent="0.25">
      <c r="A2223" s="19"/>
      <c r="C2223" t="s">
        <v>18327</v>
      </c>
      <c r="D2223" t="s">
        <v>18326</v>
      </c>
      <c r="G2223" t="s">
        <v>18333</v>
      </c>
      <c r="H2223" s="18" t="s">
        <v>18332</v>
      </c>
    </row>
    <row r="2224" spans="1:8" x14ac:dyDescent="0.25">
      <c r="A2224" s="19"/>
      <c r="C2224" t="s">
        <v>18323</v>
      </c>
      <c r="D2224" t="s">
        <v>18322</v>
      </c>
      <c r="G2224" t="s">
        <v>18329</v>
      </c>
      <c r="H2224" s="18" t="s">
        <v>18328</v>
      </c>
    </row>
    <row r="2225" spans="1:8" x14ac:dyDescent="0.25">
      <c r="A2225" s="19"/>
      <c r="C2225" t="s">
        <v>18319</v>
      </c>
      <c r="D2225" t="s">
        <v>18318</v>
      </c>
      <c r="G2225" t="s">
        <v>18325</v>
      </c>
      <c r="H2225" s="18" t="s">
        <v>18324</v>
      </c>
    </row>
    <row r="2226" spans="1:8" x14ac:dyDescent="0.25">
      <c r="A2226" s="19"/>
      <c r="C2226" t="s">
        <v>18315</v>
      </c>
      <c r="D2226" t="s">
        <v>18314</v>
      </c>
      <c r="G2226" t="s">
        <v>18321</v>
      </c>
      <c r="H2226" s="18" t="s">
        <v>18320</v>
      </c>
    </row>
    <row r="2227" spans="1:8" x14ac:dyDescent="0.25">
      <c r="A2227" s="19"/>
      <c r="C2227" t="s">
        <v>18311</v>
      </c>
      <c r="D2227" t="s">
        <v>18310</v>
      </c>
      <c r="G2227" t="s">
        <v>18317</v>
      </c>
      <c r="H2227" s="18" t="s">
        <v>18316</v>
      </c>
    </row>
    <row r="2228" spans="1:8" x14ac:dyDescent="0.25">
      <c r="A2228" s="19"/>
      <c r="C2228" t="s">
        <v>18307</v>
      </c>
      <c r="D2228" t="s">
        <v>18306</v>
      </c>
      <c r="G2228" t="s">
        <v>18313</v>
      </c>
      <c r="H2228" s="18" t="s">
        <v>18312</v>
      </c>
    </row>
    <row r="2229" spans="1:8" x14ac:dyDescent="0.25">
      <c r="A2229" s="19"/>
      <c r="C2229" t="s">
        <v>18303</v>
      </c>
      <c r="D2229" t="s">
        <v>18302</v>
      </c>
      <c r="G2229" t="s">
        <v>18309</v>
      </c>
      <c r="H2229" s="18" t="s">
        <v>18308</v>
      </c>
    </row>
    <row r="2230" spans="1:8" x14ac:dyDescent="0.25">
      <c r="A2230" s="19"/>
      <c r="C2230" t="s">
        <v>18299</v>
      </c>
      <c r="D2230" t="s">
        <v>18298</v>
      </c>
      <c r="G2230" t="s">
        <v>18305</v>
      </c>
      <c r="H2230" s="18" t="s">
        <v>18304</v>
      </c>
    </row>
    <row r="2231" spans="1:8" x14ac:dyDescent="0.25">
      <c r="A2231" s="19"/>
      <c r="C2231" t="s">
        <v>18295</v>
      </c>
      <c r="D2231" t="s">
        <v>18294</v>
      </c>
      <c r="G2231" t="s">
        <v>18301</v>
      </c>
      <c r="H2231" s="18" t="s">
        <v>18300</v>
      </c>
    </row>
    <row r="2232" spans="1:8" x14ac:dyDescent="0.25">
      <c r="A2232" s="19"/>
      <c r="C2232" t="s">
        <v>18291</v>
      </c>
      <c r="D2232" t="s">
        <v>18290</v>
      </c>
      <c r="G2232" t="s">
        <v>18297</v>
      </c>
      <c r="H2232" s="18" t="s">
        <v>18296</v>
      </c>
    </row>
    <row r="2233" spans="1:8" x14ac:dyDescent="0.25">
      <c r="A2233" s="19"/>
      <c r="C2233" t="s">
        <v>18287</v>
      </c>
      <c r="D2233" t="s">
        <v>18286</v>
      </c>
      <c r="G2233" t="s">
        <v>18293</v>
      </c>
      <c r="H2233" s="18" t="s">
        <v>18292</v>
      </c>
    </row>
    <row r="2234" spans="1:8" x14ac:dyDescent="0.25">
      <c r="A2234" s="19"/>
      <c r="C2234" t="s">
        <v>18283</v>
      </c>
      <c r="D2234" t="s">
        <v>18282</v>
      </c>
      <c r="G2234" t="s">
        <v>18289</v>
      </c>
      <c r="H2234" s="18" t="s">
        <v>18288</v>
      </c>
    </row>
    <row r="2235" spans="1:8" x14ac:dyDescent="0.25">
      <c r="A2235" s="19"/>
      <c r="C2235" t="s">
        <v>18279</v>
      </c>
      <c r="D2235" t="s">
        <v>18278</v>
      </c>
      <c r="G2235" t="s">
        <v>18285</v>
      </c>
      <c r="H2235" s="18" t="s">
        <v>18284</v>
      </c>
    </row>
    <row r="2236" spans="1:8" x14ac:dyDescent="0.25">
      <c r="A2236" s="19"/>
      <c r="C2236" t="s">
        <v>18275</v>
      </c>
      <c r="D2236" t="s">
        <v>18274</v>
      </c>
      <c r="G2236" t="s">
        <v>18281</v>
      </c>
      <c r="H2236" s="18" t="s">
        <v>18280</v>
      </c>
    </row>
    <row r="2237" spans="1:8" x14ac:dyDescent="0.25">
      <c r="A2237" s="19"/>
      <c r="C2237" t="s">
        <v>18271</v>
      </c>
      <c r="D2237" t="s">
        <v>18270</v>
      </c>
      <c r="G2237" t="s">
        <v>18277</v>
      </c>
      <c r="H2237" s="18" t="s">
        <v>18276</v>
      </c>
    </row>
    <row r="2238" spans="1:8" x14ac:dyDescent="0.25">
      <c r="A2238" s="19"/>
      <c r="C2238" t="s">
        <v>18267</v>
      </c>
      <c r="D2238" t="s">
        <v>18266</v>
      </c>
      <c r="G2238" t="s">
        <v>18273</v>
      </c>
      <c r="H2238" s="18" t="s">
        <v>18272</v>
      </c>
    </row>
    <row r="2239" spans="1:8" x14ac:dyDescent="0.25">
      <c r="A2239" s="19"/>
      <c r="C2239" t="s">
        <v>18263</v>
      </c>
      <c r="D2239" t="s">
        <v>18262</v>
      </c>
      <c r="G2239" t="s">
        <v>18269</v>
      </c>
      <c r="H2239" s="18" t="s">
        <v>18268</v>
      </c>
    </row>
    <row r="2240" spans="1:8" x14ac:dyDescent="0.25">
      <c r="A2240" s="19"/>
      <c r="C2240" t="s">
        <v>18259</v>
      </c>
      <c r="D2240" t="s">
        <v>18258</v>
      </c>
      <c r="G2240" t="s">
        <v>18265</v>
      </c>
      <c r="H2240" s="18" t="s">
        <v>18264</v>
      </c>
    </row>
    <row r="2241" spans="1:8" x14ac:dyDescent="0.25">
      <c r="A2241" s="19"/>
      <c r="C2241" t="s">
        <v>18255</v>
      </c>
      <c r="D2241" t="s">
        <v>18254</v>
      </c>
      <c r="G2241" t="s">
        <v>18261</v>
      </c>
      <c r="H2241" s="18" t="s">
        <v>18260</v>
      </c>
    </row>
    <row r="2242" spans="1:8" x14ac:dyDescent="0.25">
      <c r="A2242" s="19"/>
      <c r="C2242" t="s">
        <v>18251</v>
      </c>
      <c r="D2242" t="s">
        <v>18250</v>
      </c>
      <c r="G2242" t="s">
        <v>18257</v>
      </c>
      <c r="H2242" s="18" t="s">
        <v>18256</v>
      </c>
    </row>
    <row r="2243" spans="1:8" x14ac:dyDescent="0.25">
      <c r="A2243" s="19"/>
      <c r="C2243" t="s">
        <v>18247</v>
      </c>
      <c r="D2243" t="s">
        <v>18246</v>
      </c>
      <c r="G2243" t="s">
        <v>18253</v>
      </c>
      <c r="H2243" s="18" t="s">
        <v>18252</v>
      </c>
    </row>
    <row r="2244" spans="1:8" x14ac:dyDescent="0.25">
      <c r="A2244" s="19"/>
      <c r="C2244" t="s">
        <v>18243</v>
      </c>
      <c r="D2244" t="s">
        <v>18242</v>
      </c>
      <c r="G2244" t="s">
        <v>18249</v>
      </c>
      <c r="H2244" s="18" t="s">
        <v>18248</v>
      </c>
    </row>
    <row r="2245" spans="1:8" x14ac:dyDescent="0.25">
      <c r="A2245" s="19"/>
      <c r="C2245" t="s">
        <v>18239</v>
      </c>
      <c r="D2245" t="s">
        <v>18238</v>
      </c>
      <c r="G2245" t="s">
        <v>18245</v>
      </c>
      <c r="H2245" s="18" t="s">
        <v>18244</v>
      </c>
    </row>
    <row r="2246" spans="1:8" x14ac:dyDescent="0.25">
      <c r="A2246" s="19"/>
      <c r="C2246" t="s">
        <v>18235</v>
      </c>
      <c r="D2246" t="s">
        <v>18234</v>
      </c>
      <c r="G2246" t="s">
        <v>18241</v>
      </c>
      <c r="H2246" s="18" t="s">
        <v>18240</v>
      </c>
    </row>
    <row r="2247" spans="1:8" x14ac:dyDescent="0.25">
      <c r="A2247" s="19"/>
      <c r="C2247" t="s">
        <v>18231</v>
      </c>
      <c r="D2247" t="s">
        <v>18230</v>
      </c>
      <c r="G2247" t="s">
        <v>18237</v>
      </c>
      <c r="H2247" s="18" t="s">
        <v>18236</v>
      </c>
    </row>
    <row r="2248" spans="1:8" x14ac:dyDescent="0.25">
      <c r="A2248" s="19"/>
      <c r="C2248" t="s">
        <v>18227</v>
      </c>
      <c r="D2248" t="s">
        <v>18226</v>
      </c>
      <c r="G2248" t="s">
        <v>18233</v>
      </c>
      <c r="H2248" s="18" t="s">
        <v>18232</v>
      </c>
    </row>
    <row r="2249" spans="1:8" x14ac:dyDescent="0.25">
      <c r="A2249" s="19"/>
      <c r="C2249" t="s">
        <v>18223</v>
      </c>
      <c r="D2249" t="s">
        <v>18222</v>
      </c>
      <c r="G2249" t="s">
        <v>18229</v>
      </c>
      <c r="H2249" s="18" t="s">
        <v>18228</v>
      </c>
    </row>
    <row r="2250" spans="1:8" x14ac:dyDescent="0.25">
      <c r="A2250" s="19"/>
      <c r="C2250" t="s">
        <v>18219</v>
      </c>
      <c r="D2250" t="s">
        <v>18218</v>
      </c>
      <c r="G2250" t="s">
        <v>18225</v>
      </c>
      <c r="H2250" s="18" t="s">
        <v>18224</v>
      </c>
    </row>
    <row r="2251" spans="1:8" x14ac:dyDescent="0.25">
      <c r="A2251" s="19"/>
      <c r="C2251" t="s">
        <v>18215</v>
      </c>
      <c r="D2251" t="s">
        <v>18214</v>
      </c>
      <c r="G2251" t="s">
        <v>18221</v>
      </c>
      <c r="H2251" s="18" t="s">
        <v>18220</v>
      </c>
    </row>
    <row r="2252" spans="1:8" x14ac:dyDescent="0.25">
      <c r="A2252" s="19"/>
      <c r="C2252" t="s">
        <v>18211</v>
      </c>
      <c r="D2252" t="s">
        <v>18210</v>
      </c>
      <c r="G2252" t="s">
        <v>18217</v>
      </c>
      <c r="H2252" s="18" t="s">
        <v>18216</v>
      </c>
    </row>
    <row r="2253" spans="1:8" x14ac:dyDescent="0.25">
      <c r="A2253" s="19"/>
      <c r="C2253" t="s">
        <v>18207</v>
      </c>
      <c r="D2253" t="s">
        <v>18206</v>
      </c>
      <c r="G2253" t="s">
        <v>18213</v>
      </c>
      <c r="H2253" s="18" t="s">
        <v>18212</v>
      </c>
    </row>
    <row r="2254" spans="1:8" x14ac:dyDescent="0.25">
      <c r="A2254" s="19"/>
      <c r="C2254" t="s">
        <v>18203</v>
      </c>
      <c r="D2254" t="s">
        <v>18202</v>
      </c>
      <c r="G2254" t="s">
        <v>18209</v>
      </c>
      <c r="H2254" s="18" t="s">
        <v>18208</v>
      </c>
    </row>
    <row r="2255" spans="1:8" x14ac:dyDescent="0.25">
      <c r="A2255" s="19"/>
      <c r="C2255" t="s">
        <v>18199</v>
      </c>
      <c r="D2255" t="s">
        <v>18198</v>
      </c>
      <c r="G2255" t="s">
        <v>18205</v>
      </c>
      <c r="H2255" s="18" t="s">
        <v>18204</v>
      </c>
    </row>
    <row r="2256" spans="1:8" x14ac:dyDescent="0.25">
      <c r="A2256" s="19"/>
      <c r="C2256" t="s">
        <v>18195</v>
      </c>
      <c r="D2256" t="s">
        <v>18194</v>
      </c>
      <c r="G2256" t="s">
        <v>18201</v>
      </c>
      <c r="H2256" s="18" t="s">
        <v>18200</v>
      </c>
    </row>
    <row r="2257" spans="1:8" x14ac:dyDescent="0.25">
      <c r="A2257" s="19"/>
      <c r="C2257" t="s">
        <v>18191</v>
      </c>
      <c r="D2257" t="s">
        <v>18190</v>
      </c>
      <c r="G2257" t="s">
        <v>18197</v>
      </c>
      <c r="H2257" s="18" t="s">
        <v>18196</v>
      </c>
    </row>
    <row r="2258" spans="1:8" x14ac:dyDescent="0.25">
      <c r="A2258" s="19"/>
      <c r="C2258" t="s">
        <v>18187</v>
      </c>
      <c r="D2258" t="s">
        <v>18186</v>
      </c>
      <c r="G2258" t="s">
        <v>18193</v>
      </c>
      <c r="H2258" s="18" t="s">
        <v>18192</v>
      </c>
    </row>
    <row r="2259" spans="1:8" x14ac:dyDescent="0.25">
      <c r="A2259" s="19"/>
      <c r="C2259" t="s">
        <v>18183</v>
      </c>
      <c r="D2259" t="s">
        <v>18182</v>
      </c>
      <c r="G2259" t="s">
        <v>43009</v>
      </c>
      <c r="H2259" s="18" t="s">
        <v>43008</v>
      </c>
    </row>
    <row r="2260" spans="1:8" x14ac:dyDescent="0.25">
      <c r="A2260" s="19"/>
      <c r="C2260" t="s">
        <v>18179</v>
      </c>
      <c r="D2260" t="s">
        <v>18178</v>
      </c>
      <c r="G2260" t="s">
        <v>43007</v>
      </c>
      <c r="H2260" s="18" t="s">
        <v>43006</v>
      </c>
    </row>
    <row r="2261" spans="1:8" x14ac:dyDescent="0.25">
      <c r="A2261" s="19"/>
      <c r="C2261" t="s">
        <v>18175</v>
      </c>
      <c r="D2261" t="s">
        <v>18174</v>
      </c>
      <c r="G2261" t="s">
        <v>18189</v>
      </c>
      <c r="H2261" s="18" t="s">
        <v>18188</v>
      </c>
    </row>
    <row r="2262" spans="1:8" x14ac:dyDescent="0.25">
      <c r="A2262" s="19"/>
      <c r="C2262" t="s">
        <v>18171</v>
      </c>
      <c r="D2262" t="s">
        <v>18170</v>
      </c>
      <c r="G2262" t="s">
        <v>18185</v>
      </c>
      <c r="H2262" s="18" t="s">
        <v>18184</v>
      </c>
    </row>
    <row r="2263" spans="1:8" x14ac:dyDescent="0.25">
      <c r="A2263" s="19"/>
      <c r="C2263" t="s">
        <v>18167</v>
      </c>
      <c r="D2263" t="s">
        <v>18166</v>
      </c>
      <c r="G2263" t="s">
        <v>18181</v>
      </c>
      <c r="H2263" s="18" t="s">
        <v>18180</v>
      </c>
    </row>
    <row r="2264" spans="1:8" x14ac:dyDescent="0.25">
      <c r="A2264" s="19"/>
      <c r="C2264" t="s">
        <v>18163</v>
      </c>
      <c r="D2264" t="s">
        <v>18162</v>
      </c>
      <c r="G2264" t="s">
        <v>18177</v>
      </c>
      <c r="H2264" s="18" t="s">
        <v>18176</v>
      </c>
    </row>
    <row r="2265" spans="1:8" x14ac:dyDescent="0.25">
      <c r="A2265" s="19"/>
      <c r="C2265" t="s">
        <v>18159</v>
      </c>
      <c r="D2265" t="s">
        <v>18158</v>
      </c>
      <c r="G2265" t="s">
        <v>18173</v>
      </c>
      <c r="H2265" s="18" t="s">
        <v>18172</v>
      </c>
    </row>
    <row r="2266" spans="1:8" x14ac:dyDescent="0.25">
      <c r="A2266" s="19"/>
      <c r="C2266" t="s">
        <v>18155</v>
      </c>
      <c r="D2266" t="s">
        <v>18154</v>
      </c>
      <c r="G2266" t="s">
        <v>18169</v>
      </c>
      <c r="H2266" s="18" t="s">
        <v>18168</v>
      </c>
    </row>
    <row r="2267" spans="1:8" x14ac:dyDescent="0.25">
      <c r="A2267" s="19"/>
      <c r="C2267" t="s">
        <v>18151</v>
      </c>
      <c r="D2267" t="s">
        <v>18150</v>
      </c>
      <c r="G2267" t="s">
        <v>18165</v>
      </c>
      <c r="H2267" s="18" t="s">
        <v>18164</v>
      </c>
    </row>
    <row r="2268" spans="1:8" x14ac:dyDescent="0.25">
      <c r="A2268" s="19"/>
      <c r="C2268" t="s">
        <v>18147</v>
      </c>
      <c r="D2268" t="s">
        <v>18146</v>
      </c>
      <c r="G2268" t="s">
        <v>18161</v>
      </c>
      <c r="H2268" s="18" t="s">
        <v>18160</v>
      </c>
    </row>
    <row r="2269" spans="1:8" x14ac:dyDescent="0.25">
      <c r="A2269" s="19"/>
      <c r="C2269" t="s">
        <v>18143</v>
      </c>
      <c r="D2269" t="s">
        <v>18142</v>
      </c>
      <c r="G2269" t="s">
        <v>18157</v>
      </c>
      <c r="H2269" s="18" t="s">
        <v>18156</v>
      </c>
    </row>
    <row r="2270" spans="1:8" x14ac:dyDescent="0.25">
      <c r="A2270" s="19"/>
      <c r="C2270" t="s">
        <v>18139</v>
      </c>
      <c r="D2270" t="s">
        <v>18138</v>
      </c>
      <c r="G2270" t="s">
        <v>18153</v>
      </c>
      <c r="H2270" s="18" t="s">
        <v>18152</v>
      </c>
    </row>
    <row r="2271" spans="1:8" x14ac:dyDescent="0.25">
      <c r="A2271" s="19"/>
      <c r="C2271" t="s">
        <v>18135</v>
      </c>
      <c r="D2271" t="s">
        <v>18134</v>
      </c>
      <c r="G2271" t="s">
        <v>18149</v>
      </c>
      <c r="H2271" s="18" t="s">
        <v>18148</v>
      </c>
    </row>
    <row r="2272" spans="1:8" x14ac:dyDescent="0.25">
      <c r="A2272" s="19"/>
      <c r="C2272" t="s">
        <v>18131</v>
      </c>
      <c r="D2272" t="s">
        <v>18130</v>
      </c>
      <c r="G2272" t="s">
        <v>18145</v>
      </c>
      <c r="H2272" s="18" t="s">
        <v>18144</v>
      </c>
    </row>
    <row r="2273" spans="1:8" x14ac:dyDescent="0.25">
      <c r="A2273" s="19"/>
      <c r="C2273" t="s">
        <v>18127</v>
      </c>
      <c r="D2273" t="s">
        <v>18126</v>
      </c>
      <c r="G2273" t="s">
        <v>18141</v>
      </c>
      <c r="H2273" s="18" t="s">
        <v>18140</v>
      </c>
    </row>
    <row r="2274" spans="1:8" x14ac:dyDescent="0.25">
      <c r="A2274" s="19"/>
      <c r="C2274" t="s">
        <v>18123</v>
      </c>
      <c r="D2274" t="s">
        <v>18122</v>
      </c>
      <c r="G2274" t="s">
        <v>18137</v>
      </c>
      <c r="H2274" s="18" t="s">
        <v>18136</v>
      </c>
    </row>
    <row r="2275" spans="1:8" x14ac:dyDescent="0.25">
      <c r="A2275" s="19"/>
      <c r="C2275" t="s">
        <v>18119</v>
      </c>
      <c r="D2275" t="s">
        <v>18118</v>
      </c>
      <c r="G2275" t="s">
        <v>18133</v>
      </c>
      <c r="H2275" s="18" t="s">
        <v>18132</v>
      </c>
    </row>
    <row r="2276" spans="1:8" x14ac:dyDescent="0.25">
      <c r="A2276" s="19"/>
      <c r="C2276" t="s">
        <v>18115</v>
      </c>
      <c r="D2276" t="s">
        <v>18114</v>
      </c>
      <c r="G2276" t="s">
        <v>18129</v>
      </c>
      <c r="H2276" s="18" t="s">
        <v>18128</v>
      </c>
    </row>
    <row r="2277" spans="1:8" x14ac:dyDescent="0.25">
      <c r="A2277" s="19"/>
      <c r="C2277" t="s">
        <v>18111</v>
      </c>
      <c r="D2277" t="s">
        <v>18110</v>
      </c>
      <c r="G2277" t="s">
        <v>18125</v>
      </c>
      <c r="H2277" s="18" t="s">
        <v>18124</v>
      </c>
    </row>
    <row r="2278" spans="1:8" x14ac:dyDescent="0.25">
      <c r="A2278" s="19"/>
      <c r="C2278" t="s">
        <v>18107</v>
      </c>
      <c r="D2278" t="s">
        <v>18106</v>
      </c>
      <c r="G2278" t="s">
        <v>18121</v>
      </c>
      <c r="H2278" s="18" t="s">
        <v>18120</v>
      </c>
    </row>
    <row r="2279" spans="1:8" x14ac:dyDescent="0.25">
      <c r="A2279" s="19"/>
      <c r="C2279" t="s">
        <v>18103</v>
      </c>
      <c r="D2279" t="s">
        <v>18102</v>
      </c>
      <c r="G2279" t="s">
        <v>18117</v>
      </c>
      <c r="H2279" s="18" t="s">
        <v>18116</v>
      </c>
    </row>
    <row r="2280" spans="1:8" x14ac:dyDescent="0.25">
      <c r="A2280" s="19"/>
      <c r="C2280" t="s">
        <v>18099</v>
      </c>
      <c r="D2280" t="s">
        <v>18098</v>
      </c>
      <c r="G2280" t="s">
        <v>18113</v>
      </c>
      <c r="H2280" s="18" t="s">
        <v>18112</v>
      </c>
    </row>
    <row r="2281" spans="1:8" x14ac:dyDescent="0.25">
      <c r="A2281" s="19"/>
      <c r="C2281" t="s">
        <v>18095</v>
      </c>
      <c r="D2281" t="s">
        <v>18094</v>
      </c>
      <c r="G2281" t="s">
        <v>18109</v>
      </c>
      <c r="H2281" s="18" t="s">
        <v>18108</v>
      </c>
    </row>
    <row r="2282" spans="1:8" x14ac:dyDescent="0.25">
      <c r="A2282" s="19"/>
      <c r="C2282" t="s">
        <v>18091</v>
      </c>
      <c r="D2282" t="s">
        <v>18090</v>
      </c>
      <c r="G2282" t="s">
        <v>18105</v>
      </c>
      <c r="H2282" s="18" t="s">
        <v>18104</v>
      </c>
    </row>
    <row r="2283" spans="1:8" x14ac:dyDescent="0.25">
      <c r="A2283" s="19"/>
      <c r="C2283" t="s">
        <v>18087</v>
      </c>
      <c r="D2283" t="s">
        <v>18086</v>
      </c>
      <c r="G2283" t="s">
        <v>18101</v>
      </c>
      <c r="H2283" s="18" t="s">
        <v>18100</v>
      </c>
    </row>
    <row r="2284" spans="1:8" x14ac:dyDescent="0.25">
      <c r="A2284" s="19"/>
      <c r="C2284" t="s">
        <v>18083</v>
      </c>
      <c r="D2284" t="s">
        <v>18082</v>
      </c>
      <c r="G2284" t="s">
        <v>18097</v>
      </c>
      <c r="H2284" s="18" t="s">
        <v>18096</v>
      </c>
    </row>
    <row r="2285" spans="1:8" x14ac:dyDescent="0.25">
      <c r="A2285" s="19"/>
      <c r="C2285" t="s">
        <v>18079</v>
      </c>
      <c r="D2285" t="s">
        <v>18078</v>
      </c>
      <c r="G2285" t="s">
        <v>18093</v>
      </c>
      <c r="H2285" s="18" t="s">
        <v>18092</v>
      </c>
    </row>
    <row r="2286" spans="1:8" x14ac:dyDescent="0.25">
      <c r="A2286" s="19"/>
      <c r="C2286" t="s">
        <v>18075</v>
      </c>
      <c r="D2286" t="s">
        <v>18074</v>
      </c>
      <c r="G2286" t="s">
        <v>18089</v>
      </c>
      <c r="H2286" s="18" t="s">
        <v>18088</v>
      </c>
    </row>
    <row r="2287" spans="1:8" x14ac:dyDescent="0.25">
      <c r="A2287" s="19"/>
      <c r="C2287" t="s">
        <v>18071</v>
      </c>
      <c r="D2287" t="s">
        <v>18070</v>
      </c>
      <c r="G2287" t="s">
        <v>18085</v>
      </c>
      <c r="H2287" s="18" t="s">
        <v>18084</v>
      </c>
    </row>
    <row r="2288" spans="1:8" x14ac:dyDescent="0.25">
      <c r="A2288" s="19"/>
      <c r="C2288" t="s">
        <v>18067</v>
      </c>
      <c r="D2288" t="s">
        <v>18066</v>
      </c>
      <c r="G2288" t="s">
        <v>18081</v>
      </c>
      <c r="H2288" s="18" t="s">
        <v>18080</v>
      </c>
    </row>
    <row r="2289" spans="1:8" x14ac:dyDescent="0.25">
      <c r="A2289" s="19"/>
      <c r="C2289" t="s">
        <v>18063</v>
      </c>
      <c r="D2289" t="s">
        <v>18062</v>
      </c>
      <c r="G2289" t="s">
        <v>18077</v>
      </c>
      <c r="H2289" s="18" t="s">
        <v>18076</v>
      </c>
    </row>
    <row r="2290" spans="1:8" x14ac:dyDescent="0.25">
      <c r="A2290" s="19"/>
      <c r="C2290" t="s">
        <v>18059</v>
      </c>
      <c r="D2290" t="s">
        <v>18058</v>
      </c>
      <c r="G2290" t="s">
        <v>18073</v>
      </c>
      <c r="H2290" s="18" t="s">
        <v>18072</v>
      </c>
    </row>
    <row r="2291" spans="1:8" x14ac:dyDescent="0.25">
      <c r="A2291" s="19"/>
      <c r="C2291" t="s">
        <v>18055</v>
      </c>
      <c r="D2291" t="s">
        <v>18054</v>
      </c>
      <c r="G2291" t="s">
        <v>18069</v>
      </c>
      <c r="H2291" s="18" t="s">
        <v>18068</v>
      </c>
    </row>
    <row r="2292" spans="1:8" x14ac:dyDescent="0.25">
      <c r="A2292" s="19"/>
      <c r="C2292" t="s">
        <v>18051</v>
      </c>
      <c r="D2292" t="s">
        <v>18050</v>
      </c>
      <c r="G2292" t="s">
        <v>18065</v>
      </c>
      <c r="H2292" s="18" t="s">
        <v>18064</v>
      </c>
    </row>
    <row r="2293" spans="1:8" x14ac:dyDescent="0.25">
      <c r="A2293" s="19"/>
      <c r="C2293" t="s">
        <v>18047</v>
      </c>
      <c r="D2293" t="s">
        <v>18046</v>
      </c>
      <c r="G2293" t="s">
        <v>18061</v>
      </c>
      <c r="H2293" s="18" t="s">
        <v>18060</v>
      </c>
    </row>
    <row r="2294" spans="1:8" x14ac:dyDescent="0.25">
      <c r="A2294" s="19"/>
      <c r="C2294" t="s">
        <v>18043</v>
      </c>
      <c r="D2294" t="s">
        <v>18042</v>
      </c>
      <c r="G2294" t="s">
        <v>18057</v>
      </c>
      <c r="H2294" s="18" t="s">
        <v>18056</v>
      </c>
    </row>
    <row r="2295" spans="1:8" x14ac:dyDescent="0.25">
      <c r="A2295" s="19"/>
      <c r="C2295" t="s">
        <v>18039</v>
      </c>
      <c r="D2295" t="s">
        <v>18038</v>
      </c>
      <c r="G2295" t="s">
        <v>18053</v>
      </c>
      <c r="H2295" s="18" t="s">
        <v>18052</v>
      </c>
    </row>
    <row r="2296" spans="1:8" x14ac:dyDescent="0.25">
      <c r="A2296" s="19"/>
      <c r="C2296" t="s">
        <v>18035</v>
      </c>
      <c r="D2296" t="s">
        <v>18034</v>
      </c>
      <c r="G2296" t="s">
        <v>18049</v>
      </c>
      <c r="H2296" s="18" t="s">
        <v>18048</v>
      </c>
    </row>
    <row r="2297" spans="1:8" x14ac:dyDescent="0.25">
      <c r="A2297" s="19"/>
      <c r="C2297" t="s">
        <v>18031</v>
      </c>
      <c r="D2297" t="s">
        <v>18030</v>
      </c>
      <c r="G2297" t="s">
        <v>43005</v>
      </c>
      <c r="H2297" s="18" t="s">
        <v>43004</v>
      </c>
    </row>
    <row r="2298" spans="1:8" x14ac:dyDescent="0.25">
      <c r="A2298" s="19"/>
      <c r="C2298" t="s">
        <v>18027</v>
      </c>
      <c r="D2298" t="s">
        <v>18026</v>
      </c>
      <c r="G2298" t="s">
        <v>43003</v>
      </c>
      <c r="H2298" s="18" t="s">
        <v>43002</v>
      </c>
    </row>
    <row r="2299" spans="1:8" x14ac:dyDescent="0.25">
      <c r="A2299" s="19"/>
      <c r="C2299" t="s">
        <v>18023</v>
      </c>
      <c r="D2299" t="s">
        <v>18022</v>
      </c>
      <c r="G2299" t="s">
        <v>43001</v>
      </c>
      <c r="H2299" s="18" t="s">
        <v>43000</v>
      </c>
    </row>
    <row r="2300" spans="1:8" x14ac:dyDescent="0.25">
      <c r="A2300" s="19"/>
      <c r="C2300" t="s">
        <v>18019</v>
      </c>
      <c r="D2300" t="s">
        <v>18018</v>
      </c>
      <c r="G2300" t="s">
        <v>18045</v>
      </c>
      <c r="H2300" s="18" t="s">
        <v>18044</v>
      </c>
    </row>
    <row r="2301" spans="1:8" x14ac:dyDescent="0.25">
      <c r="A2301" s="19"/>
      <c r="C2301" t="s">
        <v>18015</v>
      </c>
      <c r="D2301" t="s">
        <v>18014</v>
      </c>
      <c r="G2301" t="s">
        <v>18041</v>
      </c>
      <c r="H2301" s="18" t="s">
        <v>18040</v>
      </c>
    </row>
    <row r="2302" spans="1:8" x14ac:dyDescent="0.25">
      <c r="A2302" s="19"/>
      <c r="C2302" t="s">
        <v>18011</v>
      </c>
      <c r="D2302" t="s">
        <v>18010</v>
      </c>
      <c r="G2302" t="s">
        <v>18037</v>
      </c>
      <c r="H2302" s="18" t="s">
        <v>18036</v>
      </c>
    </row>
    <row r="2303" spans="1:8" x14ac:dyDescent="0.25">
      <c r="A2303" s="19"/>
      <c r="C2303" t="s">
        <v>18007</v>
      </c>
      <c r="D2303" t="s">
        <v>18006</v>
      </c>
      <c r="G2303" t="s">
        <v>18033</v>
      </c>
      <c r="H2303" s="18" t="s">
        <v>18032</v>
      </c>
    </row>
    <row r="2304" spans="1:8" x14ac:dyDescent="0.25">
      <c r="A2304" s="19"/>
      <c r="C2304" t="s">
        <v>42999</v>
      </c>
      <c r="D2304" t="s">
        <v>42998</v>
      </c>
      <c r="G2304" t="s">
        <v>18029</v>
      </c>
      <c r="H2304" s="18" t="s">
        <v>18028</v>
      </c>
    </row>
    <row r="2305" spans="1:8" x14ac:dyDescent="0.25">
      <c r="A2305" s="19"/>
      <c r="C2305" t="s">
        <v>42997</v>
      </c>
      <c r="D2305" t="s">
        <v>42996</v>
      </c>
      <c r="G2305" t="s">
        <v>18025</v>
      </c>
      <c r="H2305" s="18" t="s">
        <v>18024</v>
      </c>
    </row>
    <row r="2306" spans="1:8" x14ac:dyDescent="0.25">
      <c r="A2306" s="19"/>
      <c r="C2306" t="s">
        <v>42995</v>
      </c>
      <c r="D2306" t="s">
        <v>42994</v>
      </c>
      <c r="G2306" t="s">
        <v>18021</v>
      </c>
      <c r="H2306" s="18" t="s">
        <v>18020</v>
      </c>
    </row>
    <row r="2307" spans="1:8" x14ac:dyDescent="0.25">
      <c r="A2307" s="19"/>
      <c r="C2307" t="s">
        <v>42993</v>
      </c>
      <c r="D2307" t="s">
        <v>42992</v>
      </c>
      <c r="G2307" t="s">
        <v>18017</v>
      </c>
      <c r="H2307" s="18" t="s">
        <v>18016</v>
      </c>
    </row>
    <row r="2308" spans="1:8" x14ac:dyDescent="0.25">
      <c r="A2308" s="19"/>
      <c r="C2308" t="s">
        <v>42991</v>
      </c>
      <c r="D2308" t="s">
        <v>42990</v>
      </c>
      <c r="G2308" t="s">
        <v>18013</v>
      </c>
      <c r="H2308" s="18" t="s">
        <v>18012</v>
      </c>
    </row>
    <row r="2309" spans="1:8" x14ac:dyDescent="0.25">
      <c r="A2309" s="19"/>
      <c r="C2309" t="s">
        <v>42989</v>
      </c>
      <c r="D2309" t="s">
        <v>42988</v>
      </c>
      <c r="G2309" t="s">
        <v>18009</v>
      </c>
      <c r="H2309" s="18" t="s">
        <v>18008</v>
      </c>
    </row>
    <row r="2310" spans="1:8" x14ac:dyDescent="0.25">
      <c r="A2310" s="19"/>
      <c r="C2310" t="s">
        <v>42987</v>
      </c>
      <c r="D2310" t="s">
        <v>42986</v>
      </c>
      <c r="G2310" t="s">
        <v>18005</v>
      </c>
      <c r="H2310" s="18" t="s">
        <v>18004</v>
      </c>
    </row>
    <row r="2311" spans="1:8" x14ac:dyDescent="0.25">
      <c r="A2311" s="19"/>
      <c r="C2311" t="s">
        <v>18003</v>
      </c>
      <c r="D2311" t="s">
        <v>18002</v>
      </c>
      <c r="G2311" t="s">
        <v>18001</v>
      </c>
      <c r="H2311" s="18" t="s">
        <v>18000</v>
      </c>
    </row>
    <row r="2312" spans="1:8" x14ac:dyDescent="0.25">
      <c r="A2312" s="19"/>
      <c r="C2312" t="s">
        <v>17999</v>
      </c>
      <c r="D2312" t="s">
        <v>17998</v>
      </c>
      <c r="G2312" t="s">
        <v>17997</v>
      </c>
      <c r="H2312" s="18" t="s">
        <v>17996</v>
      </c>
    </row>
    <row r="2313" spans="1:8" x14ac:dyDescent="0.25">
      <c r="A2313" s="19"/>
      <c r="C2313" t="s">
        <v>17995</v>
      </c>
      <c r="D2313" t="s">
        <v>17994</v>
      </c>
      <c r="G2313" t="s">
        <v>17993</v>
      </c>
      <c r="H2313" s="18" t="s">
        <v>17992</v>
      </c>
    </row>
    <row r="2314" spans="1:8" x14ac:dyDescent="0.25">
      <c r="A2314" s="19"/>
      <c r="C2314" t="s">
        <v>17991</v>
      </c>
      <c r="D2314" t="s">
        <v>13905</v>
      </c>
      <c r="G2314" t="s">
        <v>17990</v>
      </c>
      <c r="H2314" s="18" t="s">
        <v>17989</v>
      </c>
    </row>
    <row r="2315" spans="1:8" x14ac:dyDescent="0.25">
      <c r="A2315" s="19"/>
      <c r="C2315" t="s">
        <v>17988</v>
      </c>
      <c r="D2315" t="s">
        <v>17987</v>
      </c>
      <c r="G2315" t="s">
        <v>17986</v>
      </c>
      <c r="H2315" s="18" t="s">
        <v>17985</v>
      </c>
    </row>
    <row r="2316" spans="1:8" x14ac:dyDescent="0.25">
      <c r="A2316" s="19"/>
      <c r="C2316" t="s">
        <v>17984</v>
      </c>
      <c r="D2316" t="s">
        <v>17983</v>
      </c>
      <c r="G2316" t="s">
        <v>17982</v>
      </c>
      <c r="H2316" s="18" t="s">
        <v>17981</v>
      </c>
    </row>
    <row r="2317" spans="1:8" x14ac:dyDescent="0.25">
      <c r="A2317" s="19"/>
      <c r="C2317" t="s">
        <v>17980</v>
      </c>
      <c r="D2317" t="s">
        <v>17979</v>
      </c>
      <c r="G2317" t="s">
        <v>17978</v>
      </c>
      <c r="H2317" s="18" t="s">
        <v>17977</v>
      </c>
    </row>
    <row r="2318" spans="1:8" x14ac:dyDescent="0.25">
      <c r="A2318" s="19"/>
      <c r="C2318" t="s">
        <v>17976</v>
      </c>
      <c r="D2318" t="s">
        <v>17975</v>
      </c>
      <c r="G2318" t="s">
        <v>17974</v>
      </c>
      <c r="H2318" s="18" t="s">
        <v>17973</v>
      </c>
    </row>
    <row r="2319" spans="1:8" x14ac:dyDescent="0.25">
      <c r="A2319" s="19"/>
      <c r="C2319" t="s">
        <v>17972</v>
      </c>
      <c r="D2319" t="s">
        <v>17971</v>
      </c>
      <c r="G2319" t="s">
        <v>17970</v>
      </c>
      <c r="H2319" s="18" t="s">
        <v>17969</v>
      </c>
    </row>
    <row r="2320" spans="1:8" x14ac:dyDescent="0.25">
      <c r="A2320" s="19"/>
      <c r="C2320" t="s">
        <v>17968</v>
      </c>
      <c r="D2320" t="s">
        <v>17967</v>
      </c>
      <c r="G2320" t="s">
        <v>17966</v>
      </c>
      <c r="H2320" s="18" t="s">
        <v>17965</v>
      </c>
    </row>
    <row r="2321" spans="1:8" x14ac:dyDescent="0.25">
      <c r="A2321" s="19"/>
      <c r="C2321" t="s">
        <v>17964</v>
      </c>
      <c r="D2321" t="s">
        <v>17963</v>
      </c>
      <c r="G2321" t="s">
        <v>17962</v>
      </c>
      <c r="H2321" s="18" t="s">
        <v>17961</v>
      </c>
    </row>
    <row r="2322" spans="1:8" x14ac:dyDescent="0.25">
      <c r="A2322" s="19"/>
      <c r="C2322" t="s">
        <v>17960</v>
      </c>
      <c r="D2322" t="s">
        <v>17959</v>
      </c>
      <c r="G2322" t="s">
        <v>17958</v>
      </c>
      <c r="H2322" s="18" t="s">
        <v>17957</v>
      </c>
    </row>
    <row r="2323" spans="1:8" x14ac:dyDescent="0.25">
      <c r="A2323" s="19"/>
      <c r="C2323" t="s">
        <v>17956</v>
      </c>
      <c r="D2323" t="s">
        <v>17955</v>
      </c>
      <c r="G2323" t="s">
        <v>17954</v>
      </c>
      <c r="H2323" s="18" t="s">
        <v>17953</v>
      </c>
    </row>
    <row r="2324" spans="1:8" x14ac:dyDescent="0.25">
      <c r="A2324" s="19"/>
      <c r="C2324" t="s">
        <v>17952</v>
      </c>
      <c r="D2324" t="s">
        <v>17951</v>
      </c>
      <c r="G2324" t="s">
        <v>17950</v>
      </c>
      <c r="H2324" s="18" t="s">
        <v>17949</v>
      </c>
    </row>
    <row r="2325" spans="1:8" x14ac:dyDescent="0.25">
      <c r="A2325" s="19"/>
      <c r="C2325" t="s">
        <v>17948</v>
      </c>
      <c r="D2325" t="s">
        <v>17947</v>
      </c>
      <c r="G2325" t="s">
        <v>17946</v>
      </c>
      <c r="H2325" s="18" t="s">
        <v>17945</v>
      </c>
    </row>
    <row r="2326" spans="1:8" x14ac:dyDescent="0.25">
      <c r="A2326" s="19"/>
      <c r="C2326" t="s">
        <v>17944</v>
      </c>
      <c r="D2326" t="s">
        <v>17943</v>
      </c>
      <c r="G2326" t="s">
        <v>17942</v>
      </c>
      <c r="H2326" s="18" t="s">
        <v>17941</v>
      </c>
    </row>
    <row r="2327" spans="1:8" x14ac:dyDescent="0.25">
      <c r="A2327" s="19"/>
      <c r="C2327" t="s">
        <v>17940</v>
      </c>
      <c r="D2327" t="s">
        <v>17939</v>
      </c>
      <c r="G2327" t="s">
        <v>17938</v>
      </c>
      <c r="H2327" s="18" t="s">
        <v>17937</v>
      </c>
    </row>
    <row r="2328" spans="1:8" x14ac:dyDescent="0.25">
      <c r="A2328" s="19"/>
      <c r="C2328" t="s">
        <v>17936</v>
      </c>
      <c r="D2328" t="s">
        <v>17935</v>
      </c>
      <c r="G2328" t="s">
        <v>17934</v>
      </c>
      <c r="H2328" s="18" t="s">
        <v>17933</v>
      </c>
    </row>
    <row r="2329" spans="1:8" x14ac:dyDescent="0.25">
      <c r="A2329" s="19"/>
      <c r="C2329" t="s">
        <v>17932</v>
      </c>
      <c r="D2329" t="s">
        <v>17931</v>
      </c>
      <c r="G2329" t="s">
        <v>17930</v>
      </c>
      <c r="H2329" s="18" t="s">
        <v>17929</v>
      </c>
    </row>
    <row r="2330" spans="1:8" x14ac:dyDescent="0.25">
      <c r="A2330" s="19"/>
      <c r="C2330" t="s">
        <v>17928</v>
      </c>
      <c r="D2330" t="s">
        <v>17927</v>
      </c>
      <c r="G2330" t="s">
        <v>17926</v>
      </c>
      <c r="H2330" s="18" t="s">
        <v>17925</v>
      </c>
    </row>
    <row r="2331" spans="1:8" x14ac:dyDescent="0.25">
      <c r="A2331" s="19"/>
      <c r="C2331" t="s">
        <v>17924</v>
      </c>
      <c r="D2331" t="s">
        <v>17923</v>
      </c>
      <c r="G2331" t="s">
        <v>17922</v>
      </c>
      <c r="H2331" s="18" t="s">
        <v>17921</v>
      </c>
    </row>
    <row r="2332" spans="1:8" x14ac:dyDescent="0.25">
      <c r="A2332" s="19"/>
      <c r="C2332" t="s">
        <v>17920</v>
      </c>
      <c r="D2332" t="s">
        <v>17919</v>
      </c>
      <c r="G2332" t="s">
        <v>17918</v>
      </c>
      <c r="H2332" s="18" t="s">
        <v>17917</v>
      </c>
    </row>
    <row r="2333" spans="1:8" x14ac:dyDescent="0.25">
      <c r="A2333" s="19"/>
      <c r="C2333" t="s">
        <v>17916</v>
      </c>
      <c r="D2333" t="s">
        <v>17915</v>
      </c>
      <c r="G2333" t="s">
        <v>17914</v>
      </c>
      <c r="H2333" s="18" t="s">
        <v>17913</v>
      </c>
    </row>
    <row r="2334" spans="1:8" x14ac:dyDescent="0.25">
      <c r="A2334" s="19"/>
      <c r="C2334" t="s">
        <v>17912</v>
      </c>
      <c r="D2334" t="s">
        <v>17911</v>
      </c>
      <c r="G2334" t="s">
        <v>17653</v>
      </c>
      <c r="H2334" s="18" t="s">
        <v>17910</v>
      </c>
    </row>
    <row r="2335" spans="1:8" x14ac:dyDescent="0.25">
      <c r="A2335" s="19"/>
      <c r="C2335" t="s">
        <v>17909</v>
      </c>
      <c r="D2335" t="s">
        <v>17908</v>
      </c>
      <c r="G2335" t="s">
        <v>17649</v>
      </c>
      <c r="H2335" s="18" t="s">
        <v>17907</v>
      </c>
    </row>
    <row r="2336" spans="1:8" x14ac:dyDescent="0.25">
      <c r="A2336" s="19"/>
      <c r="C2336" t="s">
        <v>17906</v>
      </c>
      <c r="D2336" t="s">
        <v>17905</v>
      </c>
      <c r="G2336" t="s">
        <v>17645</v>
      </c>
      <c r="H2336" s="18" t="s">
        <v>17904</v>
      </c>
    </row>
    <row r="2337" spans="1:8" x14ac:dyDescent="0.25">
      <c r="A2337" s="19"/>
      <c r="C2337" t="s">
        <v>17903</v>
      </c>
      <c r="D2337" t="s">
        <v>17902</v>
      </c>
      <c r="G2337" t="s">
        <v>17641</v>
      </c>
      <c r="H2337" s="18" t="s">
        <v>17901</v>
      </c>
    </row>
    <row r="2338" spans="1:8" x14ac:dyDescent="0.25">
      <c r="A2338" s="19"/>
      <c r="C2338" t="s">
        <v>17900</v>
      </c>
      <c r="D2338" t="s">
        <v>17899</v>
      </c>
      <c r="G2338" t="s">
        <v>17637</v>
      </c>
      <c r="H2338" s="18" t="s">
        <v>17898</v>
      </c>
    </row>
    <row r="2339" spans="1:8" x14ac:dyDescent="0.25">
      <c r="A2339" s="19"/>
      <c r="C2339" t="s">
        <v>17897</v>
      </c>
      <c r="D2339" t="s">
        <v>17896</v>
      </c>
      <c r="G2339" t="s">
        <v>17633</v>
      </c>
      <c r="H2339" s="18" t="s">
        <v>17895</v>
      </c>
    </row>
    <row r="2340" spans="1:8" x14ac:dyDescent="0.25">
      <c r="A2340" s="19"/>
      <c r="C2340" t="s">
        <v>17894</v>
      </c>
      <c r="D2340" t="s">
        <v>17893</v>
      </c>
      <c r="G2340" t="s">
        <v>17629</v>
      </c>
      <c r="H2340" s="18" t="s">
        <v>17892</v>
      </c>
    </row>
    <row r="2341" spans="1:8" x14ac:dyDescent="0.25">
      <c r="A2341" s="19"/>
      <c r="C2341" t="s">
        <v>17891</v>
      </c>
      <c r="D2341" t="s">
        <v>17890</v>
      </c>
      <c r="G2341" t="s">
        <v>17625</v>
      </c>
      <c r="H2341" s="18" t="s">
        <v>17889</v>
      </c>
    </row>
    <row r="2342" spans="1:8" x14ac:dyDescent="0.25">
      <c r="A2342" s="19"/>
      <c r="C2342" t="s">
        <v>17888</v>
      </c>
      <c r="D2342" t="s">
        <v>17887</v>
      </c>
      <c r="G2342" t="s">
        <v>17621</v>
      </c>
      <c r="H2342" s="18" t="s">
        <v>17886</v>
      </c>
    </row>
    <row r="2343" spans="1:8" x14ac:dyDescent="0.25">
      <c r="A2343" s="19"/>
      <c r="C2343" t="s">
        <v>17885</v>
      </c>
      <c r="D2343" t="s">
        <v>17884</v>
      </c>
      <c r="G2343" t="s">
        <v>17617</v>
      </c>
      <c r="H2343" s="18" t="s">
        <v>17883</v>
      </c>
    </row>
    <row r="2344" spans="1:8" x14ac:dyDescent="0.25">
      <c r="A2344" s="19"/>
      <c r="C2344" t="s">
        <v>17882</v>
      </c>
      <c r="D2344" t="s">
        <v>17881</v>
      </c>
      <c r="G2344" t="s">
        <v>17613</v>
      </c>
      <c r="H2344" s="18" t="s">
        <v>17880</v>
      </c>
    </row>
    <row r="2345" spans="1:8" x14ac:dyDescent="0.25">
      <c r="A2345" s="19"/>
      <c r="C2345" t="s">
        <v>17879</v>
      </c>
      <c r="D2345" t="s">
        <v>17878</v>
      </c>
      <c r="G2345" t="s">
        <v>17609</v>
      </c>
      <c r="H2345" s="18" t="s">
        <v>17877</v>
      </c>
    </row>
    <row r="2346" spans="1:8" x14ac:dyDescent="0.25">
      <c r="A2346" s="19"/>
      <c r="C2346" t="s">
        <v>17876</v>
      </c>
      <c r="D2346" t="s">
        <v>17875</v>
      </c>
      <c r="G2346" t="s">
        <v>17605</v>
      </c>
      <c r="H2346" s="18" t="s">
        <v>17874</v>
      </c>
    </row>
    <row r="2347" spans="1:8" x14ac:dyDescent="0.25">
      <c r="A2347" s="19"/>
      <c r="C2347" t="s">
        <v>17873</v>
      </c>
      <c r="D2347" t="s">
        <v>17872</v>
      </c>
      <c r="G2347" t="s">
        <v>17601</v>
      </c>
      <c r="H2347" s="18" t="s">
        <v>17871</v>
      </c>
    </row>
    <row r="2348" spans="1:8" x14ac:dyDescent="0.25">
      <c r="A2348" s="19"/>
      <c r="C2348" t="s">
        <v>17870</v>
      </c>
      <c r="D2348" t="s">
        <v>17869</v>
      </c>
      <c r="G2348" t="s">
        <v>17597</v>
      </c>
      <c r="H2348" s="18" t="s">
        <v>17868</v>
      </c>
    </row>
    <row r="2349" spans="1:8" x14ac:dyDescent="0.25">
      <c r="A2349" s="19"/>
      <c r="C2349" t="s">
        <v>17867</v>
      </c>
      <c r="D2349" t="s">
        <v>17866</v>
      </c>
      <c r="G2349" t="s">
        <v>17593</v>
      </c>
      <c r="H2349" s="18" t="s">
        <v>17865</v>
      </c>
    </row>
    <row r="2350" spans="1:8" x14ac:dyDescent="0.25">
      <c r="A2350" s="19"/>
      <c r="C2350" t="s">
        <v>17864</v>
      </c>
      <c r="D2350" t="s">
        <v>17863</v>
      </c>
      <c r="G2350" t="s">
        <v>17589</v>
      </c>
      <c r="H2350" s="18" t="s">
        <v>17862</v>
      </c>
    </row>
    <row r="2351" spans="1:8" x14ac:dyDescent="0.25">
      <c r="A2351" s="19"/>
      <c r="C2351" t="s">
        <v>17861</v>
      </c>
      <c r="D2351" t="s">
        <v>17860</v>
      </c>
      <c r="G2351" t="s">
        <v>17859</v>
      </c>
      <c r="H2351" s="18" t="s">
        <v>17858</v>
      </c>
    </row>
    <row r="2352" spans="1:8" x14ac:dyDescent="0.25">
      <c r="A2352" s="19"/>
      <c r="C2352" t="s">
        <v>17857</v>
      </c>
      <c r="D2352" t="s">
        <v>17856</v>
      </c>
      <c r="G2352" t="s">
        <v>17855</v>
      </c>
      <c r="H2352" s="18" t="s">
        <v>17854</v>
      </c>
    </row>
    <row r="2353" spans="1:8" x14ac:dyDescent="0.25">
      <c r="A2353" s="19"/>
      <c r="C2353" t="s">
        <v>17853</v>
      </c>
      <c r="D2353" t="s">
        <v>17852</v>
      </c>
      <c r="G2353" t="s">
        <v>17851</v>
      </c>
      <c r="H2353" s="18" t="s">
        <v>17850</v>
      </c>
    </row>
    <row r="2354" spans="1:8" x14ac:dyDescent="0.25">
      <c r="A2354" s="19"/>
      <c r="C2354" t="s">
        <v>17849</v>
      </c>
      <c r="D2354" t="s">
        <v>17848</v>
      </c>
      <c r="G2354" t="s">
        <v>17847</v>
      </c>
      <c r="H2354" s="18" t="s">
        <v>17846</v>
      </c>
    </row>
    <row r="2355" spans="1:8" x14ac:dyDescent="0.25">
      <c r="A2355" s="19"/>
      <c r="C2355" t="s">
        <v>17845</v>
      </c>
      <c r="D2355" t="s">
        <v>17844</v>
      </c>
      <c r="G2355" t="s">
        <v>17843</v>
      </c>
      <c r="H2355" s="18" t="s">
        <v>17842</v>
      </c>
    </row>
    <row r="2356" spans="1:8" x14ac:dyDescent="0.25">
      <c r="A2356" s="19"/>
      <c r="C2356" t="s">
        <v>17841</v>
      </c>
      <c r="D2356" t="s">
        <v>17840</v>
      </c>
      <c r="G2356" t="s">
        <v>17839</v>
      </c>
      <c r="H2356" s="18" t="s">
        <v>17838</v>
      </c>
    </row>
    <row r="2357" spans="1:8" x14ac:dyDescent="0.25">
      <c r="A2357" s="19"/>
      <c r="C2357" t="s">
        <v>17837</v>
      </c>
      <c r="D2357" t="s">
        <v>17836</v>
      </c>
      <c r="G2357" t="s">
        <v>17835</v>
      </c>
      <c r="H2357" s="18" t="s">
        <v>17834</v>
      </c>
    </row>
    <row r="2358" spans="1:8" x14ac:dyDescent="0.25">
      <c r="A2358" s="19"/>
      <c r="C2358" t="s">
        <v>17833</v>
      </c>
      <c r="D2358" t="s">
        <v>17832</v>
      </c>
      <c r="G2358" t="s">
        <v>17831</v>
      </c>
      <c r="H2358" s="18" t="s">
        <v>17830</v>
      </c>
    </row>
    <row r="2359" spans="1:8" x14ac:dyDescent="0.25">
      <c r="A2359" s="19"/>
      <c r="C2359" t="s">
        <v>17829</v>
      </c>
      <c r="D2359" t="s">
        <v>17828</v>
      </c>
      <c r="G2359" t="s">
        <v>17827</v>
      </c>
      <c r="H2359" s="18" t="s">
        <v>17826</v>
      </c>
    </row>
    <row r="2360" spans="1:8" x14ac:dyDescent="0.25">
      <c r="A2360" s="19"/>
      <c r="C2360" t="s">
        <v>17825</v>
      </c>
      <c r="D2360" t="s">
        <v>17824</v>
      </c>
      <c r="G2360" t="s">
        <v>17823</v>
      </c>
      <c r="H2360" s="18" t="s">
        <v>17822</v>
      </c>
    </row>
    <row r="2361" spans="1:8" x14ac:dyDescent="0.25">
      <c r="A2361" s="19"/>
      <c r="C2361" t="s">
        <v>17821</v>
      </c>
      <c r="D2361" t="s">
        <v>17820</v>
      </c>
      <c r="G2361" t="s">
        <v>17819</v>
      </c>
      <c r="H2361" s="18" t="s">
        <v>17818</v>
      </c>
    </row>
    <row r="2362" spans="1:8" x14ac:dyDescent="0.25">
      <c r="A2362" s="19"/>
      <c r="C2362" t="s">
        <v>17817</v>
      </c>
      <c r="D2362" t="s">
        <v>17816</v>
      </c>
      <c r="G2362" t="s">
        <v>17815</v>
      </c>
      <c r="H2362" s="18" t="s">
        <v>17814</v>
      </c>
    </row>
    <row r="2363" spans="1:8" x14ac:dyDescent="0.25">
      <c r="A2363" s="19"/>
      <c r="C2363" t="s">
        <v>17813</v>
      </c>
      <c r="D2363" t="s">
        <v>17812</v>
      </c>
      <c r="G2363" t="s">
        <v>17811</v>
      </c>
      <c r="H2363" s="18" t="s">
        <v>17810</v>
      </c>
    </row>
    <row r="2364" spans="1:8" x14ac:dyDescent="0.25">
      <c r="A2364" s="19"/>
      <c r="C2364" t="s">
        <v>17809</v>
      </c>
      <c r="D2364" t="s">
        <v>17808</v>
      </c>
      <c r="G2364" t="s">
        <v>17807</v>
      </c>
      <c r="H2364" s="18" t="s">
        <v>17806</v>
      </c>
    </row>
    <row r="2365" spans="1:8" x14ac:dyDescent="0.25">
      <c r="A2365" s="19"/>
      <c r="C2365" t="s">
        <v>17805</v>
      </c>
      <c r="D2365" t="s">
        <v>17804</v>
      </c>
      <c r="G2365" t="s">
        <v>17803</v>
      </c>
      <c r="H2365" s="18" t="s">
        <v>17802</v>
      </c>
    </row>
    <row r="2366" spans="1:8" x14ac:dyDescent="0.25">
      <c r="A2366" s="19"/>
      <c r="C2366" t="s">
        <v>17801</v>
      </c>
      <c r="D2366" t="s">
        <v>17800</v>
      </c>
      <c r="G2366" t="s">
        <v>17799</v>
      </c>
      <c r="H2366" s="18" t="s">
        <v>17798</v>
      </c>
    </row>
    <row r="2367" spans="1:8" x14ac:dyDescent="0.25">
      <c r="A2367" s="19"/>
      <c r="C2367" t="s">
        <v>17797</v>
      </c>
      <c r="D2367" t="s">
        <v>17796</v>
      </c>
      <c r="G2367" t="s">
        <v>17795</v>
      </c>
      <c r="H2367" s="18" t="s">
        <v>17794</v>
      </c>
    </row>
    <row r="2368" spans="1:8" x14ac:dyDescent="0.25">
      <c r="A2368" s="19"/>
      <c r="C2368" t="s">
        <v>17793</v>
      </c>
      <c r="D2368" t="s">
        <v>17792</v>
      </c>
      <c r="G2368" t="s">
        <v>17791</v>
      </c>
      <c r="H2368" s="18" t="s">
        <v>17790</v>
      </c>
    </row>
    <row r="2369" spans="1:8" x14ac:dyDescent="0.25">
      <c r="A2369" s="19"/>
      <c r="C2369" t="s">
        <v>17789</v>
      </c>
      <c r="D2369" t="s">
        <v>17788</v>
      </c>
      <c r="G2369" t="s">
        <v>42985</v>
      </c>
      <c r="H2369" s="18" t="s">
        <v>42984</v>
      </c>
    </row>
    <row r="2370" spans="1:8" x14ac:dyDescent="0.25">
      <c r="A2370" s="19"/>
      <c r="C2370" t="s">
        <v>17785</v>
      </c>
      <c r="D2370" t="s">
        <v>17784</v>
      </c>
      <c r="G2370" t="s">
        <v>17787</v>
      </c>
      <c r="H2370" s="18" t="s">
        <v>17786</v>
      </c>
    </row>
    <row r="2371" spans="1:8" x14ac:dyDescent="0.25">
      <c r="A2371" s="19"/>
      <c r="C2371" t="s">
        <v>17781</v>
      </c>
      <c r="D2371" t="s">
        <v>17780</v>
      </c>
      <c r="G2371" t="s">
        <v>17783</v>
      </c>
      <c r="H2371" s="18" t="s">
        <v>17782</v>
      </c>
    </row>
    <row r="2372" spans="1:8" x14ac:dyDescent="0.25">
      <c r="A2372" s="19"/>
      <c r="C2372" t="s">
        <v>17777</v>
      </c>
      <c r="D2372" t="s">
        <v>17776</v>
      </c>
      <c r="G2372" t="s">
        <v>17779</v>
      </c>
      <c r="H2372" s="18" t="s">
        <v>17778</v>
      </c>
    </row>
    <row r="2373" spans="1:8" x14ac:dyDescent="0.25">
      <c r="A2373" s="19"/>
      <c r="C2373" t="s">
        <v>17773</v>
      </c>
      <c r="D2373" t="s">
        <v>17772</v>
      </c>
      <c r="G2373" t="s">
        <v>17775</v>
      </c>
      <c r="H2373" s="18" t="s">
        <v>17774</v>
      </c>
    </row>
    <row r="2374" spans="1:8" x14ac:dyDescent="0.25">
      <c r="A2374" s="19"/>
      <c r="C2374" t="s">
        <v>17769</v>
      </c>
      <c r="D2374" t="s">
        <v>17768</v>
      </c>
      <c r="G2374" t="s">
        <v>17771</v>
      </c>
      <c r="H2374" s="18" t="s">
        <v>17770</v>
      </c>
    </row>
    <row r="2375" spans="1:8" x14ac:dyDescent="0.25">
      <c r="A2375" s="19"/>
      <c r="C2375" t="s">
        <v>17765</v>
      </c>
      <c r="D2375" t="s">
        <v>17764</v>
      </c>
      <c r="G2375" t="s">
        <v>17767</v>
      </c>
      <c r="H2375" s="18" t="s">
        <v>17766</v>
      </c>
    </row>
    <row r="2376" spans="1:8" x14ac:dyDescent="0.25">
      <c r="A2376" s="19"/>
      <c r="C2376" t="s">
        <v>17761</v>
      </c>
      <c r="D2376" t="s">
        <v>17760</v>
      </c>
      <c r="G2376" t="s">
        <v>17763</v>
      </c>
      <c r="H2376" s="18" t="s">
        <v>17762</v>
      </c>
    </row>
    <row r="2377" spans="1:8" x14ac:dyDescent="0.25">
      <c r="A2377" s="19"/>
      <c r="C2377" t="s">
        <v>17757</v>
      </c>
      <c r="D2377" t="s">
        <v>17756</v>
      </c>
      <c r="G2377" t="s">
        <v>17759</v>
      </c>
      <c r="H2377" s="18" t="s">
        <v>17758</v>
      </c>
    </row>
    <row r="2378" spans="1:8" x14ac:dyDescent="0.25">
      <c r="A2378" s="19"/>
      <c r="C2378" t="s">
        <v>17753</v>
      </c>
      <c r="D2378" t="s">
        <v>17752</v>
      </c>
      <c r="G2378" t="s">
        <v>17755</v>
      </c>
      <c r="H2378" s="18" t="s">
        <v>17754</v>
      </c>
    </row>
    <row r="2379" spans="1:8" x14ac:dyDescent="0.25">
      <c r="A2379" s="19"/>
      <c r="C2379" t="s">
        <v>17749</v>
      </c>
      <c r="D2379" t="s">
        <v>17748</v>
      </c>
      <c r="G2379" t="s">
        <v>17751</v>
      </c>
      <c r="H2379" s="18" t="s">
        <v>17750</v>
      </c>
    </row>
    <row r="2380" spans="1:8" x14ac:dyDescent="0.25">
      <c r="A2380" s="19"/>
      <c r="C2380" t="s">
        <v>17745</v>
      </c>
      <c r="D2380" t="s">
        <v>17744</v>
      </c>
      <c r="G2380" t="s">
        <v>17747</v>
      </c>
      <c r="H2380" s="18" t="s">
        <v>17746</v>
      </c>
    </row>
    <row r="2381" spans="1:8" x14ac:dyDescent="0.25">
      <c r="A2381" s="19"/>
      <c r="C2381" t="s">
        <v>17741</v>
      </c>
      <c r="D2381" t="s">
        <v>17740</v>
      </c>
      <c r="G2381" t="s">
        <v>17743</v>
      </c>
      <c r="H2381" s="18" t="s">
        <v>17742</v>
      </c>
    </row>
    <row r="2382" spans="1:8" x14ac:dyDescent="0.25">
      <c r="A2382" s="19"/>
      <c r="C2382" t="s">
        <v>17737</v>
      </c>
      <c r="D2382" t="s">
        <v>17736</v>
      </c>
      <c r="G2382" t="s">
        <v>17739</v>
      </c>
      <c r="H2382" s="18" t="s">
        <v>17738</v>
      </c>
    </row>
    <row r="2383" spans="1:8" x14ac:dyDescent="0.25">
      <c r="A2383" s="19"/>
      <c r="C2383" t="s">
        <v>17733</v>
      </c>
      <c r="D2383" t="s">
        <v>17732</v>
      </c>
      <c r="G2383" t="s">
        <v>17735</v>
      </c>
      <c r="H2383" s="18" t="s">
        <v>17734</v>
      </c>
    </row>
    <row r="2384" spans="1:8" x14ac:dyDescent="0.25">
      <c r="A2384" s="19"/>
      <c r="C2384" t="s">
        <v>17729</v>
      </c>
      <c r="D2384" t="s">
        <v>17728</v>
      </c>
      <c r="G2384" t="s">
        <v>17731</v>
      </c>
      <c r="H2384" s="18" t="s">
        <v>17730</v>
      </c>
    </row>
    <row r="2385" spans="1:8" x14ac:dyDescent="0.25">
      <c r="A2385" s="19"/>
      <c r="C2385" t="s">
        <v>17725</v>
      </c>
      <c r="D2385" t="s">
        <v>17724</v>
      </c>
      <c r="G2385" t="s">
        <v>17727</v>
      </c>
      <c r="H2385" s="18" t="s">
        <v>17726</v>
      </c>
    </row>
    <row r="2386" spans="1:8" x14ac:dyDescent="0.25">
      <c r="A2386" s="19"/>
      <c r="C2386" t="s">
        <v>17721</v>
      </c>
      <c r="D2386" t="s">
        <v>17720</v>
      </c>
      <c r="G2386" t="s">
        <v>17723</v>
      </c>
      <c r="H2386" s="18" t="s">
        <v>17722</v>
      </c>
    </row>
    <row r="2387" spans="1:8" x14ac:dyDescent="0.25">
      <c r="A2387" s="19"/>
      <c r="C2387" t="s">
        <v>17717</v>
      </c>
      <c r="D2387" t="s">
        <v>17716</v>
      </c>
      <c r="G2387" t="s">
        <v>17719</v>
      </c>
      <c r="H2387" s="18" t="s">
        <v>17718</v>
      </c>
    </row>
    <row r="2388" spans="1:8" x14ac:dyDescent="0.25">
      <c r="A2388" s="19"/>
      <c r="C2388" t="s">
        <v>17713</v>
      </c>
      <c r="D2388" t="s">
        <v>17712</v>
      </c>
      <c r="G2388" t="s">
        <v>17715</v>
      </c>
      <c r="H2388" s="18" t="s">
        <v>17714</v>
      </c>
    </row>
    <row r="2389" spans="1:8" x14ac:dyDescent="0.25">
      <c r="A2389" s="19"/>
      <c r="C2389" t="s">
        <v>17709</v>
      </c>
      <c r="D2389" t="s">
        <v>17708</v>
      </c>
      <c r="G2389" t="s">
        <v>17711</v>
      </c>
      <c r="H2389" s="18" t="s">
        <v>17710</v>
      </c>
    </row>
    <row r="2390" spans="1:8" x14ac:dyDescent="0.25">
      <c r="A2390" s="19"/>
      <c r="C2390" t="s">
        <v>17705</v>
      </c>
      <c r="D2390" t="s">
        <v>17704</v>
      </c>
      <c r="G2390" t="s">
        <v>17707</v>
      </c>
      <c r="H2390" s="18" t="s">
        <v>17706</v>
      </c>
    </row>
    <row r="2391" spans="1:8" x14ac:dyDescent="0.25">
      <c r="A2391" s="19"/>
      <c r="C2391" t="s">
        <v>17701</v>
      </c>
      <c r="D2391" t="s">
        <v>17700</v>
      </c>
      <c r="G2391" t="s">
        <v>17703</v>
      </c>
      <c r="H2391" s="18" t="s">
        <v>17702</v>
      </c>
    </row>
    <row r="2392" spans="1:8" x14ac:dyDescent="0.25">
      <c r="A2392" s="19"/>
      <c r="C2392" t="s">
        <v>17697</v>
      </c>
      <c r="D2392" t="s">
        <v>17696</v>
      </c>
      <c r="G2392" t="s">
        <v>17699</v>
      </c>
      <c r="H2392" s="18" t="s">
        <v>17698</v>
      </c>
    </row>
    <row r="2393" spans="1:8" x14ac:dyDescent="0.25">
      <c r="A2393" s="19"/>
      <c r="C2393" t="s">
        <v>17693</v>
      </c>
      <c r="D2393" t="s">
        <v>17692</v>
      </c>
      <c r="G2393" t="s">
        <v>17695</v>
      </c>
      <c r="H2393" s="18" t="s">
        <v>17694</v>
      </c>
    </row>
    <row r="2394" spans="1:8" x14ac:dyDescent="0.25">
      <c r="A2394" s="19"/>
      <c r="C2394" t="s">
        <v>17689</v>
      </c>
      <c r="D2394" t="s">
        <v>17688</v>
      </c>
      <c r="G2394" t="s">
        <v>17691</v>
      </c>
      <c r="H2394" s="18" t="s">
        <v>17690</v>
      </c>
    </row>
    <row r="2395" spans="1:8" x14ac:dyDescent="0.25">
      <c r="A2395" s="19"/>
      <c r="C2395" t="s">
        <v>17685</v>
      </c>
      <c r="D2395" t="s">
        <v>17684</v>
      </c>
      <c r="G2395" t="s">
        <v>17687</v>
      </c>
      <c r="H2395" s="18" t="s">
        <v>17686</v>
      </c>
    </row>
    <row r="2396" spans="1:8" x14ac:dyDescent="0.25">
      <c r="A2396" s="19"/>
      <c r="C2396" t="s">
        <v>17681</v>
      </c>
      <c r="D2396" t="s">
        <v>17680</v>
      </c>
      <c r="G2396" t="s">
        <v>17683</v>
      </c>
      <c r="H2396" s="18" t="s">
        <v>17682</v>
      </c>
    </row>
    <row r="2397" spans="1:8" x14ac:dyDescent="0.25">
      <c r="A2397" s="19"/>
      <c r="C2397" t="s">
        <v>17677</v>
      </c>
      <c r="D2397" t="s">
        <v>17676</v>
      </c>
      <c r="G2397" t="s">
        <v>17679</v>
      </c>
      <c r="H2397" s="18" t="s">
        <v>17678</v>
      </c>
    </row>
    <row r="2398" spans="1:8" x14ac:dyDescent="0.25">
      <c r="A2398" s="19"/>
      <c r="C2398" t="s">
        <v>17673</v>
      </c>
      <c r="D2398" t="s">
        <v>17672</v>
      </c>
      <c r="G2398" t="s">
        <v>17675</v>
      </c>
      <c r="H2398" s="18" t="s">
        <v>17674</v>
      </c>
    </row>
    <row r="2399" spans="1:8" x14ac:dyDescent="0.25">
      <c r="A2399" s="19"/>
      <c r="C2399" t="s">
        <v>17669</v>
      </c>
      <c r="D2399" t="s">
        <v>17668</v>
      </c>
      <c r="G2399" t="s">
        <v>17671</v>
      </c>
      <c r="H2399" s="18" t="s">
        <v>17670</v>
      </c>
    </row>
    <row r="2400" spans="1:8" x14ac:dyDescent="0.25">
      <c r="A2400" s="19"/>
      <c r="C2400" t="s">
        <v>17665</v>
      </c>
      <c r="D2400" t="s">
        <v>17664</v>
      </c>
      <c r="G2400" t="s">
        <v>17667</v>
      </c>
      <c r="H2400" s="18" t="s">
        <v>17666</v>
      </c>
    </row>
    <row r="2401" spans="1:8" x14ac:dyDescent="0.25">
      <c r="A2401" s="19"/>
      <c r="C2401" t="s">
        <v>17661</v>
      </c>
      <c r="D2401" t="s">
        <v>17660</v>
      </c>
      <c r="G2401" t="s">
        <v>17663</v>
      </c>
      <c r="H2401" s="18" t="s">
        <v>17662</v>
      </c>
    </row>
    <row r="2402" spans="1:8" x14ac:dyDescent="0.25">
      <c r="A2402" s="19"/>
      <c r="C2402" t="s">
        <v>17657</v>
      </c>
      <c r="D2402" t="s">
        <v>17656</v>
      </c>
      <c r="G2402" t="s">
        <v>17659</v>
      </c>
      <c r="H2402" s="18" t="s">
        <v>17658</v>
      </c>
    </row>
    <row r="2403" spans="1:8" x14ac:dyDescent="0.25">
      <c r="A2403" s="19"/>
      <c r="C2403" t="s">
        <v>17653</v>
      </c>
      <c r="D2403" t="s">
        <v>17652</v>
      </c>
      <c r="G2403" t="s">
        <v>17655</v>
      </c>
      <c r="H2403" s="18" t="s">
        <v>17654</v>
      </c>
    </row>
    <row r="2404" spans="1:8" x14ac:dyDescent="0.25">
      <c r="A2404" s="19"/>
      <c r="C2404" t="s">
        <v>17649</v>
      </c>
      <c r="D2404" t="s">
        <v>17648</v>
      </c>
      <c r="G2404" t="s">
        <v>17651</v>
      </c>
      <c r="H2404" s="18" t="s">
        <v>17650</v>
      </c>
    </row>
    <row r="2405" spans="1:8" x14ac:dyDescent="0.25">
      <c r="A2405" s="19"/>
      <c r="C2405" t="s">
        <v>17645</v>
      </c>
      <c r="D2405" t="s">
        <v>17644</v>
      </c>
      <c r="G2405" t="s">
        <v>17647</v>
      </c>
      <c r="H2405" s="18" t="s">
        <v>17646</v>
      </c>
    </row>
    <row r="2406" spans="1:8" x14ac:dyDescent="0.25">
      <c r="A2406" s="19"/>
      <c r="C2406" t="s">
        <v>17641</v>
      </c>
      <c r="D2406" t="s">
        <v>17640</v>
      </c>
      <c r="G2406" t="s">
        <v>17643</v>
      </c>
      <c r="H2406" s="18" t="s">
        <v>17642</v>
      </c>
    </row>
    <row r="2407" spans="1:8" x14ac:dyDescent="0.25">
      <c r="A2407" s="19"/>
      <c r="C2407" t="s">
        <v>17637</v>
      </c>
      <c r="D2407" t="s">
        <v>17636</v>
      </c>
      <c r="G2407" t="s">
        <v>17639</v>
      </c>
      <c r="H2407" s="18" t="s">
        <v>17638</v>
      </c>
    </row>
    <row r="2408" spans="1:8" x14ac:dyDescent="0.25">
      <c r="A2408" s="19"/>
      <c r="C2408" t="s">
        <v>17633</v>
      </c>
      <c r="D2408" t="s">
        <v>17632</v>
      </c>
      <c r="G2408" t="s">
        <v>17635</v>
      </c>
      <c r="H2408" s="18" t="s">
        <v>17634</v>
      </c>
    </row>
    <row r="2409" spans="1:8" x14ac:dyDescent="0.25">
      <c r="A2409" s="19"/>
      <c r="C2409" t="s">
        <v>17629</v>
      </c>
      <c r="D2409" t="s">
        <v>17628</v>
      </c>
      <c r="G2409" t="s">
        <v>17631</v>
      </c>
      <c r="H2409" s="18" t="s">
        <v>17630</v>
      </c>
    </row>
    <row r="2410" spans="1:8" x14ac:dyDescent="0.25">
      <c r="A2410" s="19"/>
      <c r="C2410" t="s">
        <v>17625</v>
      </c>
      <c r="D2410" t="s">
        <v>17624</v>
      </c>
      <c r="G2410" t="s">
        <v>17627</v>
      </c>
      <c r="H2410" s="18" t="s">
        <v>17626</v>
      </c>
    </row>
    <row r="2411" spans="1:8" x14ac:dyDescent="0.25">
      <c r="A2411" s="19"/>
      <c r="C2411" t="s">
        <v>17621</v>
      </c>
      <c r="D2411" t="s">
        <v>17620</v>
      </c>
      <c r="G2411" t="s">
        <v>17623</v>
      </c>
      <c r="H2411" s="18" t="s">
        <v>17622</v>
      </c>
    </row>
    <row r="2412" spans="1:8" x14ac:dyDescent="0.25">
      <c r="A2412" s="19"/>
      <c r="C2412" t="s">
        <v>17617</v>
      </c>
      <c r="D2412" t="s">
        <v>17616</v>
      </c>
      <c r="G2412" t="s">
        <v>17619</v>
      </c>
      <c r="H2412" s="18" t="s">
        <v>17618</v>
      </c>
    </row>
    <row r="2413" spans="1:8" x14ac:dyDescent="0.25">
      <c r="A2413" s="19"/>
      <c r="C2413" t="s">
        <v>17613</v>
      </c>
      <c r="D2413" t="s">
        <v>17612</v>
      </c>
      <c r="G2413" t="s">
        <v>17615</v>
      </c>
      <c r="H2413" s="18" t="s">
        <v>17614</v>
      </c>
    </row>
    <row r="2414" spans="1:8" x14ac:dyDescent="0.25">
      <c r="A2414" s="19"/>
      <c r="C2414" t="s">
        <v>17609</v>
      </c>
      <c r="D2414" t="s">
        <v>17608</v>
      </c>
      <c r="G2414" t="s">
        <v>17611</v>
      </c>
      <c r="H2414" s="18" t="s">
        <v>17610</v>
      </c>
    </row>
    <row r="2415" spans="1:8" x14ac:dyDescent="0.25">
      <c r="A2415" s="19"/>
      <c r="C2415" t="s">
        <v>17605</v>
      </c>
      <c r="D2415" t="s">
        <v>17604</v>
      </c>
      <c r="G2415" t="s">
        <v>17607</v>
      </c>
      <c r="H2415" s="18" t="s">
        <v>17606</v>
      </c>
    </row>
    <row r="2416" spans="1:8" x14ac:dyDescent="0.25">
      <c r="A2416" s="19"/>
      <c r="C2416" t="s">
        <v>17601</v>
      </c>
      <c r="D2416" t="s">
        <v>17600</v>
      </c>
      <c r="G2416" t="s">
        <v>17603</v>
      </c>
      <c r="H2416" s="18" t="s">
        <v>17602</v>
      </c>
    </row>
    <row r="2417" spans="1:8" x14ac:dyDescent="0.25">
      <c r="A2417" s="19"/>
      <c r="C2417" t="s">
        <v>17597</v>
      </c>
      <c r="D2417" t="s">
        <v>17596</v>
      </c>
      <c r="G2417" t="s">
        <v>17599</v>
      </c>
      <c r="H2417" s="18" t="s">
        <v>17598</v>
      </c>
    </row>
    <row r="2418" spans="1:8" x14ac:dyDescent="0.25">
      <c r="A2418" s="19"/>
      <c r="C2418" t="s">
        <v>17593</v>
      </c>
      <c r="D2418" t="s">
        <v>17592</v>
      </c>
      <c r="G2418" t="s">
        <v>17595</v>
      </c>
      <c r="H2418" s="18" t="s">
        <v>17594</v>
      </c>
    </row>
    <row r="2419" spans="1:8" x14ac:dyDescent="0.25">
      <c r="A2419" s="19"/>
      <c r="C2419" t="s">
        <v>17589</v>
      </c>
      <c r="D2419" t="s">
        <v>17588</v>
      </c>
      <c r="G2419" t="s">
        <v>17591</v>
      </c>
      <c r="H2419" s="18" t="s">
        <v>17590</v>
      </c>
    </row>
    <row r="2420" spans="1:8" x14ac:dyDescent="0.25">
      <c r="A2420" s="19"/>
      <c r="C2420" t="s">
        <v>17585</v>
      </c>
      <c r="D2420" t="s">
        <v>17584</v>
      </c>
      <c r="G2420" t="s">
        <v>17587</v>
      </c>
      <c r="H2420" s="18" t="s">
        <v>17586</v>
      </c>
    </row>
    <row r="2421" spans="1:8" x14ac:dyDescent="0.25">
      <c r="A2421" s="19"/>
      <c r="C2421" t="s">
        <v>17581</v>
      </c>
      <c r="D2421" t="s">
        <v>17580</v>
      </c>
      <c r="G2421" t="s">
        <v>17583</v>
      </c>
      <c r="H2421" s="18" t="s">
        <v>17582</v>
      </c>
    </row>
    <row r="2422" spans="1:8" x14ac:dyDescent="0.25">
      <c r="A2422" s="19"/>
      <c r="C2422" t="s">
        <v>17577</v>
      </c>
      <c r="D2422" t="s">
        <v>17576</v>
      </c>
      <c r="G2422" t="s">
        <v>17579</v>
      </c>
      <c r="H2422" s="18" t="s">
        <v>17578</v>
      </c>
    </row>
    <row r="2423" spans="1:8" x14ac:dyDescent="0.25">
      <c r="A2423" s="19"/>
      <c r="C2423" t="s">
        <v>17573</v>
      </c>
      <c r="D2423" t="s">
        <v>17572</v>
      </c>
      <c r="G2423" t="s">
        <v>17575</v>
      </c>
      <c r="H2423" s="18" t="s">
        <v>17574</v>
      </c>
    </row>
    <row r="2424" spans="1:8" x14ac:dyDescent="0.25">
      <c r="A2424" s="19"/>
      <c r="C2424" t="s">
        <v>17569</v>
      </c>
      <c r="D2424" t="s">
        <v>17568</v>
      </c>
      <c r="G2424" t="s">
        <v>17571</v>
      </c>
      <c r="H2424" s="18" t="s">
        <v>17570</v>
      </c>
    </row>
    <row r="2425" spans="1:8" x14ac:dyDescent="0.25">
      <c r="A2425" s="19"/>
      <c r="C2425" t="s">
        <v>17565</v>
      </c>
      <c r="D2425" t="s">
        <v>17564</v>
      </c>
      <c r="G2425" t="s">
        <v>17567</v>
      </c>
      <c r="H2425" s="18" t="s">
        <v>17566</v>
      </c>
    </row>
    <row r="2426" spans="1:8" x14ac:dyDescent="0.25">
      <c r="A2426" s="19"/>
      <c r="C2426" t="s">
        <v>17561</v>
      </c>
      <c r="D2426" t="s">
        <v>17560</v>
      </c>
      <c r="G2426" t="s">
        <v>17563</v>
      </c>
      <c r="H2426" s="18" t="s">
        <v>17562</v>
      </c>
    </row>
    <row r="2427" spans="1:8" x14ac:dyDescent="0.25">
      <c r="A2427" s="19"/>
      <c r="C2427" t="s">
        <v>17557</v>
      </c>
      <c r="D2427" t="s">
        <v>17556</v>
      </c>
      <c r="G2427" t="s">
        <v>17559</v>
      </c>
      <c r="H2427" s="18" t="s">
        <v>17558</v>
      </c>
    </row>
    <row r="2428" spans="1:8" x14ac:dyDescent="0.25">
      <c r="A2428" s="19"/>
      <c r="C2428" t="s">
        <v>17553</v>
      </c>
      <c r="D2428" t="s">
        <v>17552</v>
      </c>
      <c r="G2428" t="s">
        <v>17555</v>
      </c>
      <c r="H2428" s="18" t="s">
        <v>17554</v>
      </c>
    </row>
    <row r="2429" spans="1:8" x14ac:dyDescent="0.25">
      <c r="A2429" s="19"/>
      <c r="C2429" t="s">
        <v>17549</v>
      </c>
      <c r="D2429" t="s">
        <v>17548</v>
      </c>
      <c r="G2429" t="s">
        <v>17551</v>
      </c>
      <c r="H2429" s="18" t="s">
        <v>17550</v>
      </c>
    </row>
    <row r="2430" spans="1:8" x14ac:dyDescent="0.25">
      <c r="A2430" s="19"/>
      <c r="C2430" t="s">
        <v>17545</v>
      </c>
      <c r="D2430" t="s">
        <v>17544</v>
      </c>
      <c r="G2430" t="s">
        <v>17547</v>
      </c>
      <c r="H2430" s="18" t="s">
        <v>17546</v>
      </c>
    </row>
    <row r="2431" spans="1:8" x14ac:dyDescent="0.25">
      <c r="A2431" s="19"/>
      <c r="C2431" t="s">
        <v>17541</v>
      </c>
      <c r="D2431" t="s">
        <v>17540</v>
      </c>
      <c r="G2431" t="s">
        <v>17543</v>
      </c>
      <c r="H2431" s="18" t="s">
        <v>17542</v>
      </c>
    </row>
    <row r="2432" spans="1:8" x14ac:dyDescent="0.25">
      <c r="A2432" s="19"/>
      <c r="C2432" t="s">
        <v>17537</v>
      </c>
      <c r="D2432" t="s">
        <v>17536</v>
      </c>
      <c r="G2432" t="s">
        <v>17539</v>
      </c>
      <c r="H2432" s="18" t="s">
        <v>17538</v>
      </c>
    </row>
    <row r="2433" spans="1:8" x14ac:dyDescent="0.25">
      <c r="A2433" s="19"/>
      <c r="C2433" t="s">
        <v>17533</v>
      </c>
      <c r="D2433" t="s">
        <v>17532</v>
      </c>
      <c r="G2433" t="s">
        <v>17535</v>
      </c>
      <c r="H2433" s="18" t="s">
        <v>17534</v>
      </c>
    </row>
    <row r="2434" spans="1:8" x14ac:dyDescent="0.25">
      <c r="A2434" s="19"/>
      <c r="C2434" t="s">
        <v>17529</v>
      </c>
      <c r="D2434" t="s">
        <v>17528</v>
      </c>
      <c r="G2434" t="s">
        <v>17531</v>
      </c>
      <c r="H2434" s="18" t="s">
        <v>17530</v>
      </c>
    </row>
    <row r="2435" spans="1:8" x14ac:dyDescent="0.25">
      <c r="A2435" s="19"/>
      <c r="C2435" t="s">
        <v>17525</v>
      </c>
      <c r="D2435" t="s">
        <v>17524</v>
      </c>
      <c r="G2435" t="s">
        <v>17527</v>
      </c>
      <c r="H2435" s="18" t="s">
        <v>17526</v>
      </c>
    </row>
    <row r="2436" spans="1:8" x14ac:dyDescent="0.25">
      <c r="A2436" s="19"/>
      <c r="C2436" t="s">
        <v>17521</v>
      </c>
      <c r="D2436" t="s">
        <v>17520</v>
      </c>
      <c r="G2436" t="s">
        <v>17523</v>
      </c>
      <c r="H2436" s="18" t="s">
        <v>17522</v>
      </c>
    </row>
    <row r="2437" spans="1:8" x14ac:dyDescent="0.25">
      <c r="A2437" s="19"/>
      <c r="C2437" t="s">
        <v>17517</v>
      </c>
      <c r="D2437" t="s">
        <v>17516</v>
      </c>
      <c r="G2437" t="s">
        <v>42983</v>
      </c>
      <c r="H2437" s="18" t="s">
        <v>42982</v>
      </c>
    </row>
    <row r="2438" spans="1:8" x14ac:dyDescent="0.25">
      <c r="A2438" s="19"/>
      <c r="C2438" t="s">
        <v>17513</v>
      </c>
      <c r="D2438" t="s">
        <v>17512</v>
      </c>
      <c r="G2438" t="s">
        <v>17519</v>
      </c>
      <c r="H2438" s="18" t="s">
        <v>17518</v>
      </c>
    </row>
    <row r="2439" spans="1:8" x14ac:dyDescent="0.25">
      <c r="A2439" s="19"/>
      <c r="C2439" t="s">
        <v>17509</v>
      </c>
      <c r="D2439" t="s">
        <v>17508</v>
      </c>
      <c r="G2439" t="s">
        <v>17515</v>
      </c>
      <c r="H2439" s="18" t="s">
        <v>17514</v>
      </c>
    </row>
    <row r="2440" spans="1:8" x14ac:dyDescent="0.25">
      <c r="A2440" s="19"/>
      <c r="C2440" t="s">
        <v>17505</v>
      </c>
      <c r="D2440" t="s">
        <v>17504</v>
      </c>
      <c r="G2440" t="s">
        <v>17511</v>
      </c>
      <c r="H2440" s="18" t="s">
        <v>17510</v>
      </c>
    </row>
    <row r="2441" spans="1:8" x14ac:dyDescent="0.25">
      <c r="A2441" s="19"/>
      <c r="C2441" t="s">
        <v>17501</v>
      </c>
      <c r="D2441" t="s">
        <v>17500</v>
      </c>
      <c r="G2441" t="s">
        <v>17507</v>
      </c>
      <c r="H2441" s="18" t="s">
        <v>17506</v>
      </c>
    </row>
    <row r="2442" spans="1:8" x14ac:dyDescent="0.25">
      <c r="A2442" s="19"/>
      <c r="C2442" t="s">
        <v>17497</v>
      </c>
      <c r="D2442" t="s">
        <v>17496</v>
      </c>
      <c r="G2442" t="s">
        <v>17503</v>
      </c>
      <c r="H2442" s="18" t="s">
        <v>17502</v>
      </c>
    </row>
    <row r="2443" spans="1:8" x14ac:dyDescent="0.25">
      <c r="A2443" s="19"/>
      <c r="C2443" t="s">
        <v>17493</v>
      </c>
      <c r="D2443" t="s">
        <v>17492</v>
      </c>
      <c r="G2443" t="s">
        <v>17499</v>
      </c>
      <c r="H2443" s="18" t="s">
        <v>17498</v>
      </c>
    </row>
    <row r="2444" spans="1:8" x14ac:dyDescent="0.25">
      <c r="A2444" s="19"/>
      <c r="C2444" t="s">
        <v>17489</v>
      </c>
      <c r="D2444" t="s">
        <v>17488</v>
      </c>
      <c r="G2444" t="s">
        <v>17495</v>
      </c>
      <c r="H2444" s="18" t="s">
        <v>17494</v>
      </c>
    </row>
    <row r="2445" spans="1:8" x14ac:dyDescent="0.25">
      <c r="A2445" s="19"/>
      <c r="C2445" t="s">
        <v>17485</v>
      </c>
      <c r="D2445" t="s">
        <v>17484</v>
      </c>
      <c r="G2445" t="s">
        <v>17491</v>
      </c>
      <c r="H2445" s="18" t="s">
        <v>17490</v>
      </c>
    </row>
    <row r="2446" spans="1:8" x14ac:dyDescent="0.25">
      <c r="A2446" s="19"/>
      <c r="C2446" t="s">
        <v>17481</v>
      </c>
      <c r="D2446" t="s">
        <v>17480</v>
      </c>
      <c r="G2446" t="s">
        <v>17487</v>
      </c>
      <c r="H2446" s="18" t="s">
        <v>17486</v>
      </c>
    </row>
    <row r="2447" spans="1:8" x14ac:dyDescent="0.25">
      <c r="A2447" s="19"/>
      <c r="C2447" t="s">
        <v>17477</v>
      </c>
      <c r="D2447" t="s">
        <v>17476</v>
      </c>
      <c r="G2447" t="s">
        <v>17483</v>
      </c>
      <c r="H2447" s="18" t="s">
        <v>17482</v>
      </c>
    </row>
    <row r="2448" spans="1:8" x14ac:dyDescent="0.25">
      <c r="A2448" s="19"/>
      <c r="C2448" t="s">
        <v>17473</v>
      </c>
      <c r="D2448" t="s">
        <v>17472</v>
      </c>
      <c r="G2448" t="s">
        <v>17479</v>
      </c>
      <c r="H2448" s="18" t="s">
        <v>17478</v>
      </c>
    </row>
    <row r="2449" spans="1:8" x14ac:dyDescent="0.25">
      <c r="A2449" s="19"/>
      <c r="C2449" t="s">
        <v>17469</v>
      </c>
      <c r="D2449" t="s">
        <v>17468</v>
      </c>
      <c r="G2449" t="s">
        <v>17475</v>
      </c>
      <c r="H2449" s="18" t="s">
        <v>17474</v>
      </c>
    </row>
    <row r="2450" spans="1:8" x14ac:dyDescent="0.25">
      <c r="A2450" s="19"/>
      <c r="C2450" t="s">
        <v>17465</v>
      </c>
      <c r="D2450" t="s">
        <v>17464</v>
      </c>
      <c r="G2450" t="s">
        <v>17471</v>
      </c>
      <c r="H2450" s="18" t="s">
        <v>17470</v>
      </c>
    </row>
    <row r="2451" spans="1:8" x14ac:dyDescent="0.25">
      <c r="A2451" s="19"/>
      <c r="C2451" t="s">
        <v>17461</v>
      </c>
      <c r="D2451" t="s">
        <v>17460</v>
      </c>
      <c r="G2451" t="s">
        <v>17467</v>
      </c>
      <c r="H2451" s="18" t="s">
        <v>17466</v>
      </c>
    </row>
    <row r="2452" spans="1:8" x14ac:dyDescent="0.25">
      <c r="A2452" s="19"/>
      <c r="C2452" t="s">
        <v>17457</v>
      </c>
      <c r="D2452" t="s">
        <v>17456</v>
      </c>
      <c r="G2452" t="s">
        <v>42981</v>
      </c>
      <c r="H2452" s="18" t="s">
        <v>42980</v>
      </c>
    </row>
    <row r="2453" spans="1:8" x14ac:dyDescent="0.25">
      <c r="A2453" s="19"/>
      <c r="C2453" t="s">
        <v>17453</v>
      </c>
      <c r="D2453" t="s">
        <v>17452</v>
      </c>
      <c r="G2453" t="s">
        <v>17463</v>
      </c>
      <c r="H2453" s="18" t="s">
        <v>17462</v>
      </c>
    </row>
    <row r="2454" spans="1:8" x14ac:dyDescent="0.25">
      <c r="A2454" s="19"/>
      <c r="C2454" t="s">
        <v>17449</v>
      </c>
      <c r="D2454" t="s">
        <v>17448</v>
      </c>
      <c r="G2454" t="s">
        <v>17459</v>
      </c>
      <c r="H2454" s="18" t="s">
        <v>17458</v>
      </c>
    </row>
    <row r="2455" spans="1:8" x14ac:dyDescent="0.25">
      <c r="A2455" s="19"/>
      <c r="C2455" t="s">
        <v>17445</v>
      </c>
      <c r="D2455" t="s">
        <v>17444</v>
      </c>
      <c r="G2455" t="s">
        <v>17455</v>
      </c>
      <c r="H2455" s="18" t="s">
        <v>17454</v>
      </c>
    </row>
    <row r="2456" spans="1:8" x14ac:dyDescent="0.25">
      <c r="A2456" s="19"/>
      <c r="C2456" t="s">
        <v>17441</v>
      </c>
      <c r="D2456" t="s">
        <v>17440</v>
      </c>
      <c r="G2456" t="s">
        <v>17451</v>
      </c>
      <c r="H2456" s="18" t="s">
        <v>17450</v>
      </c>
    </row>
    <row r="2457" spans="1:8" x14ac:dyDescent="0.25">
      <c r="A2457" s="19"/>
      <c r="C2457" t="s">
        <v>17437</v>
      </c>
      <c r="D2457" t="s">
        <v>17436</v>
      </c>
      <c r="G2457" t="s">
        <v>17447</v>
      </c>
      <c r="H2457" s="18" t="s">
        <v>17446</v>
      </c>
    </row>
    <row r="2458" spans="1:8" x14ac:dyDescent="0.25">
      <c r="A2458" s="19"/>
      <c r="C2458" t="s">
        <v>17433</v>
      </c>
      <c r="D2458" t="s">
        <v>17432</v>
      </c>
      <c r="G2458" t="s">
        <v>17443</v>
      </c>
      <c r="H2458" s="18" t="s">
        <v>17442</v>
      </c>
    </row>
    <row r="2459" spans="1:8" x14ac:dyDescent="0.25">
      <c r="A2459" s="19"/>
      <c r="C2459" t="s">
        <v>17429</v>
      </c>
      <c r="D2459" t="s">
        <v>17428</v>
      </c>
      <c r="G2459" t="s">
        <v>17439</v>
      </c>
      <c r="H2459" s="18" t="s">
        <v>17438</v>
      </c>
    </row>
    <row r="2460" spans="1:8" x14ac:dyDescent="0.25">
      <c r="A2460" s="19"/>
      <c r="C2460" t="s">
        <v>17425</v>
      </c>
      <c r="D2460" t="s">
        <v>17424</v>
      </c>
      <c r="G2460" t="s">
        <v>17435</v>
      </c>
      <c r="H2460" s="18" t="s">
        <v>17434</v>
      </c>
    </row>
    <row r="2461" spans="1:8" x14ac:dyDescent="0.25">
      <c r="A2461" s="19"/>
      <c r="C2461" t="s">
        <v>17421</v>
      </c>
      <c r="D2461" t="s">
        <v>17420</v>
      </c>
      <c r="G2461" t="s">
        <v>17431</v>
      </c>
      <c r="H2461" s="18" t="s">
        <v>17430</v>
      </c>
    </row>
    <row r="2462" spans="1:8" x14ac:dyDescent="0.25">
      <c r="A2462" s="19"/>
      <c r="C2462" t="s">
        <v>17417</v>
      </c>
      <c r="D2462" t="s">
        <v>17416</v>
      </c>
      <c r="G2462" t="s">
        <v>17427</v>
      </c>
      <c r="H2462" s="18" t="s">
        <v>17426</v>
      </c>
    </row>
    <row r="2463" spans="1:8" x14ac:dyDescent="0.25">
      <c r="A2463" s="19"/>
      <c r="C2463" t="s">
        <v>17413</v>
      </c>
      <c r="D2463" t="s">
        <v>17412</v>
      </c>
      <c r="G2463" t="s">
        <v>17423</v>
      </c>
      <c r="H2463" s="18" t="s">
        <v>17422</v>
      </c>
    </row>
    <row r="2464" spans="1:8" x14ac:dyDescent="0.25">
      <c r="A2464" s="19"/>
      <c r="C2464" t="s">
        <v>17409</v>
      </c>
      <c r="D2464" t="s">
        <v>17408</v>
      </c>
      <c r="G2464" t="s">
        <v>17419</v>
      </c>
      <c r="H2464" s="18" t="s">
        <v>17418</v>
      </c>
    </row>
    <row r="2465" spans="1:8" x14ac:dyDescent="0.25">
      <c r="A2465" s="19"/>
      <c r="C2465" t="s">
        <v>17405</v>
      </c>
      <c r="D2465" t="s">
        <v>17404</v>
      </c>
      <c r="G2465" t="s">
        <v>17415</v>
      </c>
      <c r="H2465" s="18" t="s">
        <v>17414</v>
      </c>
    </row>
    <row r="2466" spans="1:8" x14ac:dyDescent="0.25">
      <c r="A2466" s="19"/>
      <c r="C2466" t="s">
        <v>17401</v>
      </c>
      <c r="D2466" t="s">
        <v>17400</v>
      </c>
      <c r="G2466" t="s">
        <v>17411</v>
      </c>
      <c r="H2466" s="18" t="s">
        <v>17410</v>
      </c>
    </row>
    <row r="2467" spans="1:8" x14ac:dyDescent="0.25">
      <c r="A2467" s="19"/>
      <c r="C2467" t="s">
        <v>17397</v>
      </c>
      <c r="D2467" t="s">
        <v>17396</v>
      </c>
      <c r="G2467" t="s">
        <v>17407</v>
      </c>
      <c r="H2467" s="18" t="s">
        <v>17406</v>
      </c>
    </row>
    <row r="2468" spans="1:8" x14ac:dyDescent="0.25">
      <c r="A2468" s="19"/>
      <c r="C2468" t="s">
        <v>17393</v>
      </c>
      <c r="D2468" t="s">
        <v>17392</v>
      </c>
      <c r="G2468" t="s">
        <v>17403</v>
      </c>
      <c r="H2468" s="18" t="s">
        <v>17402</v>
      </c>
    </row>
    <row r="2469" spans="1:8" x14ac:dyDescent="0.25">
      <c r="A2469" s="19"/>
      <c r="C2469" t="s">
        <v>17389</v>
      </c>
      <c r="D2469" t="s">
        <v>17388</v>
      </c>
      <c r="G2469" t="s">
        <v>17399</v>
      </c>
      <c r="H2469" s="18" t="s">
        <v>17398</v>
      </c>
    </row>
    <row r="2470" spans="1:8" x14ac:dyDescent="0.25">
      <c r="A2470" s="19"/>
      <c r="C2470" t="s">
        <v>17385</v>
      </c>
      <c r="D2470" t="s">
        <v>17384</v>
      </c>
      <c r="G2470" t="s">
        <v>17395</v>
      </c>
      <c r="H2470" s="18" t="s">
        <v>17394</v>
      </c>
    </row>
    <row r="2471" spans="1:8" x14ac:dyDescent="0.25">
      <c r="A2471" s="19"/>
      <c r="C2471" t="s">
        <v>17381</v>
      </c>
      <c r="D2471" t="s">
        <v>17380</v>
      </c>
      <c r="G2471" t="s">
        <v>17391</v>
      </c>
      <c r="H2471" s="18" t="s">
        <v>17390</v>
      </c>
    </row>
    <row r="2472" spans="1:8" x14ac:dyDescent="0.25">
      <c r="A2472" s="19"/>
      <c r="C2472" t="s">
        <v>42979</v>
      </c>
      <c r="D2472" t="s">
        <v>42978</v>
      </c>
      <c r="G2472" t="s">
        <v>17387</v>
      </c>
      <c r="H2472" s="18" t="s">
        <v>17386</v>
      </c>
    </row>
    <row r="2473" spans="1:8" x14ac:dyDescent="0.25">
      <c r="A2473" s="19"/>
      <c r="C2473" t="s">
        <v>17377</v>
      </c>
      <c r="D2473" t="s">
        <v>17376</v>
      </c>
      <c r="G2473" t="s">
        <v>17383</v>
      </c>
      <c r="H2473" s="18" t="s">
        <v>17382</v>
      </c>
    </row>
    <row r="2474" spans="1:8" x14ac:dyDescent="0.25">
      <c r="A2474" s="19"/>
      <c r="C2474" t="s">
        <v>17373</v>
      </c>
      <c r="D2474" t="s">
        <v>17372</v>
      </c>
      <c r="G2474" t="s">
        <v>17379</v>
      </c>
      <c r="H2474" s="18" t="s">
        <v>17378</v>
      </c>
    </row>
    <row r="2475" spans="1:8" x14ac:dyDescent="0.25">
      <c r="A2475" s="19"/>
      <c r="C2475" t="s">
        <v>17369</v>
      </c>
      <c r="D2475" t="s">
        <v>17368</v>
      </c>
      <c r="G2475" t="s">
        <v>17375</v>
      </c>
      <c r="H2475" s="18" t="s">
        <v>17374</v>
      </c>
    </row>
    <row r="2476" spans="1:8" x14ac:dyDescent="0.25">
      <c r="A2476" s="19"/>
      <c r="C2476" t="s">
        <v>17365</v>
      </c>
      <c r="D2476" t="s">
        <v>17364</v>
      </c>
      <c r="G2476" t="s">
        <v>17371</v>
      </c>
      <c r="H2476" s="18" t="s">
        <v>17370</v>
      </c>
    </row>
    <row r="2477" spans="1:8" x14ac:dyDescent="0.25">
      <c r="A2477" s="19"/>
      <c r="C2477" t="s">
        <v>17361</v>
      </c>
      <c r="D2477" t="s">
        <v>17360</v>
      </c>
      <c r="G2477" t="s">
        <v>17367</v>
      </c>
      <c r="H2477" s="18" t="s">
        <v>17366</v>
      </c>
    </row>
    <row r="2478" spans="1:8" x14ac:dyDescent="0.25">
      <c r="A2478" s="19"/>
      <c r="C2478" t="s">
        <v>17357</v>
      </c>
      <c r="D2478" t="s">
        <v>17356</v>
      </c>
      <c r="G2478" t="s">
        <v>17363</v>
      </c>
      <c r="H2478" s="18" t="s">
        <v>17362</v>
      </c>
    </row>
    <row r="2479" spans="1:8" x14ac:dyDescent="0.25">
      <c r="A2479" s="19"/>
      <c r="C2479" t="s">
        <v>17353</v>
      </c>
      <c r="D2479" t="s">
        <v>17352</v>
      </c>
      <c r="G2479" t="s">
        <v>17359</v>
      </c>
      <c r="H2479" s="18" t="s">
        <v>17358</v>
      </c>
    </row>
    <row r="2480" spans="1:8" x14ac:dyDescent="0.25">
      <c r="A2480" s="19"/>
      <c r="C2480" t="s">
        <v>17349</v>
      </c>
      <c r="D2480" t="s">
        <v>17348</v>
      </c>
      <c r="G2480" t="s">
        <v>17355</v>
      </c>
      <c r="H2480" s="18" t="s">
        <v>17354</v>
      </c>
    </row>
    <row r="2481" spans="1:8" x14ac:dyDescent="0.25">
      <c r="A2481" s="19"/>
      <c r="C2481" t="s">
        <v>17345</v>
      </c>
      <c r="D2481" t="s">
        <v>17344</v>
      </c>
      <c r="G2481" t="s">
        <v>17351</v>
      </c>
      <c r="H2481" s="18" t="s">
        <v>17350</v>
      </c>
    </row>
    <row r="2482" spans="1:8" x14ac:dyDescent="0.25">
      <c r="A2482" s="19"/>
      <c r="C2482" t="s">
        <v>17341</v>
      </c>
      <c r="D2482" t="s">
        <v>17340</v>
      </c>
      <c r="G2482" t="s">
        <v>17347</v>
      </c>
      <c r="H2482" s="18" t="s">
        <v>17346</v>
      </c>
    </row>
    <row r="2483" spans="1:8" x14ac:dyDescent="0.25">
      <c r="A2483" s="19"/>
      <c r="C2483" t="s">
        <v>17337</v>
      </c>
      <c r="D2483" t="s">
        <v>17336</v>
      </c>
      <c r="G2483" t="s">
        <v>17343</v>
      </c>
      <c r="H2483" s="18" t="s">
        <v>17342</v>
      </c>
    </row>
    <row r="2484" spans="1:8" x14ac:dyDescent="0.25">
      <c r="A2484" s="19"/>
      <c r="C2484" t="s">
        <v>17333</v>
      </c>
      <c r="D2484" t="s">
        <v>17332</v>
      </c>
      <c r="G2484" t="s">
        <v>17339</v>
      </c>
      <c r="H2484" s="18" t="s">
        <v>17338</v>
      </c>
    </row>
    <row r="2485" spans="1:8" x14ac:dyDescent="0.25">
      <c r="A2485" s="19"/>
      <c r="C2485" t="s">
        <v>17329</v>
      </c>
      <c r="D2485" t="s">
        <v>17328</v>
      </c>
      <c r="G2485" t="s">
        <v>17335</v>
      </c>
      <c r="H2485" s="18" t="s">
        <v>17334</v>
      </c>
    </row>
    <row r="2486" spans="1:8" x14ac:dyDescent="0.25">
      <c r="A2486" s="19"/>
      <c r="C2486" t="s">
        <v>17325</v>
      </c>
      <c r="D2486" t="s">
        <v>17324</v>
      </c>
      <c r="G2486" t="s">
        <v>17331</v>
      </c>
      <c r="H2486" s="18" t="s">
        <v>17330</v>
      </c>
    </row>
    <row r="2487" spans="1:8" x14ac:dyDescent="0.25">
      <c r="A2487" s="19"/>
      <c r="C2487" t="s">
        <v>17321</v>
      </c>
      <c r="D2487" t="s">
        <v>17320</v>
      </c>
      <c r="G2487" t="s">
        <v>17327</v>
      </c>
      <c r="H2487" s="18" t="s">
        <v>17326</v>
      </c>
    </row>
    <row r="2488" spans="1:8" x14ac:dyDescent="0.25">
      <c r="A2488" s="19"/>
      <c r="C2488" t="s">
        <v>17317</v>
      </c>
      <c r="D2488" t="s">
        <v>17316</v>
      </c>
      <c r="G2488" t="s">
        <v>17323</v>
      </c>
      <c r="H2488" s="18" t="s">
        <v>17322</v>
      </c>
    </row>
    <row r="2489" spans="1:8" x14ac:dyDescent="0.25">
      <c r="A2489" s="19"/>
      <c r="C2489" t="s">
        <v>17313</v>
      </c>
      <c r="D2489" t="s">
        <v>17312</v>
      </c>
      <c r="G2489" t="s">
        <v>17319</v>
      </c>
      <c r="H2489" s="18" t="s">
        <v>17318</v>
      </c>
    </row>
    <row r="2490" spans="1:8" x14ac:dyDescent="0.25">
      <c r="A2490" s="19"/>
      <c r="C2490" t="s">
        <v>17309</v>
      </c>
      <c r="D2490" t="s">
        <v>17308</v>
      </c>
      <c r="G2490" t="s">
        <v>17315</v>
      </c>
      <c r="H2490" s="18" t="s">
        <v>17314</v>
      </c>
    </row>
    <row r="2491" spans="1:8" x14ac:dyDescent="0.25">
      <c r="A2491" s="19"/>
      <c r="C2491" t="s">
        <v>17305</v>
      </c>
      <c r="D2491" t="s">
        <v>17304</v>
      </c>
      <c r="G2491" t="s">
        <v>17311</v>
      </c>
      <c r="H2491" s="18" t="s">
        <v>17310</v>
      </c>
    </row>
    <row r="2492" spans="1:8" x14ac:dyDescent="0.25">
      <c r="A2492" s="19"/>
      <c r="C2492" t="s">
        <v>17301</v>
      </c>
      <c r="D2492" t="s">
        <v>17300</v>
      </c>
      <c r="G2492" t="s">
        <v>17307</v>
      </c>
      <c r="H2492" s="18" t="s">
        <v>17306</v>
      </c>
    </row>
    <row r="2493" spans="1:8" x14ac:dyDescent="0.25">
      <c r="A2493" s="19"/>
      <c r="C2493" t="s">
        <v>17297</v>
      </c>
      <c r="D2493" t="s">
        <v>17296</v>
      </c>
      <c r="G2493" t="s">
        <v>17303</v>
      </c>
      <c r="H2493" s="18" t="s">
        <v>17302</v>
      </c>
    </row>
    <row r="2494" spans="1:8" x14ac:dyDescent="0.25">
      <c r="A2494" s="19"/>
      <c r="C2494" t="s">
        <v>17293</v>
      </c>
      <c r="D2494" t="s">
        <v>17292</v>
      </c>
      <c r="G2494" t="s">
        <v>17299</v>
      </c>
      <c r="H2494" s="18" t="s">
        <v>17298</v>
      </c>
    </row>
    <row r="2495" spans="1:8" x14ac:dyDescent="0.25">
      <c r="A2495" s="19"/>
      <c r="C2495" t="s">
        <v>17289</v>
      </c>
      <c r="D2495" t="s">
        <v>17288</v>
      </c>
      <c r="G2495" t="s">
        <v>42977</v>
      </c>
      <c r="H2495" s="18" t="s">
        <v>42976</v>
      </c>
    </row>
    <row r="2496" spans="1:8" x14ac:dyDescent="0.25">
      <c r="A2496" s="19"/>
      <c r="C2496" t="s">
        <v>17285</v>
      </c>
      <c r="D2496" t="s">
        <v>17284</v>
      </c>
      <c r="G2496" t="s">
        <v>17295</v>
      </c>
      <c r="H2496" s="18" t="s">
        <v>17294</v>
      </c>
    </row>
    <row r="2497" spans="1:8" x14ac:dyDescent="0.25">
      <c r="A2497" s="19"/>
      <c r="C2497" t="s">
        <v>17281</v>
      </c>
      <c r="D2497" t="s">
        <v>17280</v>
      </c>
      <c r="G2497" t="s">
        <v>17291</v>
      </c>
      <c r="H2497" s="18" t="s">
        <v>17290</v>
      </c>
    </row>
    <row r="2498" spans="1:8" x14ac:dyDescent="0.25">
      <c r="A2498" s="19"/>
      <c r="C2498" t="s">
        <v>17277</v>
      </c>
      <c r="D2498" t="s">
        <v>17276</v>
      </c>
      <c r="G2498" t="s">
        <v>17287</v>
      </c>
      <c r="H2498" s="18" t="s">
        <v>17286</v>
      </c>
    </row>
    <row r="2499" spans="1:8" x14ac:dyDescent="0.25">
      <c r="A2499" s="19"/>
      <c r="C2499" t="s">
        <v>17273</v>
      </c>
      <c r="D2499" t="s">
        <v>17272</v>
      </c>
      <c r="G2499" t="s">
        <v>17283</v>
      </c>
      <c r="H2499" s="18" t="s">
        <v>17282</v>
      </c>
    </row>
    <row r="2500" spans="1:8" x14ac:dyDescent="0.25">
      <c r="A2500" s="19"/>
      <c r="C2500" t="s">
        <v>17269</v>
      </c>
      <c r="D2500" t="s">
        <v>17268</v>
      </c>
      <c r="G2500" t="s">
        <v>17279</v>
      </c>
      <c r="H2500" s="18" t="s">
        <v>17278</v>
      </c>
    </row>
    <row r="2501" spans="1:8" x14ac:dyDescent="0.25">
      <c r="A2501" s="19"/>
      <c r="C2501" t="s">
        <v>17265</v>
      </c>
      <c r="D2501" t="s">
        <v>17264</v>
      </c>
      <c r="G2501" t="s">
        <v>17275</v>
      </c>
      <c r="H2501" s="18" t="s">
        <v>17274</v>
      </c>
    </row>
    <row r="2502" spans="1:8" x14ac:dyDescent="0.25">
      <c r="A2502" s="19"/>
      <c r="C2502" t="s">
        <v>17261</v>
      </c>
      <c r="D2502" t="s">
        <v>17260</v>
      </c>
      <c r="G2502" t="s">
        <v>17271</v>
      </c>
      <c r="H2502" s="18" t="s">
        <v>17270</v>
      </c>
    </row>
    <row r="2503" spans="1:8" x14ac:dyDescent="0.25">
      <c r="A2503" s="19"/>
      <c r="C2503" t="s">
        <v>17257</v>
      </c>
      <c r="D2503" t="s">
        <v>17256</v>
      </c>
      <c r="G2503" t="s">
        <v>17267</v>
      </c>
      <c r="H2503" s="18" t="s">
        <v>17266</v>
      </c>
    </row>
    <row r="2504" spans="1:8" x14ac:dyDescent="0.25">
      <c r="A2504" s="19"/>
      <c r="C2504" t="s">
        <v>17253</v>
      </c>
      <c r="D2504" t="s">
        <v>17252</v>
      </c>
      <c r="G2504" t="s">
        <v>17263</v>
      </c>
      <c r="H2504" s="18" t="s">
        <v>17262</v>
      </c>
    </row>
    <row r="2505" spans="1:8" x14ac:dyDescent="0.25">
      <c r="A2505" s="19"/>
      <c r="C2505" t="s">
        <v>17249</v>
      </c>
      <c r="D2505" t="s">
        <v>17248</v>
      </c>
      <c r="G2505" t="s">
        <v>17259</v>
      </c>
      <c r="H2505" s="18" t="s">
        <v>17258</v>
      </c>
    </row>
    <row r="2506" spans="1:8" x14ac:dyDescent="0.25">
      <c r="A2506" s="19"/>
      <c r="C2506" t="s">
        <v>17245</v>
      </c>
      <c r="D2506" t="s">
        <v>17244</v>
      </c>
      <c r="G2506" t="s">
        <v>17255</v>
      </c>
      <c r="H2506" s="18" t="s">
        <v>17254</v>
      </c>
    </row>
    <row r="2507" spans="1:8" x14ac:dyDescent="0.25">
      <c r="A2507" s="19"/>
      <c r="C2507" t="s">
        <v>17241</v>
      </c>
      <c r="D2507" t="s">
        <v>17240</v>
      </c>
      <c r="G2507" t="s">
        <v>17251</v>
      </c>
      <c r="H2507" s="18" t="s">
        <v>17250</v>
      </c>
    </row>
    <row r="2508" spans="1:8" x14ac:dyDescent="0.25">
      <c r="A2508" s="19"/>
      <c r="C2508" t="s">
        <v>17237</v>
      </c>
      <c r="D2508" t="s">
        <v>17236</v>
      </c>
      <c r="G2508" t="s">
        <v>17247</v>
      </c>
      <c r="H2508" s="18" t="s">
        <v>17246</v>
      </c>
    </row>
    <row r="2509" spans="1:8" x14ac:dyDescent="0.25">
      <c r="A2509" s="19"/>
      <c r="C2509" t="s">
        <v>17233</v>
      </c>
      <c r="D2509" t="s">
        <v>17232</v>
      </c>
      <c r="G2509" t="s">
        <v>17243</v>
      </c>
      <c r="H2509" s="18" t="s">
        <v>17242</v>
      </c>
    </row>
    <row r="2510" spans="1:8" x14ac:dyDescent="0.25">
      <c r="A2510" s="19"/>
      <c r="C2510" t="s">
        <v>17229</v>
      </c>
      <c r="D2510" t="s">
        <v>17228</v>
      </c>
      <c r="G2510" t="s">
        <v>17239</v>
      </c>
      <c r="H2510" s="18" t="s">
        <v>17238</v>
      </c>
    </row>
    <row r="2511" spans="1:8" x14ac:dyDescent="0.25">
      <c r="A2511" s="19"/>
      <c r="C2511" t="s">
        <v>17225</v>
      </c>
      <c r="D2511" t="s">
        <v>17224</v>
      </c>
      <c r="G2511" t="s">
        <v>17235</v>
      </c>
      <c r="H2511" s="18" t="s">
        <v>17234</v>
      </c>
    </row>
    <row r="2512" spans="1:8" x14ac:dyDescent="0.25">
      <c r="A2512" s="19"/>
      <c r="C2512" t="s">
        <v>17221</v>
      </c>
      <c r="D2512" t="s">
        <v>17220</v>
      </c>
      <c r="G2512" t="s">
        <v>17231</v>
      </c>
      <c r="H2512" s="18" t="s">
        <v>17230</v>
      </c>
    </row>
    <row r="2513" spans="1:8" x14ac:dyDescent="0.25">
      <c r="A2513" s="19"/>
      <c r="C2513" t="s">
        <v>17217</v>
      </c>
      <c r="D2513" t="s">
        <v>17216</v>
      </c>
      <c r="G2513" t="s">
        <v>17227</v>
      </c>
      <c r="H2513" s="18" t="s">
        <v>17226</v>
      </c>
    </row>
    <row r="2514" spans="1:8" x14ac:dyDescent="0.25">
      <c r="A2514" s="19"/>
      <c r="C2514" t="s">
        <v>17213</v>
      </c>
      <c r="D2514" t="s">
        <v>17212</v>
      </c>
      <c r="G2514" t="s">
        <v>17223</v>
      </c>
      <c r="H2514" s="18" t="s">
        <v>17222</v>
      </c>
    </row>
    <row r="2515" spans="1:8" x14ac:dyDescent="0.25">
      <c r="A2515" s="19"/>
      <c r="C2515" t="s">
        <v>17209</v>
      </c>
      <c r="D2515" t="s">
        <v>17208</v>
      </c>
      <c r="G2515" t="s">
        <v>17219</v>
      </c>
      <c r="H2515" s="18" t="s">
        <v>17218</v>
      </c>
    </row>
    <row r="2516" spans="1:8" x14ac:dyDescent="0.25">
      <c r="A2516" s="19"/>
      <c r="C2516" t="s">
        <v>17205</v>
      </c>
      <c r="D2516" t="s">
        <v>17204</v>
      </c>
      <c r="G2516" t="s">
        <v>17215</v>
      </c>
      <c r="H2516" s="18" t="s">
        <v>17214</v>
      </c>
    </row>
    <row r="2517" spans="1:8" x14ac:dyDescent="0.25">
      <c r="A2517" s="19"/>
      <c r="C2517" t="s">
        <v>17201</v>
      </c>
      <c r="D2517" t="s">
        <v>17200</v>
      </c>
      <c r="G2517" t="s">
        <v>17211</v>
      </c>
      <c r="H2517" s="18" t="s">
        <v>17210</v>
      </c>
    </row>
    <row r="2518" spans="1:8" x14ac:dyDescent="0.25">
      <c r="A2518" s="19"/>
      <c r="C2518" t="s">
        <v>17197</v>
      </c>
      <c r="D2518" t="s">
        <v>17196</v>
      </c>
      <c r="G2518" t="s">
        <v>17207</v>
      </c>
      <c r="H2518" s="18" t="s">
        <v>17206</v>
      </c>
    </row>
    <row r="2519" spans="1:8" x14ac:dyDescent="0.25">
      <c r="A2519" s="19"/>
      <c r="C2519" t="s">
        <v>17193</v>
      </c>
      <c r="D2519" t="s">
        <v>17192</v>
      </c>
      <c r="G2519" t="s">
        <v>17203</v>
      </c>
      <c r="H2519" s="18" t="s">
        <v>17202</v>
      </c>
    </row>
    <row r="2520" spans="1:8" x14ac:dyDescent="0.25">
      <c r="A2520" s="19"/>
      <c r="C2520" t="s">
        <v>17189</v>
      </c>
      <c r="D2520" t="s">
        <v>17188</v>
      </c>
      <c r="G2520" t="s">
        <v>17199</v>
      </c>
      <c r="H2520" s="18" t="s">
        <v>17198</v>
      </c>
    </row>
    <row r="2521" spans="1:8" x14ac:dyDescent="0.25">
      <c r="A2521" s="19"/>
      <c r="C2521" t="s">
        <v>17185</v>
      </c>
      <c r="D2521" t="s">
        <v>17184</v>
      </c>
      <c r="G2521" t="s">
        <v>17195</v>
      </c>
      <c r="H2521" s="18" t="s">
        <v>17194</v>
      </c>
    </row>
    <row r="2522" spans="1:8" x14ac:dyDescent="0.25">
      <c r="A2522" s="19"/>
      <c r="C2522" t="s">
        <v>17181</v>
      </c>
      <c r="D2522" t="s">
        <v>17180</v>
      </c>
      <c r="G2522" t="s">
        <v>17191</v>
      </c>
      <c r="H2522" s="18" t="s">
        <v>17190</v>
      </c>
    </row>
    <row r="2523" spans="1:8" x14ac:dyDescent="0.25">
      <c r="A2523" s="19"/>
      <c r="C2523" t="s">
        <v>17177</v>
      </c>
      <c r="D2523" t="s">
        <v>17176</v>
      </c>
      <c r="G2523" t="s">
        <v>17187</v>
      </c>
      <c r="H2523" s="18" t="s">
        <v>17186</v>
      </c>
    </row>
    <row r="2524" spans="1:8" x14ac:dyDescent="0.25">
      <c r="A2524" s="19"/>
      <c r="C2524" t="s">
        <v>17173</v>
      </c>
      <c r="D2524" t="s">
        <v>17172</v>
      </c>
      <c r="G2524" t="s">
        <v>17183</v>
      </c>
      <c r="H2524" s="18" t="s">
        <v>17182</v>
      </c>
    </row>
    <row r="2525" spans="1:8" x14ac:dyDescent="0.25">
      <c r="A2525" s="19"/>
      <c r="C2525" t="s">
        <v>17169</v>
      </c>
      <c r="D2525" t="s">
        <v>17168</v>
      </c>
      <c r="G2525" t="s">
        <v>17179</v>
      </c>
      <c r="H2525" s="18" t="s">
        <v>17178</v>
      </c>
    </row>
    <row r="2526" spans="1:8" x14ac:dyDescent="0.25">
      <c r="A2526" s="19"/>
      <c r="C2526" t="s">
        <v>17165</v>
      </c>
      <c r="D2526" t="s">
        <v>17164</v>
      </c>
      <c r="G2526" t="s">
        <v>17175</v>
      </c>
      <c r="H2526" s="18" t="s">
        <v>17174</v>
      </c>
    </row>
    <row r="2527" spans="1:8" x14ac:dyDescent="0.25">
      <c r="A2527" s="19"/>
      <c r="C2527" t="s">
        <v>17161</v>
      </c>
      <c r="D2527" t="s">
        <v>17160</v>
      </c>
      <c r="G2527" t="s">
        <v>17171</v>
      </c>
      <c r="H2527" s="18" t="s">
        <v>17170</v>
      </c>
    </row>
    <row r="2528" spans="1:8" x14ac:dyDescent="0.25">
      <c r="A2528" s="19"/>
      <c r="C2528" t="s">
        <v>17157</v>
      </c>
      <c r="D2528" t="s">
        <v>17156</v>
      </c>
      <c r="G2528" t="s">
        <v>17167</v>
      </c>
      <c r="H2528" s="18" t="s">
        <v>17166</v>
      </c>
    </row>
    <row r="2529" spans="1:8" x14ac:dyDescent="0.25">
      <c r="A2529" s="19"/>
      <c r="C2529" t="s">
        <v>17153</v>
      </c>
      <c r="D2529" t="s">
        <v>17152</v>
      </c>
      <c r="G2529" t="s">
        <v>17163</v>
      </c>
      <c r="H2529" s="18" t="s">
        <v>17162</v>
      </c>
    </row>
    <row r="2530" spans="1:8" x14ac:dyDescent="0.25">
      <c r="A2530" s="19"/>
      <c r="C2530" t="s">
        <v>42975</v>
      </c>
      <c r="D2530" t="s">
        <v>42974</v>
      </c>
      <c r="G2530" t="s">
        <v>17159</v>
      </c>
      <c r="H2530" s="18" t="s">
        <v>17158</v>
      </c>
    </row>
    <row r="2531" spans="1:8" x14ac:dyDescent="0.25">
      <c r="A2531" s="19"/>
      <c r="C2531" t="s">
        <v>42973</v>
      </c>
      <c r="D2531" t="s">
        <v>42972</v>
      </c>
      <c r="G2531" t="s">
        <v>17155</v>
      </c>
      <c r="H2531" s="18" t="s">
        <v>17154</v>
      </c>
    </row>
    <row r="2532" spans="1:8" x14ac:dyDescent="0.25">
      <c r="A2532" s="19"/>
      <c r="C2532" t="s">
        <v>42971</v>
      </c>
      <c r="D2532" t="s">
        <v>42970</v>
      </c>
      <c r="G2532" t="s">
        <v>17151</v>
      </c>
      <c r="H2532" s="18" t="s">
        <v>17150</v>
      </c>
    </row>
    <row r="2533" spans="1:8" x14ac:dyDescent="0.25">
      <c r="A2533" s="19"/>
      <c r="C2533" t="s">
        <v>42969</v>
      </c>
      <c r="D2533" t="s">
        <v>42968</v>
      </c>
      <c r="G2533" t="s">
        <v>17147</v>
      </c>
      <c r="H2533" s="18" t="s">
        <v>17146</v>
      </c>
    </row>
    <row r="2534" spans="1:8" x14ac:dyDescent="0.25">
      <c r="A2534" s="19"/>
      <c r="C2534" t="s">
        <v>42967</v>
      </c>
      <c r="D2534" t="s">
        <v>42966</v>
      </c>
      <c r="G2534" t="s">
        <v>17143</v>
      </c>
      <c r="H2534" s="18" t="s">
        <v>17142</v>
      </c>
    </row>
    <row r="2535" spans="1:8" x14ac:dyDescent="0.25">
      <c r="A2535" s="19"/>
      <c r="C2535" t="s">
        <v>17149</v>
      </c>
      <c r="D2535" t="s">
        <v>17148</v>
      </c>
      <c r="G2535" t="s">
        <v>17139</v>
      </c>
      <c r="H2535" s="18" t="s">
        <v>17138</v>
      </c>
    </row>
    <row r="2536" spans="1:8" x14ac:dyDescent="0.25">
      <c r="A2536" s="19"/>
      <c r="C2536" t="s">
        <v>17145</v>
      </c>
      <c r="D2536" t="s">
        <v>17144</v>
      </c>
      <c r="G2536" t="s">
        <v>17135</v>
      </c>
      <c r="H2536" s="18" t="s">
        <v>17134</v>
      </c>
    </row>
    <row r="2537" spans="1:8" x14ac:dyDescent="0.25">
      <c r="A2537" s="19"/>
      <c r="C2537" t="s">
        <v>17141</v>
      </c>
      <c r="D2537" t="s">
        <v>17140</v>
      </c>
      <c r="G2537" t="s">
        <v>17131</v>
      </c>
      <c r="H2537" s="18" t="s">
        <v>17130</v>
      </c>
    </row>
    <row r="2538" spans="1:8" x14ac:dyDescent="0.25">
      <c r="A2538" s="19"/>
      <c r="C2538" t="s">
        <v>17137</v>
      </c>
      <c r="D2538" t="s">
        <v>17136</v>
      </c>
      <c r="G2538" t="s">
        <v>17127</v>
      </c>
      <c r="H2538" s="18" t="s">
        <v>17126</v>
      </c>
    </row>
    <row r="2539" spans="1:8" x14ac:dyDescent="0.25">
      <c r="A2539" s="19"/>
      <c r="C2539" t="s">
        <v>17133</v>
      </c>
      <c r="D2539" t="s">
        <v>17132</v>
      </c>
      <c r="G2539" t="s">
        <v>17123</v>
      </c>
      <c r="H2539" s="18" t="s">
        <v>17122</v>
      </c>
    </row>
    <row r="2540" spans="1:8" x14ac:dyDescent="0.25">
      <c r="A2540" s="19"/>
      <c r="C2540" t="s">
        <v>17129</v>
      </c>
      <c r="D2540" t="s">
        <v>17128</v>
      </c>
      <c r="G2540" t="s">
        <v>17119</v>
      </c>
      <c r="H2540" s="18" t="s">
        <v>17118</v>
      </c>
    </row>
    <row r="2541" spans="1:8" x14ac:dyDescent="0.25">
      <c r="A2541" s="19"/>
      <c r="C2541" t="s">
        <v>17125</v>
      </c>
      <c r="D2541" t="s">
        <v>17124</v>
      </c>
      <c r="G2541" t="s">
        <v>17115</v>
      </c>
      <c r="H2541" s="18" t="s">
        <v>17114</v>
      </c>
    </row>
    <row r="2542" spans="1:8" x14ac:dyDescent="0.25">
      <c r="A2542" s="19"/>
      <c r="C2542" t="s">
        <v>17121</v>
      </c>
      <c r="D2542" t="s">
        <v>17120</v>
      </c>
      <c r="G2542" t="s">
        <v>17111</v>
      </c>
      <c r="H2542" s="18" t="s">
        <v>17110</v>
      </c>
    </row>
    <row r="2543" spans="1:8" x14ac:dyDescent="0.25">
      <c r="A2543" s="19"/>
      <c r="C2543" t="s">
        <v>17117</v>
      </c>
      <c r="D2543" t="s">
        <v>17116</v>
      </c>
      <c r="G2543" t="s">
        <v>17107</v>
      </c>
      <c r="H2543" s="18" t="s">
        <v>17106</v>
      </c>
    </row>
    <row r="2544" spans="1:8" x14ac:dyDescent="0.25">
      <c r="A2544" s="19"/>
      <c r="C2544" t="s">
        <v>17113</v>
      </c>
      <c r="D2544" t="s">
        <v>17112</v>
      </c>
      <c r="G2544" t="s">
        <v>17103</v>
      </c>
      <c r="H2544" s="18" t="s">
        <v>17102</v>
      </c>
    </row>
    <row r="2545" spans="1:8" x14ac:dyDescent="0.25">
      <c r="A2545" s="19"/>
      <c r="C2545" t="s">
        <v>17109</v>
      </c>
      <c r="D2545" t="s">
        <v>17108</v>
      </c>
      <c r="G2545" t="s">
        <v>17099</v>
      </c>
      <c r="H2545" s="18" t="s">
        <v>17098</v>
      </c>
    </row>
    <row r="2546" spans="1:8" x14ac:dyDescent="0.25">
      <c r="A2546" s="19"/>
      <c r="C2546" t="s">
        <v>17105</v>
      </c>
      <c r="D2546" t="s">
        <v>17104</v>
      </c>
      <c r="G2546" t="s">
        <v>17095</v>
      </c>
      <c r="H2546" s="18" t="s">
        <v>17094</v>
      </c>
    </row>
    <row r="2547" spans="1:8" x14ac:dyDescent="0.25">
      <c r="A2547" s="19"/>
      <c r="C2547" t="s">
        <v>17101</v>
      </c>
      <c r="D2547" t="s">
        <v>17100</v>
      </c>
      <c r="G2547" t="s">
        <v>17091</v>
      </c>
      <c r="H2547" s="18" t="s">
        <v>17090</v>
      </c>
    </row>
    <row r="2548" spans="1:8" x14ac:dyDescent="0.25">
      <c r="A2548" s="19"/>
      <c r="C2548" t="s">
        <v>17097</v>
      </c>
      <c r="D2548" t="s">
        <v>17096</v>
      </c>
      <c r="G2548" t="s">
        <v>17087</v>
      </c>
      <c r="H2548" s="18" t="s">
        <v>17086</v>
      </c>
    </row>
    <row r="2549" spans="1:8" x14ac:dyDescent="0.25">
      <c r="A2549" s="19"/>
      <c r="C2549" t="s">
        <v>17093</v>
      </c>
      <c r="D2549" t="s">
        <v>17092</v>
      </c>
      <c r="G2549" t="s">
        <v>17083</v>
      </c>
      <c r="H2549" s="18" t="s">
        <v>17082</v>
      </c>
    </row>
    <row r="2550" spans="1:8" x14ac:dyDescent="0.25">
      <c r="A2550" s="19"/>
      <c r="C2550" t="s">
        <v>17089</v>
      </c>
      <c r="D2550" t="s">
        <v>17088</v>
      </c>
      <c r="G2550" t="s">
        <v>17079</v>
      </c>
      <c r="H2550" s="18" t="s">
        <v>17078</v>
      </c>
    </row>
    <row r="2551" spans="1:8" x14ac:dyDescent="0.25">
      <c r="A2551" s="19"/>
      <c r="C2551" t="s">
        <v>17085</v>
      </c>
      <c r="D2551" t="s">
        <v>17084</v>
      </c>
      <c r="G2551" t="s">
        <v>17075</v>
      </c>
      <c r="H2551" s="18" t="s">
        <v>17074</v>
      </c>
    </row>
    <row r="2552" spans="1:8" x14ac:dyDescent="0.25">
      <c r="A2552" s="19"/>
      <c r="C2552" t="s">
        <v>17081</v>
      </c>
      <c r="D2552" t="s">
        <v>17080</v>
      </c>
      <c r="G2552" t="s">
        <v>17071</v>
      </c>
      <c r="H2552" s="18" t="s">
        <v>17070</v>
      </c>
    </row>
    <row r="2553" spans="1:8" x14ac:dyDescent="0.25">
      <c r="A2553" s="19"/>
      <c r="C2553" t="s">
        <v>17077</v>
      </c>
      <c r="D2553" t="s">
        <v>17076</v>
      </c>
      <c r="G2553" t="s">
        <v>17067</v>
      </c>
      <c r="H2553" s="18" t="s">
        <v>17066</v>
      </c>
    </row>
    <row r="2554" spans="1:8" x14ac:dyDescent="0.25">
      <c r="A2554" s="19"/>
      <c r="C2554" t="s">
        <v>17073</v>
      </c>
      <c r="D2554" t="s">
        <v>17072</v>
      </c>
      <c r="G2554" t="s">
        <v>17063</v>
      </c>
      <c r="H2554" s="18" t="s">
        <v>17062</v>
      </c>
    </row>
    <row r="2555" spans="1:8" x14ac:dyDescent="0.25">
      <c r="A2555" s="19"/>
      <c r="C2555" t="s">
        <v>17069</v>
      </c>
      <c r="D2555" t="s">
        <v>17068</v>
      </c>
      <c r="G2555" t="s">
        <v>17059</v>
      </c>
      <c r="H2555" s="18" t="s">
        <v>17058</v>
      </c>
    </row>
    <row r="2556" spans="1:8" x14ac:dyDescent="0.25">
      <c r="A2556" s="19"/>
      <c r="C2556" t="s">
        <v>17065</v>
      </c>
      <c r="D2556" t="s">
        <v>17064</v>
      </c>
      <c r="G2556" t="s">
        <v>17055</v>
      </c>
      <c r="H2556" s="18" t="s">
        <v>17054</v>
      </c>
    </row>
    <row r="2557" spans="1:8" x14ac:dyDescent="0.25">
      <c r="A2557" s="19"/>
      <c r="C2557" t="s">
        <v>17061</v>
      </c>
      <c r="D2557" t="s">
        <v>17060</v>
      </c>
      <c r="G2557" t="s">
        <v>17051</v>
      </c>
      <c r="H2557" s="18" t="s">
        <v>17050</v>
      </c>
    </row>
    <row r="2558" spans="1:8" x14ac:dyDescent="0.25">
      <c r="A2558" s="19"/>
      <c r="C2558" t="s">
        <v>17057</v>
      </c>
      <c r="D2558" t="s">
        <v>17056</v>
      </c>
      <c r="G2558" t="s">
        <v>17047</v>
      </c>
      <c r="H2558" s="18" t="s">
        <v>17046</v>
      </c>
    </row>
    <row r="2559" spans="1:8" x14ac:dyDescent="0.25">
      <c r="A2559" s="19"/>
      <c r="C2559" t="s">
        <v>17053</v>
      </c>
      <c r="D2559" t="s">
        <v>17052</v>
      </c>
      <c r="G2559" t="s">
        <v>17043</v>
      </c>
      <c r="H2559" s="18" t="s">
        <v>17042</v>
      </c>
    </row>
    <row r="2560" spans="1:8" x14ac:dyDescent="0.25">
      <c r="A2560" s="19"/>
      <c r="C2560" t="s">
        <v>17049</v>
      </c>
      <c r="D2560" t="s">
        <v>17048</v>
      </c>
      <c r="G2560" t="s">
        <v>17039</v>
      </c>
      <c r="H2560" s="18" t="s">
        <v>17038</v>
      </c>
    </row>
    <row r="2561" spans="1:8" x14ac:dyDescent="0.25">
      <c r="A2561" s="19"/>
      <c r="C2561" t="s">
        <v>17045</v>
      </c>
      <c r="D2561" t="s">
        <v>17044</v>
      </c>
      <c r="G2561" t="s">
        <v>17035</v>
      </c>
      <c r="H2561" s="18" t="s">
        <v>17034</v>
      </c>
    </row>
    <row r="2562" spans="1:8" x14ac:dyDescent="0.25">
      <c r="A2562" s="19"/>
      <c r="C2562" t="s">
        <v>17041</v>
      </c>
      <c r="D2562" t="s">
        <v>17040</v>
      </c>
      <c r="G2562" t="s">
        <v>42965</v>
      </c>
      <c r="H2562" s="18" t="s">
        <v>42964</v>
      </c>
    </row>
    <row r="2563" spans="1:8" x14ac:dyDescent="0.25">
      <c r="A2563" s="19"/>
      <c r="C2563" t="s">
        <v>17037</v>
      </c>
      <c r="D2563" t="s">
        <v>17036</v>
      </c>
      <c r="G2563" t="s">
        <v>42963</v>
      </c>
      <c r="H2563" s="18" t="s">
        <v>42962</v>
      </c>
    </row>
    <row r="2564" spans="1:8" x14ac:dyDescent="0.25">
      <c r="A2564" s="19"/>
      <c r="C2564" t="s">
        <v>17033</v>
      </c>
      <c r="D2564" t="s">
        <v>17032</v>
      </c>
      <c r="G2564" t="s">
        <v>42961</v>
      </c>
      <c r="H2564" s="18" t="s">
        <v>42960</v>
      </c>
    </row>
    <row r="2565" spans="1:8" x14ac:dyDescent="0.25">
      <c r="A2565" s="19"/>
      <c r="C2565" t="s">
        <v>17029</v>
      </c>
      <c r="D2565" t="s">
        <v>17028</v>
      </c>
      <c r="G2565" t="s">
        <v>42959</v>
      </c>
      <c r="H2565" s="18" t="s">
        <v>42958</v>
      </c>
    </row>
    <row r="2566" spans="1:8" x14ac:dyDescent="0.25">
      <c r="A2566" s="19"/>
      <c r="C2566" t="s">
        <v>17025</v>
      </c>
      <c r="D2566" t="s">
        <v>17024</v>
      </c>
      <c r="G2566" t="s">
        <v>17031</v>
      </c>
      <c r="H2566" s="18" t="s">
        <v>17030</v>
      </c>
    </row>
    <row r="2567" spans="1:8" x14ac:dyDescent="0.25">
      <c r="A2567" s="19"/>
      <c r="C2567" t="s">
        <v>17021</v>
      </c>
      <c r="D2567" t="s">
        <v>17020</v>
      </c>
      <c r="G2567" t="s">
        <v>17027</v>
      </c>
      <c r="H2567" s="18" t="s">
        <v>17026</v>
      </c>
    </row>
    <row r="2568" spans="1:8" x14ac:dyDescent="0.25">
      <c r="A2568" s="19"/>
      <c r="C2568" t="s">
        <v>17017</v>
      </c>
      <c r="D2568" t="s">
        <v>17016</v>
      </c>
      <c r="G2568" t="s">
        <v>17023</v>
      </c>
      <c r="H2568" s="18" t="s">
        <v>17022</v>
      </c>
    </row>
    <row r="2569" spans="1:8" x14ac:dyDescent="0.25">
      <c r="A2569" s="19"/>
      <c r="C2569" t="s">
        <v>17013</v>
      </c>
      <c r="D2569" t="s">
        <v>17012</v>
      </c>
      <c r="G2569" t="s">
        <v>17019</v>
      </c>
      <c r="H2569" s="18" t="s">
        <v>17018</v>
      </c>
    </row>
    <row r="2570" spans="1:8" x14ac:dyDescent="0.25">
      <c r="A2570" s="19"/>
      <c r="C2570" t="s">
        <v>17009</v>
      </c>
      <c r="D2570" t="s">
        <v>17008</v>
      </c>
      <c r="G2570" t="s">
        <v>17015</v>
      </c>
      <c r="H2570" s="18" t="s">
        <v>17014</v>
      </c>
    </row>
    <row r="2571" spans="1:8" x14ac:dyDescent="0.25">
      <c r="A2571" s="19"/>
      <c r="C2571" t="s">
        <v>17005</v>
      </c>
      <c r="D2571" t="s">
        <v>17004</v>
      </c>
      <c r="G2571" t="s">
        <v>17011</v>
      </c>
      <c r="H2571" s="18" t="s">
        <v>17010</v>
      </c>
    </row>
    <row r="2572" spans="1:8" x14ac:dyDescent="0.25">
      <c r="A2572" s="19"/>
      <c r="C2572" t="s">
        <v>17001</v>
      </c>
      <c r="D2572" t="s">
        <v>17000</v>
      </c>
      <c r="G2572" t="s">
        <v>17007</v>
      </c>
      <c r="H2572" s="18" t="s">
        <v>17006</v>
      </c>
    </row>
    <row r="2573" spans="1:8" x14ac:dyDescent="0.25">
      <c r="A2573" s="19"/>
      <c r="C2573" t="s">
        <v>16997</v>
      </c>
      <c r="D2573" t="s">
        <v>16996</v>
      </c>
      <c r="G2573" t="s">
        <v>17003</v>
      </c>
      <c r="H2573" s="18" t="s">
        <v>17002</v>
      </c>
    </row>
    <row r="2574" spans="1:8" x14ac:dyDescent="0.25">
      <c r="A2574" s="19"/>
      <c r="C2574" t="s">
        <v>16993</v>
      </c>
      <c r="D2574" t="s">
        <v>16992</v>
      </c>
      <c r="G2574" t="s">
        <v>16999</v>
      </c>
      <c r="H2574" s="18" t="s">
        <v>16998</v>
      </c>
    </row>
    <row r="2575" spans="1:8" x14ac:dyDescent="0.25">
      <c r="A2575" s="19"/>
      <c r="C2575" t="s">
        <v>16989</v>
      </c>
      <c r="D2575" t="s">
        <v>16988</v>
      </c>
      <c r="G2575" t="s">
        <v>16995</v>
      </c>
      <c r="H2575" s="18" t="s">
        <v>16994</v>
      </c>
    </row>
    <row r="2576" spans="1:8" x14ac:dyDescent="0.25">
      <c r="A2576" s="19"/>
      <c r="C2576" t="s">
        <v>16985</v>
      </c>
      <c r="D2576" t="s">
        <v>16984</v>
      </c>
      <c r="G2576" t="s">
        <v>16991</v>
      </c>
      <c r="H2576" s="18" t="s">
        <v>16990</v>
      </c>
    </row>
    <row r="2577" spans="1:8" x14ac:dyDescent="0.25">
      <c r="A2577" s="19"/>
      <c r="C2577" t="s">
        <v>16981</v>
      </c>
      <c r="D2577" t="s">
        <v>16980</v>
      </c>
      <c r="G2577" t="s">
        <v>42957</v>
      </c>
      <c r="H2577" s="18" t="s">
        <v>42956</v>
      </c>
    </row>
    <row r="2578" spans="1:8" x14ac:dyDescent="0.25">
      <c r="A2578" s="19"/>
      <c r="C2578" t="s">
        <v>16978</v>
      </c>
      <c r="D2578" t="s">
        <v>16977</v>
      </c>
      <c r="G2578" t="s">
        <v>16987</v>
      </c>
      <c r="H2578" s="18" t="s">
        <v>16986</v>
      </c>
    </row>
    <row r="2579" spans="1:8" x14ac:dyDescent="0.25">
      <c r="A2579" s="19"/>
      <c r="C2579" t="s">
        <v>16974</v>
      </c>
      <c r="D2579" t="s">
        <v>16973</v>
      </c>
      <c r="G2579" t="s">
        <v>16983</v>
      </c>
      <c r="H2579" s="18" t="s">
        <v>16982</v>
      </c>
    </row>
    <row r="2580" spans="1:8" x14ac:dyDescent="0.25">
      <c r="A2580" s="19"/>
      <c r="C2580" t="s">
        <v>16970</v>
      </c>
      <c r="D2580" t="s">
        <v>16969</v>
      </c>
      <c r="G2580" t="s">
        <v>16979</v>
      </c>
      <c r="H2580" s="18" t="s">
        <v>16975</v>
      </c>
    </row>
    <row r="2581" spans="1:8" x14ac:dyDescent="0.25">
      <c r="A2581" s="19"/>
      <c r="C2581" t="s">
        <v>16966</v>
      </c>
      <c r="D2581" t="s">
        <v>16965</v>
      </c>
      <c r="G2581" t="s">
        <v>16976</v>
      </c>
      <c r="H2581" s="18" t="s">
        <v>16971</v>
      </c>
    </row>
    <row r="2582" spans="1:8" x14ac:dyDescent="0.25">
      <c r="A2582" s="19"/>
      <c r="C2582" t="s">
        <v>16962</v>
      </c>
      <c r="D2582" t="s">
        <v>16961</v>
      </c>
      <c r="G2582" t="s">
        <v>16972</v>
      </c>
      <c r="H2582" s="18" t="s">
        <v>16967</v>
      </c>
    </row>
    <row r="2583" spans="1:8" x14ac:dyDescent="0.25">
      <c r="A2583" s="19"/>
      <c r="C2583" t="s">
        <v>16958</v>
      </c>
      <c r="D2583" t="s">
        <v>16957</v>
      </c>
      <c r="G2583" t="s">
        <v>16968</v>
      </c>
      <c r="H2583" s="18" t="s">
        <v>16963</v>
      </c>
    </row>
    <row r="2584" spans="1:8" x14ac:dyDescent="0.25">
      <c r="A2584" s="19"/>
      <c r="C2584" t="s">
        <v>16954</v>
      </c>
      <c r="D2584" t="s">
        <v>16953</v>
      </c>
      <c r="G2584" t="s">
        <v>16964</v>
      </c>
      <c r="H2584" s="18" t="s">
        <v>16959</v>
      </c>
    </row>
    <row r="2585" spans="1:8" x14ac:dyDescent="0.25">
      <c r="A2585" s="19"/>
      <c r="C2585" t="s">
        <v>16950</v>
      </c>
      <c r="D2585" t="s">
        <v>16949</v>
      </c>
      <c r="G2585" t="s">
        <v>16960</v>
      </c>
      <c r="H2585" s="18" t="s">
        <v>16955</v>
      </c>
    </row>
    <row r="2586" spans="1:8" x14ac:dyDescent="0.25">
      <c r="A2586" s="19"/>
      <c r="C2586" t="s">
        <v>16946</v>
      </c>
      <c r="D2586" t="s">
        <v>16945</v>
      </c>
      <c r="G2586" t="s">
        <v>16956</v>
      </c>
      <c r="H2586" s="18" t="s">
        <v>16951</v>
      </c>
    </row>
    <row r="2587" spans="1:8" x14ac:dyDescent="0.25">
      <c r="A2587" s="19"/>
      <c r="C2587" t="s">
        <v>16942</v>
      </c>
      <c r="D2587" t="s">
        <v>16941</v>
      </c>
      <c r="G2587" t="s">
        <v>16952</v>
      </c>
      <c r="H2587" s="18" t="s">
        <v>16947</v>
      </c>
    </row>
    <row r="2588" spans="1:8" x14ac:dyDescent="0.25">
      <c r="A2588" s="19"/>
      <c r="C2588" t="s">
        <v>16938</v>
      </c>
      <c r="D2588" t="s">
        <v>16937</v>
      </c>
      <c r="G2588" t="s">
        <v>16948</v>
      </c>
      <c r="H2588" s="18" t="s">
        <v>16943</v>
      </c>
    </row>
    <row r="2589" spans="1:8" x14ac:dyDescent="0.25">
      <c r="A2589" s="19"/>
      <c r="C2589" t="s">
        <v>16934</v>
      </c>
      <c r="D2589" t="s">
        <v>16933</v>
      </c>
      <c r="G2589" t="s">
        <v>16944</v>
      </c>
      <c r="H2589" s="18" t="s">
        <v>16939</v>
      </c>
    </row>
    <row r="2590" spans="1:8" x14ac:dyDescent="0.25">
      <c r="A2590" s="19"/>
      <c r="C2590" t="s">
        <v>16930</v>
      </c>
      <c r="D2590" t="s">
        <v>16929</v>
      </c>
      <c r="G2590" t="s">
        <v>16940</v>
      </c>
      <c r="H2590" s="18" t="s">
        <v>16935</v>
      </c>
    </row>
    <row r="2591" spans="1:8" x14ac:dyDescent="0.25">
      <c r="A2591" s="19"/>
      <c r="C2591" t="s">
        <v>16926</v>
      </c>
      <c r="D2591" t="s">
        <v>16925</v>
      </c>
      <c r="G2591" t="s">
        <v>16936</v>
      </c>
      <c r="H2591" s="18" t="s">
        <v>16931</v>
      </c>
    </row>
    <row r="2592" spans="1:8" x14ac:dyDescent="0.25">
      <c r="A2592" s="19"/>
      <c r="C2592" t="s">
        <v>16922</v>
      </c>
      <c r="D2592" t="s">
        <v>16921</v>
      </c>
      <c r="G2592" t="s">
        <v>16932</v>
      </c>
      <c r="H2592" s="18" t="s">
        <v>16927</v>
      </c>
    </row>
    <row r="2593" spans="1:8" x14ac:dyDescent="0.25">
      <c r="A2593" s="19"/>
      <c r="C2593" t="s">
        <v>16918</v>
      </c>
      <c r="D2593" t="s">
        <v>16917</v>
      </c>
      <c r="G2593" t="s">
        <v>16928</v>
      </c>
      <c r="H2593" s="18" t="s">
        <v>16923</v>
      </c>
    </row>
    <row r="2594" spans="1:8" x14ac:dyDescent="0.25">
      <c r="A2594" s="19"/>
      <c r="C2594" t="s">
        <v>16914</v>
      </c>
      <c r="D2594" t="s">
        <v>16913</v>
      </c>
      <c r="G2594" t="s">
        <v>16924</v>
      </c>
      <c r="H2594" s="18" t="s">
        <v>16919</v>
      </c>
    </row>
    <row r="2595" spans="1:8" x14ac:dyDescent="0.25">
      <c r="A2595" s="19"/>
      <c r="C2595" t="s">
        <v>16910</v>
      </c>
      <c r="D2595" t="s">
        <v>16909</v>
      </c>
      <c r="G2595" t="s">
        <v>16920</v>
      </c>
      <c r="H2595" s="18" t="s">
        <v>16915</v>
      </c>
    </row>
    <row r="2596" spans="1:8" x14ac:dyDescent="0.25">
      <c r="A2596" s="19"/>
      <c r="C2596" t="s">
        <v>16906</v>
      </c>
      <c r="D2596" t="s">
        <v>16905</v>
      </c>
      <c r="G2596" t="s">
        <v>16916</v>
      </c>
      <c r="H2596" s="18" t="s">
        <v>16911</v>
      </c>
    </row>
    <row r="2597" spans="1:8" x14ac:dyDescent="0.25">
      <c r="A2597" s="19"/>
      <c r="C2597" t="s">
        <v>16902</v>
      </c>
      <c r="D2597" t="s">
        <v>16901</v>
      </c>
      <c r="G2597" t="s">
        <v>16912</v>
      </c>
      <c r="H2597" s="18" t="s">
        <v>16907</v>
      </c>
    </row>
    <row r="2598" spans="1:8" x14ac:dyDescent="0.25">
      <c r="A2598" s="19"/>
      <c r="C2598" t="s">
        <v>16898</v>
      </c>
      <c r="D2598" t="s">
        <v>16897</v>
      </c>
      <c r="G2598" t="s">
        <v>16908</v>
      </c>
      <c r="H2598" s="18" t="s">
        <v>16903</v>
      </c>
    </row>
    <row r="2599" spans="1:8" x14ac:dyDescent="0.25">
      <c r="A2599" s="19"/>
      <c r="C2599" t="s">
        <v>16894</v>
      </c>
      <c r="D2599" t="s">
        <v>16893</v>
      </c>
      <c r="G2599" t="s">
        <v>16904</v>
      </c>
      <c r="H2599" s="18" t="s">
        <v>16899</v>
      </c>
    </row>
    <row r="2600" spans="1:8" x14ac:dyDescent="0.25">
      <c r="A2600" s="19"/>
      <c r="C2600" t="s">
        <v>16890</v>
      </c>
      <c r="D2600" t="s">
        <v>16889</v>
      </c>
      <c r="G2600" t="s">
        <v>16900</v>
      </c>
      <c r="H2600" s="18" t="s">
        <v>16895</v>
      </c>
    </row>
    <row r="2601" spans="1:8" x14ac:dyDescent="0.25">
      <c r="A2601" s="19"/>
      <c r="C2601" t="s">
        <v>16886</v>
      </c>
      <c r="D2601" t="s">
        <v>16885</v>
      </c>
      <c r="G2601" t="s">
        <v>16896</v>
      </c>
      <c r="H2601" s="18" t="s">
        <v>16891</v>
      </c>
    </row>
    <row r="2602" spans="1:8" x14ac:dyDescent="0.25">
      <c r="A2602" s="19"/>
      <c r="C2602" t="s">
        <v>16882</v>
      </c>
      <c r="D2602" t="s">
        <v>16881</v>
      </c>
      <c r="G2602" t="s">
        <v>16892</v>
      </c>
      <c r="H2602" s="18" t="s">
        <v>16887</v>
      </c>
    </row>
    <row r="2603" spans="1:8" x14ac:dyDescent="0.25">
      <c r="A2603" s="19"/>
      <c r="C2603" t="s">
        <v>16878</v>
      </c>
      <c r="D2603" t="s">
        <v>16877</v>
      </c>
      <c r="G2603" t="s">
        <v>16888</v>
      </c>
      <c r="H2603" s="18" t="s">
        <v>16883</v>
      </c>
    </row>
    <row r="2604" spans="1:8" x14ac:dyDescent="0.25">
      <c r="A2604" s="19"/>
      <c r="C2604" t="s">
        <v>16874</v>
      </c>
      <c r="D2604" t="s">
        <v>16873</v>
      </c>
      <c r="G2604" t="s">
        <v>16884</v>
      </c>
      <c r="H2604" s="18" t="s">
        <v>16879</v>
      </c>
    </row>
    <row r="2605" spans="1:8" x14ac:dyDescent="0.25">
      <c r="A2605" s="19"/>
      <c r="C2605" t="s">
        <v>16870</v>
      </c>
      <c r="D2605" t="s">
        <v>16869</v>
      </c>
      <c r="G2605" t="s">
        <v>16880</v>
      </c>
      <c r="H2605" s="18" t="s">
        <v>16875</v>
      </c>
    </row>
    <row r="2606" spans="1:8" x14ac:dyDescent="0.25">
      <c r="A2606" s="19"/>
      <c r="C2606" t="s">
        <v>16866</v>
      </c>
      <c r="D2606" t="s">
        <v>16865</v>
      </c>
      <c r="G2606" t="s">
        <v>16876</v>
      </c>
      <c r="H2606" s="18" t="s">
        <v>16871</v>
      </c>
    </row>
    <row r="2607" spans="1:8" x14ac:dyDescent="0.25">
      <c r="A2607" s="19"/>
      <c r="C2607" t="s">
        <v>16862</v>
      </c>
      <c r="D2607" t="s">
        <v>16861</v>
      </c>
      <c r="G2607" t="s">
        <v>16872</v>
      </c>
      <c r="H2607" s="18" t="s">
        <v>16867</v>
      </c>
    </row>
    <row r="2608" spans="1:8" x14ac:dyDescent="0.25">
      <c r="A2608" s="19"/>
      <c r="C2608" t="s">
        <v>16858</v>
      </c>
      <c r="D2608" t="s">
        <v>16857</v>
      </c>
      <c r="G2608" t="s">
        <v>16868</v>
      </c>
      <c r="H2608" s="18" t="s">
        <v>16863</v>
      </c>
    </row>
    <row r="2609" spans="1:8" x14ac:dyDescent="0.25">
      <c r="A2609" s="19"/>
      <c r="C2609" t="s">
        <v>16854</v>
      </c>
      <c r="D2609" t="s">
        <v>16853</v>
      </c>
      <c r="G2609" t="s">
        <v>16864</v>
      </c>
      <c r="H2609" s="18" t="s">
        <v>16859</v>
      </c>
    </row>
    <row r="2610" spans="1:8" x14ac:dyDescent="0.25">
      <c r="A2610" s="19"/>
      <c r="C2610" t="s">
        <v>16850</v>
      </c>
      <c r="D2610" t="s">
        <v>16849</v>
      </c>
      <c r="G2610" t="s">
        <v>16860</v>
      </c>
      <c r="H2610" s="18" t="s">
        <v>16855</v>
      </c>
    </row>
    <row r="2611" spans="1:8" x14ac:dyDescent="0.25">
      <c r="A2611" s="19"/>
      <c r="C2611" t="s">
        <v>16846</v>
      </c>
      <c r="D2611" t="s">
        <v>16845</v>
      </c>
      <c r="G2611" t="s">
        <v>16856</v>
      </c>
      <c r="H2611" s="18" t="s">
        <v>16851</v>
      </c>
    </row>
    <row r="2612" spans="1:8" x14ac:dyDescent="0.25">
      <c r="A2612" s="19"/>
      <c r="C2612" t="s">
        <v>16842</v>
      </c>
      <c r="D2612" t="s">
        <v>16841</v>
      </c>
      <c r="G2612" t="s">
        <v>16852</v>
      </c>
      <c r="H2612" s="18" t="s">
        <v>16847</v>
      </c>
    </row>
    <row r="2613" spans="1:8" x14ac:dyDescent="0.25">
      <c r="A2613" s="19"/>
      <c r="C2613" t="s">
        <v>42955</v>
      </c>
      <c r="D2613" t="s">
        <v>42954</v>
      </c>
      <c r="G2613" t="s">
        <v>16848</v>
      </c>
      <c r="H2613" s="18" t="s">
        <v>16843</v>
      </c>
    </row>
    <row r="2614" spans="1:8" x14ac:dyDescent="0.25">
      <c r="A2614" s="19"/>
      <c r="C2614" t="s">
        <v>42953</v>
      </c>
      <c r="D2614" t="s">
        <v>42952</v>
      </c>
      <c r="G2614" t="s">
        <v>16844</v>
      </c>
      <c r="H2614" s="18" t="s">
        <v>16839</v>
      </c>
    </row>
    <row r="2615" spans="1:8" x14ac:dyDescent="0.25">
      <c r="A2615" s="19"/>
      <c r="C2615" t="s">
        <v>16838</v>
      </c>
      <c r="D2615" t="s">
        <v>16837</v>
      </c>
      <c r="G2615" t="s">
        <v>16840</v>
      </c>
      <c r="H2615" s="18" t="s">
        <v>16835</v>
      </c>
    </row>
    <row r="2616" spans="1:8" x14ac:dyDescent="0.25">
      <c r="A2616" s="19"/>
      <c r="C2616" t="s">
        <v>16834</v>
      </c>
      <c r="D2616" t="s">
        <v>16833</v>
      </c>
      <c r="G2616" t="s">
        <v>16836</v>
      </c>
      <c r="H2616" s="18" t="s">
        <v>16831</v>
      </c>
    </row>
    <row r="2617" spans="1:8" x14ac:dyDescent="0.25">
      <c r="A2617" s="19"/>
      <c r="C2617" t="s">
        <v>16830</v>
      </c>
      <c r="D2617" t="s">
        <v>16829</v>
      </c>
      <c r="G2617" t="s">
        <v>16832</v>
      </c>
      <c r="H2617" s="18" t="s">
        <v>16827</v>
      </c>
    </row>
    <row r="2618" spans="1:8" x14ac:dyDescent="0.25">
      <c r="A2618" s="19"/>
      <c r="C2618" t="s">
        <v>16826</v>
      </c>
      <c r="D2618" t="s">
        <v>16825</v>
      </c>
      <c r="G2618" t="s">
        <v>16828</v>
      </c>
      <c r="H2618" s="18" t="s">
        <v>16823</v>
      </c>
    </row>
    <row r="2619" spans="1:8" x14ac:dyDescent="0.25">
      <c r="A2619" s="19"/>
      <c r="C2619" t="s">
        <v>16822</v>
      </c>
      <c r="D2619" t="s">
        <v>16821</v>
      </c>
      <c r="G2619" t="s">
        <v>16824</v>
      </c>
      <c r="H2619" s="18" t="s">
        <v>16819</v>
      </c>
    </row>
    <row r="2620" spans="1:8" x14ac:dyDescent="0.25">
      <c r="A2620" s="19"/>
      <c r="C2620" t="s">
        <v>16818</v>
      </c>
      <c r="D2620" t="s">
        <v>16817</v>
      </c>
      <c r="G2620" t="s">
        <v>16820</v>
      </c>
      <c r="H2620" s="18" t="s">
        <v>16815</v>
      </c>
    </row>
    <row r="2621" spans="1:8" x14ac:dyDescent="0.25">
      <c r="A2621" s="19"/>
      <c r="C2621" t="s">
        <v>16814</v>
      </c>
      <c r="D2621" t="s">
        <v>16813</v>
      </c>
      <c r="G2621" t="s">
        <v>16816</v>
      </c>
      <c r="H2621" s="18" t="s">
        <v>16811</v>
      </c>
    </row>
    <row r="2622" spans="1:8" x14ac:dyDescent="0.25">
      <c r="A2622" s="19"/>
      <c r="C2622" t="s">
        <v>16810</v>
      </c>
      <c r="D2622" t="s">
        <v>16809</v>
      </c>
      <c r="G2622" t="s">
        <v>16812</v>
      </c>
      <c r="H2622" s="18" t="s">
        <v>16807</v>
      </c>
    </row>
    <row r="2623" spans="1:8" x14ac:dyDescent="0.25">
      <c r="A2623" s="19"/>
      <c r="C2623" t="s">
        <v>16806</v>
      </c>
      <c r="D2623" t="s">
        <v>16805</v>
      </c>
      <c r="G2623" t="s">
        <v>16808</v>
      </c>
      <c r="H2623" s="18" t="s">
        <v>16803</v>
      </c>
    </row>
    <row r="2624" spans="1:8" x14ac:dyDescent="0.25">
      <c r="A2624" s="19"/>
      <c r="C2624" t="s">
        <v>16802</v>
      </c>
      <c r="D2624" t="s">
        <v>16801</v>
      </c>
      <c r="G2624" t="s">
        <v>16804</v>
      </c>
      <c r="H2624" s="18" t="s">
        <v>16799</v>
      </c>
    </row>
    <row r="2625" spans="1:8" x14ac:dyDescent="0.25">
      <c r="A2625" s="19"/>
      <c r="C2625" t="s">
        <v>16798</v>
      </c>
      <c r="D2625" t="s">
        <v>16797</v>
      </c>
      <c r="G2625" t="s">
        <v>16800</v>
      </c>
      <c r="H2625" s="18" t="s">
        <v>16795</v>
      </c>
    </row>
    <row r="2626" spans="1:8" x14ac:dyDescent="0.25">
      <c r="A2626" s="19"/>
      <c r="C2626" t="s">
        <v>16794</v>
      </c>
      <c r="D2626" t="s">
        <v>16793</v>
      </c>
      <c r="G2626" t="s">
        <v>16796</v>
      </c>
      <c r="H2626" s="18" t="s">
        <v>16791</v>
      </c>
    </row>
    <row r="2627" spans="1:8" x14ac:dyDescent="0.25">
      <c r="A2627" s="19"/>
      <c r="C2627" t="s">
        <v>16790</v>
      </c>
      <c r="D2627" t="s">
        <v>16789</v>
      </c>
      <c r="G2627" t="s">
        <v>16792</v>
      </c>
      <c r="H2627" s="18" t="s">
        <v>16787</v>
      </c>
    </row>
    <row r="2628" spans="1:8" x14ac:dyDescent="0.25">
      <c r="A2628" s="19"/>
      <c r="C2628" t="s">
        <v>16786</v>
      </c>
      <c r="D2628" t="s">
        <v>16785</v>
      </c>
      <c r="G2628" t="s">
        <v>16788</v>
      </c>
      <c r="H2628" s="18" t="s">
        <v>16783</v>
      </c>
    </row>
    <row r="2629" spans="1:8" x14ac:dyDescent="0.25">
      <c r="A2629" s="19"/>
      <c r="C2629" t="s">
        <v>16782</v>
      </c>
      <c r="D2629" t="s">
        <v>16781</v>
      </c>
      <c r="G2629" t="s">
        <v>16784</v>
      </c>
      <c r="H2629" s="18" t="s">
        <v>16779</v>
      </c>
    </row>
    <row r="2630" spans="1:8" x14ac:dyDescent="0.25">
      <c r="A2630" s="19"/>
      <c r="C2630" t="s">
        <v>16778</v>
      </c>
      <c r="D2630" t="s">
        <v>16777</v>
      </c>
      <c r="G2630" t="s">
        <v>16780</v>
      </c>
      <c r="H2630" s="18" t="s">
        <v>16775</v>
      </c>
    </row>
    <row r="2631" spans="1:8" x14ac:dyDescent="0.25">
      <c r="A2631" s="19"/>
      <c r="C2631" t="s">
        <v>16774</v>
      </c>
      <c r="D2631" t="s">
        <v>16773</v>
      </c>
      <c r="G2631" t="s">
        <v>16776</v>
      </c>
      <c r="H2631" s="18" t="s">
        <v>16771</v>
      </c>
    </row>
    <row r="2632" spans="1:8" x14ac:dyDescent="0.25">
      <c r="A2632" s="19"/>
      <c r="C2632" t="s">
        <v>16770</v>
      </c>
      <c r="D2632" t="s">
        <v>16769</v>
      </c>
      <c r="G2632" t="s">
        <v>16772</v>
      </c>
      <c r="H2632" s="18" t="s">
        <v>16767</v>
      </c>
    </row>
    <row r="2633" spans="1:8" x14ac:dyDescent="0.25">
      <c r="A2633" s="19"/>
      <c r="C2633" t="s">
        <v>16766</v>
      </c>
      <c r="D2633" t="s">
        <v>16765</v>
      </c>
      <c r="G2633" t="s">
        <v>16768</v>
      </c>
      <c r="H2633" s="18" t="s">
        <v>16763</v>
      </c>
    </row>
    <row r="2634" spans="1:8" x14ac:dyDescent="0.25">
      <c r="A2634" s="19"/>
      <c r="C2634" t="s">
        <v>16762</v>
      </c>
      <c r="D2634" t="s">
        <v>16761</v>
      </c>
      <c r="G2634" t="s">
        <v>16764</v>
      </c>
      <c r="H2634" s="18" t="s">
        <v>16759</v>
      </c>
    </row>
    <row r="2635" spans="1:8" x14ac:dyDescent="0.25">
      <c r="A2635" s="19"/>
      <c r="C2635" t="s">
        <v>16758</v>
      </c>
      <c r="D2635" t="s">
        <v>16757</v>
      </c>
      <c r="G2635" t="s">
        <v>16760</v>
      </c>
      <c r="H2635" s="18" t="s">
        <v>16755</v>
      </c>
    </row>
    <row r="2636" spans="1:8" x14ac:dyDescent="0.25">
      <c r="A2636" s="19"/>
      <c r="C2636" t="s">
        <v>16754</v>
      </c>
      <c r="D2636" t="s">
        <v>16753</v>
      </c>
      <c r="G2636" t="s">
        <v>16756</v>
      </c>
      <c r="H2636" s="18" t="s">
        <v>16751</v>
      </c>
    </row>
    <row r="2637" spans="1:8" x14ac:dyDescent="0.25">
      <c r="A2637" s="19"/>
      <c r="C2637" t="s">
        <v>16750</v>
      </c>
      <c r="D2637" t="s">
        <v>16749</v>
      </c>
      <c r="G2637" t="s">
        <v>16752</v>
      </c>
      <c r="H2637" s="18" t="s">
        <v>16747</v>
      </c>
    </row>
    <row r="2638" spans="1:8" x14ac:dyDescent="0.25">
      <c r="A2638" s="19"/>
      <c r="C2638" t="s">
        <v>16746</v>
      </c>
      <c r="D2638" t="s">
        <v>16745</v>
      </c>
      <c r="G2638" t="s">
        <v>16748</v>
      </c>
      <c r="H2638" s="18" t="s">
        <v>16743</v>
      </c>
    </row>
    <row r="2639" spans="1:8" x14ac:dyDescent="0.25">
      <c r="A2639" s="19"/>
      <c r="C2639" t="s">
        <v>16742</v>
      </c>
      <c r="D2639" t="s">
        <v>16741</v>
      </c>
      <c r="G2639" t="s">
        <v>16744</v>
      </c>
      <c r="H2639" s="18" t="s">
        <v>16739</v>
      </c>
    </row>
    <row r="2640" spans="1:8" x14ac:dyDescent="0.25">
      <c r="A2640" s="19"/>
      <c r="C2640" t="s">
        <v>16738</v>
      </c>
      <c r="D2640" t="s">
        <v>16737</v>
      </c>
      <c r="G2640" t="s">
        <v>16740</v>
      </c>
      <c r="H2640" s="18" t="s">
        <v>16735</v>
      </c>
    </row>
    <row r="2641" spans="1:8" x14ac:dyDescent="0.25">
      <c r="A2641" s="19"/>
      <c r="C2641" t="s">
        <v>16734</v>
      </c>
      <c r="D2641" t="s">
        <v>16733</v>
      </c>
      <c r="G2641" t="s">
        <v>16736</v>
      </c>
      <c r="H2641" s="18" t="s">
        <v>16731</v>
      </c>
    </row>
    <row r="2642" spans="1:8" x14ac:dyDescent="0.25">
      <c r="A2642" s="19"/>
      <c r="C2642" t="s">
        <v>16730</v>
      </c>
      <c r="D2642" t="s">
        <v>16729</v>
      </c>
      <c r="G2642" t="s">
        <v>16732</v>
      </c>
      <c r="H2642" s="18" t="s">
        <v>16727</v>
      </c>
    </row>
    <row r="2643" spans="1:8" x14ac:dyDescent="0.25">
      <c r="A2643" s="19"/>
      <c r="C2643" t="s">
        <v>16726</v>
      </c>
      <c r="D2643" t="s">
        <v>16725</v>
      </c>
      <c r="G2643" t="s">
        <v>16728</v>
      </c>
      <c r="H2643" s="18" t="s">
        <v>16723</v>
      </c>
    </row>
    <row r="2644" spans="1:8" x14ac:dyDescent="0.25">
      <c r="A2644" s="19"/>
      <c r="C2644" t="s">
        <v>16722</v>
      </c>
      <c r="D2644" t="s">
        <v>16721</v>
      </c>
      <c r="G2644" t="s">
        <v>16724</v>
      </c>
      <c r="H2644" s="18" t="s">
        <v>16719</v>
      </c>
    </row>
    <row r="2645" spans="1:8" x14ac:dyDescent="0.25">
      <c r="A2645" s="19"/>
      <c r="C2645" t="s">
        <v>16718</v>
      </c>
      <c r="D2645" t="s">
        <v>16717</v>
      </c>
      <c r="G2645" t="s">
        <v>16720</v>
      </c>
      <c r="H2645" s="18" t="s">
        <v>16715</v>
      </c>
    </row>
    <row r="2646" spans="1:8" x14ac:dyDescent="0.25">
      <c r="A2646" s="19"/>
      <c r="C2646" t="s">
        <v>16714</v>
      </c>
      <c r="D2646" t="s">
        <v>16713</v>
      </c>
      <c r="G2646" t="s">
        <v>16716</v>
      </c>
      <c r="H2646" s="18" t="s">
        <v>16711</v>
      </c>
    </row>
    <row r="2647" spans="1:8" x14ac:dyDescent="0.25">
      <c r="A2647" s="19"/>
      <c r="C2647" t="s">
        <v>16710</v>
      </c>
      <c r="D2647" t="s">
        <v>16709</v>
      </c>
      <c r="G2647" t="s">
        <v>16712</v>
      </c>
      <c r="H2647" s="18" t="s">
        <v>16707</v>
      </c>
    </row>
    <row r="2648" spans="1:8" x14ac:dyDescent="0.25">
      <c r="A2648" s="19"/>
      <c r="C2648" t="s">
        <v>16706</v>
      </c>
      <c r="D2648" t="s">
        <v>16705</v>
      </c>
      <c r="G2648" t="s">
        <v>16708</v>
      </c>
      <c r="H2648" s="18" t="s">
        <v>16703</v>
      </c>
    </row>
    <row r="2649" spans="1:8" x14ac:dyDescent="0.25">
      <c r="A2649" s="19"/>
      <c r="C2649" t="s">
        <v>16702</v>
      </c>
      <c r="D2649" t="s">
        <v>16701</v>
      </c>
      <c r="G2649" t="s">
        <v>16704</v>
      </c>
      <c r="H2649" s="18" t="s">
        <v>16699</v>
      </c>
    </row>
    <row r="2650" spans="1:8" x14ac:dyDescent="0.25">
      <c r="A2650" s="19"/>
      <c r="C2650" t="s">
        <v>16698</v>
      </c>
      <c r="D2650" t="s">
        <v>16697</v>
      </c>
      <c r="G2650" t="s">
        <v>16700</v>
      </c>
      <c r="H2650" s="18" t="s">
        <v>16695</v>
      </c>
    </row>
    <row r="2651" spans="1:8" x14ac:dyDescent="0.25">
      <c r="A2651" s="19"/>
      <c r="C2651" t="s">
        <v>16694</v>
      </c>
      <c r="D2651" t="s">
        <v>16693</v>
      </c>
      <c r="G2651" t="s">
        <v>16696</v>
      </c>
      <c r="H2651" s="18" t="s">
        <v>42951</v>
      </c>
    </row>
    <row r="2652" spans="1:8" x14ac:dyDescent="0.25">
      <c r="A2652" s="19"/>
      <c r="C2652" t="s">
        <v>16690</v>
      </c>
      <c r="D2652" t="s">
        <v>16689</v>
      </c>
      <c r="G2652" t="s">
        <v>42950</v>
      </c>
      <c r="H2652" s="18" t="s">
        <v>42949</v>
      </c>
    </row>
    <row r="2653" spans="1:8" x14ac:dyDescent="0.25">
      <c r="A2653" s="19"/>
      <c r="C2653" t="s">
        <v>16686</v>
      </c>
      <c r="D2653" t="s">
        <v>16685</v>
      </c>
      <c r="G2653" t="s">
        <v>42948</v>
      </c>
      <c r="H2653" s="18" t="s">
        <v>42947</v>
      </c>
    </row>
    <row r="2654" spans="1:8" x14ac:dyDescent="0.25">
      <c r="A2654" s="19"/>
      <c r="C2654" t="s">
        <v>16682</v>
      </c>
      <c r="D2654" t="s">
        <v>16681</v>
      </c>
      <c r="G2654" t="s">
        <v>42946</v>
      </c>
      <c r="H2654" s="18" t="s">
        <v>42945</v>
      </c>
    </row>
    <row r="2655" spans="1:8" x14ac:dyDescent="0.25">
      <c r="A2655" s="19"/>
      <c r="C2655" t="s">
        <v>16678</v>
      </c>
      <c r="D2655" t="s">
        <v>16677</v>
      </c>
      <c r="G2655" t="s">
        <v>42944</v>
      </c>
      <c r="H2655" s="18" t="s">
        <v>42943</v>
      </c>
    </row>
    <row r="2656" spans="1:8" x14ac:dyDescent="0.25">
      <c r="A2656" s="19"/>
      <c r="C2656" t="s">
        <v>16674</v>
      </c>
      <c r="D2656" t="s">
        <v>16673</v>
      </c>
      <c r="G2656" t="s">
        <v>42942</v>
      </c>
      <c r="H2656" s="18" t="s">
        <v>42941</v>
      </c>
    </row>
    <row r="2657" spans="1:8" x14ac:dyDescent="0.25">
      <c r="A2657" s="19"/>
      <c r="C2657" t="s">
        <v>16670</v>
      </c>
      <c r="D2657" t="s">
        <v>16669</v>
      </c>
      <c r="G2657" t="s">
        <v>42940</v>
      </c>
      <c r="H2657" s="18" t="s">
        <v>42939</v>
      </c>
    </row>
    <row r="2658" spans="1:8" x14ac:dyDescent="0.25">
      <c r="A2658" s="19"/>
      <c r="C2658" t="s">
        <v>16666</v>
      </c>
      <c r="D2658" t="s">
        <v>16665</v>
      </c>
      <c r="G2658" t="s">
        <v>16692</v>
      </c>
      <c r="H2658" s="18" t="s">
        <v>16691</v>
      </c>
    </row>
    <row r="2659" spans="1:8" x14ac:dyDescent="0.25">
      <c r="A2659" s="19"/>
      <c r="C2659" t="s">
        <v>16662</v>
      </c>
      <c r="D2659" t="s">
        <v>16661</v>
      </c>
      <c r="G2659" t="s">
        <v>16688</v>
      </c>
      <c r="H2659" s="18" t="s">
        <v>16687</v>
      </c>
    </row>
    <row r="2660" spans="1:8" x14ac:dyDescent="0.25">
      <c r="A2660" s="19"/>
      <c r="C2660" t="s">
        <v>16658</v>
      </c>
      <c r="D2660" t="s">
        <v>16657</v>
      </c>
      <c r="G2660" t="s">
        <v>16684</v>
      </c>
      <c r="H2660" s="18" t="s">
        <v>16683</v>
      </c>
    </row>
    <row r="2661" spans="1:8" x14ac:dyDescent="0.25">
      <c r="A2661" s="19"/>
      <c r="C2661" t="s">
        <v>16654</v>
      </c>
      <c r="D2661" t="s">
        <v>16653</v>
      </c>
      <c r="G2661" t="s">
        <v>16680</v>
      </c>
      <c r="H2661" s="18" t="s">
        <v>16679</v>
      </c>
    </row>
    <row r="2662" spans="1:8" x14ac:dyDescent="0.25">
      <c r="A2662" s="19"/>
      <c r="C2662" t="s">
        <v>16650</v>
      </c>
      <c r="D2662" t="s">
        <v>16649</v>
      </c>
      <c r="G2662" t="s">
        <v>16676</v>
      </c>
      <c r="H2662" s="18" t="s">
        <v>16675</v>
      </c>
    </row>
    <row r="2663" spans="1:8" x14ac:dyDescent="0.25">
      <c r="A2663" s="19"/>
      <c r="C2663" t="s">
        <v>16646</v>
      </c>
      <c r="D2663" t="s">
        <v>16645</v>
      </c>
      <c r="G2663" t="s">
        <v>16672</v>
      </c>
      <c r="H2663" s="18" t="s">
        <v>16671</v>
      </c>
    </row>
    <row r="2664" spans="1:8" x14ac:dyDescent="0.25">
      <c r="A2664" s="19"/>
      <c r="C2664" t="s">
        <v>16642</v>
      </c>
      <c r="D2664" t="s">
        <v>16641</v>
      </c>
      <c r="G2664" t="s">
        <v>16668</v>
      </c>
      <c r="H2664" s="18" t="s">
        <v>16667</v>
      </c>
    </row>
    <row r="2665" spans="1:8" x14ac:dyDescent="0.25">
      <c r="A2665" s="19"/>
      <c r="C2665" t="s">
        <v>16638</v>
      </c>
      <c r="D2665" t="s">
        <v>16637</v>
      </c>
      <c r="G2665" t="s">
        <v>16664</v>
      </c>
      <c r="H2665" s="18" t="s">
        <v>16663</v>
      </c>
    </row>
    <row r="2666" spans="1:8" x14ac:dyDescent="0.25">
      <c r="A2666" s="19"/>
      <c r="C2666" t="s">
        <v>16634</v>
      </c>
      <c r="D2666" t="s">
        <v>16633</v>
      </c>
      <c r="G2666" t="s">
        <v>16660</v>
      </c>
      <c r="H2666" s="18" t="s">
        <v>16659</v>
      </c>
    </row>
    <row r="2667" spans="1:8" x14ac:dyDescent="0.25">
      <c r="A2667" s="19"/>
      <c r="C2667" t="s">
        <v>16630</v>
      </c>
      <c r="D2667" t="s">
        <v>16629</v>
      </c>
      <c r="G2667" t="s">
        <v>16656</v>
      </c>
      <c r="H2667" s="18" t="s">
        <v>16655</v>
      </c>
    </row>
    <row r="2668" spans="1:8" x14ac:dyDescent="0.25">
      <c r="A2668" s="19"/>
      <c r="C2668" t="s">
        <v>16626</v>
      </c>
      <c r="D2668" t="s">
        <v>16625</v>
      </c>
      <c r="G2668" t="s">
        <v>16652</v>
      </c>
      <c r="H2668" s="18" t="s">
        <v>16651</v>
      </c>
    </row>
    <row r="2669" spans="1:8" x14ac:dyDescent="0.25">
      <c r="A2669" s="19"/>
      <c r="C2669" t="s">
        <v>16622</v>
      </c>
      <c r="D2669" t="s">
        <v>16621</v>
      </c>
      <c r="G2669" t="s">
        <v>16648</v>
      </c>
      <c r="H2669" s="18" t="s">
        <v>16647</v>
      </c>
    </row>
    <row r="2670" spans="1:8" x14ac:dyDescent="0.25">
      <c r="A2670" s="19"/>
      <c r="C2670" t="s">
        <v>16618</v>
      </c>
      <c r="D2670" t="s">
        <v>16617</v>
      </c>
      <c r="G2670" t="s">
        <v>16644</v>
      </c>
      <c r="H2670" s="18" t="s">
        <v>16643</v>
      </c>
    </row>
    <row r="2671" spans="1:8" x14ac:dyDescent="0.25">
      <c r="A2671" s="19"/>
      <c r="C2671" t="s">
        <v>16614</v>
      </c>
      <c r="D2671" t="s">
        <v>16613</v>
      </c>
      <c r="G2671" t="s">
        <v>16640</v>
      </c>
      <c r="H2671" s="18" t="s">
        <v>16639</v>
      </c>
    </row>
    <row r="2672" spans="1:8" x14ac:dyDescent="0.25">
      <c r="A2672" s="19"/>
      <c r="C2672" t="s">
        <v>16610</v>
      </c>
      <c r="D2672" t="s">
        <v>16609</v>
      </c>
      <c r="G2672" t="s">
        <v>16636</v>
      </c>
      <c r="H2672" s="18" t="s">
        <v>16635</v>
      </c>
    </row>
    <row r="2673" spans="1:8" x14ac:dyDescent="0.25">
      <c r="A2673" s="19"/>
      <c r="C2673" t="s">
        <v>16606</v>
      </c>
      <c r="D2673" t="s">
        <v>16605</v>
      </c>
      <c r="G2673" t="s">
        <v>16632</v>
      </c>
      <c r="H2673" s="18" t="s">
        <v>16631</v>
      </c>
    </row>
    <row r="2674" spans="1:8" x14ac:dyDescent="0.25">
      <c r="A2674" s="19"/>
      <c r="C2674" t="s">
        <v>16602</v>
      </c>
      <c r="D2674" t="s">
        <v>16601</v>
      </c>
      <c r="G2674" t="s">
        <v>16628</v>
      </c>
      <c r="H2674" s="18" t="s">
        <v>16627</v>
      </c>
    </row>
    <row r="2675" spans="1:8" x14ac:dyDescent="0.25">
      <c r="A2675" s="19"/>
      <c r="C2675" t="s">
        <v>16598</v>
      </c>
      <c r="D2675" t="s">
        <v>16597</v>
      </c>
      <c r="G2675" t="s">
        <v>16624</v>
      </c>
      <c r="H2675" s="18" t="s">
        <v>16623</v>
      </c>
    </row>
    <row r="2676" spans="1:8" x14ac:dyDescent="0.25">
      <c r="A2676" s="19"/>
      <c r="C2676" t="s">
        <v>16594</v>
      </c>
      <c r="D2676" t="s">
        <v>16593</v>
      </c>
      <c r="G2676" t="s">
        <v>16620</v>
      </c>
      <c r="H2676" s="18" t="s">
        <v>16619</v>
      </c>
    </row>
    <row r="2677" spans="1:8" x14ac:dyDescent="0.25">
      <c r="A2677" s="19"/>
      <c r="C2677" t="s">
        <v>16590</v>
      </c>
      <c r="D2677" t="s">
        <v>16589</v>
      </c>
      <c r="G2677" t="s">
        <v>16616</v>
      </c>
      <c r="H2677" s="18" t="s">
        <v>16615</v>
      </c>
    </row>
    <row r="2678" spans="1:8" x14ac:dyDescent="0.25">
      <c r="A2678" s="19"/>
      <c r="C2678" t="s">
        <v>16586</v>
      </c>
      <c r="D2678" t="s">
        <v>16585</v>
      </c>
      <c r="G2678" t="s">
        <v>16612</v>
      </c>
      <c r="H2678" s="18" t="s">
        <v>16611</v>
      </c>
    </row>
    <row r="2679" spans="1:8" x14ac:dyDescent="0.25">
      <c r="A2679" s="19"/>
      <c r="C2679" t="s">
        <v>16582</v>
      </c>
      <c r="D2679" t="s">
        <v>16581</v>
      </c>
      <c r="G2679" t="s">
        <v>16608</v>
      </c>
      <c r="H2679" s="18" t="s">
        <v>16607</v>
      </c>
    </row>
    <row r="2680" spans="1:8" x14ac:dyDescent="0.25">
      <c r="A2680" s="19"/>
      <c r="C2680" t="s">
        <v>16578</v>
      </c>
      <c r="D2680" t="s">
        <v>16577</v>
      </c>
      <c r="G2680" t="s">
        <v>16604</v>
      </c>
      <c r="H2680" s="18" t="s">
        <v>16603</v>
      </c>
    </row>
    <row r="2681" spans="1:8" x14ac:dyDescent="0.25">
      <c r="A2681" s="19"/>
      <c r="C2681" t="s">
        <v>16574</v>
      </c>
      <c r="D2681" t="s">
        <v>16573</v>
      </c>
      <c r="G2681" t="s">
        <v>16600</v>
      </c>
      <c r="H2681" s="18" t="s">
        <v>16599</v>
      </c>
    </row>
    <row r="2682" spans="1:8" x14ac:dyDescent="0.25">
      <c r="A2682" s="19"/>
      <c r="C2682" t="s">
        <v>16570</v>
      </c>
      <c r="D2682" t="s">
        <v>16569</v>
      </c>
      <c r="G2682" t="s">
        <v>16596</v>
      </c>
      <c r="H2682" s="18" t="s">
        <v>16595</v>
      </c>
    </row>
    <row r="2683" spans="1:8" x14ac:dyDescent="0.25">
      <c r="A2683" s="19"/>
      <c r="C2683" t="s">
        <v>16566</v>
      </c>
      <c r="D2683" t="s">
        <v>16565</v>
      </c>
      <c r="G2683" t="s">
        <v>16592</v>
      </c>
      <c r="H2683" s="18" t="s">
        <v>16591</v>
      </c>
    </row>
    <row r="2684" spans="1:8" x14ac:dyDescent="0.25">
      <c r="A2684" s="19"/>
      <c r="C2684" t="s">
        <v>16562</v>
      </c>
      <c r="D2684" t="s">
        <v>16561</v>
      </c>
      <c r="G2684" t="s">
        <v>16588</v>
      </c>
      <c r="H2684" s="18" t="s">
        <v>16587</v>
      </c>
    </row>
    <row r="2685" spans="1:8" x14ac:dyDescent="0.25">
      <c r="A2685" s="19"/>
      <c r="C2685" t="s">
        <v>16558</v>
      </c>
      <c r="D2685" t="s">
        <v>16557</v>
      </c>
      <c r="G2685" t="s">
        <v>16584</v>
      </c>
      <c r="H2685" s="18" t="s">
        <v>16583</v>
      </c>
    </row>
    <row r="2686" spans="1:8" x14ac:dyDescent="0.25">
      <c r="A2686" s="19"/>
      <c r="C2686" t="s">
        <v>16554</v>
      </c>
      <c r="D2686" t="s">
        <v>16553</v>
      </c>
      <c r="G2686" t="s">
        <v>16580</v>
      </c>
      <c r="H2686" s="18" t="s">
        <v>16579</v>
      </c>
    </row>
    <row r="2687" spans="1:8" x14ac:dyDescent="0.25">
      <c r="A2687" s="19"/>
      <c r="C2687" t="s">
        <v>16551</v>
      </c>
      <c r="D2687" t="s">
        <v>16550</v>
      </c>
      <c r="G2687" t="s">
        <v>16576</v>
      </c>
      <c r="H2687" s="18" t="s">
        <v>16575</v>
      </c>
    </row>
    <row r="2688" spans="1:8" x14ac:dyDescent="0.25">
      <c r="A2688" s="19"/>
      <c r="C2688" t="s">
        <v>16547</v>
      </c>
      <c r="D2688" t="s">
        <v>16546</v>
      </c>
      <c r="G2688" t="s">
        <v>16572</v>
      </c>
      <c r="H2688" s="18" t="s">
        <v>16571</v>
      </c>
    </row>
    <row r="2689" spans="1:8" x14ac:dyDescent="0.25">
      <c r="A2689" s="19"/>
      <c r="C2689" t="s">
        <v>16543</v>
      </c>
      <c r="D2689" t="s">
        <v>16542</v>
      </c>
      <c r="G2689" t="s">
        <v>16568</v>
      </c>
      <c r="H2689" s="18" t="s">
        <v>16567</v>
      </c>
    </row>
    <row r="2690" spans="1:8" x14ac:dyDescent="0.25">
      <c r="A2690" s="19"/>
      <c r="C2690" t="s">
        <v>16539</v>
      </c>
      <c r="D2690" t="s">
        <v>16538</v>
      </c>
      <c r="G2690" t="s">
        <v>16564</v>
      </c>
      <c r="H2690" s="18" t="s">
        <v>16563</v>
      </c>
    </row>
    <row r="2691" spans="1:8" x14ac:dyDescent="0.25">
      <c r="A2691" s="19"/>
      <c r="C2691" t="s">
        <v>16535</v>
      </c>
      <c r="D2691" t="s">
        <v>16534</v>
      </c>
      <c r="G2691" t="s">
        <v>16560</v>
      </c>
      <c r="H2691" s="18" t="s">
        <v>16559</v>
      </c>
    </row>
    <row r="2692" spans="1:8" x14ac:dyDescent="0.25">
      <c r="A2692" s="19"/>
      <c r="C2692" t="s">
        <v>16531</v>
      </c>
      <c r="D2692" t="s">
        <v>16530</v>
      </c>
      <c r="G2692" t="s">
        <v>16556</v>
      </c>
      <c r="H2692" s="18" t="s">
        <v>16555</v>
      </c>
    </row>
    <row r="2693" spans="1:8" x14ac:dyDescent="0.25">
      <c r="A2693" s="19"/>
      <c r="C2693" t="s">
        <v>16527</v>
      </c>
      <c r="D2693" t="s">
        <v>16526</v>
      </c>
      <c r="G2693" t="s">
        <v>16552</v>
      </c>
      <c r="H2693" s="18" t="s">
        <v>7920</v>
      </c>
    </row>
    <row r="2694" spans="1:8" x14ac:dyDescent="0.25">
      <c r="A2694" s="19"/>
      <c r="C2694" t="s">
        <v>16523</v>
      </c>
      <c r="D2694" t="s">
        <v>16522</v>
      </c>
      <c r="G2694" t="s">
        <v>16549</v>
      </c>
      <c r="H2694" s="18" t="s">
        <v>16548</v>
      </c>
    </row>
    <row r="2695" spans="1:8" x14ac:dyDescent="0.25">
      <c r="A2695" s="19"/>
      <c r="C2695" t="s">
        <v>16519</v>
      </c>
      <c r="D2695" t="s">
        <v>16518</v>
      </c>
      <c r="G2695" t="s">
        <v>16545</v>
      </c>
      <c r="H2695" s="18" t="s">
        <v>16544</v>
      </c>
    </row>
    <row r="2696" spans="1:8" x14ac:dyDescent="0.25">
      <c r="A2696" s="19"/>
      <c r="C2696" t="s">
        <v>16515</v>
      </c>
      <c r="D2696" t="s">
        <v>16514</v>
      </c>
      <c r="G2696" t="s">
        <v>16541</v>
      </c>
      <c r="H2696" s="18" t="s">
        <v>16540</v>
      </c>
    </row>
    <row r="2697" spans="1:8" x14ac:dyDescent="0.25">
      <c r="A2697" s="19"/>
      <c r="C2697" t="s">
        <v>16511</v>
      </c>
      <c r="D2697" t="s">
        <v>16510</v>
      </c>
      <c r="G2697" t="s">
        <v>16537</v>
      </c>
      <c r="H2697" s="18" t="s">
        <v>16536</v>
      </c>
    </row>
    <row r="2698" spans="1:8" x14ac:dyDescent="0.25">
      <c r="A2698" s="19"/>
      <c r="C2698" t="s">
        <v>16507</v>
      </c>
      <c r="D2698" t="s">
        <v>16506</v>
      </c>
      <c r="G2698" t="s">
        <v>16533</v>
      </c>
      <c r="H2698" s="18" t="s">
        <v>16532</v>
      </c>
    </row>
    <row r="2699" spans="1:8" x14ac:dyDescent="0.25">
      <c r="A2699" s="19"/>
      <c r="C2699" t="s">
        <v>16503</v>
      </c>
      <c r="D2699" t="s">
        <v>16502</v>
      </c>
      <c r="G2699" t="s">
        <v>16529</v>
      </c>
      <c r="H2699" s="18" t="s">
        <v>16528</v>
      </c>
    </row>
    <row r="2700" spans="1:8" x14ac:dyDescent="0.25">
      <c r="A2700" s="19"/>
      <c r="C2700" t="s">
        <v>16499</v>
      </c>
      <c r="D2700" t="s">
        <v>16498</v>
      </c>
      <c r="G2700" t="s">
        <v>16525</v>
      </c>
      <c r="H2700" s="18" t="s">
        <v>16524</v>
      </c>
    </row>
    <row r="2701" spans="1:8" x14ac:dyDescent="0.25">
      <c r="A2701" s="19"/>
      <c r="C2701" t="s">
        <v>16495</v>
      </c>
      <c r="D2701" t="s">
        <v>16494</v>
      </c>
      <c r="G2701" t="s">
        <v>16521</v>
      </c>
      <c r="H2701" s="18" t="s">
        <v>16520</v>
      </c>
    </row>
    <row r="2702" spans="1:8" x14ac:dyDescent="0.25">
      <c r="A2702" s="19"/>
      <c r="C2702" t="s">
        <v>16491</v>
      </c>
      <c r="D2702" t="s">
        <v>16490</v>
      </c>
      <c r="G2702" t="s">
        <v>16517</v>
      </c>
      <c r="H2702" s="18" t="s">
        <v>16516</v>
      </c>
    </row>
    <row r="2703" spans="1:8" x14ac:dyDescent="0.25">
      <c r="A2703" s="19"/>
      <c r="C2703" t="s">
        <v>16487</v>
      </c>
      <c r="D2703" t="s">
        <v>16486</v>
      </c>
      <c r="G2703" t="s">
        <v>16513</v>
      </c>
      <c r="H2703" s="18" t="s">
        <v>16512</v>
      </c>
    </row>
    <row r="2704" spans="1:8" x14ac:dyDescent="0.25">
      <c r="A2704" s="19"/>
      <c r="C2704" t="s">
        <v>16483</v>
      </c>
      <c r="D2704" t="s">
        <v>16482</v>
      </c>
      <c r="G2704" t="s">
        <v>16509</v>
      </c>
      <c r="H2704" s="18" t="s">
        <v>16508</v>
      </c>
    </row>
    <row r="2705" spans="1:8" x14ac:dyDescent="0.25">
      <c r="A2705" s="19"/>
      <c r="C2705" t="s">
        <v>16479</v>
      </c>
      <c r="D2705" t="s">
        <v>16478</v>
      </c>
      <c r="G2705" t="s">
        <v>16505</v>
      </c>
      <c r="H2705" s="18" t="s">
        <v>16504</v>
      </c>
    </row>
    <row r="2706" spans="1:8" x14ac:dyDescent="0.25">
      <c r="A2706" s="19"/>
      <c r="C2706" t="s">
        <v>16475</v>
      </c>
      <c r="D2706" t="s">
        <v>16474</v>
      </c>
      <c r="G2706" t="s">
        <v>16501</v>
      </c>
      <c r="H2706" s="18" t="s">
        <v>16500</v>
      </c>
    </row>
    <row r="2707" spans="1:8" x14ac:dyDescent="0.25">
      <c r="A2707" s="19"/>
      <c r="C2707" t="s">
        <v>16471</v>
      </c>
      <c r="D2707" t="s">
        <v>16470</v>
      </c>
      <c r="G2707" t="s">
        <v>16497</v>
      </c>
      <c r="H2707" s="18" t="s">
        <v>16496</v>
      </c>
    </row>
    <row r="2708" spans="1:8" x14ac:dyDescent="0.25">
      <c r="A2708" s="19"/>
      <c r="C2708" t="s">
        <v>16467</v>
      </c>
      <c r="D2708" t="s">
        <v>16466</v>
      </c>
      <c r="G2708" t="s">
        <v>16493</v>
      </c>
      <c r="H2708" s="18" t="s">
        <v>16492</v>
      </c>
    </row>
    <row r="2709" spans="1:8" x14ac:dyDescent="0.25">
      <c r="A2709" s="19"/>
      <c r="C2709" t="s">
        <v>16463</v>
      </c>
      <c r="D2709" t="s">
        <v>16462</v>
      </c>
      <c r="G2709" t="s">
        <v>16489</v>
      </c>
      <c r="H2709" s="18" t="s">
        <v>16488</v>
      </c>
    </row>
    <row r="2710" spans="1:8" x14ac:dyDescent="0.25">
      <c r="A2710" s="19"/>
      <c r="C2710" t="s">
        <v>16459</v>
      </c>
      <c r="D2710" t="s">
        <v>16458</v>
      </c>
      <c r="G2710" t="s">
        <v>16485</v>
      </c>
      <c r="H2710" s="18" t="s">
        <v>16484</v>
      </c>
    </row>
    <row r="2711" spans="1:8" x14ac:dyDescent="0.25">
      <c r="A2711" s="19"/>
      <c r="C2711" t="s">
        <v>16456</v>
      </c>
      <c r="D2711" t="s">
        <v>16455</v>
      </c>
      <c r="G2711" t="s">
        <v>16481</v>
      </c>
      <c r="H2711" s="18" t="s">
        <v>16480</v>
      </c>
    </row>
    <row r="2712" spans="1:8" x14ac:dyDescent="0.25">
      <c r="A2712" s="19"/>
      <c r="C2712" t="s">
        <v>16453</v>
      </c>
      <c r="D2712" t="s">
        <v>16452</v>
      </c>
      <c r="G2712" t="s">
        <v>16477</v>
      </c>
      <c r="H2712" s="18" t="s">
        <v>16476</v>
      </c>
    </row>
    <row r="2713" spans="1:8" x14ac:dyDescent="0.25">
      <c r="A2713" s="19"/>
      <c r="C2713" t="s">
        <v>16450</v>
      </c>
      <c r="D2713" t="s">
        <v>16449</v>
      </c>
      <c r="G2713" t="s">
        <v>16473</v>
      </c>
      <c r="H2713" s="18" t="s">
        <v>16472</v>
      </c>
    </row>
    <row r="2714" spans="1:8" x14ac:dyDescent="0.25">
      <c r="A2714" s="19"/>
      <c r="C2714" t="s">
        <v>16447</v>
      </c>
      <c r="D2714" t="s">
        <v>16446</v>
      </c>
      <c r="G2714" t="s">
        <v>16469</v>
      </c>
      <c r="H2714" s="18" t="s">
        <v>16468</v>
      </c>
    </row>
    <row r="2715" spans="1:8" x14ac:dyDescent="0.25">
      <c r="A2715" s="19"/>
      <c r="C2715" t="s">
        <v>16444</v>
      </c>
      <c r="D2715" t="s">
        <v>16443</v>
      </c>
      <c r="G2715" t="s">
        <v>16465</v>
      </c>
      <c r="H2715" s="18" t="s">
        <v>16464</v>
      </c>
    </row>
    <row r="2716" spans="1:8" x14ac:dyDescent="0.25">
      <c r="A2716" s="19"/>
      <c r="C2716" t="s">
        <v>16441</v>
      </c>
      <c r="D2716" t="s">
        <v>16440</v>
      </c>
      <c r="G2716" t="s">
        <v>42938</v>
      </c>
      <c r="H2716" s="18" t="s">
        <v>42937</v>
      </c>
    </row>
    <row r="2717" spans="1:8" x14ac:dyDescent="0.25">
      <c r="A2717" s="19"/>
      <c r="C2717" t="s">
        <v>16438</v>
      </c>
      <c r="D2717" t="s">
        <v>16437</v>
      </c>
      <c r="G2717" t="s">
        <v>16461</v>
      </c>
      <c r="H2717" s="18" t="s">
        <v>16460</v>
      </c>
    </row>
    <row r="2718" spans="1:8" x14ac:dyDescent="0.25">
      <c r="A2718" s="19"/>
      <c r="C2718" t="s">
        <v>16435</v>
      </c>
      <c r="D2718" t="s">
        <v>16434</v>
      </c>
      <c r="G2718" t="s">
        <v>16201</v>
      </c>
      <c r="H2718" s="18" t="s">
        <v>16457</v>
      </c>
    </row>
    <row r="2719" spans="1:8" x14ac:dyDescent="0.25">
      <c r="A2719" s="19"/>
      <c r="C2719" t="s">
        <v>16432</v>
      </c>
      <c r="D2719" t="s">
        <v>16431</v>
      </c>
      <c r="G2719" t="s">
        <v>16197</v>
      </c>
      <c r="H2719" s="18" t="s">
        <v>16454</v>
      </c>
    </row>
    <row r="2720" spans="1:8" x14ac:dyDescent="0.25">
      <c r="A2720" s="19"/>
      <c r="C2720" t="s">
        <v>16429</v>
      </c>
      <c r="D2720" t="s">
        <v>16428</v>
      </c>
      <c r="G2720" t="s">
        <v>16193</v>
      </c>
      <c r="H2720" s="18" t="s">
        <v>16451</v>
      </c>
    </row>
    <row r="2721" spans="1:8" x14ac:dyDescent="0.25">
      <c r="A2721" s="19"/>
      <c r="C2721" t="s">
        <v>16426</v>
      </c>
      <c r="D2721" t="s">
        <v>16425</v>
      </c>
      <c r="G2721" t="s">
        <v>16189</v>
      </c>
      <c r="H2721" s="18" t="s">
        <v>16448</v>
      </c>
    </row>
    <row r="2722" spans="1:8" x14ac:dyDescent="0.25">
      <c r="A2722" s="19"/>
      <c r="C2722" t="s">
        <v>16423</v>
      </c>
      <c r="D2722" t="s">
        <v>16422</v>
      </c>
      <c r="G2722" t="s">
        <v>16185</v>
      </c>
      <c r="H2722" s="18" t="s">
        <v>16445</v>
      </c>
    </row>
    <row r="2723" spans="1:8" x14ac:dyDescent="0.25">
      <c r="A2723" s="19"/>
      <c r="C2723" t="s">
        <v>16420</v>
      </c>
      <c r="D2723" t="s">
        <v>16419</v>
      </c>
      <c r="G2723" t="s">
        <v>16181</v>
      </c>
      <c r="H2723" s="18" t="s">
        <v>16442</v>
      </c>
    </row>
    <row r="2724" spans="1:8" x14ac:dyDescent="0.25">
      <c r="A2724" s="19"/>
      <c r="C2724" t="s">
        <v>16417</v>
      </c>
      <c r="D2724" t="s">
        <v>16416</v>
      </c>
      <c r="G2724" t="s">
        <v>16177</v>
      </c>
      <c r="H2724" s="18" t="s">
        <v>16439</v>
      </c>
    </row>
    <row r="2725" spans="1:8" x14ac:dyDescent="0.25">
      <c r="A2725" s="19"/>
      <c r="C2725" t="s">
        <v>16414</v>
      </c>
      <c r="D2725" t="s">
        <v>16413</v>
      </c>
      <c r="G2725" t="s">
        <v>16173</v>
      </c>
      <c r="H2725" s="18" t="s">
        <v>16436</v>
      </c>
    </row>
    <row r="2726" spans="1:8" x14ac:dyDescent="0.25">
      <c r="A2726" s="19"/>
      <c r="C2726" t="s">
        <v>16411</v>
      </c>
      <c r="D2726" t="s">
        <v>16410</v>
      </c>
      <c r="G2726" t="s">
        <v>16169</v>
      </c>
      <c r="H2726" s="18" t="s">
        <v>16433</v>
      </c>
    </row>
    <row r="2727" spans="1:8" x14ac:dyDescent="0.25">
      <c r="A2727" s="19"/>
      <c r="C2727" t="s">
        <v>42936</v>
      </c>
      <c r="D2727" t="s">
        <v>42935</v>
      </c>
      <c r="G2727" t="s">
        <v>16165</v>
      </c>
      <c r="H2727" s="18" t="s">
        <v>16430</v>
      </c>
    </row>
    <row r="2728" spans="1:8" x14ac:dyDescent="0.25">
      <c r="A2728" s="19"/>
      <c r="C2728" t="s">
        <v>42934</v>
      </c>
      <c r="D2728" t="s">
        <v>42933</v>
      </c>
      <c r="G2728" t="s">
        <v>16161</v>
      </c>
      <c r="H2728" s="18" t="s">
        <v>16427</v>
      </c>
    </row>
    <row r="2729" spans="1:8" x14ac:dyDescent="0.25">
      <c r="A2729" s="19"/>
      <c r="C2729" t="s">
        <v>42932</v>
      </c>
      <c r="D2729" t="s">
        <v>42931</v>
      </c>
      <c r="G2729" t="s">
        <v>16157</v>
      </c>
      <c r="H2729" s="18" t="s">
        <v>16424</v>
      </c>
    </row>
    <row r="2730" spans="1:8" x14ac:dyDescent="0.25">
      <c r="A2730" s="19"/>
      <c r="C2730" t="s">
        <v>42930</v>
      </c>
      <c r="D2730" t="s">
        <v>42929</v>
      </c>
      <c r="G2730" t="s">
        <v>16153</v>
      </c>
      <c r="H2730" s="18" t="s">
        <v>16421</v>
      </c>
    </row>
    <row r="2731" spans="1:8" x14ac:dyDescent="0.25">
      <c r="A2731" s="19"/>
      <c r="C2731" t="s">
        <v>42928</v>
      </c>
      <c r="D2731" t="s">
        <v>42927</v>
      </c>
      <c r="G2731" t="s">
        <v>16149</v>
      </c>
      <c r="H2731" s="18" t="s">
        <v>16418</v>
      </c>
    </row>
    <row r="2732" spans="1:8" x14ac:dyDescent="0.25">
      <c r="A2732" s="19"/>
      <c r="C2732" t="s">
        <v>16408</v>
      </c>
      <c r="D2732" t="s">
        <v>16407</v>
      </c>
      <c r="G2732" t="s">
        <v>16145</v>
      </c>
      <c r="H2732" s="18" t="s">
        <v>16415</v>
      </c>
    </row>
    <row r="2733" spans="1:8" x14ac:dyDescent="0.25">
      <c r="A2733" s="19"/>
      <c r="C2733" t="s">
        <v>16405</v>
      </c>
      <c r="D2733" t="s">
        <v>16404</v>
      </c>
      <c r="G2733" t="s">
        <v>16141</v>
      </c>
      <c r="H2733" s="18" t="s">
        <v>16412</v>
      </c>
    </row>
    <row r="2734" spans="1:8" x14ac:dyDescent="0.25">
      <c r="A2734" s="19"/>
      <c r="C2734" t="s">
        <v>16402</v>
      </c>
      <c r="D2734" t="s">
        <v>16401</v>
      </c>
      <c r="G2734" t="s">
        <v>16137</v>
      </c>
      <c r="H2734" s="18" t="s">
        <v>16409</v>
      </c>
    </row>
    <row r="2735" spans="1:8" x14ac:dyDescent="0.25">
      <c r="A2735" s="19"/>
      <c r="C2735" t="s">
        <v>16399</v>
      </c>
      <c r="D2735" t="s">
        <v>16398</v>
      </c>
      <c r="G2735" t="s">
        <v>16133</v>
      </c>
      <c r="H2735" s="18" t="s">
        <v>16406</v>
      </c>
    </row>
    <row r="2736" spans="1:8" x14ac:dyDescent="0.25">
      <c r="A2736" s="19"/>
      <c r="C2736" t="s">
        <v>16396</v>
      </c>
      <c r="D2736" t="s">
        <v>16395</v>
      </c>
      <c r="G2736" t="s">
        <v>16129</v>
      </c>
      <c r="H2736" s="18" t="s">
        <v>16403</v>
      </c>
    </row>
    <row r="2737" spans="1:8" x14ac:dyDescent="0.25">
      <c r="A2737" s="19"/>
      <c r="C2737" t="s">
        <v>42926</v>
      </c>
      <c r="D2737" t="s">
        <v>42925</v>
      </c>
      <c r="G2737" t="s">
        <v>16125</v>
      </c>
      <c r="H2737" s="18" t="s">
        <v>16400</v>
      </c>
    </row>
    <row r="2738" spans="1:8" x14ac:dyDescent="0.25">
      <c r="A2738" s="19"/>
      <c r="C2738" t="s">
        <v>42924</v>
      </c>
      <c r="D2738" t="s">
        <v>42923</v>
      </c>
      <c r="G2738" t="s">
        <v>16121</v>
      </c>
      <c r="H2738" s="18" t="s">
        <v>16397</v>
      </c>
    </row>
    <row r="2739" spans="1:8" x14ac:dyDescent="0.25">
      <c r="A2739" s="19"/>
      <c r="C2739" t="s">
        <v>42922</v>
      </c>
      <c r="D2739" t="s">
        <v>42921</v>
      </c>
      <c r="G2739" t="s">
        <v>16117</v>
      </c>
      <c r="H2739" s="18" t="s">
        <v>16394</v>
      </c>
    </row>
    <row r="2740" spans="1:8" x14ac:dyDescent="0.25">
      <c r="A2740" s="19"/>
      <c r="C2740" t="s">
        <v>42920</v>
      </c>
      <c r="D2740" t="s">
        <v>42919</v>
      </c>
      <c r="G2740" t="s">
        <v>16113</v>
      </c>
      <c r="H2740" s="18" t="s">
        <v>16391</v>
      </c>
    </row>
    <row r="2741" spans="1:8" x14ac:dyDescent="0.25">
      <c r="A2741" s="19"/>
      <c r="C2741" t="s">
        <v>42918</v>
      </c>
      <c r="D2741" t="s">
        <v>42917</v>
      </c>
      <c r="G2741" t="s">
        <v>16109</v>
      </c>
      <c r="H2741" s="18" t="s">
        <v>16388</v>
      </c>
    </row>
    <row r="2742" spans="1:8" x14ac:dyDescent="0.25">
      <c r="A2742" s="19"/>
      <c r="C2742" t="s">
        <v>42916</v>
      </c>
      <c r="D2742" t="s">
        <v>42915</v>
      </c>
      <c r="G2742" t="s">
        <v>16105</v>
      </c>
      <c r="H2742" s="18" t="s">
        <v>16385</v>
      </c>
    </row>
    <row r="2743" spans="1:8" x14ac:dyDescent="0.25">
      <c r="A2743" s="19"/>
      <c r="C2743" t="s">
        <v>16393</v>
      </c>
      <c r="D2743" t="s">
        <v>16392</v>
      </c>
      <c r="G2743" t="s">
        <v>16101</v>
      </c>
      <c r="H2743" s="18" t="s">
        <v>16382</v>
      </c>
    </row>
    <row r="2744" spans="1:8" x14ac:dyDescent="0.25">
      <c r="A2744" s="19"/>
      <c r="C2744" t="s">
        <v>16390</v>
      </c>
      <c r="D2744" t="s">
        <v>16389</v>
      </c>
      <c r="G2744" t="s">
        <v>16097</v>
      </c>
      <c r="H2744" s="18" t="s">
        <v>16379</v>
      </c>
    </row>
    <row r="2745" spans="1:8" x14ac:dyDescent="0.25">
      <c r="A2745" s="19"/>
      <c r="C2745" t="s">
        <v>16387</v>
      </c>
      <c r="D2745" t="s">
        <v>16386</v>
      </c>
      <c r="G2745" t="s">
        <v>16093</v>
      </c>
      <c r="H2745" s="18" t="s">
        <v>16376</v>
      </c>
    </row>
    <row r="2746" spans="1:8" x14ac:dyDescent="0.25">
      <c r="A2746" s="19"/>
      <c r="C2746" t="s">
        <v>16384</v>
      </c>
      <c r="D2746" t="s">
        <v>16383</v>
      </c>
      <c r="G2746" t="s">
        <v>16089</v>
      </c>
      <c r="H2746" s="18" t="s">
        <v>16373</v>
      </c>
    </row>
    <row r="2747" spans="1:8" x14ac:dyDescent="0.25">
      <c r="A2747" s="19"/>
      <c r="C2747" t="s">
        <v>16381</v>
      </c>
      <c r="D2747" t="s">
        <v>16380</v>
      </c>
      <c r="G2747" t="s">
        <v>16085</v>
      </c>
      <c r="H2747" s="18" t="s">
        <v>16370</v>
      </c>
    </row>
    <row r="2748" spans="1:8" x14ac:dyDescent="0.25">
      <c r="A2748" s="19"/>
      <c r="C2748" t="s">
        <v>16378</v>
      </c>
      <c r="D2748" t="s">
        <v>16377</v>
      </c>
      <c r="G2748" t="s">
        <v>16367</v>
      </c>
      <c r="H2748" s="18" t="s">
        <v>16366</v>
      </c>
    </row>
    <row r="2749" spans="1:8" x14ac:dyDescent="0.25">
      <c r="A2749" s="19"/>
      <c r="C2749" t="s">
        <v>16375</v>
      </c>
      <c r="D2749" t="s">
        <v>16374</v>
      </c>
      <c r="G2749" t="s">
        <v>16363</v>
      </c>
      <c r="H2749" s="18" t="s">
        <v>16362</v>
      </c>
    </row>
    <row r="2750" spans="1:8" x14ac:dyDescent="0.25">
      <c r="A2750" s="19"/>
      <c r="C2750" t="s">
        <v>16372</v>
      </c>
      <c r="D2750" t="s">
        <v>16371</v>
      </c>
      <c r="G2750" t="s">
        <v>16359</v>
      </c>
      <c r="H2750" s="18" t="s">
        <v>16358</v>
      </c>
    </row>
    <row r="2751" spans="1:8" x14ac:dyDescent="0.25">
      <c r="A2751" s="19"/>
      <c r="C2751" t="s">
        <v>16369</v>
      </c>
      <c r="D2751" t="s">
        <v>16368</v>
      </c>
      <c r="G2751" t="s">
        <v>16355</v>
      </c>
      <c r="H2751" s="18" t="s">
        <v>16354</v>
      </c>
    </row>
    <row r="2752" spans="1:8" x14ac:dyDescent="0.25">
      <c r="A2752" s="19"/>
      <c r="C2752" t="s">
        <v>16365</v>
      </c>
      <c r="D2752" t="s">
        <v>16364</v>
      </c>
      <c r="G2752" t="s">
        <v>16351</v>
      </c>
      <c r="H2752" s="18" t="s">
        <v>16350</v>
      </c>
    </row>
    <row r="2753" spans="1:8" x14ac:dyDescent="0.25">
      <c r="A2753" s="19"/>
      <c r="C2753" t="s">
        <v>16361</v>
      </c>
      <c r="D2753" t="s">
        <v>16360</v>
      </c>
      <c r="G2753" t="s">
        <v>16347</v>
      </c>
      <c r="H2753" s="18" t="s">
        <v>16346</v>
      </c>
    </row>
    <row r="2754" spans="1:8" x14ac:dyDescent="0.25">
      <c r="A2754" s="19"/>
      <c r="C2754" t="s">
        <v>16357</v>
      </c>
      <c r="D2754" t="s">
        <v>16356</v>
      </c>
      <c r="G2754" t="s">
        <v>16343</v>
      </c>
      <c r="H2754" s="18" t="s">
        <v>16342</v>
      </c>
    </row>
    <row r="2755" spans="1:8" x14ac:dyDescent="0.25">
      <c r="A2755" s="19"/>
      <c r="C2755" t="s">
        <v>16353</v>
      </c>
      <c r="D2755" t="s">
        <v>16352</v>
      </c>
      <c r="G2755" t="s">
        <v>16339</v>
      </c>
      <c r="H2755" s="18" t="s">
        <v>16338</v>
      </c>
    </row>
    <row r="2756" spans="1:8" x14ac:dyDescent="0.25">
      <c r="A2756" s="19"/>
      <c r="C2756" t="s">
        <v>16349</v>
      </c>
      <c r="D2756" t="s">
        <v>16348</v>
      </c>
      <c r="G2756" t="s">
        <v>42914</v>
      </c>
      <c r="H2756" s="18" t="s">
        <v>42913</v>
      </c>
    </row>
    <row r="2757" spans="1:8" x14ac:dyDescent="0.25">
      <c r="A2757" s="19"/>
      <c r="C2757" t="s">
        <v>16345</v>
      </c>
      <c r="D2757" t="s">
        <v>16344</v>
      </c>
      <c r="G2757" t="s">
        <v>42912</v>
      </c>
      <c r="H2757" s="18" t="s">
        <v>42911</v>
      </c>
    </row>
    <row r="2758" spans="1:8" x14ac:dyDescent="0.25">
      <c r="A2758" s="19"/>
      <c r="C2758" t="s">
        <v>42910</v>
      </c>
      <c r="D2758" t="s">
        <v>42909</v>
      </c>
      <c r="G2758" t="s">
        <v>16335</v>
      </c>
      <c r="H2758" s="18" t="s">
        <v>16334</v>
      </c>
    </row>
    <row r="2759" spans="1:8" x14ac:dyDescent="0.25">
      <c r="A2759" s="19"/>
      <c r="C2759" t="s">
        <v>16341</v>
      </c>
      <c r="D2759" t="s">
        <v>16340</v>
      </c>
      <c r="G2759" t="s">
        <v>16331</v>
      </c>
      <c r="H2759" s="18" t="s">
        <v>16330</v>
      </c>
    </row>
    <row r="2760" spans="1:8" x14ac:dyDescent="0.25">
      <c r="A2760" s="19"/>
      <c r="C2760" t="s">
        <v>16337</v>
      </c>
      <c r="D2760" t="s">
        <v>16336</v>
      </c>
      <c r="G2760" t="s">
        <v>42908</v>
      </c>
      <c r="H2760" s="18" t="s">
        <v>42907</v>
      </c>
    </row>
    <row r="2761" spans="1:8" x14ac:dyDescent="0.25">
      <c r="A2761" s="19"/>
      <c r="C2761" t="s">
        <v>16333</v>
      </c>
      <c r="D2761" t="s">
        <v>16332</v>
      </c>
      <c r="G2761" t="s">
        <v>16327</v>
      </c>
      <c r="H2761" s="18" t="s">
        <v>16326</v>
      </c>
    </row>
    <row r="2762" spans="1:8" x14ac:dyDescent="0.25">
      <c r="A2762" s="19"/>
      <c r="C2762" t="s">
        <v>16329</v>
      </c>
      <c r="D2762" t="s">
        <v>16328</v>
      </c>
      <c r="G2762" t="s">
        <v>16321</v>
      </c>
      <c r="H2762" s="18" t="s">
        <v>16320</v>
      </c>
    </row>
    <row r="2763" spans="1:8" x14ac:dyDescent="0.25">
      <c r="A2763" s="19"/>
      <c r="C2763" t="s">
        <v>16325</v>
      </c>
      <c r="D2763" t="s">
        <v>16324</v>
      </c>
      <c r="G2763" t="s">
        <v>16317</v>
      </c>
      <c r="H2763" s="18" t="s">
        <v>16316</v>
      </c>
    </row>
    <row r="2764" spans="1:8" x14ac:dyDescent="0.25">
      <c r="A2764" s="19"/>
      <c r="C2764" t="s">
        <v>16323</v>
      </c>
      <c r="D2764" t="s">
        <v>16322</v>
      </c>
      <c r="G2764" t="s">
        <v>16313</v>
      </c>
      <c r="H2764" s="18" t="s">
        <v>16312</v>
      </c>
    </row>
    <row r="2765" spans="1:8" x14ac:dyDescent="0.25">
      <c r="A2765" s="19"/>
      <c r="C2765" t="s">
        <v>16319</v>
      </c>
      <c r="D2765" t="s">
        <v>16318</v>
      </c>
      <c r="G2765" t="s">
        <v>16309</v>
      </c>
      <c r="H2765" s="18" t="s">
        <v>16308</v>
      </c>
    </row>
    <row r="2766" spans="1:8" x14ac:dyDescent="0.25">
      <c r="A2766" s="19"/>
      <c r="C2766" t="s">
        <v>16315</v>
      </c>
      <c r="D2766" t="s">
        <v>16314</v>
      </c>
      <c r="G2766" t="s">
        <v>16305</v>
      </c>
      <c r="H2766" s="18" t="s">
        <v>16304</v>
      </c>
    </row>
    <row r="2767" spans="1:8" x14ac:dyDescent="0.25">
      <c r="A2767" s="19"/>
      <c r="C2767" t="s">
        <v>16311</v>
      </c>
      <c r="D2767" t="s">
        <v>16310</v>
      </c>
      <c r="G2767" t="s">
        <v>16301</v>
      </c>
      <c r="H2767" s="18" t="s">
        <v>16300</v>
      </c>
    </row>
    <row r="2768" spans="1:8" x14ac:dyDescent="0.25">
      <c r="A2768" s="19"/>
      <c r="C2768" t="s">
        <v>16307</v>
      </c>
      <c r="D2768" t="s">
        <v>16306</v>
      </c>
      <c r="G2768" t="s">
        <v>15922</v>
      </c>
      <c r="H2768" s="18" t="s">
        <v>16297</v>
      </c>
    </row>
    <row r="2769" spans="1:8" x14ac:dyDescent="0.25">
      <c r="A2769" s="19"/>
      <c r="C2769" t="s">
        <v>16303</v>
      </c>
      <c r="D2769" t="s">
        <v>16302</v>
      </c>
      <c r="G2769" t="s">
        <v>15918</v>
      </c>
      <c r="H2769" s="18" t="s">
        <v>16294</v>
      </c>
    </row>
    <row r="2770" spans="1:8" x14ac:dyDescent="0.25">
      <c r="A2770" s="19"/>
      <c r="C2770" t="s">
        <v>16299</v>
      </c>
      <c r="D2770" t="s">
        <v>16298</v>
      </c>
      <c r="G2770" t="s">
        <v>16291</v>
      </c>
      <c r="H2770" s="18" t="s">
        <v>16290</v>
      </c>
    </row>
    <row r="2771" spans="1:8" x14ac:dyDescent="0.25">
      <c r="A2771" s="19"/>
      <c r="C2771" t="s">
        <v>16296</v>
      </c>
      <c r="D2771" t="s">
        <v>16295</v>
      </c>
      <c r="G2771" t="s">
        <v>16287</v>
      </c>
      <c r="H2771" s="18" t="s">
        <v>16286</v>
      </c>
    </row>
    <row r="2772" spans="1:8" x14ac:dyDescent="0.25">
      <c r="A2772" s="19"/>
      <c r="C2772" t="s">
        <v>16293</v>
      </c>
      <c r="D2772" t="s">
        <v>16292</v>
      </c>
      <c r="G2772" t="s">
        <v>16283</v>
      </c>
      <c r="H2772" s="18" t="s">
        <v>16282</v>
      </c>
    </row>
    <row r="2773" spans="1:8" x14ac:dyDescent="0.25">
      <c r="A2773" s="19"/>
      <c r="C2773" t="s">
        <v>16289</v>
      </c>
      <c r="D2773" t="s">
        <v>16288</v>
      </c>
      <c r="G2773" t="s">
        <v>16279</v>
      </c>
      <c r="H2773" s="18" t="s">
        <v>16278</v>
      </c>
    </row>
    <row r="2774" spans="1:8" x14ac:dyDescent="0.25">
      <c r="A2774" s="19"/>
      <c r="C2774" t="s">
        <v>16285</v>
      </c>
      <c r="D2774" t="s">
        <v>16284</v>
      </c>
      <c r="G2774" t="s">
        <v>16275</v>
      </c>
      <c r="H2774" s="18" t="s">
        <v>16274</v>
      </c>
    </row>
    <row r="2775" spans="1:8" x14ac:dyDescent="0.25">
      <c r="A2775" s="19"/>
      <c r="C2775" t="s">
        <v>16281</v>
      </c>
      <c r="D2775" t="s">
        <v>16280</v>
      </c>
      <c r="G2775" t="s">
        <v>16271</v>
      </c>
      <c r="H2775" s="18" t="s">
        <v>16270</v>
      </c>
    </row>
    <row r="2776" spans="1:8" x14ac:dyDescent="0.25">
      <c r="A2776" s="19"/>
      <c r="C2776" t="s">
        <v>16277</v>
      </c>
      <c r="D2776" t="s">
        <v>16276</v>
      </c>
      <c r="G2776" t="s">
        <v>16267</v>
      </c>
      <c r="H2776" s="18" t="s">
        <v>16266</v>
      </c>
    </row>
    <row r="2777" spans="1:8" x14ac:dyDescent="0.25">
      <c r="A2777" s="19"/>
      <c r="C2777" t="s">
        <v>16273</v>
      </c>
      <c r="D2777" t="s">
        <v>16272</v>
      </c>
      <c r="G2777" t="s">
        <v>16263</v>
      </c>
      <c r="H2777" s="18" t="s">
        <v>16262</v>
      </c>
    </row>
    <row r="2778" spans="1:8" x14ac:dyDescent="0.25">
      <c r="A2778" s="19"/>
      <c r="C2778" t="s">
        <v>16269</v>
      </c>
      <c r="D2778" t="s">
        <v>16268</v>
      </c>
      <c r="G2778" t="s">
        <v>16259</v>
      </c>
      <c r="H2778" s="18" t="s">
        <v>16258</v>
      </c>
    </row>
    <row r="2779" spans="1:8" x14ac:dyDescent="0.25">
      <c r="A2779" s="19"/>
      <c r="C2779" t="s">
        <v>16265</v>
      </c>
      <c r="D2779" t="s">
        <v>16264</v>
      </c>
      <c r="G2779" t="s">
        <v>42906</v>
      </c>
      <c r="H2779" s="18" t="s">
        <v>42905</v>
      </c>
    </row>
    <row r="2780" spans="1:8" x14ac:dyDescent="0.25">
      <c r="A2780" s="19"/>
      <c r="C2780" t="s">
        <v>16261</v>
      </c>
      <c r="D2780" t="s">
        <v>16260</v>
      </c>
      <c r="G2780" t="s">
        <v>42904</v>
      </c>
      <c r="H2780" s="18" t="s">
        <v>42903</v>
      </c>
    </row>
    <row r="2781" spans="1:8" x14ac:dyDescent="0.25">
      <c r="A2781" s="19"/>
      <c r="C2781" t="s">
        <v>16257</v>
      </c>
      <c r="D2781" t="s">
        <v>16256</v>
      </c>
      <c r="G2781" t="s">
        <v>16255</v>
      </c>
      <c r="H2781" s="18" t="s">
        <v>16254</v>
      </c>
    </row>
    <row r="2782" spans="1:8" x14ac:dyDescent="0.25">
      <c r="A2782" s="19"/>
      <c r="C2782" t="s">
        <v>16253</v>
      </c>
      <c r="D2782" t="s">
        <v>16252</v>
      </c>
      <c r="G2782" t="s">
        <v>16251</v>
      </c>
      <c r="H2782" s="18" t="s">
        <v>16250</v>
      </c>
    </row>
    <row r="2783" spans="1:8" x14ac:dyDescent="0.25">
      <c r="A2783" s="19"/>
      <c r="C2783" t="s">
        <v>16249</v>
      </c>
      <c r="D2783" t="s">
        <v>16248</v>
      </c>
      <c r="G2783" t="s">
        <v>16247</v>
      </c>
      <c r="H2783" s="18" t="s">
        <v>16246</v>
      </c>
    </row>
    <row r="2784" spans="1:8" x14ac:dyDescent="0.25">
      <c r="A2784" s="19"/>
      <c r="C2784" t="s">
        <v>16245</v>
      </c>
      <c r="D2784" t="s">
        <v>16244</v>
      </c>
      <c r="G2784" t="s">
        <v>16243</v>
      </c>
      <c r="H2784" s="18" t="s">
        <v>16242</v>
      </c>
    </row>
    <row r="2785" spans="1:8" x14ac:dyDescent="0.25">
      <c r="A2785" s="19"/>
      <c r="C2785" t="s">
        <v>16241</v>
      </c>
      <c r="D2785" t="s">
        <v>16240</v>
      </c>
      <c r="G2785" t="s">
        <v>16239</v>
      </c>
      <c r="H2785" s="18" t="s">
        <v>16238</v>
      </c>
    </row>
    <row r="2786" spans="1:8" x14ac:dyDescent="0.25">
      <c r="A2786" s="19"/>
      <c r="C2786" t="s">
        <v>16237</v>
      </c>
      <c r="D2786" t="s">
        <v>16236</v>
      </c>
      <c r="G2786" t="s">
        <v>16235</v>
      </c>
      <c r="H2786" s="18" t="s">
        <v>16234</v>
      </c>
    </row>
    <row r="2787" spans="1:8" x14ac:dyDescent="0.25">
      <c r="A2787" s="19"/>
      <c r="C2787" t="s">
        <v>16233</v>
      </c>
      <c r="D2787" t="s">
        <v>16232</v>
      </c>
      <c r="G2787" t="s">
        <v>16231</v>
      </c>
      <c r="H2787" s="18" t="s">
        <v>16230</v>
      </c>
    </row>
    <row r="2788" spans="1:8" x14ac:dyDescent="0.25">
      <c r="A2788" s="19"/>
      <c r="C2788" t="s">
        <v>42902</v>
      </c>
      <c r="D2788" t="s">
        <v>42901</v>
      </c>
      <c r="G2788" t="s">
        <v>16227</v>
      </c>
      <c r="H2788" s="18" t="s">
        <v>16226</v>
      </c>
    </row>
    <row r="2789" spans="1:8" x14ac:dyDescent="0.25">
      <c r="A2789" s="19"/>
      <c r="C2789" t="s">
        <v>16229</v>
      </c>
      <c r="D2789" t="s">
        <v>16228</v>
      </c>
      <c r="G2789" t="s">
        <v>16223</v>
      </c>
      <c r="H2789" s="18" t="s">
        <v>16222</v>
      </c>
    </row>
    <row r="2790" spans="1:8" x14ac:dyDescent="0.25">
      <c r="A2790" s="19"/>
      <c r="C2790" t="s">
        <v>16225</v>
      </c>
      <c r="D2790" t="s">
        <v>16224</v>
      </c>
      <c r="G2790" t="s">
        <v>16219</v>
      </c>
      <c r="H2790" s="18" t="s">
        <v>16218</v>
      </c>
    </row>
    <row r="2791" spans="1:8" x14ac:dyDescent="0.25">
      <c r="A2791" s="19"/>
      <c r="C2791" t="s">
        <v>16221</v>
      </c>
      <c r="D2791" t="s">
        <v>16220</v>
      </c>
      <c r="G2791" t="s">
        <v>16215</v>
      </c>
      <c r="H2791" s="18" t="s">
        <v>16214</v>
      </c>
    </row>
    <row r="2792" spans="1:8" x14ac:dyDescent="0.25">
      <c r="A2792" s="19"/>
      <c r="C2792" t="s">
        <v>16217</v>
      </c>
      <c r="D2792" t="s">
        <v>16216</v>
      </c>
      <c r="G2792" t="s">
        <v>16211</v>
      </c>
      <c r="H2792" s="18" t="s">
        <v>16210</v>
      </c>
    </row>
    <row r="2793" spans="1:8" x14ac:dyDescent="0.25">
      <c r="A2793" s="19"/>
      <c r="C2793" t="s">
        <v>16213</v>
      </c>
      <c r="D2793" t="s">
        <v>16212</v>
      </c>
      <c r="G2793" t="s">
        <v>16207</v>
      </c>
      <c r="H2793" s="18" t="s">
        <v>16206</v>
      </c>
    </row>
    <row r="2794" spans="1:8" x14ac:dyDescent="0.25">
      <c r="A2794" s="19"/>
      <c r="C2794" t="s">
        <v>16209</v>
      </c>
      <c r="D2794" t="s">
        <v>16208</v>
      </c>
      <c r="G2794" t="s">
        <v>16203</v>
      </c>
      <c r="H2794" s="18" t="s">
        <v>16202</v>
      </c>
    </row>
    <row r="2795" spans="1:8" x14ac:dyDescent="0.25">
      <c r="A2795" s="19"/>
      <c r="C2795" t="s">
        <v>16205</v>
      </c>
      <c r="D2795" t="s">
        <v>16204</v>
      </c>
      <c r="G2795" t="s">
        <v>16199</v>
      </c>
      <c r="H2795" s="18" t="s">
        <v>16198</v>
      </c>
    </row>
    <row r="2796" spans="1:8" x14ac:dyDescent="0.25">
      <c r="A2796" s="19"/>
      <c r="C2796" t="s">
        <v>16201</v>
      </c>
      <c r="D2796" t="s">
        <v>16200</v>
      </c>
      <c r="G2796" t="s">
        <v>16195</v>
      </c>
      <c r="H2796" s="18" t="s">
        <v>16194</v>
      </c>
    </row>
    <row r="2797" spans="1:8" x14ac:dyDescent="0.25">
      <c r="A2797" s="19"/>
      <c r="C2797" t="s">
        <v>16197</v>
      </c>
      <c r="D2797" t="s">
        <v>16196</v>
      </c>
      <c r="G2797" t="s">
        <v>16191</v>
      </c>
      <c r="H2797" s="18" t="s">
        <v>16190</v>
      </c>
    </row>
    <row r="2798" spans="1:8" x14ac:dyDescent="0.25">
      <c r="A2798" s="19"/>
      <c r="C2798" t="s">
        <v>16193</v>
      </c>
      <c r="D2798" t="s">
        <v>16192</v>
      </c>
      <c r="G2798" t="s">
        <v>16187</v>
      </c>
      <c r="H2798" s="18" t="s">
        <v>16186</v>
      </c>
    </row>
    <row r="2799" spans="1:8" x14ac:dyDescent="0.25">
      <c r="A2799" s="19"/>
      <c r="C2799" t="s">
        <v>16189</v>
      </c>
      <c r="D2799" t="s">
        <v>16188</v>
      </c>
      <c r="G2799" t="s">
        <v>16183</v>
      </c>
      <c r="H2799" s="18" t="s">
        <v>16182</v>
      </c>
    </row>
    <row r="2800" spans="1:8" x14ac:dyDescent="0.25">
      <c r="A2800" s="19"/>
      <c r="C2800" t="s">
        <v>16185</v>
      </c>
      <c r="D2800" t="s">
        <v>16184</v>
      </c>
      <c r="G2800" t="s">
        <v>16179</v>
      </c>
      <c r="H2800" s="18" t="s">
        <v>16178</v>
      </c>
    </row>
    <row r="2801" spans="1:8" x14ac:dyDescent="0.25">
      <c r="A2801" s="19"/>
      <c r="C2801" t="s">
        <v>16181</v>
      </c>
      <c r="D2801" t="s">
        <v>16180</v>
      </c>
      <c r="G2801" t="s">
        <v>16175</v>
      </c>
      <c r="H2801" s="18" t="s">
        <v>16174</v>
      </c>
    </row>
    <row r="2802" spans="1:8" x14ac:dyDescent="0.25">
      <c r="A2802" s="19"/>
      <c r="C2802" t="s">
        <v>16177</v>
      </c>
      <c r="D2802" t="s">
        <v>16176</v>
      </c>
      <c r="G2802" t="s">
        <v>16171</v>
      </c>
      <c r="H2802" s="18" t="s">
        <v>16170</v>
      </c>
    </row>
    <row r="2803" spans="1:8" x14ac:dyDescent="0.25">
      <c r="A2803" s="19"/>
      <c r="C2803" t="s">
        <v>16173</v>
      </c>
      <c r="D2803" t="s">
        <v>16172</v>
      </c>
      <c r="G2803" t="s">
        <v>16167</v>
      </c>
      <c r="H2803" s="18" t="s">
        <v>16166</v>
      </c>
    </row>
    <row r="2804" spans="1:8" x14ac:dyDescent="0.25">
      <c r="A2804" s="19"/>
      <c r="C2804" t="s">
        <v>16169</v>
      </c>
      <c r="D2804" t="s">
        <v>16168</v>
      </c>
      <c r="G2804" t="s">
        <v>16163</v>
      </c>
      <c r="H2804" s="18" t="s">
        <v>16162</v>
      </c>
    </row>
    <row r="2805" spans="1:8" x14ac:dyDescent="0.25">
      <c r="A2805" s="19"/>
      <c r="C2805" t="s">
        <v>16165</v>
      </c>
      <c r="D2805" t="s">
        <v>16164</v>
      </c>
      <c r="G2805" t="s">
        <v>16159</v>
      </c>
      <c r="H2805" s="18" t="s">
        <v>16158</v>
      </c>
    </row>
    <row r="2806" spans="1:8" x14ac:dyDescent="0.25">
      <c r="A2806" s="19"/>
      <c r="C2806" t="s">
        <v>16161</v>
      </c>
      <c r="D2806" t="s">
        <v>16160</v>
      </c>
      <c r="G2806" t="s">
        <v>16155</v>
      </c>
      <c r="H2806" s="18" t="s">
        <v>16154</v>
      </c>
    </row>
    <row r="2807" spans="1:8" x14ac:dyDescent="0.25">
      <c r="A2807" s="19"/>
      <c r="C2807" t="s">
        <v>16157</v>
      </c>
      <c r="D2807" t="s">
        <v>16156</v>
      </c>
      <c r="G2807" t="s">
        <v>16151</v>
      </c>
      <c r="H2807" s="18" t="s">
        <v>16150</v>
      </c>
    </row>
    <row r="2808" spans="1:8" x14ac:dyDescent="0.25">
      <c r="A2808" s="19"/>
      <c r="C2808" t="s">
        <v>16153</v>
      </c>
      <c r="D2808" t="s">
        <v>16152</v>
      </c>
      <c r="G2808" t="s">
        <v>16147</v>
      </c>
      <c r="H2808" s="18" t="s">
        <v>16146</v>
      </c>
    </row>
    <row r="2809" spans="1:8" x14ac:dyDescent="0.25">
      <c r="A2809" s="19"/>
      <c r="C2809" t="s">
        <v>16149</v>
      </c>
      <c r="D2809" t="s">
        <v>16148</v>
      </c>
      <c r="G2809" t="s">
        <v>16143</v>
      </c>
      <c r="H2809" s="18" t="s">
        <v>16142</v>
      </c>
    </row>
    <row r="2810" spans="1:8" x14ac:dyDescent="0.25">
      <c r="A2810" s="19"/>
      <c r="C2810" t="s">
        <v>16145</v>
      </c>
      <c r="D2810" t="s">
        <v>16144</v>
      </c>
      <c r="G2810" t="s">
        <v>16139</v>
      </c>
      <c r="H2810" s="18" t="s">
        <v>16138</v>
      </c>
    </row>
    <row r="2811" spans="1:8" x14ac:dyDescent="0.25">
      <c r="A2811" s="19"/>
      <c r="C2811" t="s">
        <v>16141</v>
      </c>
      <c r="D2811" t="s">
        <v>16140</v>
      </c>
      <c r="G2811" t="s">
        <v>16135</v>
      </c>
      <c r="H2811" s="18" t="s">
        <v>16134</v>
      </c>
    </row>
    <row r="2812" spans="1:8" x14ac:dyDescent="0.25">
      <c r="A2812" s="19"/>
      <c r="C2812" t="s">
        <v>16137</v>
      </c>
      <c r="D2812" t="s">
        <v>16136</v>
      </c>
      <c r="G2812" t="s">
        <v>16131</v>
      </c>
      <c r="H2812" s="18" t="s">
        <v>16130</v>
      </c>
    </row>
    <row r="2813" spans="1:8" x14ac:dyDescent="0.25">
      <c r="A2813" s="19"/>
      <c r="C2813" t="s">
        <v>16133</v>
      </c>
      <c r="D2813" t="s">
        <v>16132</v>
      </c>
      <c r="G2813" t="s">
        <v>16127</v>
      </c>
      <c r="H2813" s="18" t="s">
        <v>16126</v>
      </c>
    </row>
    <row r="2814" spans="1:8" x14ac:dyDescent="0.25">
      <c r="A2814" s="19"/>
      <c r="C2814" t="s">
        <v>16129</v>
      </c>
      <c r="D2814" t="s">
        <v>16128</v>
      </c>
      <c r="G2814" t="s">
        <v>16123</v>
      </c>
      <c r="H2814" s="18" t="s">
        <v>16122</v>
      </c>
    </row>
    <row r="2815" spans="1:8" x14ac:dyDescent="0.25">
      <c r="A2815" s="19"/>
      <c r="C2815" t="s">
        <v>16125</v>
      </c>
      <c r="D2815" t="s">
        <v>16124</v>
      </c>
      <c r="G2815" t="s">
        <v>16119</v>
      </c>
      <c r="H2815" s="18" t="s">
        <v>16118</v>
      </c>
    </row>
    <row r="2816" spans="1:8" x14ac:dyDescent="0.25">
      <c r="A2816" s="19"/>
      <c r="C2816" t="s">
        <v>16121</v>
      </c>
      <c r="D2816" t="s">
        <v>16120</v>
      </c>
      <c r="G2816" t="s">
        <v>16115</v>
      </c>
      <c r="H2816" s="18" t="s">
        <v>16114</v>
      </c>
    </row>
    <row r="2817" spans="1:8" x14ac:dyDescent="0.25">
      <c r="A2817" s="19"/>
      <c r="C2817" t="s">
        <v>16117</v>
      </c>
      <c r="D2817" t="s">
        <v>16116</v>
      </c>
      <c r="G2817" t="s">
        <v>16111</v>
      </c>
      <c r="H2817" s="18" t="s">
        <v>16110</v>
      </c>
    </row>
    <row r="2818" spans="1:8" x14ac:dyDescent="0.25">
      <c r="A2818" s="19"/>
      <c r="C2818" t="s">
        <v>16113</v>
      </c>
      <c r="D2818" t="s">
        <v>16112</v>
      </c>
      <c r="G2818" t="s">
        <v>16107</v>
      </c>
      <c r="H2818" s="18" t="s">
        <v>16106</v>
      </c>
    </row>
    <row r="2819" spans="1:8" x14ac:dyDescent="0.25">
      <c r="A2819" s="19"/>
      <c r="C2819" t="s">
        <v>16109</v>
      </c>
      <c r="D2819" t="s">
        <v>16108</v>
      </c>
      <c r="G2819" t="s">
        <v>16103</v>
      </c>
      <c r="H2819" s="18" t="s">
        <v>16102</v>
      </c>
    </row>
    <row r="2820" spans="1:8" x14ac:dyDescent="0.25">
      <c r="A2820" s="19"/>
      <c r="C2820" t="s">
        <v>16105</v>
      </c>
      <c r="D2820" t="s">
        <v>16104</v>
      </c>
      <c r="G2820" t="s">
        <v>16099</v>
      </c>
      <c r="H2820" s="18" t="s">
        <v>16098</v>
      </c>
    </row>
    <row r="2821" spans="1:8" x14ac:dyDescent="0.25">
      <c r="A2821" s="19"/>
      <c r="C2821" t="s">
        <v>16101</v>
      </c>
      <c r="D2821" t="s">
        <v>16100</v>
      </c>
      <c r="G2821" t="s">
        <v>16095</v>
      </c>
      <c r="H2821" s="18" t="s">
        <v>16094</v>
      </c>
    </row>
    <row r="2822" spans="1:8" x14ac:dyDescent="0.25">
      <c r="A2822" s="19"/>
      <c r="C2822" t="s">
        <v>16097</v>
      </c>
      <c r="D2822" t="s">
        <v>16096</v>
      </c>
      <c r="G2822" t="s">
        <v>16091</v>
      </c>
      <c r="H2822" s="18" t="s">
        <v>16090</v>
      </c>
    </row>
    <row r="2823" spans="1:8" x14ac:dyDescent="0.25">
      <c r="A2823" s="19"/>
      <c r="C2823" t="s">
        <v>16093</v>
      </c>
      <c r="D2823" t="s">
        <v>16092</v>
      </c>
      <c r="G2823" t="s">
        <v>16087</v>
      </c>
      <c r="H2823" s="18" t="s">
        <v>16086</v>
      </c>
    </row>
    <row r="2824" spans="1:8" x14ac:dyDescent="0.25">
      <c r="A2824" s="19"/>
      <c r="C2824" t="s">
        <v>16089</v>
      </c>
      <c r="D2824" t="s">
        <v>16088</v>
      </c>
      <c r="G2824" t="s">
        <v>16083</v>
      </c>
      <c r="H2824" s="18" t="s">
        <v>16082</v>
      </c>
    </row>
    <row r="2825" spans="1:8" x14ac:dyDescent="0.25">
      <c r="A2825" s="19"/>
      <c r="C2825" t="s">
        <v>16085</v>
      </c>
      <c r="D2825" t="s">
        <v>16084</v>
      </c>
      <c r="G2825" t="s">
        <v>16079</v>
      </c>
      <c r="H2825" s="18" t="s">
        <v>16078</v>
      </c>
    </row>
    <row r="2826" spans="1:8" x14ac:dyDescent="0.25">
      <c r="A2826" s="19"/>
      <c r="C2826" t="s">
        <v>16367</v>
      </c>
      <c r="D2826" t="s">
        <v>42900</v>
      </c>
      <c r="G2826" t="s">
        <v>16075</v>
      </c>
      <c r="H2826" s="18" t="s">
        <v>16074</v>
      </c>
    </row>
    <row r="2827" spans="1:8" x14ac:dyDescent="0.25">
      <c r="A2827" s="19"/>
      <c r="C2827" t="s">
        <v>16363</v>
      </c>
      <c r="D2827" t="s">
        <v>42899</v>
      </c>
      <c r="G2827" t="s">
        <v>16071</v>
      </c>
      <c r="H2827" s="18" t="s">
        <v>16070</v>
      </c>
    </row>
    <row r="2828" spans="1:8" x14ac:dyDescent="0.25">
      <c r="A2828" s="19"/>
      <c r="C2828" t="s">
        <v>16359</v>
      </c>
      <c r="D2828" t="s">
        <v>42898</v>
      </c>
      <c r="G2828" t="s">
        <v>16067</v>
      </c>
      <c r="H2828" s="18" t="s">
        <v>16066</v>
      </c>
    </row>
    <row r="2829" spans="1:8" x14ac:dyDescent="0.25">
      <c r="A2829" s="19"/>
      <c r="C2829" t="s">
        <v>16081</v>
      </c>
      <c r="D2829" t="s">
        <v>16080</v>
      </c>
      <c r="G2829" t="s">
        <v>16063</v>
      </c>
      <c r="H2829" s="18" t="s">
        <v>16062</v>
      </c>
    </row>
    <row r="2830" spans="1:8" x14ac:dyDescent="0.25">
      <c r="A2830" s="19"/>
      <c r="C2830" t="s">
        <v>16077</v>
      </c>
      <c r="D2830" t="s">
        <v>16076</v>
      </c>
      <c r="G2830" t="s">
        <v>16059</v>
      </c>
      <c r="H2830" s="18" t="s">
        <v>16058</v>
      </c>
    </row>
    <row r="2831" spans="1:8" x14ac:dyDescent="0.25">
      <c r="A2831" s="19"/>
      <c r="C2831" t="s">
        <v>16073</v>
      </c>
      <c r="D2831" t="s">
        <v>16072</v>
      </c>
      <c r="G2831" t="s">
        <v>16055</v>
      </c>
      <c r="H2831" s="18" t="s">
        <v>16054</v>
      </c>
    </row>
    <row r="2832" spans="1:8" x14ac:dyDescent="0.25">
      <c r="A2832" s="19"/>
      <c r="C2832" t="s">
        <v>16069</v>
      </c>
      <c r="D2832" t="s">
        <v>16068</v>
      </c>
      <c r="G2832" t="s">
        <v>16051</v>
      </c>
      <c r="H2832" s="18" t="s">
        <v>16050</v>
      </c>
    </row>
    <row r="2833" spans="1:8" x14ac:dyDescent="0.25">
      <c r="A2833" s="19"/>
      <c r="C2833" t="s">
        <v>16065</v>
      </c>
      <c r="D2833" t="s">
        <v>16064</v>
      </c>
      <c r="G2833" t="s">
        <v>16047</v>
      </c>
      <c r="H2833" s="18" t="s">
        <v>16046</v>
      </c>
    </row>
    <row r="2834" spans="1:8" x14ac:dyDescent="0.25">
      <c r="A2834" s="19"/>
      <c r="C2834" t="s">
        <v>16061</v>
      </c>
      <c r="D2834" t="s">
        <v>16060</v>
      </c>
      <c r="G2834" t="s">
        <v>16043</v>
      </c>
      <c r="H2834" s="18" t="s">
        <v>16042</v>
      </c>
    </row>
    <row r="2835" spans="1:8" x14ac:dyDescent="0.25">
      <c r="A2835" s="19"/>
      <c r="C2835" t="s">
        <v>16057</v>
      </c>
      <c r="D2835" t="s">
        <v>16056</v>
      </c>
      <c r="G2835" t="s">
        <v>16039</v>
      </c>
      <c r="H2835" s="18" t="s">
        <v>16038</v>
      </c>
    </row>
    <row r="2836" spans="1:8" x14ac:dyDescent="0.25">
      <c r="A2836" s="19"/>
      <c r="C2836" t="s">
        <v>16053</v>
      </c>
      <c r="D2836" t="s">
        <v>16052</v>
      </c>
      <c r="G2836" t="s">
        <v>42897</v>
      </c>
      <c r="H2836" s="18" t="s">
        <v>42896</v>
      </c>
    </row>
    <row r="2837" spans="1:8" x14ac:dyDescent="0.25">
      <c r="A2837" s="19"/>
      <c r="C2837" t="s">
        <v>16049</v>
      </c>
      <c r="D2837" t="s">
        <v>16048</v>
      </c>
      <c r="G2837" t="s">
        <v>42895</v>
      </c>
      <c r="H2837" s="18" t="s">
        <v>42894</v>
      </c>
    </row>
    <row r="2838" spans="1:8" x14ac:dyDescent="0.25">
      <c r="A2838" s="19"/>
      <c r="C2838" t="s">
        <v>16045</v>
      </c>
      <c r="D2838" t="s">
        <v>16044</v>
      </c>
      <c r="G2838" t="s">
        <v>42893</v>
      </c>
      <c r="H2838" s="18" t="s">
        <v>42892</v>
      </c>
    </row>
    <row r="2839" spans="1:8" x14ac:dyDescent="0.25">
      <c r="A2839" s="19"/>
      <c r="C2839" t="s">
        <v>16041</v>
      </c>
      <c r="D2839" t="s">
        <v>16040</v>
      </c>
      <c r="G2839" t="s">
        <v>42891</v>
      </c>
      <c r="H2839" s="18" t="s">
        <v>42890</v>
      </c>
    </row>
    <row r="2840" spans="1:8" x14ac:dyDescent="0.25">
      <c r="A2840" s="19"/>
      <c r="C2840" t="s">
        <v>16037</v>
      </c>
      <c r="D2840" t="s">
        <v>16036</v>
      </c>
      <c r="G2840" t="s">
        <v>42889</v>
      </c>
      <c r="H2840" s="18" t="s">
        <v>42888</v>
      </c>
    </row>
    <row r="2841" spans="1:8" x14ac:dyDescent="0.25">
      <c r="A2841" s="19"/>
      <c r="C2841" t="s">
        <v>16033</v>
      </c>
      <c r="D2841" t="s">
        <v>16032</v>
      </c>
      <c r="G2841" t="s">
        <v>42887</v>
      </c>
      <c r="H2841" s="18" t="s">
        <v>42886</v>
      </c>
    </row>
    <row r="2842" spans="1:8" x14ac:dyDescent="0.25">
      <c r="A2842" s="19"/>
      <c r="C2842" t="s">
        <v>16030</v>
      </c>
      <c r="D2842" t="s">
        <v>16029</v>
      </c>
      <c r="G2842" t="s">
        <v>16035</v>
      </c>
      <c r="H2842" s="18" t="s">
        <v>16034</v>
      </c>
    </row>
    <row r="2843" spans="1:8" x14ac:dyDescent="0.25">
      <c r="A2843" s="19"/>
      <c r="C2843" t="s">
        <v>16026</v>
      </c>
      <c r="D2843" t="s">
        <v>16025</v>
      </c>
      <c r="G2843" t="s">
        <v>16031</v>
      </c>
      <c r="H2843" s="18" t="s">
        <v>7696</v>
      </c>
    </row>
    <row r="2844" spans="1:8" x14ac:dyDescent="0.25">
      <c r="A2844" s="19"/>
      <c r="C2844" t="s">
        <v>16022</v>
      </c>
      <c r="D2844" t="s">
        <v>16021</v>
      </c>
      <c r="G2844" t="s">
        <v>16028</v>
      </c>
      <c r="H2844" s="18" t="s">
        <v>16027</v>
      </c>
    </row>
    <row r="2845" spans="1:8" x14ac:dyDescent="0.25">
      <c r="A2845" s="19"/>
      <c r="C2845" t="s">
        <v>16018</v>
      </c>
      <c r="D2845" t="s">
        <v>16017</v>
      </c>
      <c r="G2845" t="s">
        <v>16024</v>
      </c>
      <c r="H2845" s="18" t="s">
        <v>16023</v>
      </c>
    </row>
    <row r="2846" spans="1:8" x14ac:dyDescent="0.25">
      <c r="A2846" s="19"/>
      <c r="C2846" t="s">
        <v>16014</v>
      </c>
      <c r="D2846" t="s">
        <v>16013</v>
      </c>
      <c r="G2846" t="s">
        <v>16020</v>
      </c>
      <c r="H2846" s="18" t="s">
        <v>16019</v>
      </c>
    </row>
    <row r="2847" spans="1:8" x14ac:dyDescent="0.25">
      <c r="A2847" s="19"/>
      <c r="C2847" t="s">
        <v>16010</v>
      </c>
      <c r="D2847" t="s">
        <v>16009</v>
      </c>
      <c r="G2847" t="s">
        <v>16016</v>
      </c>
      <c r="H2847" s="18" t="s">
        <v>16015</v>
      </c>
    </row>
    <row r="2848" spans="1:8" x14ac:dyDescent="0.25">
      <c r="A2848" s="19"/>
      <c r="C2848" t="s">
        <v>16006</v>
      </c>
      <c r="D2848" t="s">
        <v>16005</v>
      </c>
      <c r="G2848" t="s">
        <v>16012</v>
      </c>
      <c r="H2848" s="18" t="s">
        <v>16011</v>
      </c>
    </row>
    <row r="2849" spans="1:8" x14ac:dyDescent="0.25">
      <c r="A2849" s="19"/>
      <c r="C2849" t="s">
        <v>16002</v>
      </c>
      <c r="D2849" t="s">
        <v>16001</v>
      </c>
      <c r="G2849" t="s">
        <v>16008</v>
      </c>
      <c r="H2849" s="18" t="s">
        <v>16007</v>
      </c>
    </row>
    <row r="2850" spans="1:8" x14ac:dyDescent="0.25">
      <c r="A2850" s="19"/>
      <c r="C2850" t="s">
        <v>15998</v>
      </c>
      <c r="D2850" t="s">
        <v>15997</v>
      </c>
      <c r="G2850" t="s">
        <v>16004</v>
      </c>
      <c r="H2850" s="18" t="s">
        <v>16003</v>
      </c>
    </row>
    <row r="2851" spans="1:8" x14ac:dyDescent="0.25">
      <c r="A2851" s="19"/>
      <c r="C2851" t="s">
        <v>15994</v>
      </c>
      <c r="D2851" t="s">
        <v>15993</v>
      </c>
      <c r="G2851" t="s">
        <v>16000</v>
      </c>
      <c r="H2851" s="18" t="s">
        <v>15999</v>
      </c>
    </row>
    <row r="2852" spans="1:8" x14ac:dyDescent="0.25">
      <c r="A2852" s="19"/>
      <c r="C2852" t="s">
        <v>15990</v>
      </c>
      <c r="D2852" t="s">
        <v>15989</v>
      </c>
      <c r="G2852" t="s">
        <v>15996</v>
      </c>
      <c r="H2852" s="18" t="s">
        <v>15995</v>
      </c>
    </row>
    <row r="2853" spans="1:8" x14ac:dyDescent="0.25">
      <c r="A2853" s="19"/>
      <c r="C2853" t="s">
        <v>15986</v>
      </c>
      <c r="D2853" t="s">
        <v>15985</v>
      </c>
      <c r="G2853" t="s">
        <v>15992</v>
      </c>
      <c r="H2853" s="18" t="s">
        <v>15991</v>
      </c>
    </row>
    <row r="2854" spans="1:8" x14ac:dyDescent="0.25">
      <c r="A2854" s="19"/>
      <c r="C2854" t="s">
        <v>15982</v>
      </c>
      <c r="D2854" t="s">
        <v>15981</v>
      </c>
      <c r="G2854" t="s">
        <v>15988</v>
      </c>
      <c r="H2854" s="18" t="s">
        <v>15987</v>
      </c>
    </row>
    <row r="2855" spans="1:8" x14ac:dyDescent="0.25">
      <c r="A2855" s="19"/>
      <c r="C2855" t="s">
        <v>15978</v>
      </c>
      <c r="D2855" t="s">
        <v>15977</v>
      </c>
      <c r="G2855" t="s">
        <v>15984</v>
      </c>
      <c r="H2855" s="18" t="s">
        <v>15983</v>
      </c>
    </row>
    <row r="2856" spans="1:8" x14ac:dyDescent="0.25">
      <c r="A2856" s="19"/>
      <c r="C2856" t="s">
        <v>15974</v>
      </c>
      <c r="D2856" t="s">
        <v>15973</v>
      </c>
      <c r="G2856" t="s">
        <v>15980</v>
      </c>
      <c r="H2856" s="18" t="s">
        <v>15979</v>
      </c>
    </row>
    <row r="2857" spans="1:8" x14ac:dyDescent="0.25">
      <c r="A2857" s="19"/>
      <c r="C2857" t="s">
        <v>15970</v>
      </c>
      <c r="D2857" t="s">
        <v>15969</v>
      </c>
      <c r="G2857" t="s">
        <v>15976</v>
      </c>
      <c r="H2857" s="18" t="s">
        <v>15975</v>
      </c>
    </row>
    <row r="2858" spans="1:8" x14ac:dyDescent="0.25">
      <c r="A2858" s="19"/>
      <c r="C2858" t="s">
        <v>15966</v>
      </c>
      <c r="D2858" t="s">
        <v>15965</v>
      </c>
      <c r="G2858" t="s">
        <v>15972</v>
      </c>
      <c r="H2858" s="18" t="s">
        <v>15971</v>
      </c>
    </row>
    <row r="2859" spans="1:8" x14ac:dyDescent="0.25">
      <c r="A2859" s="19"/>
      <c r="C2859" t="s">
        <v>15962</v>
      </c>
      <c r="D2859" t="s">
        <v>15961</v>
      </c>
      <c r="G2859" t="s">
        <v>15968</v>
      </c>
      <c r="H2859" s="18" t="s">
        <v>15967</v>
      </c>
    </row>
    <row r="2860" spans="1:8" x14ac:dyDescent="0.25">
      <c r="A2860" s="19"/>
      <c r="C2860" t="s">
        <v>15958</v>
      </c>
      <c r="D2860" t="s">
        <v>15957</v>
      </c>
      <c r="G2860" t="s">
        <v>15964</v>
      </c>
      <c r="H2860" s="18" t="s">
        <v>15963</v>
      </c>
    </row>
    <row r="2861" spans="1:8" x14ac:dyDescent="0.25">
      <c r="A2861" s="19"/>
      <c r="C2861" t="s">
        <v>15954</v>
      </c>
      <c r="D2861" t="s">
        <v>15953</v>
      </c>
      <c r="G2861" t="s">
        <v>15960</v>
      </c>
      <c r="H2861" s="18" t="s">
        <v>15959</v>
      </c>
    </row>
    <row r="2862" spans="1:8" x14ac:dyDescent="0.25">
      <c r="A2862" s="19"/>
      <c r="C2862" t="s">
        <v>15950</v>
      </c>
      <c r="D2862" t="s">
        <v>15949</v>
      </c>
      <c r="G2862" t="s">
        <v>15956</v>
      </c>
      <c r="H2862" s="18" t="s">
        <v>15955</v>
      </c>
    </row>
    <row r="2863" spans="1:8" x14ac:dyDescent="0.25">
      <c r="A2863" s="19"/>
      <c r="C2863" t="s">
        <v>15946</v>
      </c>
      <c r="D2863" t="s">
        <v>15945</v>
      </c>
      <c r="G2863" t="s">
        <v>15952</v>
      </c>
      <c r="H2863" s="18" t="s">
        <v>15951</v>
      </c>
    </row>
    <row r="2864" spans="1:8" x14ac:dyDescent="0.25">
      <c r="A2864" s="19"/>
      <c r="C2864" t="s">
        <v>15942</v>
      </c>
      <c r="D2864" t="s">
        <v>15941</v>
      </c>
      <c r="G2864" t="s">
        <v>15948</v>
      </c>
      <c r="H2864" s="18" t="s">
        <v>15947</v>
      </c>
    </row>
    <row r="2865" spans="1:8" x14ac:dyDescent="0.25">
      <c r="A2865" s="19"/>
      <c r="C2865" t="s">
        <v>15938</v>
      </c>
      <c r="D2865" t="s">
        <v>15937</v>
      </c>
      <c r="G2865" t="s">
        <v>15944</v>
      </c>
      <c r="H2865" s="18" t="s">
        <v>15943</v>
      </c>
    </row>
    <row r="2866" spans="1:8" x14ac:dyDescent="0.25">
      <c r="A2866" s="19"/>
      <c r="C2866" t="s">
        <v>15934</v>
      </c>
      <c r="D2866" t="s">
        <v>15933</v>
      </c>
      <c r="G2866" t="s">
        <v>15940</v>
      </c>
      <c r="H2866" s="18" t="s">
        <v>15939</v>
      </c>
    </row>
    <row r="2867" spans="1:8" x14ac:dyDescent="0.25">
      <c r="A2867" s="19"/>
      <c r="C2867" t="s">
        <v>15930</v>
      </c>
      <c r="D2867" t="s">
        <v>15929</v>
      </c>
      <c r="G2867" t="s">
        <v>15936</v>
      </c>
      <c r="H2867" s="18" t="s">
        <v>15935</v>
      </c>
    </row>
    <row r="2868" spans="1:8" x14ac:dyDescent="0.25">
      <c r="A2868" s="19"/>
      <c r="C2868" t="s">
        <v>15926</v>
      </c>
      <c r="D2868" t="s">
        <v>15925</v>
      </c>
      <c r="G2868" t="s">
        <v>15932</v>
      </c>
      <c r="H2868" s="18" t="s">
        <v>15931</v>
      </c>
    </row>
    <row r="2869" spans="1:8" x14ac:dyDescent="0.25">
      <c r="A2869" s="19"/>
      <c r="C2869" t="s">
        <v>42885</v>
      </c>
      <c r="D2869" t="s">
        <v>42884</v>
      </c>
      <c r="G2869" t="s">
        <v>15928</v>
      </c>
      <c r="H2869" s="18" t="s">
        <v>15927</v>
      </c>
    </row>
    <row r="2870" spans="1:8" x14ac:dyDescent="0.25">
      <c r="A2870" s="19"/>
      <c r="C2870" t="s">
        <v>42883</v>
      </c>
      <c r="D2870" t="s">
        <v>42882</v>
      </c>
      <c r="G2870" t="s">
        <v>15924</v>
      </c>
      <c r="H2870" s="18" t="s">
        <v>15923</v>
      </c>
    </row>
    <row r="2871" spans="1:8" x14ac:dyDescent="0.25">
      <c r="A2871" s="19"/>
      <c r="C2871" t="s">
        <v>42881</v>
      </c>
      <c r="D2871" t="s">
        <v>42880</v>
      </c>
      <c r="G2871" t="s">
        <v>15920</v>
      </c>
      <c r="H2871" s="18" t="s">
        <v>15919</v>
      </c>
    </row>
    <row r="2872" spans="1:8" x14ac:dyDescent="0.25">
      <c r="A2872" s="19"/>
      <c r="C2872" t="s">
        <v>15922</v>
      </c>
      <c r="D2872" t="s">
        <v>15921</v>
      </c>
      <c r="G2872" t="s">
        <v>15916</v>
      </c>
      <c r="H2872" s="18" t="s">
        <v>15915</v>
      </c>
    </row>
    <row r="2873" spans="1:8" x14ac:dyDescent="0.25">
      <c r="A2873" s="19"/>
      <c r="C2873" t="s">
        <v>15918</v>
      </c>
      <c r="D2873" t="s">
        <v>15917</v>
      </c>
      <c r="G2873" t="s">
        <v>15912</v>
      </c>
      <c r="H2873" s="18" t="s">
        <v>15911</v>
      </c>
    </row>
    <row r="2874" spans="1:8" x14ac:dyDescent="0.25">
      <c r="A2874" s="19"/>
      <c r="C2874" t="s">
        <v>15914</v>
      </c>
      <c r="D2874" t="s">
        <v>15913</v>
      </c>
      <c r="G2874" t="s">
        <v>15908</v>
      </c>
      <c r="H2874" s="18" t="s">
        <v>15907</v>
      </c>
    </row>
    <row r="2875" spans="1:8" x14ac:dyDescent="0.25">
      <c r="A2875" s="19"/>
      <c r="C2875" t="s">
        <v>15910</v>
      </c>
      <c r="D2875" t="s">
        <v>15909</v>
      </c>
      <c r="G2875" t="s">
        <v>15904</v>
      </c>
      <c r="H2875" s="18" t="s">
        <v>15903</v>
      </c>
    </row>
    <row r="2876" spans="1:8" x14ac:dyDescent="0.25">
      <c r="A2876" s="19"/>
      <c r="C2876" t="s">
        <v>15906</v>
      </c>
      <c r="D2876" t="s">
        <v>15905</v>
      </c>
      <c r="G2876" t="s">
        <v>15900</v>
      </c>
      <c r="H2876" s="18" t="s">
        <v>15899</v>
      </c>
    </row>
    <row r="2877" spans="1:8" x14ac:dyDescent="0.25">
      <c r="A2877" s="19"/>
      <c r="C2877" t="s">
        <v>15902</v>
      </c>
      <c r="D2877" t="s">
        <v>15901</v>
      </c>
      <c r="G2877" t="s">
        <v>15896</v>
      </c>
      <c r="H2877" s="18" t="s">
        <v>15895</v>
      </c>
    </row>
    <row r="2878" spans="1:8" x14ac:dyDescent="0.25">
      <c r="A2878" s="19"/>
      <c r="C2878" t="s">
        <v>15898</v>
      </c>
      <c r="D2878" t="s">
        <v>15897</v>
      </c>
      <c r="G2878" t="s">
        <v>15892</v>
      </c>
      <c r="H2878" s="18" t="s">
        <v>15891</v>
      </c>
    </row>
    <row r="2879" spans="1:8" x14ac:dyDescent="0.25">
      <c r="A2879" s="19"/>
      <c r="C2879" t="s">
        <v>15894</v>
      </c>
      <c r="D2879" t="s">
        <v>15893</v>
      </c>
      <c r="G2879" t="s">
        <v>15888</v>
      </c>
      <c r="H2879" s="18" t="s">
        <v>15887</v>
      </c>
    </row>
    <row r="2880" spans="1:8" x14ac:dyDescent="0.25">
      <c r="A2880" s="19"/>
      <c r="C2880" t="s">
        <v>15890</v>
      </c>
      <c r="D2880" t="s">
        <v>15889</v>
      </c>
      <c r="G2880" t="s">
        <v>15884</v>
      </c>
      <c r="H2880" s="18" t="s">
        <v>15883</v>
      </c>
    </row>
    <row r="2881" spans="1:8" x14ac:dyDescent="0.25">
      <c r="A2881" s="19"/>
      <c r="C2881" t="s">
        <v>15886</v>
      </c>
      <c r="D2881" t="s">
        <v>15885</v>
      </c>
      <c r="G2881" t="s">
        <v>15880</v>
      </c>
      <c r="H2881" s="18" t="s">
        <v>15879</v>
      </c>
    </row>
    <row r="2882" spans="1:8" x14ac:dyDescent="0.25">
      <c r="A2882" s="19"/>
      <c r="C2882" t="s">
        <v>15882</v>
      </c>
      <c r="D2882" t="s">
        <v>15881</v>
      </c>
      <c r="G2882" t="s">
        <v>15876</v>
      </c>
      <c r="H2882" s="18" t="s">
        <v>15875</v>
      </c>
    </row>
    <row r="2883" spans="1:8" x14ac:dyDescent="0.25">
      <c r="A2883" s="19"/>
      <c r="C2883" t="s">
        <v>15878</v>
      </c>
      <c r="D2883" t="s">
        <v>15877</v>
      </c>
      <c r="G2883" t="s">
        <v>15872</v>
      </c>
      <c r="H2883" s="18" t="s">
        <v>15871</v>
      </c>
    </row>
    <row r="2884" spans="1:8" x14ac:dyDescent="0.25">
      <c r="A2884" s="19"/>
      <c r="C2884" t="s">
        <v>15874</v>
      </c>
      <c r="D2884" t="s">
        <v>15873</v>
      </c>
      <c r="G2884" t="s">
        <v>15868</v>
      </c>
      <c r="H2884" s="18" t="s">
        <v>15867</v>
      </c>
    </row>
    <row r="2885" spans="1:8" x14ac:dyDescent="0.25">
      <c r="A2885" s="19"/>
      <c r="C2885" t="s">
        <v>15870</v>
      </c>
      <c r="D2885" t="s">
        <v>15869</v>
      </c>
      <c r="G2885" t="s">
        <v>15864</v>
      </c>
      <c r="H2885" s="18" t="s">
        <v>15863</v>
      </c>
    </row>
    <row r="2886" spans="1:8" x14ac:dyDescent="0.25">
      <c r="A2886" s="19"/>
      <c r="C2886" t="s">
        <v>15866</v>
      </c>
      <c r="D2886" t="s">
        <v>15865</v>
      </c>
      <c r="G2886" t="s">
        <v>15860</v>
      </c>
      <c r="H2886" s="18" t="s">
        <v>15859</v>
      </c>
    </row>
    <row r="2887" spans="1:8" x14ac:dyDescent="0.25">
      <c r="A2887" s="19"/>
      <c r="C2887" t="s">
        <v>15862</v>
      </c>
      <c r="D2887" t="s">
        <v>15861</v>
      </c>
      <c r="G2887" t="s">
        <v>15856</v>
      </c>
      <c r="H2887" s="18" t="s">
        <v>15855</v>
      </c>
    </row>
    <row r="2888" spans="1:8" x14ac:dyDescent="0.25">
      <c r="A2888" s="19"/>
      <c r="C2888" t="s">
        <v>15858</v>
      </c>
      <c r="D2888" t="s">
        <v>15857</v>
      </c>
      <c r="G2888" t="s">
        <v>15852</v>
      </c>
      <c r="H2888" s="18" t="s">
        <v>15851</v>
      </c>
    </row>
    <row r="2889" spans="1:8" x14ac:dyDescent="0.25">
      <c r="A2889" s="19"/>
      <c r="C2889" t="s">
        <v>15854</v>
      </c>
      <c r="D2889" t="s">
        <v>15853</v>
      </c>
      <c r="G2889" t="s">
        <v>15848</v>
      </c>
      <c r="H2889" s="18" t="s">
        <v>15847</v>
      </c>
    </row>
    <row r="2890" spans="1:8" x14ac:dyDescent="0.25">
      <c r="A2890" s="19"/>
      <c r="C2890" t="s">
        <v>15850</v>
      </c>
      <c r="D2890" t="s">
        <v>15849</v>
      </c>
      <c r="G2890" t="s">
        <v>15844</v>
      </c>
      <c r="H2890" s="18" t="s">
        <v>15843</v>
      </c>
    </row>
    <row r="2891" spans="1:8" x14ac:dyDescent="0.25">
      <c r="A2891" s="19"/>
      <c r="C2891" t="s">
        <v>15846</v>
      </c>
      <c r="D2891" t="s">
        <v>15845</v>
      </c>
      <c r="G2891" t="s">
        <v>15840</v>
      </c>
      <c r="H2891" s="18" t="s">
        <v>15839</v>
      </c>
    </row>
    <row r="2892" spans="1:8" x14ac:dyDescent="0.25">
      <c r="A2892" s="19"/>
      <c r="C2892" t="s">
        <v>15842</v>
      </c>
      <c r="D2892" t="s">
        <v>15841</v>
      </c>
      <c r="G2892" t="s">
        <v>15836</v>
      </c>
      <c r="H2892" s="18" t="s">
        <v>15835</v>
      </c>
    </row>
    <row r="2893" spans="1:8" x14ac:dyDescent="0.25">
      <c r="A2893" s="19"/>
      <c r="C2893" t="s">
        <v>15838</v>
      </c>
      <c r="D2893" t="s">
        <v>15837</v>
      </c>
      <c r="G2893" t="s">
        <v>15832</v>
      </c>
      <c r="H2893" s="18" t="s">
        <v>15831</v>
      </c>
    </row>
    <row r="2894" spans="1:8" x14ac:dyDescent="0.25">
      <c r="A2894" s="19"/>
      <c r="C2894" t="s">
        <v>15834</v>
      </c>
      <c r="D2894" t="s">
        <v>15833</v>
      </c>
      <c r="G2894" t="s">
        <v>15828</v>
      </c>
      <c r="H2894" s="18" t="s">
        <v>15827</v>
      </c>
    </row>
    <row r="2895" spans="1:8" x14ac:dyDescent="0.25">
      <c r="A2895" s="19"/>
      <c r="C2895" t="s">
        <v>15830</v>
      </c>
      <c r="D2895" t="s">
        <v>15829</v>
      </c>
      <c r="G2895" t="s">
        <v>15824</v>
      </c>
      <c r="H2895" s="18" t="s">
        <v>15823</v>
      </c>
    </row>
    <row r="2896" spans="1:8" x14ac:dyDescent="0.25">
      <c r="A2896" s="19"/>
      <c r="C2896" t="s">
        <v>15826</v>
      </c>
      <c r="D2896" t="s">
        <v>15825</v>
      </c>
      <c r="G2896" t="s">
        <v>15820</v>
      </c>
      <c r="H2896" s="18" t="s">
        <v>15819</v>
      </c>
    </row>
    <row r="2897" spans="1:8" x14ac:dyDescent="0.25">
      <c r="A2897" s="19"/>
      <c r="C2897" t="s">
        <v>15822</v>
      </c>
      <c r="D2897" t="s">
        <v>15821</v>
      </c>
      <c r="G2897" t="s">
        <v>15816</v>
      </c>
      <c r="H2897" s="18" t="s">
        <v>15815</v>
      </c>
    </row>
    <row r="2898" spans="1:8" x14ac:dyDescent="0.25">
      <c r="A2898" s="19"/>
      <c r="C2898" t="s">
        <v>15818</v>
      </c>
      <c r="D2898" t="s">
        <v>15817</v>
      </c>
      <c r="G2898" t="s">
        <v>15812</v>
      </c>
      <c r="H2898" s="18" t="s">
        <v>15811</v>
      </c>
    </row>
    <row r="2899" spans="1:8" x14ac:dyDescent="0.25">
      <c r="A2899" s="19"/>
      <c r="C2899" t="s">
        <v>15814</v>
      </c>
      <c r="D2899" t="s">
        <v>15813</v>
      </c>
      <c r="G2899" t="s">
        <v>15808</v>
      </c>
      <c r="H2899" s="18" t="s">
        <v>15807</v>
      </c>
    </row>
    <row r="2900" spans="1:8" x14ac:dyDescent="0.25">
      <c r="A2900" s="19"/>
      <c r="C2900" t="s">
        <v>15810</v>
      </c>
      <c r="D2900" t="s">
        <v>15809</v>
      </c>
      <c r="G2900" t="s">
        <v>15804</v>
      </c>
      <c r="H2900" s="18" t="s">
        <v>15803</v>
      </c>
    </row>
    <row r="2901" spans="1:8" x14ac:dyDescent="0.25">
      <c r="A2901" s="19"/>
      <c r="C2901" t="s">
        <v>15806</v>
      </c>
      <c r="D2901" t="s">
        <v>15805</v>
      </c>
      <c r="G2901" t="s">
        <v>15800</v>
      </c>
      <c r="H2901" s="18" t="s">
        <v>15799</v>
      </c>
    </row>
    <row r="2902" spans="1:8" x14ac:dyDescent="0.25">
      <c r="A2902" s="19"/>
      <c r="C2902" t="s">
        <v>15802</v>
      </c>
      <c r="D2902" t="s">
        <v>15801</v>
      </c>
      <c r="G2902" t="s">
        <v>15796</v>
      </c>
      <c r="H2902" s="18" t="s">
        <v>15795</v>
      </c>
    </row>
    <row r="2903" spans="1:8" x14ac:dyDescent="0.25">
      <c r="A2903" s="19"/>
      <c r="C2903" t="s">
        <v>15798</v>
      </c>
      <c r="D2903" t="s">
        <v>15797</v>
      </c>
      <c r="G2903" t="s">
        <v>15792</v>
      </c>
      <c r="H2903" s="18" t="s">
        <v>15791</v>
      </c>
    </row>
    <row r="2904" spans="1:8" x14ac:dyDescent="0.25">
      <c r="A2904" s="19"/>
      <c r="C2904" t="s">
        <v>15794</v>
      </c>
      <c r="D2904" t="s">
        <v>15793</v>
      </c>
      <c r="G2904" t="s">
        <v>42879</v>
      </c>
      <c r="H2904" s="18" t="s">
        <v>42878</v>
      </c>
    </row>
    <row r="2905" spans="1:8" x14ac:dyDescent="0.25">
      <c r="A2905" s="19"/>
      <c r="C2905" t="s">
        <v>15790</v>
      </c>
      <c r="D2905" t="s">
        <v>15789</v>
      </c>
      <c r="G2905" t="s">
        <v>42877</v>
      </c>
      <c r="H2905" s="18" t="s">
        <v>42876</v>
      </c>
    </row>
    <row r="2906" spans="1:8" x14ac:dyDescent="0.25">
      <c r="A2906" s="19"/>
      <c r="C2906" t="s">
        <v>15786</v>
      </c>
      <c r="D2906" t="s">
        <v>15785</v>
      </c>
      <c r="G2906" t="s">
        <v>42875</v>
      </c>
      <c r="H2906" s="18" t="s">
        <v>42874</v>
      </c>
    </row>
    <row r="2907" spans="1:8" x14ac:dyDescent="0.25">
      <c r="A2907" s="19"/>
      <c r="C2907" t="s">
        <v>15782</v>
      </c>
      <c r="D2907" t="s">
        <v>15781</v>
      </c>
      <c r="G2907" t="s">
        <v>15788</v>
      </c>
      <c r="H2907" s="18" t="s">
        <v>15787</v>
      </c>
    </row>
    <row r="2908" spans="1:8" x14ac:dyDescent="0.25">
      <c r="A2908" s="19"/>
      <c r="C2908" t="s">
        <v>15778</v>
      </c>
      <c r="D2908" t="s">
        <v>15777</v>
      </c>
      <c r="G2908" t="s">
        <v>15784</v>
      </c>
      <c r="H2908" s="18" t="s">
        <v>15783</v>
      </c>
    </row>
    <row r="2909" spans="1:8" x14ac:dyDescent="0.25">
      <c r="A2909" s="19"/>
      <c r="C2909" t="s">
        <v>15774</v>
      </c>
      <c r="D2909" t="s">
        <v>15773</v>
      </c>
      <c r="G2909" t="s">
        <v>15780</v>
      </c>
      <c r="H2909" s="18" t="s">
        <v>15779</v>
      </c>
    </row>
    <row r="2910" spans="1:8" x14ac:dyDescent="0.25">
      <c r="A2910" s="19"/>
      <c r="C2910" t="s">
        <v>42873</v>
      </c>
      <c r="D2910" t="s">
        <v>42872</v>
      </c>
      <c r="G2910" t="s">
        <v>15776</v>
      </c>
      <c r="H2910" s="18" t="s">
        <v>15775</v>
      </c>
    </row>
    <row r="2911" spans="1:8" x14ac:dyDescent="0.25">
      <c r="A2911" s="19"/>
      <c r="C2911" t="s">
        <v>15770</v>
      </c>
      <c r="D2911" t="s">
        <v>15769</v>
      </c>
      <c r="G2911" t="s">
        <v>15772</v>
      </c>
      <c r="H2911" s="18" t="s">
        <v>15771</v>
      </c>
    </row>
    <row r="2912" spans="1:8" x14ac:dyDescent="0.25">
      <c r="A2912" s="19"/>
      <c r="C2912" t="s">
        <v>15766</v>
      </c>
      <c r="D2912" t="s">
        <v>15765</v>
      </c>
      <c r="G2912" t="s">
        <v>15768</v>
      </c>
      <c r="H2912" s="18" t="s">
        <v>15767</v>
      </c>
    </row>
    <row r="2913" spans="1:8" x14ac:dyDescent="0.25">
      <c r="A2913" s="19"/>
      <c r="C2913" t="s">
        <v>15762</v>
      </c>
      <c r="D2913" t="s">
        <v>15761</v>
      </c>
      <c r="G2913" t="s">
        <v>15764</v>
      </c>
      <c r="H2913" s="18" t="s">
        <v>15763</v>
      </c>
    </row>
    <row r="2914" spans="1:8" x14ac:dyDescent="0.25">
      <c r="A2914" s="19"/>
      <c r="C2914" t="s">
        <v>15758</v>
      </c>
      <c r="D2914" t="s">
        <v>15757</v>
      </c>
      <c r="G2914" t="s">
        <v>15760</v>
      </c>
      <c r="H2914" s="18" t="s">
        <v>15759</v>
      </c>
    </row>
    <row r="2915" spans="1:8" x14ac:dyDescent="0.25">
      <c r="A2915" s="19"/>
      <c r="C2915" t="s">
        <v>15754</v>
      </c>
      <c r="D2915" t="s">
        <v>15753</v>
      </c>
      <c r="G2915" t="s">
        <v>15756</v>
      </c>
      <c r="H2915" s="18" t="s">
        <v>15755</v>
      </c>
    </row>
    <row r="2916" spans="1:8" x14ac:dyDescent="0.25">
      <c r="A2916" s="19"/>
      <c r="C2916" t="s">
        <v>15750</v>
      </c>
      <c r="D2916" t="s">
        <v>15749</v>
      </c>
      <c r="G2916" t="s">
        <v>15752</v>
      </c>
      <c r="H2916" s="18" t="s">
        <v>15751</v>
      </c>
    </row>
    <row r="2917" spans="1:8" x14ac:dyDescent="0.25">
      <c r="A2917" s="19"/>
      <c r="C2917" t="s">
        <v>15746</v>
      </c>
      <c r="D2917" t="s">
        <v>15745</v>
      </c>
      <c r="G2917" t="s">
        <v>15748</v>
      </c>
      <c r="H2917" s="18" t="s">
        <v>15747</v>
      </c>
    </row>
    <row r="2918" spans="1:8" x14ac:dyDescent="0.25">
      <c r="A2918" s="19"/>
      <c r="C2918" t="s">
        <v>15742</v>
      </c>
      <c r="D2918" t="s">
        <v>15741</v>
      </c>
      <c r="G2918" t="s">
        <v>15744</v>
      </c>
      <c r="H2918" s="18" t="s">
        <v>15743</v>
      </c>
    </row>
    <row r="2919" spans="1:8" x14ac:dyDescent="0.25">
      <c r="A2919" s="19"/>
      <c r="C2919" t="s">
        <v>15738</v>
      </c>
      <c r="D2919" t="s">
        <v>15737</v>
      </c>
      <c r="G2919" t="s">
        <v>15740</v>
      </c>
      <c r="H2919" s="18" t="s">
        <v>15739</v>
      </c>
    </row>
    <row r="2920" spans="1:8" x14ac:dyDescent="0.25">
      <c r="A2920" s="19"/>
      <c r="C2920" t="s">
        <v>15734</v>
      </c>
      <c r="D2920" t="s">
        <v>15733</v>
      </c>
      <c r="G2920" t="s">
        <v>15736</v>
      </c>
      <c r="H2920" s="18" t="s">
        <v>15735</v>
      </c>
    </row>
    <row r="2921" spans="1:8" x14ac:dyDescent="0.25">
      <c r="A2921" s="19"/>
      <c r="C2921" t="s">
        <v>15730</v>
      </c>
      <c r="D2921" t="s">
        <v>15729</v>
      </c>
      <c r="G2921" t="s">
        <v>15732</v>
      </c>
      <c r="H2921" s="18" t="s">
        <v>15731</v>
      </c>
    </row>
    <row r="2922" spans="1:8" x14ac:dyDescent="0.25">
      <c r="A2922" s="19"/>
      <c r="C2922" t="s">
        <v>15726</v>
      </c>
      <c r="D2922" t="s">
        <v>15725</v>
      </c>
      <c r="G2922" t="s">
        <v>15728</v>
      </c>
      <c r="H2922" s="18" t="s">
        <v>15727</v>
      </c>
    </row>
    <row r="2923" spans="1:8" x14ac:dyDescent="0.25">
      <c r="A2923" s="19"/>
      <c r="C2923" t="s">
        <v>15722</v>
      </c>
      <c r="D2923" t="s">
        <v>15721</v>
      </c>
      <c r="G2923" t="s">
        <v>15724</v>
      </c>
      <c r="H2923" s="18" t="s">
        <v>15723</v>
      </c>
    </row>
    <row r="2924" spans="1:8" x14ac:dyDescent="0.25">
      <c r="A2924" s="19"/>
      <c r="C2924" t="s">
        <v>42871</v>
      </c>
      <c r="D2924" t="s">
        <v>42870</v>
      </c>
      <c r="G2924" t="s">
        <v>15720</v>
      </c>
      <c r="H2924" s="18" t="s">
        <v>15719</v>
      </c>
    </row>
    <row r="2925" spans="1:8" x14ac:dyDescent="0.25">
      <c r="A2925" s="19"/>
      <c r="C2925" t="s">
        <v>15718</v>
      </c>
      <c r="D2925" t="s">
        <v>15717</v>
      </c>
      <c r="G2925" t="s">
        <v>15716</v>
      </c>
      <c r="H2925" s="18" t="s">
        <v>15715</v>
      </c>
    </row>
    <row r="2926" spans="1:8" x14ac:dyDescent="0.25">
      <c r="A2926" s="19"/>
      <c r="C2926" t="s">
        <v>15714</v>
      </c>
      <c r="D2926" t="s">
        <v>15713</v>
      </c>
      <c r="G2926" t="s">
        <v>15712</v>
      </c>
      <c r="H2926" s="18" t="s">
        <v>15711</v>
      </c>
    </row>
    <row r="2927" spans="1:8" x14ac:dyDescent="0.25">
      <c r="A2927" s="19"/>
      <c r="C2927" t="s">
        <v>15710</v>
      </c>
      <c r="D2927" t="s">
        <v>15709</v>
      </c>
      <c r="G2927" t="s">
        <v>15708</v>
      </c>
      <c r="H2927" s="18" t="s">
        <v>15707</v>
      </c>
    </row>
    <row r="2928" spans="1:8" x14ac:dyDescent="0.25">
      <c r="A2928" s="19"/>
      <c r="C2928" t="s">
        <v>15706</v>
      </c>
      <c r="D2928" t="s">
        <v>15705</v>
      </c>
      <c r="G2928" t="s">
        <v>42869</v>
      </c>
      <c r="H2928" s="18" t="s">
        <v>42868</v>
      </c>
    </row>
    <row r="2929" spans="1:8" x14ac:dyDescent="0.25">
      <c r="A2929" s="19"/>
      <c r="C2929" t="s">
        <v>15703</v>
      </c>
      <c r="D2929" t="s">
        <v>15702</v>
      </c>
      <c r="G2929" t="s">
        <v>42867</v>
      </c>
      <c r="H2929" s="18" t="s">
        <v>42866</v>
      </c>
    </row>
    <row r="2930" spans="1:8" x14ac:dyDescent="0.25">
      <c r="A2930" s="19"/>
      <c r="C2930" t="s">
        <v>15699</v>
      </c>
      <c r="D2930" t="s">
        <v>15698</v>
      </c>
      <c r="G2930" t="s">
        <v>15164</v>
      </c>
      <c r="H2930" s="18" t="s">
        <v>15704</v>
      </c>
    </row>
    <row r="2931" spans="1:8" x14ac:dyDescent="0.25">
      <c r="A2931" s="19"/>
      <c r="C2931" t="s">
        <v>15695</v>
      </c>
      <c r="D2931" t="s">
        <v>15694</v>
      </c>
      <c r="G2931" t="s">
        <v>15701</v>
      </c>
      <c r="H2931" s="18" t="s">
        <v>15700</v>
      </c>
    </row>
    <row r="2932" spans="1:8" x14ac:dyDescent="0.25">
      <c r="A2932" s="19"/>
      <c r="C2932" t="s">
        <v>15691</v>
      </c>
      <c r="D2932" t="s">
        <v>15690</v>
      </c>
      <c r="G2932" t="s">
        <v>15697</v>
      </c>
      <c r="H2932" s="18" t="s">
        <v>15696</v>
      </c>
    </row>
    <row r="2933" spans="1:8" x14ac:dyDescent="0.25">
      <c r="A2933" s="19"/>
      <c r="C2933" t="s">
        <v>15687</v>
      </c>
      <c r="D2933" t="s">
        <v>15686</v>
      </c>
      <c r="G2933" t="s">
        <v>15693</v>
      </c>
      <c r="H2933" s="18" t="s">
        <v>15692</v>
      </c>
    </row>
    <row r="2934" spans="1:8" x14ac:dyDescent="0.25">
      <c r="A2934" s="19"/>
      <c r="C2934" t="s">
        <v>15683</v>
      </c>
      <c r="D2934" t="s">
        <v>15682</v>
      </c>
      <c r="G2934" t="s">
        <v>15689</v>
      </c>
      <c r="H2934" s="18" t="s">
        <v>15688</v>
      </c>
    </row>
    <row r="2935" spans="1:8" x14ac:dyDescent="0.25">
      <c r="A2935" s="19"/>
      <c r="C2935" t="s">
        <v>15679</v>
      </c>
      <c r="D2935" t="s">
        <v>15678</v>
      </c>
      <c r="G2935" t="s">
        <v>15685</v>
      </c>
      <c r="H2935" s="18" t="s">
        <v>15684</v>
      </c>
    </row>
    <row r="2936" spans="1:8" x14ac:dyDescent="0.25">
      <c r="A2936" s="19"/>
      <c r="C2936" t="s">
        <v>15675</v>
      </c>
      <c r="D2936" t="s">
        <v>15674</v>
      </c>
      <c r="G2936" t="s">
        <v>15681</v>
      </c>
      <c r="H2936" s="18" t="s">
        <v>15680</v>
      </c>
    </row>
    <row r="2937" spans="1:8" x14ac:dyDescent="0.25">
      <c r="A2937" s="19"/>
      <c r="C2937" t="s">
        <v>15671</v>
      </c>
      <c r="D2937" t="s">
        <v>15670</v>
      </c>
      <c r="G2937" t="s">
        <v>15677</v>
      </c>
      <c r="H2937" s="18" t="s">
        <v>15676</v>
      </c>
    </row>
    <row r="2938" spans="1:8" x14ac:dyDescent="0.25">
      <c r="A2938" s="19"/>
      <c r="C2938" t="s">
        <v>15667</v>
      </c>
      <c r="D2938" t="s">
        <v>15666</v>
      </c>
      <c r="G2938" t="s">
        <v>15673</v>
      </c>
      <c r="H2938" s="18" t="s">
        <v>15672</v>
      </c>
    </row>
    <row r="2939" spans="1:8" x14ac:dyDescent="0.25">
      <c r="A2939" s="19"/>
      <c r="C2939" t="s">
        <v>15663</v>
      </c>
      <c r="D2939" t="s">
        <v>15662</v>
      </c>
      <c r="G2939" t="s">
        <v>15669</v>
      </c>
      <c r="H2939" s="18" t="s">
        <v>15668</v>
      </c>
    </row>
    <row r="2940" spans="1:8" x14ac:dyDescent="0.25">
      <c r="A2940" s="19"/>
      <c r="C2940" t="s">
        <v>15659</v>
      </c>
      <c r="D2940" t="s">
        <v>15658</v>
      </c>
      <c r="G2940" t="s">
        <v>15665</v>
      </c>
      <c r="H2940" s="18" t="s">
        <v>15664</v>
      </c>
    </row>
    <row r="2941" spans="1:8" x14ac:dyDescent="0.25">
      <c r="A2941" s="19"/>
      <c r="C2941" t="s">
        <v>15655</v>
      </c>
      <c r="D2941" t="s">
        <v>15654</v>
      </c>
      <c r="G2941" t="s">
        <v>15661</v>
      </c>
      <c r="H2941" s="18" t="s">
        <v>15660</v>
      </c>
    </row>
    <row r="2942" spans="1:8" x14ac:dyDescent="0.25">
      <c r="A2942" s="19"/>
      <c r="C2942" t="s">
        <v>15651</v>
      </c>
      <c r="D2942" t="s">
        <v>15650</v>
      </c>
      <c r="G2942" t="s">
        <v>15657</v>
      </c>
      <c r="H2942" s="18" t="s">
        <v>15656</v>
      </c>
    </row>
    <row r="2943" spans="1:8" x14ac:dyDescent="0.25">
      <c r="A2943" s="19"/>
      <c r="C2943" t="s">
        <v>15647</v>
      </c>
      <c r="D2943" t="s">
        <v>15646</v>
      </c>
      <c r="G2943" t="s">
        <v>15653</v>
      </c>
      <c r="H2943" s="18" t="s">
        <v>15652</v>
      </c>
    </row>
    <row r="2944" spans="1:8" x14ac:dyDescent="0.25">
      <c r="A2944" s="19"/>
      <c r="C2944" t="s">
        <v>42865</v>
      </c>
      <c r="D2944" t="s">
        <v>42864</v>
      </c>
      <c r="G2944" t="s">
        <v>15649</v>
      </c>
      <c r="H2944" s="18" t="s">
        <v>15648</v>
      </c>
    </row>
    <row r="2945" spans="1:8" x14ac:dyDescent="0.25">
      <c r="A2945" s="19"/>
      <c r="C2945" t="s">
        <v>15643</v>
      </c>
      <c r="D2945" t="s">
        <v>15642</v>
      </c>
      <c r="G2945" t="s">
        <v>15645</v>
      </c>
      <c r="H2945" s="18" t="s">
        <v>15644</v>
      </c>
    </row>
    <row r="2946" spans="1:8" x14ac:dyDescent="0.25">
      <c r="A2946" s="19"/>
      <c r="C2946" t="s">
        <v>15639</v>
      </c>
      <c r="D2946" t="s">
        <v>15638</v>
      </c>
      <c r="G2946" t="s">
        <v>15641</v>
      </c>
      <c r="H2946" s="18" t="s">
        <v>15640</v>
      </c>
    </row>
    <row r="2947" spans="1:8" x14ac:dyDescent="0.25">
      <c r="A2947" s="19"/>
      <c r="C2947" t="s">
        <v>15635</v>
      </c>
      <c r="D2947" t="s">
        <v>15634</v>
      </c>
      <c r="G2947" t="s">
        <v>15637</v>
      </c>
      <c r="H2947" s="18" t="s">
        <v>15636</v>
      </c>
    </row>
    <row r="2948" spans="1:8" x14ac:dyDescent="0.25">
      <c r="A2948" s="19"/>
      <c r="C2948" t="s">
        <v>15631</v>
      </c>
      <c r="D2948" t="s">
        <v>15630</v>
      </c>
      <c r="G2948" t="s">
        <v>15633</v>
      </c>
      <c r="H2948" s="18" t="s">
        <v>15632</v>
      </c>
    </row>
    <row r="2949" spans="1:8" x14ac:dyDescent="0.25">
      <c r="A2949" s="19"/>
      <c r="C2949" t="s">
        <v>15627</v>
      </c>
      <c r="D2949" t="s">
        <v>15626</v>
      </c>
      <c r="G2949" t="s">
        <v>15629</v>
      </c>
      <c r="H2949" s="18" t="s">
        <v>15628</v>
      </c>
    </row>
    <row r="2950" spans="1:8" x14ac:dyDescent="0.25">
      <c r="A2950" s="19"/>
      <c r="C2950" t="s">
        <v>15623</v>
      </c>
      <c r="D2950" t="s">
        <v>15622</v>
      </c>
      <c r="G2950" t="s">
        <v>15625</v>
      </c>
      <c r="H2950" s="18" t="s">
        <v>15624</v>
      </c>
    </row>
    <row r="2951" spans="1:8" x14ac:dyDescent="0.25">
      <c r="A2951" s="19"/>
      <c r="C2951" t="s">
        <v>15619</v>
      </c>
      <c r="D2951" t="s">
        <v>15618</v>
      </c>
      <c r="G2951" t="s">
        <v>15621</v>
      </c>
      <c r="H2951" s="18" t="s">
        <v>15620</v>
      </c>
    </row>
    <row r="2952" spans="1:8" x14ac:dyDescent="0.25">
      <c r="A2952" s="19"/>
      <c r="C2952" t="s">
        <v>15615</v>
      </c>
      <c r="D2952" t="s">
        <v>15614</v>
      </c>
      <c r="G2952" t="s">
        <v>15617</v>
      </c>
      <c r="H2952" s="18" t="s">
        <v>15616</v>
      </c>
    </row>
    <row r="2953" spans="1:8" x14ac:dyDescent="0.25">
      <c r="A2953" s="19"/>
      <c r="C2953" t="s">
        <v>15611</v>
      </c>
      <c r="D2953" t="s">
        <v>15610</v>
      </c>
      <c r="G2953" t="s">
        <v>15613</v>
      </c>
      <c r="H2953" s="18" t="s">
        <v>15612</v>
      </c>
    </row>
    <row r="2954" spans="1:8" x14ac:dyDescent="0.25">
      <c r="A2954" s="19"/>
      <c r="C2954" t="s">
        <v>15607</v>
      </c>
      <c r="D2954" t="s">
        <v>15606</v>
      </c>
      <c r="G2954" t="s">
        <v>15609</v>
      </c>
      <c r="H2954" s="18" t="s">
        <v>15608</v>
      </c>
    </row>
    <row r="2955" spans="1:8" x14ac:dyDescent="0.25">
      <c r="A2955" s="19"/>
      <c r="C2955" t="s">
        <v>15603</v>
      </c>
      <c r="D2955" t="s">
        <v>15602</v>
      </c>
      <c r="G2955" t="s">
        <v>15605</v>
      </c>
      <c r="H2955" s="18" t="s">
        <v>15604</v>
      </c>
    </row>
    <row r="2956" spans="1:8" x14ac:dyDescent="0.25">
      <c r="A2956" s="19"/>
      <c r="C2956" t="s">
        <v>15599</v>
      </c>
      <c r="D2956" t="s">
        <v>15598</v>
      </c>
      <c r="G2956" t="s">
        <v>15601</v>
      </c>
      <c r="H2956" s="18" t="s">
        <v>15600</v>
      </c>
    </row>
    <row r="2957" spans="1:8" x14ac:dyDescent="0.25">
      <c r="A2957" s="19"/>
      <c r="C2957" t="s">
        <v>15595</v>
      </c>
      <c r="D2957" t="s">
        <v>15594</v>
      </c>
      <c r="G2957" t="s">
        <v>15597</v>
      </c>
      <c r="H2957" s="18" t="s">
        <v>15596</v>
      </c>
    </row>
    <row r="2958" spans="1:8" x14ac:dyDescent="0.25">
      <c r="A2958" s="19"/>
      <c r="C2958" t="s">
        <v>15591</v>
      </c>
      <c r="D2958" t="s">
        <v>15590</v>
      </c>
      <c r="G2958" t="s">
        <v>15593</v>
      </c>
      <c r="H2958" s="18" t="s">
        <v>15592</v>
      </c>
    </row>
    <row r="2959" spans="1:8" x14ac:dyDescent="0.25">
      <c r="A2959" s="19"/>
      <c r="C2959" t="s">
        <v>15587</v>
      </c>
      <c r="D2959" t="s">
        <v>15586</v>
      </c>
      <c r="G2959" t="s">
        <v>15589</v>
      </c>
      <c r="H2959" s="18" t="s">
        <v>15588</v>
      </c>
    </row>
    <row r="2960" spans="1:8" x14ac:dyDescent="0.25">
      <c r="A2960" s="19"/>
      <c r="C2960" t="s">
        <v>15583</v>
      </c>
      <c r="D2960" t="s">
        <v>15582</v>
      </c>
      <c r="G2960" t="s">
        <v>15585</v>
      </c>
      <c r="H2960" s="18" t="s">
        <v>15584</v>
      </c>
    </row>
    <row r="2961" spans="1:8" x14ac:dyDescent="0.25">
      <c r="A2961" s="19"/>
      <c r="C2961" t="s">
        <v>15579</v>
      </c>
      <c r="D2961" t="s">
        <v>15578</v>
      </c>
      <c r="G2961" t="s">
        <v>15581</v>
      </c>
      <c r="H2961" s="18" t="s">
        <v>15580</v>
      </c>
    </row>
    <row r="2962" spans="1:8" x14ac:dyDescent="0.25">
      <c r="A2962" s="19"/>
      <c r="C2962" t="s">
        <v>15575</v>
      </c>
      <c r="D2962" t="s">
        <v>15574</v>
      </c>
      <c r="G2962" t="s">
        <v>15577</v>
      </c>
      <c r="H2962" s="18" t="s">
        <v>15576</v>
      </c>
    </row>
    <row r="2963" spans="1:8" x14ac:dyDescent="0.25">
      <c r="A2963" s="19"/>
      <c r="C2963" t="s">
        <v>15571</v>
      </c>
      <c r="D2963" t="s">
        <v>15570</v>
      </c>
      <c r="G2963" t="s">
        <v>15573</v>
      </c>
      <c r="H2963" s="18" t="s">
        <v>15572</v>
      </c>
    </row>
    <row r="2964" spans="1:8" x14ac:dyDescent="0.25">
      <c r="A2964" s="19"/>
      <c r="C2964" t="s">
        <v>15567</v>
      </c>
      <c r="D2964" t="s">
        <v>15566</v>
      </c>
      <c r="G2964" t="s">
        <v>15569</v>
      </c>
      <c r="H2964" s="18" t="s">
        <v>15568</v>
      </c>
    </row>
    <row r="2965" spans="1:8" x14ac:dyDescent="0.25">
      <c r="A2965" s="19"/>
      <c r="C2965" t="s">
        <v>15563</v>
      </c>
      <c r="D2965" t="s">
        <v>15562</v>
      </c>
      <c r="G2965" t="s">
        <v>15565</v>
      </c>
      <c r="H2965" s="18" t="s">
        <v>15564</v>
      </c>
    </row>
    <row r="2966" spans="1:8" x14ac:dyDescent="0.25">
      <c r="A2966" s="19"/>
      <c r="C2966" t="s">
        <v>15559</v>
      </c>
      <c r="D2966" t="s">
        <v>15558</v>
      </c>
      <c r="G2966" t="s">
        <v>15561</v>
      </c>
      <c r="H2966" s="18" t="s">
        <v>15560</v>
      </c>
    </row>
    <row r="2967" spans="1:8" x14ac:dyDescent="0.25">
      <c r="A2967" s="19"/>
      <c r="C2967" t="s">
        <v>15555</v>
      </c>
      <c r="D2967" t="s">
        <v>15554</v>
      </c>
      <c r="G2967" t="s">
        <v>15557</v>
      </c>
      <c r="H2967" s="18" t="s">
        <v>15556</v>
      </c>
    </row>
    <row r="2968" spans="1:8" x14ac:dyDescent="0.25">
      <c r="A2968" s="19"/>
      <c r="C2968" t="s">
        <v>15551</v>
      </c>
      <c r="D2968" t="s">
        <v>15550</v>
      </c>
      <c r="G2968" t="s">
        <v>15553</v>
      </c>
      <c r="H2968" s="18" t="s">
        <v>15552</v>
      </c>
    </row>
    <row r="2969" spans="1:8" x14ac:dyDescent="0.25">
      <c r="A2969" s="19"/>
      <c r="C2969" t="s">
        <v>15547</v>
      </c>
      <c r="D2969" t="s">
        <v>15546</v>
      </c>
      <c r="G2969" t="s">
        <v>42863</v>
      </c>
      <c r="H2969" s="18" t="s">
        <v>42862</v>
      </c>
    </row>
    <row r="2970" spans="1:8" x14ac:dyDescent="0.25">
      <c r="A2970" s="19"/>
      <c r="C2970" t="s">
        <v>15543</v>
      </c>
      <c r="D2970" t="s">
        <v>15542</v>
      </c>
      <c r="G2970" t="s">
        <v>42861</v>
      </c>
      <c r="H2970" s="18" t="s">
        <v>42860</v>
      </c>
    </row>
    <row r="2971" spans="1:8" x14ac:dyDescent="0.25">
      <c r="A2971" s="19"/>
      <c r="C2971" t="s">
        <v>15539</v>
      </c>
      <c r="D2971" t="s">
        <v>15538</v>
      </c>
      <c r="G2971" t="s">
        <v>42859</v>
      </c>
      <c r="H2971" s="18" t="s">
        <v>42858</v>
      </c>
    </row>
    <row r="2972" spans="1:8" x14ac:dyDescent="0.25">
      <c r="A2972" s="19"/>
      <c r="C2972" t="s">
        <v>15535</v>
      </c>
      <c r="D2972" t="s">
        <v>15534</v>
      </c>
      <c r="G2972" t="s">
        <v>15549</v>
      </c>
      <c r="H2972" s="18" t="s">
        <v>15548</v>
      </c>
    </row>
    <row r="2973" spans="1:8" x14ac:dyDescent="0.25">
      <c r="A2973" s="19"/>
      <c r="C2973" t="s">
        <v>15531</v>
      </c>
      <c r="D2973" t="s">
        <v>15530</v>
      </c>
      <c r="G2973" t="s">
        <v>15545</v>
      </c>
      <c r="H2973" s="18" t="s">
        <v>15544</v>
      </c>
    </row>
    <row r="2974" spans="1:8" x14ac:dyDescent="0.25">
      <c r="A2974" s="19"/>
      <c r="C2974" t="s">
        <v>15528</v>
      </c>
      <c r="D2974" t="s">
        <v>15527</v>
      </c>
      <c r="G2974" t="s">
        <v>15541</v>
      </c>
      <c r="H2974" s="18" t="s">
        <v>15540</v>
      </c>
    </row>
    <row r="2975" spans="1:8" x14ac:dyDescent="0.25">
      <c r="A2975" s="19"/>
      <c r="C2975" t="s">
        <v>15525</v>
      </c>
      <c r="D2975" t="s">
        <v>15524</v>
      </c>
      <c r="G2975" t="s">
        <v>15537</v>
      </c>
      <c r="H2975" s="18" t="s">
        <v>15536</v>
      </c>
    </row>
    <row r="2976" spans="1:8" x14ac:dyDescent="0.25">
      <c r="A2976" s="19"/>
      <c r="C2976" t="s">
        <v>15521</v>
      </c>
      <c r="D2976" t="s">
        <v>15520</v>
      </c>
      <c r="G2976" t="s">
        <v>15533</v>
      </c>
      <c r="H2976" s="18" t="s">
        <v>15532</v>
      </c>
    </row>
    <row r="2977" spans="1:8" x14ac:dyDescent="0.25">
      <c r="A2977" s="19"/>
      <c r="C2977" t="s">
        <v>15517</v>
      </c>
      <c r="D2977" t="s">
        <v>15516</v>
      </c>
      <c r="G2977" t="s">
        <v>42857</v>
      </c>
      <c r="H2977" s="18" t="s">
        <v>15529</v>
      </c>
    </row>
    <row r="2978" spans="1:8" x14ac:dyDescent="0.25">
      <c r="A2978" s="19"/>
      <c r="C2978" t="s">
        <v>15513</v>
      </c>
      <c r="D2978" t="s">
        <v>15512</v>
      </c>
      <c r="G2978" t="s">
        <v>42856</v>
      </c>
      <c r="H2978" s="18" t="s">
        <v>15526</v>
      </c>
    </row>
    <row r="2979" spans="1:8" x14ac:dyDescent="0.25">
      <c r="A2979" s="19"/>
      <c r="C2979" t="s">
        <v>15509</v>
      </c>
      <c r="D2979" t="s">
        <v>15508</v>
      </c>
      <c r="G2979" t="s">
        <v>15523</v>
      </c>
      <c r="H2979" s="18" t="s">
        <v>15522</v>
      </c>
    </row>
    <row r="2980" spans="1:8" x14ac:dyDescent="0.25">
      <c r="A2980" s="19"/>
      <c r="C2980" t="s">
        <v>15505</v>
      </c>
      <c r="D2980" t="s">
        <v>15504</v>
      </c>
      <c r="G2980" t="s">
        <v>15519</v>
      </c>
      <c r="H2980" s="18" t="s">
        <v>15518</v>
      </c>
    </row>
    <row r="2981" spans="1:8" x14ac:dyDescent="0.25">
      <c r="A2981" s="19"/>
      <c r="C2981" t="s">
        <v>15501</v>
      </c>
      <c r="D2981" t="s">
        <v>15500</v>
      </c>
      <c r="G2981" t="s">
        <v>15515</v>
      </c>
      <c r="H2981" s="18" t="s">
        <v>15514</v>
      </c>
    </row>
    <row r="2982" spans="1:8" x14ac:dyDescent="0.25">
      <c r="A2982" s="19"/>
      <c r="C2982" t="s">
        <v>15497</v>
      </c>
      <c r="D2982" t="s">
        <v>15496</v>
      </c>
      <c r="G2982" t="s">
        <v>15511</v>
      </c>
      <c r="H2982" s="18" t="s">
        <v>15510</v>
      </c>
    </row>
    <row r="2983" spans="1:8" x14ac:dyDescent="0.25">
      <c r="A2983" s="19"/>
      <c r="C2983" t="s">
        <v>15493</v>
      </c>
      <c r="D2983" t="s">
        <v>15492</v>
      </c>
      <c r="G2983" t="s">
        <v>15507</v>
      </c>
      <c r="H2983" s="18" t="s">
        <v>15506</v>
      </c>
    </row>
    <row r="2984" spans="1:8" x14ac:dyDescent="0.25">
      <c r="A2984" s="19"/>
      <c r="C2984" t="s">
        <v>15489</v>
      </c>
      <c r="D2984" t="s">
        <v>15488</v>
      </c>
      <c r="G2984" t="s">
        <v>15503</v>
      </c>
      <c r="H2984" s="18" t="s">
        <v>15502</v>
      </c>
    </row>
    <row r="2985" spans="1:8" x14ac:dyDescent="0.25">
      <c r="A2985" s="19"/>
      <c r="C2985" t="s">
        <v>15485</v>
      </c>
      <c r="D2985" t="s">
        <v>15484</v>
      </c>
      <c r="G2985" t="s">
        <v>15499</v>
      </c>
      <c r="H2985" s="18" t="s">
        <v>15498</v>
      </c>
    </row>
    <row r="2986" spans="1:8" x14ac:dyDescent="0.25">
      <c r="A2986" s="19"/>
      <c r="C2986" t="s">
        <v>15481</v>
      </c>
      <c r="D2986" t="s">
        <v>15480</v>
      </c>
      <c r="G2986" t="s">
        <v>15495</v>
      </c>
      <c r="H2986" s="18" t="s">
        <v>15494</v>
      </c>
    </row>
    <row r="2987" spans="1:8" x14ac:dyDescent="0.25">
      <c r="A2987" s="19"/>
      <c r="C2987" t="s">
        <v>15477</v>
      </c>
      <c r="D2987" t="s">
        <v>15476</v>
      </c>
      <c r="G2987" t="s">
        <v>15491</v>
      </c>
      <c r="H2987" s="18" t="s">
        <v>15490</v>
      </c>
    </row>
    <row r="2988" spans="1:8" x14ac:dyDescent="0.25">
      <c r="A2988" s="19"/>
      <c r="C2988" t="s">
        <v>15473</v>
      </c>
      <c r="D2988" t="s">
        <v>15472</v>
      </c>
      <c r="G2988" t="s">
        <v>15487</v>
      </c>
      <c r="H2988" s="18" t="s">
        <v>15486</v>
      </c>
    </row>
    <row r="2989" spans="1:8" x14ac:dyDescent="0.25">
      <c r="A2989" s="19"/>
      <c r="C2989" t="s">
        <v>15469</v>
      </c>
      <c r="D2989" t="s">
        <v>15468</v>
      </c>
      <c r="G2989" t="s">
        <v>15483</v>
      </c>
      <c r="H2989" s="18" t="s">
        <v>15482</v>
      </c>
    </row>
    <row r="2990" spans="1:8" x14ac:dyDescent="0.25">
      <c r="A2990" s="19"/>
      <c r="C2990" t="s">
        <v>15465</v>
      </c>
      <c r="D2990" t="s">
        <v>15464</v>
      </c>
      <c r="G2990" t="s">
        <v>15479</v>
      </c>
      <c r="H2990" s="18" t="s">
        <v>15478</v>
      </c>
    </row>
    <row r="2991" spans="1:8" x14ac:dyDescent="0.25">
      <c r="A2991" s="19"/>
      <c r="C2991" t="s">
        <v>15461</v>
      </c>
      <c r="D2991" t="s">
        <v>15460</v>
      </c>
      <c r="G2991" t="s">
        <v>15475</v>
      </c>
      <c r="H2991" s="18" t="s">
        <v>15474</v>
      </c>
    </row>
    <row r="2992" spans="1:8" x14ac:dyDescent="0.25">
      <c r="A2992" s="19"/>
      <c r="C2992" t="s">
        <v>42855</v>
      </c>
      <c r="D2992" t="s">
        <v>42854</v>
      </c>
      <c r="G2992" t="s">
        <v>15471</v>
      </c>
      <c r="H2992" s="18" t="s">
        <v>15470</v>
      </c>
    </row>
    <row r="2993" spans="1:8" x14ac:dyDescent="0.25">
      <c r="A2993" s="19"/>
      <c r="C2993" t="s">
        <v>42853</v>
      </c>
      <c r="D2993" t="s">
        <v>42852</v>
      </c>
      <c r="G2993" t="s">
        <v>15467</v>
      </c>
      <c r="H2993" s="18" t="s">
        <v>15466</v>
      </c>
    </row>
    <row r="2994" spans="1:8" x14ac:dyDescent="0.25">
      <c r="A2994" s="19"/>
      <c r="C2994" t="s">
        <v>15457</v>
      </c>
      <c r="D2994" t="s">
        <v>15456</v>
      </c>
      <c r="G2994" t="s">
        <v>15463</v>
      </c>
      <c r="H2994" s="18" t="s">
        <v>15462</v>
      </c>
    </row>
    <row r="2995" spans="1:8" x14ac:dyDescent="0.25">
      <c r="A2995" s="19"/>
      <c r="C2995" t="s">
        <v>15453</v>
      </c>
      <c r="D2995" t="s">
        <v>15452</v>
      </c>
      <c r="G2995" t="s">
        <v>15459</v>
      </c>
      <c r="H2995" s="18" t="s">
        <v>15458</v>
      </c>
    </row>
    <row r="2996" spans="1:8" x14ac:dyDescent="0.25">
      <c r="A2996" s="19"/>
      <c r="C2996" t="s">
        <v>15449</v>
      </c>
      <c r="D2996" t="s">
        <v>15448</v>
      </c>
      <c r="G2996" t="s">
        <v>15455</v>
      </c>
      <c r="H2996" s="18" t="s">
        <v>15454</v>
      </c>
    </row>
    <row r="2997" spans="1:8" x14ac:dyDescent="0.25">
      <c r="A2997" s="19"/>
      <c r="C2997" t="s">
        <v>15445</v>
      </c>
      <c r="D2997" t="s">
        <v>15444</v>
      </c>
      <c r="G2997" t="s">
        <v>15451</v>
      </c>
      <c r="H2997" s="18" t="s">
        <v>15450</v>
      </c>
    </row>
    <row r="2998" spans="1:8" x14ac:dyDescent="0.25">
      <c r="A2998" s="19"/>
      <c r="C2998" t="s">
        <v>15441</v>
      </c>
      <c r="D2998" t="s">
        <v>15440</v>
      </c>
      <c r="G2998" t="s">
        <v>15447</v>
      </c>
      <c r="H2998" s="18" t="s">
        <v>15446</v>
      </c>
    </row>
    <row r="2999" spans="1:8" x14ac:dyDescent="0.25">
      <c r="A2999" s="19"/>
      <c r="C2999" t="s">
        <v>15437</v>
      </c>
      <c r="D2999" t="s">
        <v>15436</v>
      </c>
      <c r="G2999" t="s">
        <v>15443</v>
      </c>
      <c r="H2999" s="18" t="s">
        <v>15442</v>
      </c>
    </row>
    <row r="3000" spans="1:8" x14ac:dyDescent="0.25">
      <c r="A3000" s="19"/>
      <c r="C3000" t="s">
        <v>15433</v>
      </c>
      <c r="D3000" t="s">
        <v>15432</v>
      </c>
      <c r="G3000" t="s">
        <v>15439</v>
      </c>
      <c r="H3000" s="18" t="s">
        <v>15438</v>
      </c>
    </row>
    <row r="3001" spans="1:8" x14ac:dyDescent="0.25">
      <c r="A3001" s="19"/>
      <c r="C3001" t="s">
        <v>15429</v>
      </c>
      <c r="D3001" t="s">
        <v>15428</v>
      </c>
      <c r="G3001" t="s">
        <v>15435</v>
      </c>
      <c r="H3001" s="18" t="s">
        <v>15434</v>
      </c>
    </row>
    <row r="3002" spans="1:8" x14ac:dyDescent="0.25">
      <c r="A3002" s="19"/>
      <c r="C3002" t="s">
        <v>42851</v>
      </c>
      <c r="D3002" t="s">
        <v>42850</v>
      </c>
      <c r="G3002" t="s">
        <v>15431</v>
      </c>
      <c r="H3002" s="18" t="s">
        <v>15430</v>
      </c>
    </row>
    <row r="3003" spans="1:8" x14ac:dyDescent="0.25">
      <c r="A3003" s="19"/>
      <c r="C3003" t="s">
        <v>15425</v>
      </c>
      <c r="D3003" t="s">
        <v>15424</v>
      </c>
      <c r="G3003" t="s">
        <v>15427</v>
      </c>
      <c r="H3003" s="18" t="s">
        <v>15426</v>
      </c>
    </row>
    <row r="3004" spans="1:8" x14ac:dyDescent="0.25">
      <c r="A3004" s="19"/>
      <c r="C3004" t="s">
        <v>15421</v>
      </c>
      <c r="D3004" t="s">
        <v>15420</v>
      </c>
      <c r="G3004" t="s">
        <v>15423</v>
      </c>
      <c r="H3004" s="18" t="s">
        <v>15422</v>
      </c>
    </row>
    <row r="3005" spans="1:8" x14ac:dyDescent="0.25">
      <c r="A3005" s="19"/>
      <c r="C3005" t="s">
        <v>15417</v>
      </c>
      <c r="D3005" t="s">
        <v>15416</v>
      </c>
      <c r="G3005" t="s">
        <v>15419</v>
      </c>
      <c r="H3005" s="18" t="s">
        <v>15418</v>
      </c>
    </row>
    <row r="3006" spans="1:8" x14ac:dyDescent="0.25">
      <c r="A3006" s="19"/>
      <c r="C3006" t="s">
        <v>15413</v>
      </c>
      <c r="D3006" t="s">
        <v>15412</v>
      </c>
      <c r="G3006" t="s">
        <v>15415</v>
      </c>
      <c r="H3006" s="18" t="s">
        <v>15414</v>
      </c>
    </row>
    <row r="3007" spans="1:8" x14ac:dyDescent="0.25">
      <c r="A3007" s="19"/>
      <c r="C3007" t="s">
        <v>15409</v>
      </c>
      <c r="D3007" t="s">
        <v>15408</v>
      </c>
      <c r="G3007" t="s">
        <v>15411</v>
      </c>
      <c r="H3007" s="18" t="s">
        <v>15410</v>
      </c>
    </row>
    <row r="3008" spans="1:8" x14ac:dyDescent="0.25">
      <c r="A3008" s="19"/>
      <c r="C3008" t="s">
        <v>15405</v>
      </c>
      <c r="D3008" t="s">
        <v>15404</v>
      </c>
      <c r="G3008" t="s">
        <v>15407</v>
      </c>
      <c r="H3008" s="18" t="s">
        <v>15406</v>
      </c>
    </row>
    <row r="3009" spans="1:8" x14ac:dyDescent="0.25">
      <c r="A3009" s="19"/>
      <c r="C3009" t="s">
        <v>15401</v>
      </c>
      <c r="D3009" t="s">
        <v>15400</v>
      </c>
      <c r="G3009" t="s">
        <v>15403</v>
      </c>
      <c r="H3009" s="18" t="s">
        <v>15402</v>
      </c>
    </row>
    <row r="3010" spans="1:8" x14ac:dyDescent="0.25">
      <c r="A3010" s="19"/>
      <c r="C3010" t="s">
        <v>15397</v>
      </c>
      <c r="D3010" t="s">
        <v>15396</v>
      </c>
      <c r="G3010" t="s">
        <v>15399</v>
      </c>
      <c r="H3010" s="18" t="s">
        <v>15398</v>
      </c>
    </row>
    <row r="3011" spans="1:8" x14ac:dyDescent="0.25">
      <c r="A3011" s="19"/>
      <c r="C3011" t="s">
        <v>15393</v>
      </c>
      <c r="D3011" t="s">
        <v>15392</v>
      </c>
      <c r="G3011" t="s">
        <v>15395</v>
      </c>
      <c r="H3011" s="18" t="s">
        <v>15394</v>
      </c>
    </row>
    <row r="3012" spans="1:8" x14ac:dyDescent="0.25">
      <c r="A3012" s="19"/>
      <c r="C3012" t="s">
        <v>15389</v>
      </c>
      <c r="D3012" t="s">
        <v>15388</v>
      </c>
      <c r="G3012" t="s">
        <v>15391</v>
      </c>
      <c r="H3012" s="18" t="s">
        <v>15390</v>
      </c>
    </row>
    <row r="3013" spans="1:8" x14ac:dyDescent="0.25">
      <c r="A3013" s="19"/>
      <c r="C3013" t="s">
        <v>15385</v>
      </c>
      <c r="D3013" t="s">
        <v>15384</v>
      </c>
      <c r="G3013" t="s">
        <v>15387</v>
      </c>
      <c r="H3013" s="18" t="s">
        <v>15386</v>
      </c>
    </row>
    <row r="3014" spans="1:8" x14ac:dyDescent="0.25">
      <c r="A3014" s="19"/>
      <c r="C3014" t="s">
        <v>15381</v>
      </c>
      <c r="D3014" t="s">
        <v>15380</v>
      </c>
      <c r="G3014" t="s">
        <v>15383</v>
      </c>
      <c r="H3014" s="18" t="s">
        <v>15382</v>
      </c>
    </row>
    <row r="3015" spans="1:8" x14ac:dyDescent="0.25">
      <c r="A3015" s="19"/>
      <c r="C3015" t="s">
        <v>15377</v>
      </c>
      <c r="D3015" t="s">
        <v>15376</v>
      </c>
      <c r="G3015" t="s">
        <v>15379</v>
      </c>
      <c r="H3015" s="18" t="s">
        <v>15378</v>
      </c>
    </row>
    <row r="3016" spans="1:8" x14ac:dyDescent="0.25">
      <c r="A3016" s="19"/>
      <c r="C3016" t="s">
        <v>15373</v>
      </c>
      <c r="D3016" t="s">
        <v>15372</v>
      </c>
      <c r="G3016" t="s">
        <v>15375</v>
      </c>
      <c r="H3016" s="18" t="s">
        <v>15374</v>
      </c>
    </row>
    <row r="3017" spans="1:8" x14ac:dyDescent="0.25">
      <c r="A3017" s="19"/>
      <c r="C3017" t="s">
        <v>15369</v>
      </c>
      <c r="D3017" t="s">
        <v>15368</v>
      </c>
      <c r="G3017" t="s">
        <v>15371</v>
      </c>
      <c r="H3017" s="18" t="s">
        <v>15370</v>
      </c>
    </row>
    <row r="3018" spans="1:8" x14ac:dyDescent="0.25">
      <c r="A3018" s="19"/>
      <c r="C3018" t="s">
        <v>15365</v>
      </c>
      <c r="D3018" t="s">
        <v>15364</v>
      </c>
      <c r="G3018" t="s">
        <v>15367</v>
      </c>
      <c r="H3018" s="18" t="s">
        <v>15366</v>
      </c>
    </row>
    <row r="3019" spans="1:8" x14ac:dyDescent="0.25">
      <c r="A3019" s="19"/>
      <c r="C3019" t="s">
        <v>15361</v>
      </c>
      <c r="D3019" t="s">
        <v>15360</v>
      </c>
      <c r="G3019" t="s">
        <v>15363</v>
      </c>
      <c r="H3019" s="18" t="s">
        <v>15362</v>
      </c>
    </row>
    <row r="3020" spans="1:8" x14ac:dyDescent="0.25">
      <c r="A3020" s="19"/>
      <c r="C3020" t="s">
        <v>15357</v>
      </c>
      <c r="D3020" t="s">
        <v>15356</v>
      </c>
      <c r="G3020" t="s">
        <v>15359</v>
      </c>
      <c r="H3020" s="18" t="s">
        <v>15358</v>
      </c>
    </row>
    <row r="3021" spans="1:8" x14ac:dyDescent="0.25">
      <c r="A3021" s="19"/>
      <c r="C3021" t="s">
        <v>15353</v>
      </c>
      <c r="D3021" t="s">
        <v>15352</v>
      </c>
      <c r="G3021" t="s">
        <v>15355</v>
      </c>
      <c r="H3021" s="18" t="s">
        <v>15354</v>
      </c>
    </row>
    <row r="3022" spans="1:8" x14ac:dyDescent="0.25">
      <c r="A3022" s="19"/>
      <c r="C3022" t="s">
        <v>15349</v>
      </c>
      <c r="D3022" t="s">
        <v>15348</v>
      </c>
      <c r="G3022" t="s">
        <v>15351</v>
      </c>
      <c r="H3022" s="18" t="s">
        <v>15350</v>
      </c>
    </row>
    <row r="3023" spans="1:8" x14ac:dyDescent="0.25">
      <c r="A3023" s="19"/>
      <c r="C3023" t="s">
        <v>15345</v>
      </c>
      <c r="D3023" t="s">
        <v>15344</v>
      </c>
      <c r="G3023" t="s">
        <v>15347</v>
      </c>
      <c r="H3023" s="18" t="s">
        <v>15346</v>
      </c>
    </row>
    <row r="3024" spans="1:8" x14ac:dyDescent="0.25">
      <c r="A3024" s="19"/>
      <c r="C3024" t="s">
        <v>15341</v>
      </c>
      <c r="D3024" t="s">
        <v>15340</v>
      </c>
      <c r="G3024" t="s">
        <v>15343</v>
      </c>
      <c r="H3024" s="18" t="s">
        <v>15342</v>
      </c>
    </row>
    <row r="3025" spans="1:8" x14ac:dyDescent="0.25">
      <c r="A3025" s="19"/>
      <c r="C3025" t="s">
        <v>15337</v>
      </c>
      <c r="D3025" t="s">
        <v>15336</v>
      </c>
      <c r="G3025" t="s">
        <v>15339</v>
      </c>
      <c r="H3025" s="18" t="s">
        <v>15338</v>
      </c>
    </row>
    <row r="3026" spans="1:8" x14ac:dyDescent="0.25">
      <c r="A3026" s="19"/>
      <c r="C3026" t="s">
        <v>15333</v>
      </c>
      <c r="D3026" t="s">
        <v>15332</v>
      </c>
      <c r="G3026" t="s">
        <v>42849</v>
      </c>
      <c r="H3026" s="18" t="s">
        <v>42848</v>
      </c>
    </row>
    <row r="3027" spans="1:8" x14ac:dyDescent="0.25">
      <c r="A3027" s="19"/>
      <c r="C3027" t="s">
        <v>15329</v>
      </c>
      <c r="D3027" t="s">
        <v>15328</v>
      </c>
      <c r="G3027" t="s">
        <v>15335</v>
      </c>
      <c r="H3027" s="18" t="s">
        <v>15334</v>
      </c>
    </row>
    <row r="3028" spans="1:8" x14ac:dyDescent="0.25">
      <c r="A3028" s="19"/>
      <c r="C3028" t="s">
        <v>15325</v>
      </c>
      <c r="D3028" t="s">
        <v>15324</v>
      </c>
      <c r="G3028" t="s">
        <v>15331</v>
      </c>
      <c r="H3028" s="18" t="s">
        <v>15330</v>
      </c>
    </row>
    <row r="3029" spans="1:8" x14ac:dyDescent="0.25">
      <c r="A3029" s="19"/>
      <c r="C3029" t="s">
        <v>15321</v>
      </c>
      <c r="D3029" t="s">
        <v>15320</v>
      </c>
      <c r="G3029" t="s">
        <v>15327</v>
      </c>
      <c r="H3029" s="18" t="s">
        <v>15326</v>
      </c>
    </row>
    <row r="3030" spans="1:8" x14ac:dyDescent="0.25">
      <c r="A3030" s="19"/>
      <c r="C3030" t="s">
        <v>15317</v>
      </c>
      <c r="D3030" t="s">
        <v>15316</v>
      </c>
      <c r="G3030" t="s">
        <v>15323</v>
      </c>
      <c r="H3030" s="18" t="s">
        <v>15322</v>
      </c>
    </row>
    <row r="3031" spans="1:8" x14ac:dyDescent="0.25">
      <c r="A3031" s="19"/>
      <c r="C3031" t="s">
        <v>15313</v>
      </c>
      <c r="D3031" t="s">
        <v>15312</v>
      </c>
      <c r="G3031" t="s">
        <v>15319</v>
      </c>
      <c r="H3031" s="18" t="s">
        <v>15318</v>
      </c>
    </row>
    <row r="3032" spans="1:8" x14ac:dyDescent="0.25">
      <c r="A3032" s="19"/>
      <c r="C3032" t="s">
        <v>15310</v>
      </c>
      <c r="D3032" t="s">
        <v>15309</v>
      </c>
      <c r="G3032" t="s">
        <v>15315</v>
      </c>
      <c r="H3032" s="18" t="s">
        <v>15314</v>
      </c>
    </row>
    <row r="3033" spans="1:8" x14ac:dyDescent="0.25">
      <c r="A3033" s="19"/>
      <c r="C3033" t="s">
        <v>42847</v>
      </c>
      <c r="D3033" t="s">
        <v>42846</v>
      </c>
      <c r="G3033" t="s">
        <v>14877</v>
      </c>
      <c r="H3033" s="18" t="s">
        <v>15311</v>
      </c>
    </row>
    <row r="3034" spans="1:8" x14ac:dyDescent="0.25">
      <c r="A3034" s="19"/>
      <c r="C3034" t="s">
        <v>15307</v>
      </c>
      <c r="D3034" t="s">
        <v>15306</v>
      </c>
      <c r="G3034" t="s">
        <v>14875</v>
      </c>
      <c r="H3034" s="18" t="s">
        <v>15308</v>
      </c>
    </row>
    <row r="3035" spans="1:8" x14ac:dyDescent="0.25">
      <c r="A3035" s="19"/>
      <c r="C3035" t="s">
        <v>15304</v>
      </c>
      <c r="D3035" t="s">
        <v>15303</v>
      </c>
      <c r="G3035" t="s">
        <v>14873</v>
      </c>
      <c r="H3035" s="18" t="s">
        <v>15305</v>
      </c>
    </row>
    <row r="3036" spans="1:8" x14ac:dyDescent="0.25">
      <c r="A3036" s="19"/>
      <c r="C3036" t="s">
        <v>15300</v>
      </c>
      <c r="D3036" t="s">
        <v>15299</v>
      </c>
      <c r="G3036" t="s">
        <v>15302</v>
      </c>
      <c r="H3036" s="18" t="s">
        <v>15301</v>
      </c>
    </row>
    <row r="3037" spans="1:8" x14ac:dyDescent="0.25">
      <c r="A3037" s="19"/>
      <c r="C3037" t="s">
        <v>15296</v>
      </c>
      <c r="D3037" t="s">
        <v>15295</v>
      </c>
      <c r="G3037" t="s">
        <v>15298</v>
      </c>
      <c r="H3037" s="18" t="s">
        <v>15297</v>
      </c>
    </row>
    <row r="3038" spans="1:8" x14ac:dyDescent="0.25">
      <c r="A3038" s="19"/>
      <c r="C3038" t="s">
        <v>15292</v>
      </c>
      <c r="D3038" t="s">
        <v>15291</v>
      </c>
      <c r="G3038" t="s">
        <v>15294</v>
      </c>
      <c r="H3038" s="18" t="s">
        <v>15293</v>
      </c>
    </row>
    <row r="3039" spans="1:8" x14ac:dyDescent="0.25">
      <c r="A3039" s="19"/>
      <c r="C3039" t="s">
        <v>15288</v>
      </c>
      <c r="D3039" t="s">
        <v>15287</v>
      </c>
      <c r="G3039" t="s">
        <v>15290</v>
      </c>
      <c r="H3039" s="18" t="s">
        <v>15289</v>
      </c>
    </row>
    <row r="3040" spans="1:8" x14ac:dyDescent="0.25">
      <c r="A3040" s="19"/>
      <c r="C3040" t="s">
        <v>15284</v>
      </c>
      <c r="D3040" t="s">
        <v>15283</v>
      </c>
      <c r="G3040" t="s">
        <v>15286</v>
      </c>
      <c r="H3040" s="18" t="s">
        <v>15285</v>
      </c>
    </row>
    <row r="3041" spans="1:8" x14ac:dyDescent="0.25">
      <c r="A3041" s="19"/>
      <c r="C3041" t="s">
        <v>15280</v>
      </c>
      <c r="D3041" t="s">
        <v>15279</v>
      </c>
      <c r="G3041" t="s">
        <v>15282</v>
      </c>
      <c r="H3041" s="18" t="s">
        <v>15281</v>
      </c>
    </row>
    <row r="3042" spans="1:8" x14ac:dyDescent="0.25">
      <c r="A3042" s="19"/>
      <c r="C3042" t="s">
        <v>15276</v>
      </c>
      <c r="D3042" t="s">
        <v>15275</v>
      </c>
      <c r="G3042" t="s">
        <v>15278</v>
      </c>
      <c r="H3042" s="18" t="s">
        <v>15277</v>
      </c>
    </row>
    <row r="3043" spans="1:8" x14ac:dyDescent="0.25">
      <c r="A3043" s="19"/>
      <c r="C3043" t="s">
        <v>15272</v>
      </c>
      <c r="D3043" t="s">
        <v>15271</v>
      </c>
      <c r="G3043" t="s">
        <v>15274</v>
      </c>
      <c r="H3043" s="18" t="s">
        <v>15273</v>
      </c>
    </row>
    <row r="3044" spans="1:8" x14ac:dyDescent="0.25">
      <c r="A3044" s="19"/>
      <c r="C3044" t="s">
        <v>15268</v>
      </c>
      <c r="D3044" t="s">
        <v>15267</v>
      </c>
      <c r="G3044" t="s">
        <v>15270</v>
      </c>
      <c r="H3044" s="18" t="s">
        <v>15269</v>
      </c>
    </row>
    <row r="3045" spans="1:8" x14ac:dyDescent="0.25">
      <c r="A3045" s="19"/>
      <c r="C3045" t="s">
        <v>15264</v>
      </c>
      <c r="D3045" t="s">
        <v>15263</v>
      </c>
      <c r="G3045" t="s">
        <v>15266</v>
      </c>
      <c r="H3045" s="18" t="s">
        <v>15265</v>
      </c>
    </row>
    <row r="3046" spans="1:8" x14ac:dyDescent="0.25">
      <c r="A3046" s="19"/>
      <c r="C3046" t="s">
        <v>15260</v>
      </c>
      <c r="D3046" t="s">
        <v>15259</v>
      </c>
      <c r="G3046" t="s">
        <v>15262</v>
      </c>
      <c r="H3046" s="18" t="s">
        <v>15261</v>
      </c>
    </row>
    <row r="3047" spans="1:8" x14ac:dyDescent="0.25">
      <c r="A3047" s="19"/>
      <c r="C3047" t="s">
        <v>15256</v>
      </c>
      <c r="D3047" t="s">
        <v>15255</v>
      </c>
      <c r="G3047" t="s">
        <v>15258</v>
      </c>
      <c r="H3047" s="18" t="s">
        <v>15257</v>
      </c>
    </row>
    <row r="3048" spans="1:8" x14ac:dyDescent="0.25">
      <c r="A3048" s="19"/>
      <c r="C3048" t="s">
        <v>15252</v>
      </c>
      <c r="D3048" t="s">
        <v>15251</v>
      </c>
      <c r="G3048" t="s">
        <v>15254</v>
      </c>
      <c r="H3048" s="18" t="s">
        <v>15253</v>
      </c>
    </row>
    <row r="3049" spans="1:8" x14ac:dyDescent="0.25">
      <c r="A3049" s="19"/>
      <c r="C3049" t="s">
        <v>15248</v>
      </c>
      <c r="D3049" t="s">
        <v>15247</v>
      </c>
      <c r="G3049" t="s">
        <v>15250</v>
      </c>
      <c r="H3049" s="18" t="s">
        <v>15249</v>
      </c>
    </row>
    <row r="3050" spans="1:8" x14ac:dyDescent="0.25">
      <c r="A3050" s="19"/>
      <c r="C3050" t="s">
        <v>15244</v>
      </c>
      <c r="D3050" t="s">
        <v>15243</v>
      </c>
      <c r="G3050" t="s">
        <v>15246</v>
      </c>
      <c r="H3050" s="18" t="s">
        <v>15245</v>
      </c>
    </row>
    <row r="3051" spans="1:8" x14ac:dyDescent="0.25">
      <c r="A3051" s="19"/>
      <c r="C3051" t="s">
        <v>15240</v>
      </c>
      <c r="D3051" t="s">
        <v>15239</v>
      </c>
      <c r="G3051" t="s">
        <v>15242</v>
      </c>
      <c r="H3051" s="18" t="s">
        <v>15241</v>
      </c>
    </row>
    <row r="3052" spans="1:8" x14ac:dyDescent="0.25">
      <c r="A3052" s="19"/>
      <c r="C3052" t="s">
        <v>15236</v>
      </c>
      <c r="D3052" t="s">
        <v>15235</v>
      </c>
      <c r="G3052" t="s">
        <v>15238</v>
      </c>
      <c r="H3052" s="18" t="s">
        <v>15237</v>
      </c>
    </row>
    <row r="3053" spans="1:8" x14ac:dyDescent="0.25">
      <c r="A3053" s="19"/>
      <c r="C3053" t="s">
        <v>15232</v>
      </c>
      <c r="D3053" t="s">
        <v>15231</v>
      </c>
      <c r="G3053" t="s">
        <v>15234</v>
      </c>
      <c r="H3053" s="18" t="s">
        <v>15233</v>
      </c>
    </row>
    <row r="3054" spans="1:8" x14ac:dyDescent="0.25">
      <c r="A3054" s="19"/>
      <c r="C3054" t="s">
        <v>15228</v>
      </c>
      <c r="D3054" t="s">
        <v>15227</v>
      </c>
      <c r="G3054" t="s">
        <v>15230</v>
      </c>
      <c r="H3054" s="18" t="s">
        <v>15229</v>
      </c>
    </row>
    <row r="3055" spans="1:8" x14ac:dyDescent="0.25">
      <c r="A3055" s="19"/>
      <c r="C3055" t="s">
        <v>15224</v>
      </c>
      <c r="D3055" t="s">
        <v>15223</v>
      </c>
      <c r="G3055" t="s">
        <v>42845</v>
      </c>
      <c r="H3055" s="18" t="s">
        <v>42844</v>
      </c>
    </row>
    <row r="3056" spans="1:8" x14ac:dyDescent="0.25">
      <c r="A3056" s="19"/>
      <c r="C3056" t="s">
        <v>15221</v>
      </c>
      <c r="D3056" t="s">
        <v>15220</v>
      </c>
      <c r="G3056" t="s">
        <v>15226</v>
      </c>
      <c r="H3056" s="18" t="s">
        <v>15225</v>
      </c>
    </row>
    <row r="3057" spans="1:8" x14ac:dyDescent="0.25">
      <c r="A3057" s="19"/>
      <c r="C3057" t="s">
        <v>15217</v>
      </c>
      <c r="D3057" t="s">
        <v>15216</v>
      </c>
      <c r="G3057" t="s">
        <v>15222</v>
      </c>
      <c r="H3057" s="18" t="s">
        <v>15218</v>
      </c>
    </row>
    <row r="3058" spans="1:8" x14ac:dyDescent="0.25">
      <c r="A3058" s="19"/>
      <c r="C3058" t="s">
        <v>15214</v>
      </c>
      <c r="D3058" t="s">
        <v>15213</v>
      </c>
      <c r="G3058" t="s">
        <v>15219</v>
      </c>
      <c r="H3058" s="18" t="s">
        <v>42843</v>
      </c>
    </row>
    <row r="3059" spans="1:8" x14ac:dyDescent="0.25">
      <c r="A3059" s="19"/>
      <c r="C3059" t="s">
        <v>42842</v>
      </c>
      <c r="D3059" t="s">
        <v>42841</v>
      </c>
      <c r="G3059" t="s">
        <v>42840</v>
      </c>
      <c r="H3059" s="18" t="s">
        <v>15215</v>
      </c>
    </row>
    <row r="3060" spans="1:8" x14ac:dyDescent="0.25">
      <c r="A3060" s="19"/>
      <c r="C3060" t="s">
        <v>42839</v>
      </c>
      <c r="D3060" t="s">
        <v>42838</v>
      </c>
      <c r="G3060" t="s">
        <v>42837</v>
      </c>
      <c r="H3060" s="18" t="s">
        <v>15212</v>
      </c>
    </row>
    <row r="3061" spans="1:8" x14ac:dyDescent="0.25">
      <c r="A3061" s="19"/>
      <c r="C3061" t="s">
        <v>15211</v>
      </c>
      <c r="D3061" t="s">
        <v>15210</v>
      </c>
      <c r="G3061" t="s">
        <v>42836</v>
      </c>
      <c r="H3061" s="18" t="s">
        <v>15209</v>
      </c>
    </row>
    <row r="3062" spans="1:8" x14ac:dyDescent="0.25">
      <c r="A3062" s="19"/>
      <c r="C3062" t="s">
        <v>15208</v>
      </c>
      <c r="D3062" t="s">
        <v>15207</v>
      </c>
      <c r="G3062" t="s">
        <v>15206</v>
      </c>
      <c r="H3062" s="18" t="s">
        <v>15205</v>
      </c>
    </row>
    <row r="3063" spans="1:8" x14ac:dyDescent="0.25">
      <c r="A3063" s="19"/>
      <c r="C3063" t="s">
        <v>15204</v>
      </c>
      <c r="D3063" t="s">
        <v>15203</v>
      </c>
      <c r="G3063" t="s">
        <v>15202</v>
      </c>
      <c r="H3063" s="18" t="s">
        <v>15201</v>
      </c>
    </row>
    <row r="3064" spans="1:8" x14ac:dyDescent="0.25">
      <c r="A3064" s="19"/>
      <c r="C3064" t="s">
        <v>15200</v>
      </c>
      <c r="D3064" t="s">
        <v>15199</v>
      </c>
      <c r="G3064" t="s">
        <v>15198</v>
      </c>
      <c r="H3064" s="18" t="s">
        <v>15197</v>
      </c>
    </row>
    <row r="3065" spans="1:8" x14ac:dyDescent="0.25">
      <c r="A3065" s="19"/>
      <c r="C3065" t="s">
        <v>15196</v>
      </c>
      <c r="D3065" t="s">
        <v>15195</v>
      </c>
      <c r="G3065" t="s">
        <v>15194</v>
      </c>
      <c r="H3065" s="18" t="s">
        <v>15193</v>
      </c>
    </row>
    <row r="3066" spans="1:8" x14ac:dyDescent="0.25">
      <c r="A3066" s="19"/>
      <c r="C3066" t="s">
        <v>15192</v>
      </c>
      <c r="D3066" t="s">
        <v>15191</v>
      </c>
      <c r="G3066" t="s">
        <v>15190</v>
      </c>
      <c r="H3066" s="18" t="s">
        <v>15189</v>
      </c>
    </row>
    <row r="3067" spans="1:8" x14ac:dyDescent="0.25">
      <c r="A3067" s="19"/>
      <c r="C3067" t="s">
        <v>15188</v>
      </c>
      <c r="D3067" t="s">
        <v>15187</v>
      </c>
      <c r="G3067" t="s">
        <v>15186</v>
      </c>
      <c r="H3067" s="18" t="s">
        <v>15185</v>
      </c>
    </row>
    <row r="3068" spans="1:8" x14ac:dyDescent="0.25">
      <c r="A3068" s="19"/>
      <c r="C3068" t="s">
        <v>15184</v>
      </c>
      <c r="D3068" t="s">
        <v>15183</v>
      </c>
      <c r="G3068" t="s">
        <v>15182</v>
      </c>
      <c r="H3068" s="18" t="s">
        <v>15181</v>
      </c>
    </row>
    <row r="3069" spans="1:8" x14ac:dyDescent="0.25">
      <c r="A3069" s="19"/>
      <c r="C3069" t="s">
        <v>15180</v>
      </c>
      <c r="D3069" t="s">
        <v>15179</v>
      </c>
      <c r="G3069" t="s">
        <v>15178</v>
      </c>
      <c r="H3069" s="18" t="s">
        <v>15177</v>
      </c>
    </row>
    <row r="3070" spans="1:8" x14ac:dyDescent="0.25">
      <c r="A3070" s="19"/>
      <c r="C3070" t="s">
        <v>15176</v>
      </c>
      <c r="D3070" t="s">
        <v>15175</v>
      </c>
      <c r="G3070" t="s">
        <v>15174</v>
      </c>
      <c r="H3070" s="18" t="s">
        <v>15173</v>
      </c>
    </row>
    <row r="3071" spans="1:8" x14ac:dyDescent="0.25">
      <c r="A3071" s="19"/>
      <c r="C3071" t="s">
        <v>15172</v>
      </c>
      <c r="D3071" t="s">
        <v>15171</v>
      </c>
      <c r="G3071" t="s">
        <v>42835</v>
      </c>
      <c r="H3071" s="18" t="s">
        <v>42834</v>
      </c>
    </row>
    <row r="3072" spans="1:8" x14ac:dyDescent="0.25">
      <c r="A3072" s="19"/>
      <c r="C3072" t="s">
        <v>15168</v>
      </c>
      <c r="D3072" t="s">
        <v>15167</v>
      </c>
      <c r="G3072" t="s">
        <v>42833</v>
      </c>
      <c r="H3072" s="18" t="s">
        <v>42832</v>
      </c>
    </row>
    <row r="3073" spans="1:8" x14ac:dyDescent="0.25">
      <c r="A3073" s="19"/>
      <c r="C3073" t="s">
        <v>15164</v>
      </c>
      <c r="D3073" t="s">
        <v>15163</v>
      </c>
      <c r="G3073" t="s">
        <v>42831</v>
      </c>
      <c r="H3073" s="18" t="s">
        <v>42830</v>
      </c>
    </row>
    <row r="3074" spans="1:8" x14ac:dyDescent="0.25">
      <c r="A3074" s="19"/>
      <c r="C3074" t="s">
        <v>15160</v>
      </c>
      <c r="D3074" t="s">
        <v>15159</v>
      </c>
      <c r="G3074" t="s">
        <v>15170</v>
      </c>
      <c r="H3074" s="18" t="s">
        <v>15169</v>
      </c>
    </row>
    <row r="3075" spans="1:8" x14ac:dyDescent="0.25">
      <c r="A3075" s="19"/>
      <c r="C3075" t="s">
        <v>15156</v>
      </c>
      <c r="D3075" t="s">
        <v>15155</v>
      </c>
      <c r="G3075" t="s">
        <v>15166</v>
      </c>
      <c r="H3075" s="18" t="s">
        <v>15165</v>
      </c>
    </row>
    <row r="3076" spans="1:8" x14ac:dyDescent="0.25">
      <c r="A3076" s="19"/>
      <c r="C3076" t="s">
        <v>15152</v>
      </c>
      <c r="D3076" t="s">
        <v>15151</v>
      </c>
      <c r="G3076" t="s">
        <v>15162</v>
      </c>
      <c r="H3076" s="18" t="s">
        <v>15161</v>
      </c>
    </row>
    <row r="3077" spans="1:8" x14ac:dyDescent="0.25">
      <c r="A3077" s="19"/>
      <c r="C3077" t="s">
        <v>15148</v>
      </c>
      <c r="D3077" t="s">
        <v>15147</v>
      </c>
      <c r="G3077" t="s">
        <v>15158</v>
      </c>
      <c r="H3077" s="18" t="s">
        <v>15157</v>
      </c>
    </row>
    <row r="3078" spans="1:8" x14ac:dyDescent="0.25">
      <c r="A3078" s="19"/>
      <c r="C3078" t="s">
        <v>15144</v>
      </c>
      <c r="D3078" t="s">
        <v>15143</v>
      </c>
      <c r="G3078" t="s">
        <v>15154</v>
      </c>
      <c r="H3078" s="18" t="s">
        <v>15153</v>
      </c>
    </row>
    <row r="3079" spans="1:8" x14ac:dyDescent="0.25">
      <c r="A3079" s="19"/>
      <c r="C3079" t="s">
        <v>15140</v>
      </c>
      <c r="D3079" t="s">
        <v>15139</v>
      </c>
      <c r="G3079" t="s">
        <v>15150</v>
      </c>
      <c r="H3079" s="18" t="s">
        <v>15149</v>
      </c>
    </row>
    <row r="3080" spans="1:8" x14ac:dyDescent="0.25">
      <c r="A3080" s="19"/>
      <c r="C3080" t="s">
        <v>15136</v>
      </c>
      <c r="D3080" t="s">
        <v>15135</v>
      </c>
      <c r="G3080" t="s">
        <v>15146</v>
      </c>
      <c r="H3080" s="18" t="s">
        <v>15145</v>
      </c>
    </row>
    <row r="3081" spans="1:8" x14ac:dyDescent="0.25">
      <c r="A3081" s="19"/>
      <c r="C3081" t="s">
        <v>15132</v>
      </c>
      <c r="D3081" t="s">
        <v>15131</v>
      </c>
      <c r="G3081" t="s">
        <v>15142</v>
      </c>
      <c r="H3081" s="18" t="s">
        <v>15141</v>
      </c>
    </row>
    <row r="3082" spans="1:8" x14ac:dyDescent="0.25">
      <c r="A3082" s="19"/>
      <c r="C3082" t="s">
        <v>15128</v>
      </c>
      <c r="D3082" t="s">
        <v>15127</v>
      </c>
      <c r="G3082" t="s">
        <v>15138</v>
      </c>
      <c r="H3082" s="18" t="s">
        <v>15137</v>
      </c>
    </row>
    <row r="3083" spans="1:8" x14ac:dyDescent="0.25">
      <c r="A3083" s="19"/>
      <c r="C3083" t="s">
        <v>15124</v>
      </c>
      <c r="D3083" t="s">
        <v>15123</v>
      </c>
      <c r="G3083" t="s">
        <v>15134</v>
      </c>
      <c r="H3083" s="18" t="s">
        <v>15133</v>
      </c>
    </row>
    <row r="3084" spans="1:8" x14ac:dyDescent="0.25">
      <c r="A3084" s="19"/>
      <c r="C3084" t="s">
        <v>15120</v>
      </c>
      <c r="D3084" t="s">
        <v>15119</v>
      </c>
      <c r="G3084" t="s">
        <v>15130</v>
      </c>
      <c r="H3084" s="18" t="s">
        <v>15129</v>
      </c>
    </row>
    <row r="3085" spans="1:8" x14ac:dyDescent="0.25">
      <c r="A3085" s="19"/>
      <c r="C3085" t="s">
        <v>15116</v>
      </c>
      <c r="D3085" t="s">
        <v>15115</v>
      </c>
      <c r="G3085" t="s">
        <v>42829</v>
      </c>
      <c r="H3085" s="18" t="s">
        <v>42828</v>
      </c>
    </row>
    <row r="3086" spans="1:8" x14ac:dyDescent="0.25">
      <c r="A3086" s="19"/>
      <c r="C3086" t="s">
        <v>15112</v>
      </c>
      <c r="D3086" t="s">
        <v>15111</v>
      </c>
      <c r="G3086" t="s">
        <v>42827</v>
      </c>
      <c r="H3086" s="18" t="s">
        <v>42826</v>
      </c>
    </row>
    <row r="3087" spans="1:8" x14ac:dyDescent="0.25">
      <c r="A3087" s="19"/>
      <c r="C3087" t="s">
        <v>15108</v>
      </c>
      <c r="D3087" t="s">
        <v>15107</v>
      </c>
      <c r="G3087" t="s">
        <v>42825</v>
      </c>
      <c r="H3087" s="18" t="s">
        <v>42824</v>
      </c>
    </row>
    <row r="3088" spans="1:8" x14ac:dyDescent="0.25">
      <c r="A3088" s="19"/>
      <c r="C3088" t="s">
        <v>15104</v>
      </c>
      <c r="D3088" t="s">
        <v>15103</v>
      </c>
      <c r="G3088" t="s">
        <v>15126</v>
      </c>
      <c r="H3088" s="18" t="s">
        <v>15125</v>
      </c>
    </row>
    <row r="3089" spans="1:8" x14ac:dyDescent="0.25">
      <c r="A3089" s="19"/>
      <c r="C3089" t="s">
        <v>15100</v>
      </c>
      <c r="D3089" t="s">
        <v>15099</v>
      </c>
      <c r="G3089" t="s">
        <v>15122</v>
      </c>
      <c r="H3089" s="18" t="s">
        <v>15121</v>
      </c>
    </row>
    <row r="3090" spans="1:8" x14ac:dyDescent="0.25">
      <c r="A3090" s="19"/>
      <c r="C3090" t="s">
        <v>15096</v>
      </c>
      <c r="D3090" t="s">
        <v>15095</v>
      </c>
      <c r="G3090" t="s">
        <v>15118</v>
      </c>
      <c r="H3090" s="18" t="s">
        <v>15117</v>
      </c>
    </row>
    <row r="3091" spans="1:8" x14ac:dyDescent="0.25">
      <c r="A3091" s="19"/>
      <c r="C3091" t="s">
        <v>15092</v>
      </c>
      <c r="D3091" t="s">
        <v>15091</v>
      </c>
      <c r="G3091" t="s">
        <v>15114</v>
      </c>
      <c r="H3091" s="18" t="s">
        <v>15113</v>
      </c>
    </row>
    <row r="3092" spans="1:8" x14ac:dyDescent="0.25">
      <c r="A3092" s="19"/>
      <c r="C3092" t="s">
        <v>15088</v>
      </c>
      <c r="D3092" t="s">
        <v>15087</v>
      </c>
      <c r="G3092" t="s">
        <v>15110</v>
      </c>
      <c r="H3092" s="18" t="s">
        <v>15109</v>
      </c>
    </row>
    <row r="3093" spans="1:8" x14ac:dyDescent="0.25">
      <c r="A3093" s="19"/>
      <c r="C3093" t="s">
        <v>42823</v>
      </c>
      <c r="D3093" t="s">
        <v>42822</v>
      </c>
      <c r="G3093" t="s">
        <v>15106</v>
      </c>
      <c r="H3093" s="18" t="s">
        <v>15105</v>
      </c>
    </row>
    <row r="3094" spans="1:8" x14ac:dyDescent="0.25">
      <c r="A3094" s="19"/>
      <c r="C3094" t="s">
        <v>42821</v>
      </c>
      <c r="D3094" t="s">
        <v>42820</v>
      </c>
      <c r="G3094" t="s">
        <v>15102</v>
      </c>
      <c r="H3094" s="18" t="s">
        <v>15101</v>
      </c>
    </row>
    <row r="3095" spans="1:8" x14ac:dyDescent="0.25">
      <c r="A3095" s="19"/>
      <c r="C3095" t="s">
        <v>15084</v>
      </c>
      <c r="D3095" t="s">
        <v>15083</v>
      </c>
      <c r="G3095" t="s">
        <v>15098</v>
      </c>
      <c r="H3095" s="18" t="s">
        <v>15097</v>
      </c>
    </row>
    <row r="3096" spans="1:8" x14ac:dyDescent="0.25">
      <c r="A3096" s="19"/>
      <c r="C3096" t="s">
        <v>15080</v>
      </c>
      <c r="D3096" t="s">
        <v>15079</v>
      </c>
      <c r="G3096" t="s">
        <v>15094</v>
      </c>
      <c r="H3096" s="18" t="s">
        <v>15093</v>
      </c>
    </row>
    <row r="3097" spans="1:8" x14ac:dyDescent="0.25">
      <c r="A3097" s="19"/>
      <c r="C3097" t="s">
        <v>15077</v>
      </c>
      <c r="D3097" t="s">
        <v>15076</v>
      </c>
      <c r="G3097" t="s">
        <v>15090</v>
      </c>
      <c r="H3097" s="18" t="s">
        <v>15089</v>
      </c>
    </row>
    <row r="3098" spans="1:8" x14ac:dyDescent="0.25">
      <c r="A3098" s="19"/>
      <c r="C3098" t="s">
        <v>15074</v>
      </c>
      <c r="D3098" t="s">
        <v>15073</v>
      </c>
      <c r="G3098" t="s">
        <v>15086</v>
      </c>
      <c r="H3098" s="18" t="s">
        <v>15085</v>
      </c>
    </row>
    <row r="3099" spans="1:8" x14ac:dyDescent="0.25">
      <c r="A3099" s="19"/>
      <c r="C3099" t="s">
        <v>15071</v>
      </c>
      <c r="D3099" t="s">
        <v>15070</v>
      </c>
      <c r="G3099" t="s">
        <v>15082</v>
      </c>
      <c r="H3099" s="18" t="s">
        <v>15081</v>
      </c>
    </row>
    <row r="3100" spans="1:8" x14ac:dyDescent="0.25">
      <c r="A3100" s="19"/>
      <c r="C3100" t="s">
        <v>15067</v>
      </c>
      <c r="D3100" t="s">
        <v>15066</v>
      </c>
      <c r="G3100" t="s">
        <v>42819</v>
      </c>
      <c r="H3100" s="18" t="s">
        <v>15078</v>
      </c>
    </row>
    <row r="3101" spans="1:8" x14ac:dyDescent="0.25">
      <c r="A3101" s="19"/>
      <c r="C3101" t="s">
        <v>15063</v>
      </c>
      <c r="D3101" t="s">
        <v>15062</v>
      </c>
      <c r="G3101" t="s">
        <v>42818</v>
      </c>
      <c r="H3101" s="18" t="s">
        <v>15075</v>
      </c>
    </row>
    <row r="3102" spans="1:8" x14ac:dyDescent="0.25">
      <c r="A3102" s="19"/>
      <c r="C3102" t="s">
        <v>15059</v>
      </c>
      <c r="D3102" t="s">
        <v>15058</v>
      </c>
      <c r="G3102" t="s">
        <v>42817</v>
      </c>
      <c r="H3102" s="18" t="s">
        <v>15072</v>
      </c>
    </row>
    <row r="3103" spans="1:8" x14ac:dyDescent="0.25">
      <c r="A3103" s="19"/>
      <c r="C3103" t="s">
        <v>15055</v>
      </c>
      <c r="D3103" t="s">
        <v>15054</v>
      </c>
      <c r="G3103" t="s">
        <v>15069</v>
      </c>
      <c r="H3103" s="18" t="s">
        <v>15068</v>
      </c>
    </row>
    <row r="3104" spans="1:8" x14ac:dyDescent="0.25">
      <c r="A3104" s="19"/>
      <c r="C3104" t="s">
        <v>15051</v>
      </c>
      <c r="D3104" t="s">
        <v>15050</v>
      </c>
      <c r="G3104" t="s">
        <v>15065</v>
      </c>
      <c r="H3104" s="18" t="s">
        <v>15064</v>
      </c>
    </row>
    <row r="3105" spans="1:8" x14ac:dyDescent="0.25">
      <c r="A3105" s="19"/>
      <c r="C3105" t="s">
        <v>15047</v>
      </c>
      <c r="D3105" t="s">
        <v>15046</v>
      </c>
      <c r="G3105" t="s">
        <v>15061</v>
      </c>
      <c r="H3105" s="18" t="s">
        <v>15060</v>
      </c>
    </row>
    <row r="3106" spans="1:8" x14ac:dyDescent="0.25">
      <c r="A3106" s="19"/>
      <c r="C3106" t="s">
        <v>15043</v>
      </c>
      <c r="D3106" t="s">
        <v>15042</v>
      </c>
      <c r="G3106" t="s">
        <v>15057</v>
      </c>
      <c r="H3106" s="18" t="s">
        <v>15056</v>
      </c>
    </row>
    <row r="3107" spans="1:8" x14ac:dyDescent="0.25">
      <c r="A3107" s="19"/>
      <c r="C3107" t="s">
        <v>15039</v>
      </c>
      <c r="D3107" t="s">
        <v>15038</v>
      </c>
      <c r="G3107" t="s">
        <v>42816</v>
      </c>
      <c r="H3107" s="18" t="s">
        <v>42815</v>
      </c>
    </row>
    <row r="3108" spans="1:8" x14ac:dyDescent="0.25">
      <c r="A3108" s="19"/>
      <c r="C3108" t="s">
        <v>15035</v>
      </c>
      <c r="D3108" t="s">
        <v>15034</v>
      </c>
      <c r="G3108" t="s">
        <v>15053</v>
      </c>
      <c r="H3108" s="18" t="s">
        <v>15052</v>
      </c>
    </row>
    <row r="3109" spans="1:8" x14ac:dyDescent="0.25">
      <c r="A3109" s="19"/>
      <c r="C3109" t="s">
        <v>42814</v>
      </c>
      <c r="D3109" t="s">
        <v>42813</v>
      </c>
      <c r="G3109" t="s">
        <v>15049</v>
      </c>
      <c r="H3109" s="18" t="s">
        <v>15048</v>
      </c>
    </row>
    <row r="3110" spans="1:8" x14ac:dyDescent="0.25">
      <c r="A3110" s="19"/>
      <c r="C3110" t="s">
        <v>42812</v>
      </c>
      <c r="D3110" t="s">
        <v>42811</v>
      </c>
      <c r="G3110" t="s">
        <v>15045</v>
      </c>
      <c r="H3110" s="18" t="s">
        <v>15044</v>
      </c>
    </row>
    <row r="3111" spans="1:8" x14ac:dyDescent="0.25">
      <c r="A3111" s="19"/>
      <c r="C3111" t="s">
        <v>42810</v>
      </c>
      <c r="D3111" t="s">
        <v>42809</v>
      </c>
      <c r="G3111" t="s">
        <v>15041</v>
      </c>
      <c r="H3111" s="18" t="s">
        <v>15040</v>
      </c>
    </row>
    <row r="3112" spans="1:8" x14ac:dyDescent="0.25">
      <c r="A3112" s="19"/>
      <c r="C3112" t="s">
        <v>42808</v>
      </c>
      <c r="D3112" t="s">
        <v>42807</v>
      </c>
      <c r="G3112" t="s">
        <v>15037</v>
      </c>
      <c r="H3112" s="18" t="s">
        <v>15036</v>
      </c>
    </row>
    <row r="3113" spans="1:8" x14ac:dyDescent="0.25">
      <c r="A3113" s="19"/>
      <c r="C3113" t="s">
        <v>42806</v>
      </c>
      <c r="D3113" t="s">
        <v>42805</v>
      </c>
      <c r="G3113" t="s">
        <v>15033</v>
      </c>
      <c r="H3113" s="18" t="s">
        <v>15032</v>
      </c>
    </row>
    <row r="3114" spans="1:8" x14ac:dyDescent="0.25">
      <c r="A3114" s="19"/>
      <c r="C3114" t="s">
        <v>42804</v>
      </c>
      <c r="D3114" t="s">
        <v>42803</v>
      </c>
      <c r="G3114" t="s">
        <v>15029</v>
      </c>
      <c r="H3114" s="18" t="s">
        <v>15028</v>
      </c>
    </row>
    <row r="3115" spans="1:8" x14ac:dyDescent="0.25">
      <c r="A3115" s="19"/>
      <c r="C3115" t="s">
        <v>15031</v>
      </c>
      <c r="D3115" t="s">
        <v>15030</v>
      </c>
      <c r="G3115" t="s">
        <v>15025</v>
      </c>
      <c r="H3115" s="18" t="s">
        <v>15024</v>
      </c>
    </row>
    <row r="3116" spans="1:8" x14ac:dyDescent="0.25">
      <c r="A3116" s="19"/>
      <c r="C3116" t="s">
        <v>15027</v>
      </c>
      <c r="D3116" t="s">
        <v>15026</v>
      </c>
      <c r="G3116" t="s">
        <v>15021</v>
      </c>
      <c r="H3116" s="18" t="s">
        <v>15020</v>
      </c>
    </row>
    <row r="3117" spans="1:8" x14ac:dyDescent="0.25">
      <c r="A3117" s="19"/>
      <c r="C3117" t="s">
        <v>15023</v>
      </c>
      <c r="D3117" t="s">
        <v>15022</v>
      </c>
      <c r="G3117" t="s">
        <v>15017</v>
      </c>
      <c r="H3117" s="18" t="s">
        <v>15016</v>
      </c>
    </row>
    <row r="3118" spans="1:8" x14ac:dyDescent="0.25">
      <c r="A3118" s="19"/>
      <c r="C3118" t="s">
        <v>15019</v>
      </c>
      <c r="D3118" t="s">
        <v>15018</v>
      </c>
      <c r="G3118" t="s">
        <v>42802</v>
      </c>
      <c r="H3118" s="18" t="s">
        <v>15013</v>
      </c>
    </row>
    <row r="3119" spans="1:8" x14ac:dyDescent="0.25">
      <c r="A3119" s="19"/>
      <c r="C3119" t="s">
        <v>15015</v>
      </c>
      <c r="D3119" t="s">
        <v>15014</v>
      </c>
      <c r="G3119" t="s">
        <v>42801</v>
      </c>
      <c r="H3119" s="18" t="s">
        <v>15010</v>
      </c>
    </row>
    <row r="3120" spans="1:8" x14ac:dyDescent="0.25">
      <c r="A3120" s="19"/>
      <c r="C3120" t="s">
        <v>15012</v>
      </c>
      <c r="D3120" t="s">
        <v>15011</v>
      </c>
      <c r="G3120" t="s">
        <v>42800</v>
      </c>
      <c r="H3120" s="18" t="s">
        <v>15007</v>
      </c>
    </row>
    <row r="3121" spans="1:8" x14ac:dyDescent="0.25">
      <c r="A3121" s="19"/>
      <c r="C3121" t="s">
        <v>15009</v>
      </c>
      <c r="D3121" t="s">
        <v>15008</v>
      </c>
      <c r="G3121" t="s">
        <v>42799</v>
      </c>
      <c r="H3121" s="18" t="s">
        <v>42798</v>
      </c>
    </row>
    <row r="3122" spans="1:8" x14ac:dyDescent="0.25">
      <c r="A3122" s="19"/>
      <c r="C3122" t="s">
        <v>15006</v>
      </c>
      <c r="D3122" t="s">
        <v>15005</v>
      </c>
      <c r="G3122" t="s">
        <v>15004</v>
      </c>
      <c r="H3122" s="18" t="s">
        <v>15003</v>
      </c>
    </row>
    <row r="3123" spans="1:8" x14ac:dyDescent="0.25">
      <c r="A3123" s="19"/>
      <c r="C3123" t="s">
        <v>15002</v>
      </c>
      <c r="D3123" t="s">
        <v>15001</v>
      </c>
      <c r="G3123" t="s">
        <v>42797</v>
      </c>
      <c r="H3123" s="18" t="s">
        <v>15000</v>
      </c>
    </row>
    <row r="3124" spans="1:8" x14ac:dyDescent="0.25">
      <c r="A3124" s="19"/>
      <c r="C3124" t="s">
        <v>14999</v>
      </c>
      <c r="D3124" t="s">
        <v>14998</v>
      </c>
      <c r="G3124" t="s">
        <v>14997</v>
      </c>
      <c r="H3124" s="18" t="s">
        <v>14996</v>
      </c>
    </row>
    <row r="3125" spans="1:8" x14ac:dyDescent="0.25">
      <c r="A3125" s="19"/>
      <c r="C3125" t="s">
        <v>14995</v>
      </c>
      <c r="D3125" t="s">
        <v>14994</v>
      </c>
      <c r="G3125" t="s">
        <v>14993</v>
      </c>
      <c r="H3125" s="18" t="s">
        <v>14992</v>
      </c>
    </row>
    <row r="3126" spans="1:8" x14ac:dyDescent="0.25">
      <c r="A3126" s="19"/>
      <c r="C3126" t="s">
        <v>14991</v>
      </c>
      <c r="D3126" t="s">
        <v>14990</v>
      </c>
      <c r="G3126" t="s">
        <v>14989</v>
      </c>
      <c r="H3126" s="18" t="s">
        <v>14988</v>
      </c>
    </row>
    <row r="3127" spans="1:8" x14ac:dyDescent="0.25">
      <c r="A3127" s="19"/>
      <c r="C3127" t="s">
        <v>14987</v>
      </c>
      <c r="D3127" t="s">
        <v>14986</v>
      </c>
      <c r="G3127" t="s">
        <v>42796</v>
      </c>
      <c r="H3127" s="18" t="s">
        <v>42795</v>
      </c>
    </row>
    <row r="3128" spans="1:8" x14ac:dyDescent="0.25">
      <c r="A3128" s="19"/>
      <c r="C3128" t="s">
        <v>14983</v>
      </c>
      <c r="D3128" t="s">
        <v>14982</v>
      </c>
      <c r="G3128" t="s">
        <v>42794</v>
      </c>
      <c r="H3128" s="18" t="s">
        <v>42793</v>
      </c>
    </row>
    <row r="3129" spans="1:8" x14ac:dyDescent="0.25">
      <c r="A3129" s="19"/>
      <c r="C3129" t="s">
        <v>14979</v>
      </c>
      <c r="D3129" t="s">
        <v>14978</v>
      </c>
      <c r="G3129" t="s">
        <v>42792</v>
      </c>
      <c r="H3129" s="18" t="s">
        <v>42791</v>
      </c>
    </row>
    <row r="3130" spans="1:8" x14ac:dyDescent="0.25">
      <c r="A3130" s="19"/>
      <c r="C3130" t="s">
        <v>14977</v>
      </c>
      <c r="D3130" t="s">
        <v>14976</v>
      </c>
      <c r="G3130" t="s">
        <v>14985</v>
      </c>
      <c r="H3130" s="18" t="s">
        <v>14984</v>
      </c>
    </row>
    <row r="3131" spans="1:8" x14ac:dyDescent="0.25">
      <c r="A3131" s="19"/>
      <c r="C3131" t="s">
        <v>14975</v>
      </c>
      <c r="D3131" t="s">
        <v>14973</v>
      </c>
      <c r="G3131" t="s">
        <v>14981</v>
      </c>
      <c r="H3131" s="18" t="s">
        <v>14980</v>
      </c>
    </row>
    <row r="3132" spans="1:8" x14ac:dyDescent="0.25">
      <c r="A3132" s="19"/>
      <c r="C3132" t="s">
        <v>14974</v>
      </c>
      <c r="D3132" t="s">
        <v>14971</v>
      </c>
      <c r="H3132" s="18"/>
    </row>
    <row r="3133" spans="1:8" x14ac:dyDescent="0.25">
      <c r="A3133" s="19"/>
      <c r="C3133" t="s">
        <v>14972</v>
      </c>
      <c r="D3133" t="s">
        <v>14969</v>
      </c>
      <c r="H3133" s="18"/>
    </row>
    <row r="3134" spans="1:8" x14ac:dyDescent="0.25">
      <c r="A3134" s="19"/>
      <c r="C3134" t="s">
        <v>14970</v>
      </c>
      <c r="D3134" t="s">
        <v>14967</v>
      </c>
      <c r="H3134" s="18"/>
    </row>
    <row r="3135" spans="1:8" x14ac:dyDescent="0.25">
      <c r="A3135" s="19"/>
      <c r="C3135" t="s">
        <v>14968</v>
      </c>
      <c r="D3135" t="s">
        <v>14965</v>
      </c>
      <c r="H3135" s="18"/>
    </row>
    <row r="3136" spans="1:8" x14ac:dyDescent="0.25">
      <c r="A3136" s="19"/>
      <c r="C3136" t="s">
        <v>14966</v>
      </c>
      <c r="D3136" t="s">
        <v>14964</v>
      </c>
      <c r="H3136" s="18"/>
    </row>
    <row r="3137" spans="1:8" x14ac:dyDescent="0.25">
      <c r="A3137" s="19"/>
      <c r="C3137" t="s">
        <v>14963</v>
      </c>
      <c r="D3137" t="s">
        <v>14962</v>
      </c>
      <c r="H3137" s="18"/>
    </row>
    <row r="3138" spans="1:8" x14ac:dyDescent="0.25">
      <c r="A3138" s="19"/>
      <c r="C3138" t="s">
        <v>14961</v>
      </c>
      <c r="D3138" t="s">
        <v>14960</v>
      </c>
      <c r="H3138" s="18"/>
    </row>
    <row r="3139" spans="1:8" x14ac:dyDescent="0.25">
      <c r="A3139" s="19"/>
      <c r="C3139" t="s">
        <v>14959</v>
      </c>
      <c r="D3139" t="s">
        <v>14958</v>
      </c>
      <c r="H3139" s="18"/>
    </row>
    <row r="3140" spans="1:8" x14ac:dyDescent="0.25">
      <c r="A3140" s="19"/>
      <c r="C3140" t="s">
        <v>14957</v>
      </c>
      <c r="D3140" t="s">
        <v>14956</v>
      </c>
      <c r="H3140" s="18"/>
    </row>
    <row r="3141" spans="1:8" x14ac:dyDescent="0.25">
      <c r="A3141" s="19"/>
      <c r="C3141" t="s">
        <v>14955</v>
      </c>
      <c r="D3141" t="s">
        <v>14954</v>
      </c>
      <c r="H3141" s="18"/>
    </row>
    <row r="3142" spans="1:8" x14ac:dyDescent="0.25">
      <c r="A3142" s="19"/>
      <c r="C3142" t="s">
        <v>14953</v>
      </c>
      <c r="D3142" t="s">
        <v>14952</v>
      </c>
      <c r="H3142" s="18"/>
    </row>
    <row r="3143" spans="1:8" x14ac:dyDescent="0.25">
      <c r="A3143" s="19"/>
      <c r="C3143" t="s">
        <v>14951</v>
      </c>
      <c r="D3143" t="s">
        <v>14950</v>
      </c>
      <c r="H3143" s="18"/>
    </row>
    <row r="3144" spans="1:8" x14ac:dyDescent="0.25">
      <c r="A3144" s="19"/>
      <c r="C3144" t="s">
        <v>14949</v>
      </c>
      <c r="D3144" t="s">
        <v>14948</v>
      </c>
      <c r="H3144" s="18"/>
    </row>
    <row r="3145" spans="1:8" x14ac:dyDescent="0.25">
      <c r="A3145" s="19"/>
      <c r="C3145" t="s">
        <v>14947</v>
      </c>
      <c r="D3145" t="s">
        <v>14946</v>
      </c>
      <c r="H3145" s="18"/>
    </row>
    <row r="3146" spans="1:8" x14ac:dyDescent="0.25">
      <c r="A3146" s="19"/>
      <c r="C3146" t="s">
        <v>14945</v>
      </c>
      <c r="D3146" t="s">
        <v>14944</v>
      </c>
      <c r="H3146" s="18"/>
    </row>
    <row r="3147" spans="1:8" x14ac:dyDescent="0.25">
      <c r="A3147" s="19"/>
      <c r="C3147" t="s">
        <v>14943</v>
      </c>
      <c r="D3147" t="s">
        <v>14942</v>
      </c>
      <c r="H3147" s="18"/>
    </row>
    <row r="3148" spans="1:8" x14ac:dyDescent="0.25">
      <c r="A3148" s="19"/>
      <c r="C3148" t="s">
        <v>14941</v>
      </c>
      <c r="D3148" t="s">
        <v>14940</v>
      </c>
      <c r="H3148" s="18"/>
    </row>
    <row r="3149" spans="1:8" x14ac:dyDescent="0.25">
      <c r="A3149" s="19"/>
      <c r="C3149" t="s">
        <v>14939</v>
      </c>
      <c r="D3149" t="s">
        <v>14938</v>
      </c>
      <c r="H3149" s="18"/>
    </row>
    <row r="3150" spans="1:8" x14ac:dyDescent="0.25">
      <c r="A3150" s="19"/>
      <c r="C3150" t="s">
        <v>14937</v>
      </c>
      <c r="D3150" t="s">
        <v>14936</v>
      </c>
      <c r="H3150" s="18"/>
    </row>
    <row r="3151" spans="1:8" x14ac:dyDescent="0.25">
      <c r="A3151" s="19"/>
      <c r="C3151" t="s">
        <v>14935</v>
      </c>
      <c r="D3151" t="s">
        <v>14934</v>
      </c>
      <c r="H3151" s="18"/>
    </row>
    <row r="3152" spans="1:8" x14ac:dyDescent="0.25">
      <c r="A3152" s="19"/>
      <c r="C3152" t="s">
        <v>14933</v>
      </c>
      <c r="D3152" t="s">
        <v>14932</v>
      </c>
      <c r="H3152" s="18"/>
    </row>
    <row r="3153" spans="1:8" x14ac:dyDescent="0.25">
      <c r="A3153" s="19"/>
      <c r="C3153" t="s">
        <v>14931</v>
      </c>
      <c r="D3153" t="s">
        <v>14930</v>
      </c>
      <c r="H3153" s="18"/>
    </row>
    <row r="3154" spans="1:8" x14ac:dyDescent="0.25">
      <c r="A3154" s="19"/>
      <c r="C3154" t="s">
        <v>14929</v>
      </c>
      <c r="D3154" t="s">
        <v>14928</v>
      </c>
      <c r="H3154" s="18"/>
    </row>
    <row r="3155" spans="1:8" x14ac:dyDescent="0.25">
      <c r="A3155" s="19"/>
      <c r="C3155" t="s">
        <v>14927</v>
      </c>
      <c r="D3155" t="s">
        <v>14926</v>
      </c>
      <c r="H3155" s="18"/>
    </row>
    <row r="3156" spans="1:8" x14ac:dyDescent="0.25">
      <c r="A3156" s="19"/>
      <c r="C3156" t="s">
        <v>14925</v>
      </c>
      <c r="D3156" t="s">
        <v>14924</v>
      </c>
      <c r="H3156" s="18"/>
    </row>
    <row r="3157" spans="1:8" x14ac:dyDescent="0.25">
      <c r="A3157" s="19"/>
      <c r="C3157" t="s">
        <v>14923</v>
      </c>
      <c r="D3157" t="s">
        <v>14922</v>
      </c>
      <c r="H3157" s="18"/>
    </row>
    <row r="3158" spans="1:8" x14ac:dyDescent="0.25">
      <c r="A3158" s="19"/>
      <c r="C3158" t="s">
        <v>14921</v>
      </c>
      <c r="D3158" t="s">
        <v>14920</v>
      </c>
      <c r="H3158" s="18"/>
    </row>
    <row r="3159" spans="1:8" x14ac:dyDescent="0.25">
      <c r="A3159" s="19"/>
      <c r="C3159" t="s">
        <v>42790</v>
      </c>
      <c r="D3159" t="s">
        <v>42789</v>
      </c>
      <c r="H3159" s="18"/>
    </row>
    <row r="3160" spans="1:8" x14ac:dyDescent="0.25">
      <c r="A3160" s="19"/>
      <c r="C3160" t="s">
        <v>14919</v>
      </c>
      <c r="D3160" t="s">
        <v>14918</v>
      </c>
      <c r="H3160" s="18"/>
    </row>
    <row r="3161" spans="1:8" x14ac:dyDescent="0.25">
      <c r="A3161" s="19"/>
      <c r="C3161" t="s">
        <v>14917</v>
      </c>
      <c r="D3161" t="s">
        <v>14916</v>
      </c>
      <c r="H3161" s="18"/>
    </row>
    <row r="3162" spans="1:8" x14ac:dyDescent="0.25">
      <c r="A3162" s="19"/>
      <c r="C3162" t="s">
        <v>14915</v>
      </c>
      <c r="D3162" t="s">
        <v>14914</v>
      </c>
      <c r="H3162" s="18"/>
    </row>
    <row r="3163" spans="1:8" x14ac:dyDescent="0.25">
      <c r="A3163" s="19"/>
      <c r="C3163" t="s">
        <v>14913</v>
      </c>
      <c r="D3163" t="s">
        <v>14912</v>
      </c>
      <c r="H3163" s="18"/>
    </row>
    <row r="3164" spans="1:8" x14ac:dyDescent="0.25">
      <c r="A3164" s="19"/>
      <c r="C3164" t="s">
        <v>14911</v>
      </c>
      <c r="D3164" t="s">
        <v>14910</v>
      </c>
      <c r="H3164" s="18"/>
    </row>
    <row r="3165" spans="1:8" x14ac:dyDescent="0.25">
      <c r="A3165" s="19"/>
      <c r="C3165" t="s">
        <v>14909</v>
      </c>
      <c r="D3165" t="s">
        <v>14908</v>
      </c>
      <c r="H3165" s="18"/>
    </row>
    <row r="3166" spans="1:8" x14ac:dyDescent="0.25">
      <c r="A3166" s="19"/>
      <c r="C3166" t="s">
        <v>14907</v>
      </c>
      <c r="D3166" t="s">
        <v>14906</v>
      </c>
      <c r="H3166" s="18"/>
    </row>
    <row r="3167" spans="1:8" x14ac:dyDescent="0.25">
      <c r="A3167" s="19"/>
      <c r="C3167" t="s">
        <v>14905</v>
      </c>
      <c r="D3167" t="s">
        <v>14904</v>
      </c>
      <c r="H3167" s="18"/>
    </row>
    <row r="3168" spans="1:8" x14ac:dyDescent="0.25">
      <c r="A3168" s="19"/>
      <c r="C3168" t="s">
        <v>14903</v>
      </c>
      <c r="D3168" t="s">
        <v>14902</v>
      </c>
      <c r="H3168" s="18"/>
    </row>
    <row r="3169" spans="1:8" x14ac:dyDescent="0.25">
      <c r="A3169" s="19"/>
      <c r="C3169" t="s">
        <v>14901</v>
      </c>
      <c r="D3169" t="s">
        <v>14900</v>
      </c>
      <c r="H3169" s="18"/>
    </row>
    <row r="3170" spans="1:8" x14ac:dyDescent="0.25">
      <c r="A3170" s="19"/>
      <c r="C3170" t="s">
        <v>14899</v>
      </c>
      <c r="D3170" t="s">
        <v>14898</v>
      </c>
      <c r="H3170" s="18"/>
    </row>
    <row r="3171" spans="1:8" x14ac:dyDescent="0.25">
      <c r="A3171" s="19"/>
      <c r="C3171" t="s">
        <v>42788</v>
      </c>
      <c r="D3171" t="s">
        <v>42787</v>
      </c>
      <c r="H3171" s="18"/>
    </row>
    <row r="3172" spans="1:8" x14ac:dyDescent="0.25">
      <c r="A3172" s="19"/>
      <c r="C3172" t="s">
        <v>14897</v>
      </c>
      <c r="D3172" t="s">
        <v>14896</v>
      </c>
      <c r="H3172" s="18"/>
    </row>
    <row r="3173" spans="1:8" x14ac:dyDescent="0.25">
      <c r="A3173" s="19"/>
      <c r="C3173" t="s">
        <v>14895</v>
      </c>
      <c r="D3173" t="s">
        <v>14894</v>
      </c>
      <c r="H3173" s="18"/>
    </row>
    <row r="3174" spans="1:8" x14ac:dyDescent="0.25">
      <c r="A3174" s="19"/>
      <c r="C3174" t="s">
        <v>14893</v>
      </c>
      <c r="D3174" t="s">
        <v>14892</v>
      </c>
      <c r="H3174" s="18"/>
    </row>
    <row r="3175" spans="1:8" x14ac:dyDescent="0.25">
      <c r="A3175" s="19"/>
      <c r="C3175" t="s">
        <v>14891</v>
      </c>
      <c r="D3175" t="s">
        <v>14890</v>
      </c>
      <c r="H3175" s="18"/>
    </row>
    <row r="3176" spans="1:8" x14ac:dyDescent="0.25">
      <c r="A3176" s="19"/>
      <c r="C3176" t="s">
        <v>14889</v>
      </c>
      <c r="D3176" t="s">
        <v>14888</v>
      </c>
      <c r="H3176" s="18"/>
    </row>
    <row r="3177" spans="1:8" x14ac:dyDescent="0.25">
      <c r="A3177" s="19"/>
      <c r="C3177" t="s">
        <v>14887</v>
      </c>
      <c r="D3177" t="s">
        <v>14886</v>
      </c>
      <c r="H3177" s="18"/>
    </row>
    <row r="3178" spans="1:8" x14ac:dyDescent="0.25">
      <c r="A3178" s="19"/>
      <c r="C3178" t="s">
        <v>14885</v>
      </c>
      <c r="D3178" t="s">
        <v>14884</v>
      </c>
      <c r="H3178" s="18"/>
    </row>
    <row r="3179" spans="1:8" x14ac:dyDescent="0.25">
      <c r="A3179" s="19"/>
      <c r="C3179" t="s">
        <v>14883</v>
      </c>
      <c r="D3179" t="s">
        <v>14882</v>
      </c>
      <c r="H3179" s="18"/>
    </row>
    <row r="3180" spans="1:8" x14ac:dyDescent="0.25">
      <c r="A3180" s="19"/>
      <c r="C3180" t="s">
        <v>14881</v>
      </c>
      <c r="D3180" t="s">
        <v>14880</v>
      </c>
      <c r="H3180" s="18"/>
    </row>
    <row r="3181" spans="1:8" x14ac:dyDescent="0.25">
      <c r="A3181" s="19"/>
      <c r="C3181" t="s">
        <v>14879</v>
      </c>
      <c r="D3181" t="s">
        <v>14878</v>
      </c>
      <c r="H3181" s="18"/>
    </row>
    <row r="3182" spans="1:8" x14ac:dyDescent="0.25">
      <c r="A3182" s="19"/>
      <c r="C3182" t="s">
        <v>14877</v>
      </c>
      <c r="D3182" t="s">
        <v>14876</v>
      </c>
      <c r="H3182" s="18"/>
    </row>
    <row r="3183" spans="1:8" x14ac:dyDescent="0.25">
      <c r="A3183" s="19"/>
      <c r="C3183" t="s">
        <v>14875</v>
      </c>
      <c r="D3183" t="s">
        <v>14874</v>
      </c>
      <c r="H3183" s="18"/>
    </row>
    <row r="3184" spans="1:8" x14ac:dyDescent="0.25">
      <c r="A3184" s="19"/>
      <c r="C3184" t="s">
        <v>14873</v>
      </c>
      <c r="D3184" t="s">
        <v>14872</v>
      </c>
      <c r="H3184" s="18"/>
    </row>
    <row r="3185" spans="1:8" x14ac:dyDescent="0.25">
      <c r="A3185" s="19"/>
      <c r="C3185" t="s">
        <v>14871</v>
      </c>
      <c r="D3185" t="s">
        <v>14870</v>
      </c>
      <c r="H3185" s="18"/>
    </row>
    <row r="3186" spans="1:8" x14ac:dyDescent="0.25">
      <c r="A3186" s="19"/>
      <c r="C3186" t="s">
        <v>14869</v>
      </c>
      <c r="D3186" t="s">
        <v>14868</v>
      </c>
      <c r="H3186" s="18"/>
    </row>
    <row r="3187" spans="1:8" x14ac:dyDescent="0.25">
      <c r="A3187" s="19"/>
      <c r="C3187" t="s">
        <v>14867</v>
      </c>
      <c r="D3187" t="s">
        <v>14866</v>
      </c>
      <c r="H3187" s="18"/>
    </row>
    <row r="3188" spans="1:8" x14ac:dyDescent="0.25">
      <c r="A3188" s="19"/>
      <c r="C3188" t="s">
        <v>14865</v>
      </c>
      <c r="D3188" t="s">
        <v>14864</v>
      </c>
      <c r="H3188" s="18"/>
    </row>
    <row r="3189" spans="1:8" x14ac:dyDescent="0.25">
      <c r="A3189" s="19"/>
      <c r="C3189" t="s">
        <v>14863</v>
      </c>
      <c r="D3189" t="s">
        <v>14862</v>
      </c>
      <c r="H3189" s="18"/>
    </row>
    <row r="3190" spans="1:8" x14ac:dyDescent="0.25">
      <c r="A3190" s="19"/>
      <c r="C3190" t="s">
        <v>14861</v>
      </c>
      <c r="D3190" t="s">
        <v>14860</v>
      </c>
      <c r="H3190" s="18"/>
    </row>
    <row r="3191" spans="1:8" x14ac:dyDescent="0.25">
      <c r="A3191" s="19"/>
      <c r="C3191" t="s">
        <v>14859</v>
      </c>
      <c r="D3191" t="s">
        <v>14858</v>
      </c>
      <c r="H3191" s="18"/>
    </row>
    <row r="3192" spans="1:8" x14ac:dyDescent="0.25">
      <c r="A3192" s="19"/>
      <c r="C3192" t="s">
        <v>14857</v>
      </c>
      <c r="D3192" t="s">
        <v>14856</v>
      </c>
      <c r="H3192" s="18"/>
    </row>
    <row r="3193" spans="1:8" x14ac:dyDescent="0.25">
      <c r="A3193" s="19"/>
      <c r="C3193" t="s">
        <v>14855</v>
      </c>
      <c r="D3193" t="s">
        <v>14854</v>
      </c>
      <c r="H3193" s="18"/>
    </row>
    <row r="3194" spans="1:8" x14ac:dyDescent="0.25">
      <c r="A3194" s="19"/>
      <c r="C3194" t="s">
        <v>14853</v>
      </c>
      <c r="D3194" t="s">
        <v>14852</v>
      </c>
      <c r="H3194" s="18"/>
    </row>
    <row r="3195" spans="1:8" x14ac:dyDescent="0.25">
      <c r="A3195" s="19"/>
      <c r="C3195" t="s">
        <v>14851</v>
      </c>
      <c r="D3195" t="s">
        <v>14850</v>
      </c>
      <c r="H3195" s="18"/>
    </row>
    <row r="3196" spans="1:8" x14ac:dyDescent="0.25">
      <c r="A3196" s="19"/>
      <c r="C3196" t="s">
        <v>14849</v>
      </c>
      <c r="D3196" t="s">
        <v>14848</v>
      </c>
      <c r="H3196" s="18"/>
    </row>
    <row r="3197" spans="1:8" x14ac:dyDescent="0.25">
      <c r="A3197" s="19"/>
      <c r="C3197" t="s">
        <v>14847</v>
      </c>
      <c r="D3197" t="s">
        <v>14846</v>
      </c>
      <c r="H3197" s="18"/>
    </row>
    <row r="3198" spans="1:8" x14ac:dyDescent="0.25">
      <c r="A3198" s="19"/>
      <c r="C3198" t="s">
        <v>14845</v>
      </c>
      <c r="D3198" t="s">
        <v>14844</v>
      </c>
      <c r="H3198" s="18"/>
    </row>
    <row r="3199" spans="1:8" x14ac:dyDescent="0.25">
      <c r="A3199" s="19"/>
      <c r="C3199" t="s">
        <v>14843</v>
      </c>
      <c r="D3199" t="s">
        <v>14842</v>
      </c>
      <c r="H3199" s="18"/>
    </row>
    <row r="3200" spans="1:8" x14ac:dyDescent="0.25">
      <c r="A3200" s="19"/>
      <c r="C3200" t="s">
        <v>14841</v>
      </c>
      <c r="D3200" t="s">
        <v>14840</v>
      </c>
      <c r="H3200" s="18"/>
    </row>
    <row r="3201" spans="1:8" x14ac:dyDescent="0.25">
      <c r="A3201" s="19"/>
      <c r="C3201" t="s">
        <v>42786</v>
      </c>
      <c r="D3201" t="s">
        <v>42785</v>
      </c>
      <c r="H3201" s="18"/>
    </row>
    <row r="3202" spans="1:8" x14ac:dyDescent="0.25">
      <c r="A3202" s="19"/>
      <c r="C3202" t="s">
        <v>42784</v>
      </c>
      <c r="D3202" t="s">
        <v>42783</v>
      </c>
      <c r="H3202" s="18"/>
    </row>
    <row r="3203" spans="1:8" x14ac:dyDescent="0.25">
      <c r="A3203" s="19"/>
      <c r="C3203" t="s">
        <v>42782</v>
      </c>
      <c r="D3203" t="s">
        <v>42781</v>
      </c>
      <c r="H3203" s="18"/>
    </row>
    <row r="3204" spans="1:8" x14ac:dyDescent="0.25">
      <c r="A3204" s="19"/>
      <c r="C3204" t="s">
        <v>42780</v>
      </c>
      <c r="D3204" t="s">
        <v>42779</v>
      </c>
      <c r="H3204" s="18"/>
    </row>
    <row r="3205" spans="1:8" x14ac:dyDescent="0.25">
      <c r="A3205" s="19"/>
      <c r="C3205" t="s">
        <v>14839</v>
      </c>
      <c r="D3205" t="s">
        <v>14838</v>
      </c>
      <c r="H3205" s="18"/>
    </row>
    <row r="3206" spans="1:8" x14ac:dyDescent="0.25">
      <c r="A3206" s="19"/>
      <c r="C3206" t="s">
        <v>14837</v>
      </c>
      <c r="D3206" t="s">
        <v>14836</v>
      </c>
      <c r="H3206" s="18"/>
    </row>
    <row r="3207" spans="1:8" x14ac:dyDescent="0.25">
      <c r="A3207" s="19"/>
      <c r="C3207" t="s">
        <v>14835</v>
      </c>
      <c r="D3207" t="s">
        <v>14834</v>
      </c>
      <c r="H3207" s="18"/>
    </row>
    <row r="3208" spans="1:8" x14ac:dyDescent="0.25">
      <c r="A3208" s="19"/>
      <c r="C3208" t="s">
        <v>14833</v>
      </c>
      <c r="D3208" t="s">
        <v>14832</v>
      </c>
      <c r="H3208" s="18"/>
    </row>
    <row r="3209" spans="1:8" x14ac:dyDescent="0.25">
      <c r="A3209" s="19"/>
      <c r="C3209" t="s">
        <v>14831</v>
      </c>
      <c r="D3209" t="s">
        <v>14830</v>
      </c>
      <c r="H3209" s="18"/>
    </row>
    <row r="3210" spans="1:8" x14ac:dyDescent="0.25">
      <c r="A3210" s="19"/>
      <c r="C3210" t="s">
        <v>14829</v>
      </c>
      <c r="D3210" t="s">
        <v>14828</v>
      </c>
      <c r="H3210" s="18"/>
    </row>
    <row r="3211" spans="1:8" x14ac:dyDescent="0.25">
      <c r="A3211" s="19"/>
      <c r="C3211" t="s">
        <v>14827</v>
      </c>
      <c r="D3211" t="s">
        <v>14826</v>
      </c>
      <c r="H3211" s="18"/>
    </row>
    <row r="3212" spans="1:8" x14ac:dyDescent="0.25">
      <c r="A3212" s="19"/>
      <c r="C3212" t="s">
        <v>14825</v>
      </c>
      <c r="D3212" t="s">
        <v>14824</v>
      </c>
      <c r="H3212" s="18"/>
    </row>
    <row r="3213" spans="1:8" x14ac:dyDescent="0.25">
      <c r="A3213" s="19"/>
      <c r="C3213" t="s">
        <v>14823</v>
      </c>
      <c r="D3213" t="s">
        <v>14822</v>
      </c>
      <c r="H3213" s="18"/>
    </row>
    <row r="3214" spans="1:8" x14ac:dyDescent="0.25">
      <c r="A3214" s="19"/>
      <c r="C3214" t="s">
        <v>14821</v>
      </c>
      <c r="D3214" t="s">
        <v>14820</v>
      </c>
      <c r="H3214" s="18"/>
    </row>
    <row r="3215" spans="1:8" x14ac:dyDescent="0.25">
      <c r="A3215" s="19"/>
      <c r="C3215" t="s">
        <v>14819</v>
      </c>
      <c r="D3215" t="s">
        <v>14818</v>
      </c>
      <c r="H3215" s="18"/>
    </row>
    <row r="3216" spans="1:8" x14ac:dyDescent="0.25">
      <c r="A3216" s="19"/>
      <c r="C3216" t="s">
        <v>14817</v>
      </c>
      <c r="D3216" t="s">
        <v>14816</v>
      </c>
      <c r="H3216" s="18"/>
    </row>
    <row r="3217" spans="1:8" x14ac:dyDescent="0.25">
      <c r="A3217" s="19"/>
      <c r="C3217" t="s">
        <v>42778</v>
      </c>
      <c r="D3217" t="s">
        <v>14815</v>
      </c>
      <c r="H3217" s="18"/>
    </row>
    <row r="3218" spans="1:8" x14ac:dyDescent="0.25">
      <c r="A3218" s="19"/>
      <c r="C3218" t="s">
        <v>42777</v>
      </c>
      <c r="D3218" t="s">
        <v>14814</v>
      </c>
      <c r="H3218" s="18"/>
    </row>
    <row r="3219" spans="1:8" x14ac:dyDescent="0.25">
      <c r="A3219" s="19"/>
      <c r="C3219" t="s">
        <v>42776</v>
      </c>
      <c r="D3219" t="s">
        <v>14813</v>
      </c>
      <c r="H3219" s="18"/>
    </row>
    <row r="3220" spans="1:8" x14ac:dyDescent="0.25">
      <c r="A3220" s="19"/>
      <c r="C3220" t="s">
        <v>14812</v>
      </c>
      <c r="D3220" t="s">
        <v>14811</v>
      </c>
      <c r="H3220" s="18"/>
    </row>
    <row r="3221" spans="1:8" x14ac:dyDescent="0.25">
      <c r="A3221" s="19"/>
      <c r="C3221" t="s">
        <v>14810</v>
      </c>
      <c r="D3221" t="s">
        <v>14809</v>
      </c>
      <c r="H3221" s="18"/>
    </row>
    <row r="3222" spans="1:8" x14ac:dyDescent="0.25">
      <c r="A3222" s="19"/>
      <c r="C3222" t="s">
        <v>14808</v>
      </c>
      <c r="D3222" t="s">
        <v>14807</v>
      </c>
      <c r="H3222" s="18"/>
    </row>
    <row r="3223" spans="1:8" x14ac:dyDescent="0.25">
      <c r="A3223" s="19"/>
      <c r="C3223" t="s">
        <v>14806</v>
      </c>
      <c r="D3223" t="s">
        <v>14805</v>
      </c>
      <c r="H3223" s="18"/>
    </row>
    <row r="3224" spans="1:8" x14ac:dyDescent="0.25">
      <c r="A3224" s="19"/>
      <c r="C3224" t="s">
        <v>14804</v>
      </c>
      <c r="D3224" t="s">
        <v>14803</v>
      </c>
      <c r="H3224" s="18"/>
    </row>
    <row r="3225" spans="1:8" x14ac:dyDescent="0.25">
      <c r="A3225" s="19"/>
      <c r="C3225" t="s">
        <v>14802</v>
      </c>
      <c r="D3225" t="s">
        <v>14801</v>
      </c>
      <c r="H3225" s="18"/>
    </row>
    <row r="3226" spans="1:8" x14ac:dyDescent="0.25">
      <c r="A3226" s="19"/>
      <c r="C3226" t="s">
        <v>14800</v>
      </c>
      <c r="D3226" t="s">
        <v>14799</v>
      </c>
      <c r="H3226" s="18"/>
    </row>
    <row r="3227" spans="1:8" x14ac:dyDescent="0.25">
      <c r="A3227" s="19"/>
      <c r="C3227" t="s">
        <v>14798</v>
      </c>
      <c r="D3227" t="s">
        <v>14797</v>
      </c>
      <c r="H3227" s="18"/>
    </row>
    <row r="3228" spans="1:8" x14ac:dyDescent="0.25">
      <c r="A3228" s="19"/>
      <c r="C3228" t="s">
        <v>14796</v>
      </c>
      <c r="D3228" t="s">
        <v>14795</v>
      </c>
      <c r="H3228" s="18"/>
    </row>
    <row r="3229" spans="1:8" x14ac:dyDescent="0.25">
      <c r="A3229" s="19"/>
      <c r="C3229" t="s">
        <v>42775</v>
      </c>
      <c r="D3229" t="s">
        <v>42774</v>
      </c>
      <c r="H3229" s="18"/>
    </row>
    <row r="3230" spans="1:8" x14ac:dyDescent="0.25">
      <c r="A3230" s="19"/>
      <c r="C3230" t="s">
        <v>42773</v>
      </c>
      <c r="D3230" t="s">
        <v>42772</v>
      </c>
      <c r="H3230" s="18"/>
    </row>
    <row r="3231" spans="1:8" x14ac:dyDescent="0.25">
      <c r="A3231" s="19"/>
      <c r="C3231" t="s">
        <v>14794</v>
      </c>
      <c r="D3231" t="s">
        <v>14793</v>
      </c>
      <c r="H3231" s="18"/>
    </row>
    <row r="3232" spans="1:8" x14ac:dyDescent="0.25">
      <c r="A3232" s="19"/>
      <c r="C3232" t="s">
        <v>42771</v>
      </c>
      <c r="D3232" t="s">
        <v>14792</v>
      </c>
      <c r="H3232" s="18"/>
    </row>
    <row r="3233" spans="1:8" x14ac:dyDescent="0.25">
      <c r="A3233" s="19"/>
      <c r="C3233" t="s">
        <v>14791</v>
      </c>
      <c r="D3233" t="s">
        <v>14790</v>
      </c>
      <c r="H3233" s="18"/>
    </row>
    <row r="3234" spans="1:8" x14ac:dyDescent="0.25">
      <c r="A3234" s="19"/>
      <c r="C3234" t="s">
        <v>14789</v>
      </c>
      <c r="D3234" t="s">
        <v>14788</v>
      </c>
      <c r="H3234" s="18"/>
    </row>
    <row r="3235" spans="1:8" x14ac:dyDescent="0.25">
      <c r="A3235" s="19"/>
      <c r="C3235" t="s">
        <v>42770</v>
      </c>
      <c r="D3235" t="s">
        <v>14787</v>
      </c>
      <c r="H3235" s="18"/>
    </row>
    <row r="3236" spans="1:8" x14ac:dyDescent="0.25">
      <c r="A3236" s="19"/>
      <c r="C3236" t="s">
        <v>42769</v>
      </c>
      <c r="D3236" t="s">
        <v>14786</v>
      </c>
      <c r="H3236" s="18"/>
    </row>
    <row r="3237" spans="1:8" x14ac:dyDescent="0.25">
      <c r="A3237" s="19"/>
      <c r="C3237" t="s">
        <v>42768</v>
      </c>
      <c r="D3237" t="s">
        <v>14785</v>
      </c>
      <c r="H3237" s="18"/>
    </row>
    <row r="3238" spans="1:8" x14ac:dyDescent="0.25">
      <c r="A3238" s="19"/>
      <c r="C3238" t="s">
        <v>42767</v>
      </c>
      <c r="D3238" t="s">
        <v>14784</v>
      </c>
      <c r="H3238" s="18"/>
    </row>
    <row r="3239" spans="1:8" x14ac:dyDescent="0.25">
      <c r="A3239" s="19"/>
      <c r="C3239" t="s">
        <v>42766</v>
      </c>
      <c r="D3239" t="s">
        <v>42765</v>
      </c>
      <c r="H3239" s="18"/>
    </row>
    <row r="3240" spans="1:8" x14ac:dyDescent="0.25">
      <c r="A3240" s="19"/>
      <c r="C3240" t="s">
        <v>42764</v>
      </c>
      <c r="D3240" t="s">
        <v>14783</v>
      </c>
      <c r="H3240" s="18"/>
    </row>
    <row r="3241" spans="1:8" x14ac:dyDescent="0.25">
      <c r="A3241" s="19"/>
      <c r="C3241" t="s">
        <v>42763</v>
      </c>
      <c r="D3241" t="s">
        <v>14782</v>
      </c>
      <c r="H3241" s="18"/>
    </row>
    <row r="3242" spans="1:8" x14ac:dyDescent="0.25">
      <c r="A3242" s="19"/>
      <c r="C3242" t="s">
        <v>42762</v>
      </c>
      <c r="D3242" t="s">
        <v>14781</v>
      </c>
      <c r="H3242" s="18"/>
    </row>
    <row r="3243" spans="1:8" x14ac:dyDescent="0.25">
      <c r="A3243" s="19"/>
      <c r="C3243" t="s">
        <v>42761</v>
      </c>
      <c r="D3243" t="s">
        <v>42760</v>
      </c>
      <c r="H3243" s="18"/>
    </row>
    <row r="3244" spans="1:8" x14ac:dyDescent="0.25">
      <c r="A3244" s="19"/>
      <c r="C3244" t="s">
        <v>14780</v>
      </c>
      <c r="D3244" t="s">
        <v>14779</v>
      </c>
      <c r="H3244" s="18"/>
    </row>
    <row r="3245" spans="1:8" x14ac:dyDescent="0.25">
      <c r="A3245" s="19"/>
      <c r="C3245" t="s">
        <v>42759</v>
      </c>
      <c r="D3245" t="s">
        <v>14778</v>
      </c>
      <c r="H3245" s="18"/>
    </row>
    <row r="3246" spans="1:8" x14ac:dyDescent="0.25">
      <c r="A3246" s="19"/>
      <c r="C3246" t="s">
        <v>42758</v>
      </c>
      <c r="D3246" t="s">
        <v>14777</v>
      </c>
      <c r="H3246" s="18"/>
    </row>
    <row r="3247" spans="1:8" x14ac:dyDescent="0.25">
      <c r="A3247" s="19"/>
      <c r="C3247" t="s">
        <v>14776</v>
      </c>
      <c r="D3247" t="s">
        <v>14775</v>
      </c>
      <c r="H3247" s="18"/>
    </row>
    <row r="3248" spans="1:8" x14ac:dyDescent="0.25">
      <c r="A3248" s="19"/>
      <c r="C3248" t="s">
        <v>14774</v>
      </c>
      <c r="D3248" t="s">
        <v>14773</v>
      </c>
      <c r="H3248" s="18"/>
    </row>
    <row r="3249" spans="1:8" x14ac:dyDescent="0.25">
      <c r="A3249" s="19"/>
      <c r="C3249" t="s">
        <v>14772</v>
      </c>
      <c r="D3249" t="s">
        <v>14771</v>
      </c>
      <c r="H3249" s="18"/>
    </row>
    <row r="3250" spans="1:8" x14ac:dyDescent="0.25">
      <c r="A3250" s="19"/>
      <c r="C3250" t="s">
        <v>14770</v>
      </c>
      <c r="D3250" t="s">
        <v>14769</v>
      </c>
      <c r="H3250" s="18"/>
    </row>
    <row r="3251" spans="1:8" x14ac:dyDescent="0.25">
      <c r="A3251" s="19"/>
      <c r="C3251" t="s">
        <v>14768</v>
      </c>
      <c r="D3251" t="s">
        <v>14767</v>
      </c>
      <c r="H3251" s="18"/>
    </row>
    <row r="3252" spans="1:8" x14ac:dyDescent="0.25">
      <c r="A3252" s="19"/>
      <c r="C3252" t="s">
        <v>42757</v>
      </c>
      <c r="D3252" t="s">
        <v>14766</v>
      </c>
      <c r="H3252" s="18"/>
    </row>
    <row r="3253" spans="1:8" x14ac:dyDescent="0.25">
      <c r="A3253" s="19"/>
      <c r="C3253" t="s">
        <v>42756</v>
      </c>
      <c r="D3253" t="s">
        <v>14765</v>
      </c>
      <c r="H3253" s="18"/>
    </row>
    <row r="3254" spans="1:8" x14ac:dyDescent="0.25">
      <c r="A3254" s="19"/>
      <c r="C3254" t="s">
        <v>14764</v>
      </c>
      <c r="D3254" t="s">
        <v>14763</v>
      </c>
      <c r="H3254" s="18"/>
    </row>
    <row r="3255" spans="1:8" x14ac:dyDescent="0.25">
      <c r="A3255" s="19"/>
      <c r="C3255" t="s">
        <v>14762</v>
      </c>
      <c r="D3255" t="s">
        <v>14761</v>
      </c>
      <c r="H3255" s="18"/>
    </row>
    <row r="3256" spans="1:8" x14ac:dyDescent="0.25">
      <c r="A3256" s="19"/>
      <c r="C3256" t="s">
        <v>14760</v>
      </c>
      <c r="D3256" t="s">
        <v>14759</v>
      </c>
      <c r="H3256" s="18"/>
    </row>
    <row r="3257" spans="1:8" x14ac:dyDescent="0.25">
      <c r="A3257" s="19"/>
      <c r="C3257" t="s">
        <v>14758</v>
      </c>
      <c r="D3257" t="s">
        <v>14757</v>
      </c>
      <c r="H3257" s="18"/>
    </row>
    <row r="3258" spans="1:8" x14ac:dyDescent="0.25">
      <c r="A3258" s="19"/>
      <c r="C3258" t="s">
        <v>42755</v>
      </c>
      <c r="D3258" t="s">
        <v>42754</v>
      </c>
      <c r="H3258" s="18"/>
    </row>
    <row r="3259" spans="1:8" x14ac:dyDescent="0.25">
      <c r="A3259" s="19"/>
      <c r="C3259" t="s">
        <v>42753</v>
      </c>
      <c r="D3259" t="s">
        <v>14756</v>
      </c>
      <c r="H3259" s="18"/>
    </row>
    <row r="3260" spans="1:8" x14ac:dyDescent="0.25">
      <c r="A3260" s="19"/>
      <c r="C3260" t="s">
        <v>42752</v>
      </c>
      <c r="D3260" t="s">
        <v>14755</v>
      </c>
      <c r="H3260" s="18"/>
    </row>
    <row r="3261" spans="1:8" x14ac:dyDescent="0.25">
      <c r="A3261" s="19"/>
      <c r="C3261" t="s">
        <v>42751</v>
      </c>
      <c r="D3261" t="s">
        <v>14754</v>
      </c>
      <c r="H3261" s="18"/>
    </row>
    <row r="3262" spans="1:8" x14ac:dyDescent="0.25">
      <c r="A3262" s="19"/>
      <c r="C3262" t="s">
        <v>42750</v>
      </c>
      <c r="D3262" t="s">
        <v>42749</v>
      </c>
      <c r="H3262" s="18"/>
    </row>
    <row r="3263" spans="1:8" x14ac:dyDescent="0.25">
      <c r="A3263" s="19"/>
      <c r="C3263" t="s">
        <v>14753</v>
      </c>
      <c r="D3263" t="s">
        <v>14752</v>
      </c>
      <c r="H3263" s="18"/>
    </row>
    <row r="3264" spans="1:8" x14ac:dyDescent="0.25">
      <c r="A3264" s="19"/>
      <c r="C3264" t="s">
        <v>42748</v>
      </c>
      <c r="D3264" t="s">
        <v>14751</v>
      </c>
      <c r="H3264" s="18"/>
    </row>
    <row r="3265" spans="1:8" x14ac:dyDescent="0.25">
      <c r="A3265" s="19"/>
      <c r="C3265" t="s">
        <v>42747</v>
      </c>
      <c r="D3265" t="s">
        <v>14750</v>
      </c>
      <c r="H3265" s="18"/>
    </row>
    <row r="3266" spans="1:8" x14ac:dyDescent="0.25">
      <c r="A3266" s="19"/>
      <c r="C3266" t="s">
        <v>14749</v>
      </c>
      <c r="D3266" t="s">
        <v>14748</v>
      </c>
      <c r="H3266" s="18"/>
    </row>
    <row r="3267" spans="1:8" x14ac:dyDescent="0.25">
      <c r="A3267" s="19"/>
      <c r="C3267" t="s">
        <v>14747</v>
      </c>
      <c r="D3267" t="s">
        <v>14746</v>
      </c>
      <c r="H3267" s="18"/>
    </row>
    <row r="3268" spans="1:8" x14ac:dyDescent="0.25">
      <c r="A3268" s="19"/>
      <c r="C3268" t="s">
        <v>42746</v>
      </c>
      <c r="D3268" t="s">
        <v>42745</v>
      </c>
      <c r="H3268" s="18"/>
    </row>
    <row r="3269" spans="1:8" x14ac:dyDescent="0.25">
      <c r="A3269" s="731" t="s">
        <v>14745</v>
      </c>
      <c r="B3269" s="732"/>
      <c r="C3269" s="732"/>
      <c r="D3269" s="732"/>
      <c r="E3269" s="732"/>
      <c r="F3269" s="732"/>
      <c r="G3269" s="732"/>
      <c r="H3269" s="733"/>
    </row>
    <row r="3270" spans="1:8" x14ac:dyDescent="0.25">
      <c r="A3270" s="734" t="s">
        <v>7192</v>
      </c>
      <c r="B3270" s="735"/>
      <c r="C3270" s="735"/>
      <c r="D3270" s="735"/>
      <c r="E3270" s="735" t="s">
        <v>3794</v>
      </c>
      <c r="F3270" s="735"/>
      <c r="G3270" s="735"/>
      <c r="H3270" s="736"/>
    </row>
    <row r="3271" spans="1:8" x14ac:dyDescent="0.25">
      <c r="A3271" s="328" t="s">
        <v>11302</v>
      </c>
      <c r="B3271" s="290" t="s">
        <v>7190</v>
      </c>
      <c r="C3271" s="290" t="s">
        <v>7189</v>
      </c>
      <c r="D3271" s="291" t="s">
        <v>7188</v>
      </c>
      <c r="E3271" s="288" t="s">
        <v>7191</v>
      </c>
      <c r="F3271" s="290" t="s">
        <v>7190</v>
      </c>
      <c r="G3271" s="290" t="s">
        <v>7189</v>
      </c>
      <c r="H3271" s="327" t="s">
        <v>7188</v>
      </c>
    </row>
    <row r="3272" spans="1:8" x14ac:dyDescent="0.25">
      <c r="A3272" s="19" t="s">
        <v>14744</v>
      </c>
      <c r="B3272" t="s">
        <v>990</v>
      </c>
      <c r="C3272" t="s">
        <v>14605</v>
      </c>
      <c r="D3272" t="s">
        <v>14743</v>
      </c>
      <c r="E3272" t="s">
        <v>14742</v>
      </c>
      <c r="F3272" t="s">
        <v>14722</v>
      </c>
      <c r="G3272" t="s">
        <v>14347</v>
      </c>
      <c r="H3272" s="18" t="s">
        <v>14346</v>
      </c>
    </row>
    <row r="3273" spans="1:8" x14ac:dyDescent="0.25">
      <c r="A3273" s="19" t="s">
        <v>14738</v>
      </c>
      <c r="B3273" t="s">
        <v>14737</v>
      </c>
      <c r="C3273" t="s">
        <v>14597</v>
      </c>
      <c r="D3273" t="s">
        <v>14736</v>
      </c>
      <c r="E3273" t="s">
        <v>14735</v>
      </c>
      <c r="F3273" t="s">
        <v>14490</v>
      </c>
      <c r="G3273" t="s">
        <v>14339</v>
      </c>
      <c r="H3273" s="18" t="s">
        <v>14338</v>
      </c>
    </row>
    <row r="3274" spans="1:8" x14ac:dyDescent="0.25">
      <c r="A3274" s="19" t="s">
        <v>14732</v>
      </c>
      <c r="B3274" t="s">
        <v>14731</v>
      </c>
      <c r="C3274" t="s">
        <v>14590</v>
      </c>
      <c r="D3274" t="s">
        <v>14730</v>
      </c>
      <c r="E3274" t="s">
        <v>14729</v>
      </c>
      <c r="F3274" t="s">
        <v>14670</v>
      </c>
      <c r="G3274" t="s">
        <v>14331</v>
      </c>
      <c r="H3274" s="18" t="s">
        <v>14330</v>
      </c>
    </row>
    <row r="3275" spans="1:8" x14ac:dyDescent="0.25">
      <c r="A3275" s="19" t="s">
        <v>14725</v>
      </c>
      <c r="B3275" t="s">
        <v>14716</v>
      </c>
      <c r="C3275" t="s">
        <v>14583</v>
      </c>
      <c r="D3275" t="s">
        <v>14724</v>
      </c>
      <c r="E3275" t="s">
        <v>14723</v>
      </c>
      <c r="F3275" t="s">
        <v>14395</v>
      </c>
      <c r="G3275" t="s">
        <v>14323</v>
      </c>
      <c r="H3275" s="18" t="s">
        <v>14322</v>
      </c>
    </row>
    <row r="3276" spans="1:8" x14ac:dyDescent="0.25">
      <c r="A3276" s="19" t="s">
        <v>14719</v>
      </c>
      <c r="B3276" t="s">
        <v>14710</v>
      </c>
      <c r="C3276" t="s">
        <v>14575</v>
      </c>
      <c r="D3276" t="s">
        <v>14718</v>
      </c>
      <c r="E3276" t="s">
        <v>14717</v>
      </c>
      <c r="F3276" t="s">
        <v>14454</v>
      </c>
      <c r="G3276" t="s">
        <v>14315</v>
      </c>
      <c r="H3276" s="18" t="s">
        <v>14314</v>
      </c>
    </row>
    <row r="3277" spans="1:8" x14ac:dyDescent="0.25">
      <c r="A3277" s="19" t="s">
        <v>14713</v>
      </c>
      <c r="B3277" t="s">
        <v>14704</v>
      </c>
      <c r="C3277" t="s">
        <v>14567</v>
      </c>
      <c r="D3277" t="s">
        <v>14712</v>
      </c>
      <c r="E3277" t="s">
        <v>14711</v>
      </c>
      <c r="F3277" t="s">
        <v>14316</v>
      </c>
      <c r="G3277" t="s">
        <v>14307</v>
      </c>
      <c r="H3277" s="18" t="s">
        <v>14306</v>
      </c>
    </row>
    <row r="3278" spans="1:8" x14ac:dyDescent="0.25">
      <c r="A3278" s="19" t="s">
        <v>14707</v>
      </c>
      <c r="B3278" t="s">
        <v>1283</v>
      </c>
      <c r="C3278" t="s">
        <v>14559</v>
      </c>
      <c r="D3278" t="s">
        <v>14706</v>
      </c>
      <c r="E3278" t="s">
        <v>14705</v>
      </c>
      <c r="F3278" t="s">
        <v>990</v>
      </c>
      <c r="G3278" t="s">
        <v>14299</v>
      </c>
      <c r="H3278" s="18" t="s">
        <v>14298</v>
      </c>
    </row>
    <row r="3279" spans="1:8" x14ac:dyDescent="0.25">
      <c r="A3279" s="19" t="s">
        <v>14701</v>
      </c>
      <c r="B3279" t="s">
        <v>14700</v>
      </c>
      <c r="C3279" t="s">
        <v>14551</v>
      </c>
      <c r="D3279" t="s">
        <v>14699</v>
      </c>
      <c r="E3279" t="s">
        <v>14698</v>
      </c>
      <c r="F3279" t="s">
        <v>14506</v>
      </c>
      <c r="G3279" t="s">
        <v>14291</v>
      </c>
      <c r="H3279" s="18" t="s">
        <v>14290</v>
      </c>
    </row>
    <row r="3280" spans="1:8" x14ac:dyDescent="0.25">
      <c r="A3280" s="19" t="s">
        <v>14694</v>
      </c>
      <c r="B3280" t="s">
        <v>14693</v>
      </c>
      <c r="C3280" t="s">
        <v>14543</v>
      </c>
      <c r="D3280" t="s">
        <v>14692</v>
      </c>
      <c r="E3280" t="s">
        <v>14691</v>
      </c>
      <c r="F3280" t="s">
        <v>14348</v>
      </c>
      <c r="G3280" t="s">
        <v>14285</v>
      </c>
      <c r="H3280" s="18" t="s">
        <v>14284</v>
      </c>
    </row>
    <row r="3281" spans="1:8" x14ac:dyDescent="0.25">
      <c r="A3281" s="19" t="s">
        <v>14687</v>
      </c>
      <c r="B3281" t="s">
        <v>14677</v>
      </c>
      <c r="C3281" t="s">
        <v>14535</v>
      </c>
      <c r="D3281" t="s">
        <v>14686</v>
      </c>
      <c r="E3281" t="s">
        <v>14685</v>
      </c>
      <c r="F3281" t="s">
        <v>14544</v>
      </c>
      <c r="G3281" t="s">
        <v>14279</v>
      </c>
      <c r="H3281" s="18" t="s">
        <v>14278</v>
      </c>
    </row>
    <row r="3282" spans="1:8" x14ac:dyDescent="0.25">
      <c r="A3282" s="19" t="s">
        <v>14681</v>
      </c>
      <c r="B3282" t="s">
        <v>14680</v>
      </c>
      <c r="C3282" t="s">
        <v>14527</v>
      </c>
      <c r="D3282" t="s">
        <v>14679</v>
      </c>
      <c r="E3282" t="s">
        <v>14678</v>
      </c>
      <c r="F3282" t="s">
        <v>14442</v>
      </c>
      <c r="G3282" t="s">
        <v>14273</v>
      </c>
      <c r="H3282" s="18" t="s">
        <v>14272</v>
      </c>
    </row>
    <row r="3283" spans="1:8" x14ac:dyDescent="0.25">
      <c r="A3283" s="19" t="s">
        <v>14674</v>
      </c>
      <c r="B3283" t="s">
        <v>14673</v>
      </c>
      <c r="C3283" t="s">
        <v>14520</v>
      </c>
      <c r="D3283" t="s">
        <v>14672</v>
      </c>
      <c r="E3283" t="s">
        <v>14671</v>
      </c>
      <c r="F3283" t="s">
        <v>14621</v>
      </c>
      <c r="G3283" t="s">
        <v>14267</v>
      </c>
      <c r="H3283" s="18" t="s">
        <v>14266</v>
      </c>
    </row>
    <row r="3284" spans="1:8" x14ac:dyDescent="0.25">
      <c r="A3284" s="19" t="s">
        <v>14667</v>
      </c>
      <c r="B3284" t="s">
        <v>14666</v>
      </c>
      <c r="C3284" t="s">
        <v>14513</v>
      </c>
      <c r="D3284" t="s">
        <v>14665</v>
      </c>
      <c r="E3284" t="s">
        <v>14664</v>
      </c>
      <c r="F3284" t="s">
        <v>14576</v>
      </c>
      <c r="G3284" t="s">
        <v>14261</v>
      </c>
      <c r="H3284" s="18" t="s">
        <v>14260</v>
      </c>
    </row>
    <row r="3285" spans="1:8" x14ac:dyDescent="0.25">
      <c r="A3285" s="19" t="s">
        <v>14660</v>
      </c>
      <c r="B3285" t="s">
        <v>14659</v>
      </c>
      <c r="C3285" t="s">
        <v>14505</v>
      </c>
      <c r="D3285" t="s">
        <v>14658</v>
      </c>
      <c r="E3285" t="s">
        <v>14657</v>
      </c>
      <c r="F3285" t="s">
        <v>14466</v>
      </c>
      <c r="G3285" t="s">
        <v>14255</v>
      </c>
      <c r="H3285" s="18" t="s">
        <v>14254</v>
      </c>
    </row>
    <row r="3286" spans="1:8" x14ac:dyDescent="0.25">
      <c r="A3286" s="19" t="s">
        <v>14653</v>
      </c>
      <c r="B3286" t="s">
        <v>14652</v>
      </c>
      <c r="C3286" t="s">
        <v>14497</v>
      </c>
      <c r="D3286" t="s">
        <v>14651</v>
      </c>
      <c r="E3286" t="s">
        <v>14650</v>
      </c>
      <c r="F3286" t="s">
        <v>14502</v>
      </c>
      <c r="G3286" t="s">
        <v>11798</v>
      </c>
      <c r="H3286" s="18" t="s">
        <v>11797</v>
      </c>
    </row>
    <row r="3287" spans="1:8" x14ac:dyDescent="0.25">
      <c r="A3287" s="19" t="s">
        <v>14646</v>
      </c>
      <c r="B3287" t="s">
        <v>14645</v>
      </c>
      <c r="C3287" t="s">
        <v>14489</v>
      </c>
      <c r="D3287" t="s">
        <v>14644</v>
      </c>
      <c r="E3287" t="s">
        <v>14643</v>
      </c>
      <c r="F3287" t="s">
        <v>14308</v>
      </c>
      <c r="G3287" t="s">
        <v>13455</v>
      </c>
      <c r="H3287" s="18" t="s">
        <v>13454</v>
      </c>
    </row>
    <row r="3288" spans="1:8" x14ac:dyDescent="0.25">
      <c r="A3288" s="19" t="s">
        <v>14639</v>
      </c>
      <c r="B3288" t="s">
        <v>14638</v>
      </c>
      <c r="C3288" t="s">
        <v>14481</v>
      </c>
      <c r="D3288" t="s">
        <v>14637</v>
      </c>
      <c r="E3288" t="s">
        <v>14636</v>
      </c>
      <c r="F3288" t="s">
        <v>14458</v>
      </c>
      <c r="G3288" t="s">
        <v>13451</v>
      </c>
      <c r="H3288" s="18" t="s">
        <v>13450</v>
      </c>
    </row>
    <row r="3289" spans="1:8" x14ac:dyDescent="0.25">
      <c r="A3289" s="19" t="s">
        <v>14632</v>
      </c>
      <c r="B3289" t="s">
        <v>14631</v>
      </c>
      <c r="C3289" t="s">
        <v>14473</v>
      </c>
      <c r="D3289" t="s">
        <v>14630</v>
      </c>
      <c r="E3289" t="s">
        <v>14629</v>
      </c>
      <c r="F3289" t="s">
        <v>14292</v>
      </c>
      <c r="G3289" t="s">
        <v>13447</v>
      </c>
      <c r="H3289" s="18" t="s">
        <v>13446</v>
      </c>
    </row>
    <row r="3290" spans="1:8" x14ac:dyDescent="0.25">
      <c r="A3290" s="19" t="s">
        <v>14625</v>
      </c>
      <c r="B3290" t="s">
        <v>14598</v>
      </c>
      <c r="C3290" t="s">
        <v>14624</v>
      </c>
      <c r="D3290" t="s">
        <v>14623</v>
      </c>
      <c r="E3290" t="s">
        <v>14622</v>
      </c>
      <c r="F3290" t="s">
        <v>14741</v>
      </c>
      <c r="G3290" t="s">
        <v>13443</v>
      </c>
      <c r="H3290" s="18" t="s">
        <v>13442</v>
      </c>
    </row>
    <row r="3291" spans="1:8" x14ac:dyDescent="0.25">
      <c r="A3291" s="19" t="s">
        <v>14618</v>
      </c>
      <c r="B3291" t="s">
        <v>14591</v>
      </c>
      <c r="C3291" t="s">
        <v>14617</v>
      </c>
      <c r="D3291" t="s">
        <v>14616</v>
      </c>
      <c r="E3291" t="s">
        <v>14615</v>
      </c>
      <c r="F3291" t="s">
        <v>14419</v>
      </c>
      <c r="G3291" t="s">
        <v>13439</v>
      </c>
      <c r="H3291" s="18" t="s">
        <v>13438</v>
      </c>
    </row>
    <row r="3292" spans="1:8" x14ac:dyDescent="0.25">
      <c r="A3292" s="19" t="s">
        <v>14611</v>
      </c>
      <c r="B3292" t="s">
        <v>14610</v>
      </c>
      <c r="C3292" t="s">
        <v>14609</v>
      </c>
      <c r="D3292" t="s">
        <v>14608</v>
      </c>
      <c r="E3292" t="s">
        <v>14607</v>
      </c>
      <c r="F3292" t="s">
        <v>14560</v>
      </c>
      <c r="G3292" t="s">
        <v>13435</v>
      </c>
      <c r="H3292" s="18" t="s">
        <v>13434</v>
      </c>
    </row>
    <row r="3293" spans="1:8" x14ac:dyDescent="0.25">
      <c r="A3293" s="19" t="s">
        <v>14603</v>
      </c>
      <c r="B3293" t="s">
        <v>14602</v>
      </c>
      <c r="C3293" t="s">
        <v>14601</v>
      </c>
      <c r="D3293" t="s">
        <v>14600</v>
      </c>
      <c r="E3293" t="s">
        <v>14599</v>
      </c>
      <c r="F3293" t="s">
        <v>14677</v>
      </c>
      <c r="G3293" t="s">
        <v>13431</v>
      </c>
      <c r="H3293" s="18" t="s">
        <v>13430</v>
      </c>
    </row>
    <row r="3294" spans="1:8" x14ac:dyDescent="0.25">
      <c r="A3294" s="19" t="s">
        <v>14595</v>
      </c>
      <c r="B3294" t="s">
        <v>14576</v>
      </c>
      <c r="C3294" t="s">
        <v>14594</v>
      </c>
      <c r="D3294" t="s">
        <v>14593</v>
      </c>
      <c r="E3294" t="s">
        <v>14592</v>
      </c>
      <c r="F3294" t="s">
        <v>14482</v>
      </c>
      <c r="G3294" t="s">
        <v>13427</v>
      </c>
      <c r="H3294" s="18" t="s">
        <v>13426</v>
      </c>
    </row>
    <row r="3295" spans="1:8" x14ac:dyDescent="0.25">
      <c r="A3295" s="19" t="s">
        <v>14588</v>
      </c>
      <c r="B3295" t="s">
        <v>14568</v>
      </c>
      <c r="C3295" t="s">
        <v>14587</v>
      </c>
      <c r="D3295" t="s">
        <v>14586</v>
      </c>
      <c r="E3295" t="s">
        <v>14585</v>
      </c>
      <c r="F3295" t="s">
        <v>14614</v>
      </c>
      <c r="G3295" t="s">
        <v>13423</v>
      </c>
      <c r="H3295" s="18" t="s">
        <v>13422</v>
      </c>
    </row>
    <row r="3296" spans="1:8" x14ac:dyDescent="0.25">
      <c r="A3296" s="19" t="s">
        <v>14581</v>
      </c>
      <c r="B3296" t="s">
        <v>14580</v>
      </c>
      <c r="C3296" t="s">
        <v>14579</v>
      </c>
      <c r="D3296" t="s">
        <v>14578</v>
      </c>
      <c r="E3296" t="s">
        <v>14577</v>
      </c>
      <c r="F3296" t="s">
        <v>14728</v>
      </c>
      <c r="G3296" t="s">
        <v>13419</v>
      </c>
      <c r="H3296" s="18" t="s">
        <v>13418</v>
      </c>
    </row>
    <row r="3297" spans="1:8" x14ac:dyDescent="0.25">
      <c r="A3297" s="19" t="s">
        <v>14573</v>
      </c>
      <c r="B3297" t="s">
        <v>14572</v>
      </c>
      <c r="C3297" t="s">
        <v>14571</v>
      </c>
      <c r="D3297" t="s">
        <v>14570</v>
      </c>
      <c r="E3297" t="s">
        <v>14569</v>
      </c>
      <c r="F3297" t="s">
        <v>14300</v>
      </c>
      <c r="G3297" t="s">
        <v>11587</v>
      </c>
      <c r="H3297" s="18" t="s">
        <v>11586</v>
      </c>
    </row>
    <row r="3298" spans="1:8" x14ac:dyDescent="0.25">
      <c r="A3298" s="19" t="s">
        <v>14565</v>
      </c>
      <c r="B3298" t="s">
        <v>14564</v>
      </c>
      <c r="C3298" t="s">
        <v>14563</v>
      </c>
      <c r="D3298" t="s">
        <v>14562</v>
      </c>
      <c r="E3298" t="s">
        <v>14561</v>
      </c>
      <c r="F3298" t="s">
        <v>14403</v>
      </c>
      <c r="G3298" t="s">
        <v>11919</v>
      </c>
      <c r="H3298" s="18" t="s">
        <v>11980</v>
      </c>
    </row>
    <row r="3299" spans="1:8" x14ac:dyDescent="0.25">
      <c r="A3299" s="19" t="s">
        <v>14557</v>
      </c>
      <c r="B3299" t="s">
        <v>14556</v>
      </c>
      <c r="C3299" t="s">
        <v>14555</v>
      </c>
      <c r="D3299" t="s">
        <v>14554</v>
      </c>
      <c r="E3299" t="s">
        <v>14553</v>
      </c>
      <c r="F3299" t="s">
        <v>14635</v>
      </c>
      <c r="G3299" t="s">
        <v>11916</v>
      </c>
      <c r="H3299" s="18" t="s">
        <v>11977</v>
      </c>
    </row>
    <row r="3300" spans="1:8" x14ac:dyDescent="0.25">
      <c r="A3300" s="19" t="s">
        <v>14549</v>
      </c>
      <c r="B3300" t="s">
        <v>14548</v>
      </c>
      <c r="C3300" t="s">
        <v>14547</v>
      </c>
      <c r="D3300" t="s">
        <v>14546</v>
      </c>
      <c r="E3300" t="s">
        <v>14545</v>
      </c>
      <c r="F3300" t="s">
        <v>14591</v>
      </c>
      <c r="G3300" t="s">
        <v>11913</v>
      </c>
      <c r="H3300" s="18" t="s">
        <v>11974</v>
      </c>
    </row>
    <row r="3301" spans="1:8" x14ac:dyDescent="0.25">
      <c r="A3301" s="19" t="s">
        <v>14541</v>
      </c>
      <c r="B3301" t="s">
        <v>14540</v>
      </c>
      <c r="C3301" t="s">
        <v>14539</v>
      </c>
      <c r="D3301" t="s">
        <v>14538</v>
      </c>
      <c r="E3301" t="s">
        <v>14537</v>
      </c>
      <c r="F3301" t="s">
        <v>14332</v>
      </c>
      <c r="G3301" t="s">
        <v>11910</v>
      </c>
      <c r="H3301" s="18" t="s">
        <v>11971</v>
      </c>
    </row>
    <row r="3302" spans="1:8" x14ac:dyDescent="0.25">
      <c r="A3302" s="19" t="s">
        <v>14533</v>
      </c>
      <c r="B3302" t="s">
        <v>14532</v>
      </c>
      <c r="C3302" t="s">
        <v>14531</v>
      </c>
      <c r="D3302" t="s">
        <v>14530</v>
      </c>
      <c r="E3302" t="s">
        <v>14529</v>
      </c>
      <c r="F3302" t="s">
        <v>14474</v>
      </c>
      <c r="G3302" t="s">
        <v>11907</v>
      </c>
      <c r="H3302" s="18" t="s">
        <v>11968</v>
      </c>
    </row>
    <row r="3303" spans="1:8" x14ac:dyDescent="0.25">
      <c r="A3303" s="19" t="s">
        <v>14525</v>
      </c>
      <c r="B3303" t="s">
        <v>14524</v>
      </c>
      <c r="C3303" t="s">
        <v>14523</v>
      </c>
      <c r="D3303" t="s">
        <v>14522</v>
      </c>
      <c r="E3303" t="s">
        <v>14521</v>
      </c>
      <c r="F3303" t="s">
        <v>14690</v>
      </c>
      <c r="G3303" t="s">
        <v>11904</v>
      </c>
      <c r="H3303" s="18" t="s">
        <v>11965</v>
      </c>
    </row>
    <row r="3304" spans="1:8" x14ac:dyDescent="0.25">
      <c r="A3304" s="19" t="s">
        <v>14518</v>
      </c>
      <c r="B3304" t="s">
        <v>14517</v>
      </c>
      <c r="C3304" t="s">
        <v>14516</v>
      </c>
      <c r="D3304" t="s">
        <v>14515</v>
      </c>
      <c r="E3304" t="s">
        <v>14514</v>
      </c>
      <c r="F3304" t="s">
        <v>14340</v>
      </c>
      <c r="G3304" t="s">
        <v>11900</v>
      </c>
      <c r="H3304" s="18" t="s">
        <v>11962</v>
      </c>
    </row>
    <row r="3305" spans="1:8" x14ac:dyDescent="0.25">
      <c r="A3305" s="19" t="s">
        <v>14511</v>
      </c>
      <c r="B3305" t="s">
        <v>14510</v>
      </c>
      <c r="C3305" t="s">
        <v>14509</v>
      </c>
      <c r="D3305" t="s">
        <v>14508</v>
      </c>
      <c r="E3305" t="s">
        <v>14507</v>
      </c>
      <c r="F3305" t="s">
        <v>14450</v>
      </c>
      <c r="G3305" t="s">
        <v>11896</v>
      </c>
      <c r="H3305" s="18" t="s">
        <v>11959</v>
      </c>
    </row>
    <row r="3306" spans="1:8" x14ac:dyDescent="0.25">
      <c r="A3306" s="19" t="s">
        <v>14503</v>
      </c>
      <c r="B3306" t="s">
        <v>14502</v>
      </c>
      <c r="C3306" t="s">
        <v>14501</v>
      </c>
      <c r="D3306" t="s">
        <v>14500</v>
      </c>
      <c r="E3306" t="s">
        <v>14499</v>
      </c>
      <c r="F3306" t="s">
        <v>14697</v>
      </c>
      <c r="G3306" t="s">
        <v>11892</v>
      </c>
      <c r="H3306" s="18" t="s">
        <v>11956</v>
      </c>
    </row>
    <row r="3307" spans="1:8" x14ac:dyDescent="0.25">
      <c r="A3307" s="19" t="s">
        <v>14495</v>
      </c>
      <c r="B3307" t="s">
        <v>14494</v>
      </c>
      <c r="C3307" t="s">
        <v>14493</v>
      </c>
      <c r="D3307" t="s">
        <v>14492</v>
      </c>
      <c r="E3307" t="s">
        <v>14491</v>
      </c>
      <c r="F3307" t="s">
        <v>14356</v>
      </c>
      <c r="G3307" t="s">
        <v>11888</v>
      </c>
      <c r="H3307" s="18" t="s">
        <v>11953</v>
      </c>
    </row>
    <row r="3308" spans="1:8" x14ac:dyDescent="0.25">
      <c r="A3308" s="19" t="s">
        <v>14487</v>
      </c>
      <c r="B3308" t="s">
        <v>14486</v>
      </c>
      <c r="C3308" t="s">
        <v>14485</v>
      </c>
      <c r="D3308" t="s">
        <v>14484</v>
      </c>
      <c r="E3308" t="s">
        <v>14483</v>
      </c>
      <c r="F3308" t="s">
        <v>14296</v>
      </c>
      <c r="G3308" t="s">
        <v>11884</v>
      </c>
      <c r="H3308" s="18" t="s">
        <v>11950</v>
      </c>
    </row>
    <row r="3309" spans="1:8" x14ac:dyDescent="0.25">
      <c r="A3309" s="19" t="s">
        <v>14479</v>
      </c>
      <c r="B3309" t="s">
        <v>14478</v>
      </c>
      <c r="C3309" t="s">
        <v>14477</v>
      </c>
      <c r="D3309" t="s">
        <v>14476</v>
      </c>
      <c r="E3309" t="s">
        <v>14475</v>
      </c>
      <c r="F3309" t="s">
        <v>14528</v>
      </c>
      <c r="G3309" t="s">
        <v>11880</v>
      </c>
      <c r="H3309" s="18" t="s">
        <v>11947</v>
      </c>
    </row>
    <row r="3310" spans="1:8" x14ac:dyDescent="0.25">
      <c r="A3310" s="19" t="s">
        <v>14471</v>
      </c>
      <c r="B3310" t="s">
        <v>14470</v>
      </c>
      <c r="C3310" t="s">
        <v>14469</v>
      </c>
      <c r="D3310" t="s">
        <v>14468</v>
      </c>
      <c r="E3310" t="s">
        <v>14467</v>
      </c>
      <c r="F3310" t="s">
        <v>14704</v>
      </c>
      <c r="G3310" t="s">
        <v>11876</v>
      </c>
      <c r="H3310" s="18" t="s">
        <v>11944</v>
      </c>
    </row>
    <row r="3311" spans="1:8" x14ac:dyDescent="0.25">
      <c r="A3311" s="19" t="s">
        <v>14463</v>
      </c>
      <c r="B3311" t="s">
        <v>14462</v>
      </c>
      <c r="C3311" t="s">
        <v>14461</v>
      </c>
      <c r="D3311" t="s">
        <v>14460</v>
      </c>
      <c r="E3311" t="s">
        <v>14459</v>
      </c>
      <c r="F3311" t="s">
        <v>42744</v>
      </c>
      <c r="G3311" t="s">
        <v>11872</v>
      </c>
      <c r="H3311" s="18" t="s">
        <v>11941</v>
      </c>
    </row>
    <row r="3312" spans="1:8" x14ac:dyDescent="0.25">
      <c r="A3312" s="19" t="s">
        <v>14455</v>
      </c>
      <c r="B3312" t="s">
        <v>14454</v>
      </c>
      <c r="C3312" t="s">
        <v>14453</v>
      </c>
      <c r="D3312" t="s">
        <v>14452</v>
      </c>
      <c r="E3312" t="s">
        <v>14451</v>
      </c>
      <c r="F3312" t="s">
        <v>14649</v>
      </c>
      <c r="G3312" t="s">
        <v>11868</v>
      </c>
      <c r="H3312" s="18" t="s">
        <v>11938</v>
      </c>
    </row>
    <row r="3313" spans="1:8" x14ac:dyDescent="0.25">
      <c r="A3313" s="19" t="s">
        <v>14447</v>
      </c>
      <c r="B3313" t="s">
        <v>14446</v>
      </c>
      <c r="C3313" t="s">
        <v>14445</v>
      </c>
      <c r="D3313" t="s">
        <v>14444</v>
      </c>
      <c r="E3313" t="s">
        <v>14443</v>
      </c>
      <c r="F3313" t="s">
        <v>14498</v>
      </c>
      <c r="G3313" t="s">
        <v>11864</v>
      </c>
      <c r="H3313" s="18" t="s">
        <v>11935</v>
      </c>
    </row>
    <row r="3314" spans="1:8" x14ac:dyDescent="0.25">
      <c r="A3314" s="19" t="s">
        <v>14439</v>
      </c>
      <c r="B3314" t="s">
        <v>14438</v>
      </c>
      <c r="C3314" t="s">
        <v>14437</v>
      </c>
      <c r="D3314" t="s">
        <v>14436</v>
      </c>
      <c r="E3314" t="s">
        <v>14435</v>
      </c>
      <c r="F3314" t="s">
        <v>14710</v>
      </c>
      <c r="G3314" t="s">
        <v>11860</v>
      </c>
      <c r="H3314" s="18" t="s">
        <v>11932</v>
      </c>
    </row>
    <row r="3315" spans="1:8" x14ac:dyDescent="0.25">
      <c r="A3315" s="19" t="s">
        <v>14432</v>
      </c>
      <c r="B3315" t="s">
        <v>14431</v>
      </c>
      <c r="C3315" t="s">
        <v>14430</v>
      </c>
      <c r="D3315" t="s">
        <v>14429</v>
      </c>
      <c r="E3315" t="s">
        <v>14428</v>
      </c>
      <c r="F3315" t="s">
        <v>14716</v>
      </c>
      <c r="G3315" t="s">
        <v>11856</v>
      </c>
      <c r="H3315" s="18" t="s">
        <v>11929</v>
      </c>
    </row>
    <row r="3316" spans="1:8" x14ac:dyDescent="0.25">
      <c r="A3316" s="19" t="s">
        <v>14424</v>
      </c>
      <c r="B3316" t="s">
        <v>14423</v>
      </c>
      <c r="C3316" t="s">
        <v>14422</v>
      </c>
      <c r="D3316" t="s">
        <v>14421</v>
      </c>
      <c r="E3316" t="s">
        <v>14420</v>
      </c>
      <c r="F3316" t="s">
        <v>14536</v>
      </c>
      <c r="G3316" t="s">
        <v>11852</v>
      </c>
      <c r="H3316" s="18" t="s">
        <v>11926</v>
      </c>
    </row>
    <row r="3317" spans="1:8" x14ac:dyDescent="0.25">
      <c r="A3317" s="19" t="s">
        <v>14416</v>
      </c>
      <c r="B3317" t="s">
        <v>14415</v>
      </c>
      <c r="C3317" t="s">
        <v>14414</v>
      </c>
      <c r="D3317" t="s">
        <v>14413</v>
      </c>
      <c r="E3317" t="s">
        <v>14412</v>
      </c>
      <c r="F3317" t="s">
        <v>14568</v>
      </c>
      <c r="G3317" t="s">
        <v>11848</v>
      </c>
      <c r="H3317" s="18" t="s">
        <v>11923</v>
      </c>
    </row>
    <row r="3318" spans="1:8" x14ac:dyDescent="0.25">
      <c r="A3318" s="19" t="s">
        <v>14408</v>
      </c>
      <c r="B3318" t="s">
        <v>14407</v>
      </c>
      <c r="C3318" t="s">
        <v>14406</v>
      </c>
      <c r="D3318" t="s">
        <v>14405</v>
      </c>
      <c r="E3318" t="s">
        <v>14404</v>
      </c>
      <c r="F3318" t="s">
        <v>14606</v>
      </c>
      <c r="G3318" t="s">
        <v>11844</v>
      </c>
      <c r="H3318" s="18" t="s">
        <v>11920</v>
      </c>
    </row>
    <row r="3319" spans="1:8" x14ac:dyDescent="0.25">
      <c r="A3319" s="19" t="s">
        <v>14400</v>
      </c>
      <c r="B3319" t="s">
        <v>14399</v>
      </c>
      <c r="C3319" t="s">
        <v>14398</v>
      </c>
      <c r="D3319" t="s">
        <v>14397</v>
      </c>
      <c r="E3319" t="s">
        <v>14396</v>
      </c>
      <c r="F3319" t="s">
        <v>14628</v>
      </c>
      <c r="G3319" t="s">
        <v>11840</v>
      </c>
      <c r="H3319" s="18" t="s">
        <v>11917</v>
      </c>
    </row>
    <row r="3320" spans="1:8" x14ac:dyDescent="0.25">
      <c r="A3320" s="19" t="s">
        <v>14392</v>
      </c>
      <c r="B3320" t="s">
        <v>14391</v>
      </c>
      <c r="C3320" t="s">
        <v>14390</v>
      </c>
      <c r="D3320" t="s">
        <v>14389</v>
      </c>
      <c r="E3320" t="s">
        <v>14388</v>
      </c>
      <c r="F3320" t="s">
        <v>14584</v>
      </c>
      <c r="G3320" t="s">
        <v>11836</v>
      </c>
      <c r="H3320" s="18" t="s">
        <v>11914</v>
      </c>
    </row>
    <row r="3321" spans="1:8" x14ac:dyDescent="0.25">
      <c r="A3321" s="19" t="s">
        <v>14384</v>
      </c>
      <c r="B3321" t="s">
        <v>14383</v>
      </c>
      <c r="C3321" t="s">
        <v>14382</v>
      </c>
      <c r="D3321" t="s">
        <v>14381</v>
      </c>
      <c r="E3321" t="s">
        <v>14380</v>
      </c>
      <c r="F3321" t="s">
        <v>14411</v>
      </c>
      <c r="G3321" t="s">
        <v>11832</v>
      </c>
      <c r="H3321" s="18" t="s">
        <v>11911</v>
      </c>
    </row>
    <row r="3322" spans="1:8" x14ac:dyDescent="0.25">
      <c r="A3322" s="19" t="s">
        <v>14377</v>
      </c>
      <c r="B3322" t="s">
        <v>14376</v>
      </c>
      <c r="C3322" t="s">
        <v>14375</v>
      </c>
      <c r="D3322" t="s">
        <v>14374</v>
      </c>
      <c r="E3322" t="s">
        <v>14373</v>
      </c>
      <c r="F3322" t="s">
        <v>14552</v>
      </c>
      <c r="G3322" t="s">
        <v>11828</v>
      </c>
      <c r="H3322" s="18" t="s">
        <v>11908</v>
      </c>
    </row>
    <row r="3323" spans="1:8" x14ac:dyDescent="0.25">
      <c r="A3323" s="19" t="s">
        <v>14369</v>
      </c>
      <c r="B3323" t="s">
        <v>14368</v>
      </c>
      <c r="C3323" t="s">
        <v>14367</v>
      </c>
      <c r="D3323" t="s">
        <v>14366</v>
      </c>
      <c r="E3323" t="s">
        <v>14365</v>
      </c>
      <c r="F3323" t="s">
        <v>14656</v>
      </c>
      <c r="G3323" t="s">
        <v>11824</v>
      </c>
      <c r="H3323" s="18" t="s">
        <v>11905</v>
      </c>
    </row>
    <row r="3324" spans="1:8" x14ac:dyDescent="0.25">
      <c r="A3324" s="19" t="s">
        <v>14361</v>
      </c>
      <c r="B3324" t="s">
        <v>14360</v>
      </c>
      <c r="C3324" t="s">
        <v>14359</v>
      </c>
      <c r="D3324" t="s">
        <v>14358</v>
      </c>
      <c r="E3324" t="s">
        <v>14357</v>
      </c>
      <c r="F3324" t="s">
        <v>14642</v>
      </c>
      <c r="G3324" t="s">
        <v>11902</v>
      </c>
      <c r="H3324" s="18" t="s">
        <v>11901</v>
      </c>
    </row>
    <row r="3325" spans="1:8" x14ac:dyDescent="0.25">
      <c r="A3325" s="19" t="s">
        <v>14353</v>
      </c>
      <c r="B3325" t="s">
        <v>14352</v>
      </c>
      <c r="C3325" t="s">
        <v>14351</v>
      </c>
      <c r="D3325" t="s">
        <v>14350</v>
      </c>
      <c r="E3325" t="s">
        <v>14349</v>
      </c>
      <c r="F3325" t="s">
        <v>14372</v>
      </c>
      <c r="G3325" t="s">
        <v>11898</v>
      </c>
      <c r="H3325" s="18" t="s">
        <v>11897</v>
      </c>
    </row>
    <row r="3326" spans="1:8" x14ac:dyDescent="0.25">
      <c r="A3326" s="19" t="s">
        <v>14345</v>
      </c>
      <c r="B3326" t="s">
        <v>14344</v>
      </c>
      <c r="C3326" t="s">
        <v>14343</v>
      </c>
      <c r="D3326" t="s">
        <v>14342</v>
      </c>
      <c r="E3326" t="s">
        <v>14341</v>
      </c>
      <c r="F3326" t="s">
        <v>14364</v>
      </c>
      <c r="G3326" t="s">
        <v>11894</v>
      </c>
      <c r="H3326" s="18" t="s">
        <v>11893</v>
      </c>
    </row>
    <row r="3327" spans="1:8" x14ac:dyDescent="0.25">
      <c r="A3327" s="19" t="s">
        <v>14337</v>
      </c>
      <c r="B3327" t="s">
        <v>14336</v>
      </c>
      <c r="C3327" t="s">
        <v>14335</v>
      </c>
      <c r="D3327" t="s">
        <v>14334</v>
      </c>
      <c r="E3327" t="s">
        <v>14333</v>
      </c>
      <c r="F3327" t="s">
        <v>14598</v>
      </c>
      <c r="G3327" t="s">
        <v>42743</v>
      </c>
      <c r="H3327" s="18" t="s">
        <v>42742</v>
      </c>
    </row>
    <row r="3328" spans="1:8" x14ac:dyDescent="0.25">
      <c r="A3328" s="19" t="s">
        <v>14329</v>
      </c>
      <c r="B3328" t="s">
        <v>14328</v>
      </c>
      <c r="C3328" t="s">
        <v>14327</v>
      </c>
      <c r="D3328" t="s">
        <v>14326</v>
      </c>
      <c r="E3328" t="s">
        <v>14325</v>
      </c>
      <c r="F3328" t="s">
        <v>14663</v>
      </c>
      <c r="G3328" t="s">
        <v>11508</v>
      </c>
      <c r="H3328" s="18" t="s">
        <v>11507</v>
      </c>
    </row>
    <row r="3329" spans="1:8" x14ac:dyDescent="0.25">
      <c r="A3329" s="19" t="s">
        <v>14321</v>
      </c>
      <c r="B3329" t="s">
        <v>14320</v>
      </c>
      <c r="C3329" t="s">
        <v>14319</v>
      </c>
      <c r="D3329" t="s">
        <v>14318</v>
      </c>
      <c r="E3329" t="s">
        <v>14317</v>
      </c>
      <c r="F3329" t="s">
        <v>14427</v>
      </c>
      <c r="G3329" t="s">
        <v>11504</v>
      </c>
      <c r="H3329" s="18" t="s">
        <v>11503</v>
      </c>
    </row>
    <row r="3330" spans="1:8" x14ac:dyDescent="0.25">
      <c r="A3330" s="19" t="s">
        <v>14313</v>
      </c>
      <c r="B3330" t="s">
        <v>14312</v>
      </c>
      <c r="C3330" t="s">
        <v>14311</v>
      </c>
      <c r="D3330" t="s">
        <v>14310</v>
      </c>
      <c r="E3330" t="s">
        <v>14309</v>
      </c>
      <c r="F3330" t="s">
        <v>14324</v>
      </c>
      <c r="G3330" t="s">
        <v>11500</v>
      </c>
      <c r="H3330" s="18" t="s">
        <v>11499</v>
      </c>
    </row>
    <row r="3331" spans="1:8" x14ac:dyDescent="0.25">
      <c r="A3331" s="19" t="s">
        <v>14305</v>
      </c>
      <c r="B3331" t="s">
        <v>14304</v>
      </c>
      <c r="C3331" t="s">
        <v>14303</v>
      </c>
      <c r="D3331" t="s">
        <v>14302</v>
      </c>
      <c r="E3331" t="s">
        <v>14301</v>
      </c>
      <c r="F3331" t="s">
        <v>14159</v>
      </c>
      <c r="G3331" t="s">
        <v>11496</v>
      </c>
      <c r="H3331" s="18" t="s">
        <v>11495</v>
      </c>
    </row>
    <row r="3332" spans="1:8" x14ac:dyDescent="0.25">
      <c r="A3332" s="19" t="s">
        <v>14297</v>
      </c>
      <c r="B3332" t="s">
        <v>14296</v>
      </c>
      <c r="C3332" t="s">
        <v>14295</v>
      </c>
      <c r="D3332" t="s">
        <v>14294</v>
      </c>
      <c r="E3332" t="s">
        <v>14293</v>
      </c>
      <c r="F3332" t="s">
        <v>14387</v>
      </c>
      <c r="G3332" t="s">
        <v>42741</v>
      </c>
      <c r="H3332" s="18" t="s">
        <v>42740</v>
      </c>
    </row>
    <row r="3333" spans="1:8" x14ac:dyDescent="0.25">
      <c r="A3333" s="19" t="s">
        <v>14289</v>
      </c>
      <c r="B3333" t="s">
        <v>14288</v>
      </c>
      <c r="C3333" t="s">
        <v>14287</v>
      </c>
      <c r="D3333" t="s">
        <v>14286</v>
      </c>
      <c r="E3333" t="s">
        <v>42739</v>
      </c>
      <c r="F3333" t="s">
        <v>14684</v>
      </c>
      <c r="G3333" t="s">
        <v>14605</v>
      </c>
      <c r="H3333" s="18" t="s">
        <v>14604</v>
      </c>
    </row>
    <row r="3334" spans="1:8" x14ac:dyDescent="0.25">
      <c r="A3334" s="19" t="s">
        <v>14283</v>
      </c>
      <c r="B3334" t="s">
        <v>14282</v>
      </c>
      <c r="C3334" t="s">
        <v>14281</v>
      </c>
      <c r="D3334" t="s">
        <v>14280</v>
      </c>
      <c r="G3334" t="s">
        <v>14597</v>
      </c>
      <c r="H3334" s="18" t="s">
        <v>14596</v>
      </c>
    </row>
    <row r="3335" spans="1:8" x14ac:dyDescent="0.25">
      <c r="A3335" s="19" t="s">
        <v>14277</v>
      </c>
      <c r="B3335" t="s">
        <v>14276</v>
      </c>
      <c r="C3335" t="s">
        <v>14275</v>
      </c>
      <c r="D3335" t="s">
        <v>14274</v>
      </c>
      <c r="G3335" t="s">
        <v>14590</v>
      </c>
      <c r="H3335" s="18" t="s">
        <v>14589</v>
      </c>
    </row>
    <row r="3336" spans="1:8" x14ac:dyDescent="0.25">
      <c r="A3336" s="19" t="s">
        <v>14271</v>
      </c>
      <c r="B3336" t="s">
        <v>14270</v>
      </c>
      <c r="C3336" t="s">
        <v>14269</v>
      </c>
      <c r="D3336" t="s">
        <v>14268</v>
      </c>
      <c r="G3336" t="s">
        <v>14583</v>
      </c>
      <c r="H3336" s="18" t="s">
        <v>14582</v>
      </c>
    </row>
    <row r="3337" spans="1:8" x14ac:dyDescent="0.25">
      <c r="A3337" s="19" t="s">
        <v>14265</v>
      </c>
      <c r="B3337" t="s">
        <v>14264</v>
      </c>
      <c r="C3337" t="s">
        <v>14263</v>
      </c>
      <c r="D3337" t="s">
        <v>14262</v>
      </c>
      <c r="G3337" t="s">
        <v>14575</v>
      </c>
      <c r="H3337" s="18" t="s">
        <v>14574</v>
      </c>
    </row>
    <row r="3338" spans="1:8" x14ac:dyDescent="0.25">
      <c r="A3338" s="19" t="s">
        <v>14259</v>
      </c>
      <c r="B3338" t="s">
        <v>14258</v>
      </c>
      <c r="C3338" t="s">
        <v>14257</v>
      </c>
      <c r="D3338" t="s">
        <v>14256</v>
      </c>
      <c r="G3338" t="s">
        <v>14567</v>
      </c>
      <c r="H3338" s="18" t="s">
        <v>14566</v>
      </c>
    </row>
    <row r="3339" spans="1:8" x14ac:dyDescent="0.25">
      <c r="A3339" s="19" t="s">
        <v>14253</v>
      </c>
      <c r="B3339" t="s">
        <v>14252</v>
      </c>
      <c r="C3339" t="s">
        <v>14251</v>
      </c>
      <c r="D3339" t="s">
        <v>14250</v>
      </c>
      <c r="G3339" t="s">
        <v>14559</v>
      </c>
      <c r="H3339" s="18" t="s">
        <v>14558</v>
      </c>
    </row>
    <row r="3340" spans="1:8" x14ac:dyDescent="0.25">
      <c r="A3340" s="19" t="s">
        <v>14248</v>
      </c>
      <c r="B3340" t="s">
        <v>14247</v>
      </c>
      <c r="C3340" t="s">
        <v>14246</v>
      </c>
      <c r="D3340" t="s">
        <v>14245</v>
      </c>
      <c r="G3340" t="s">
        <v>14551</v>
      </c>
      <c r="H3340" s="18" t="s">
        <v>14550</v>
      </c>
    </row>
    <row r="3341" spans="1:8" x14ac:dyDescent="0.25">
      <c r="A3341" s="19" t="s">
        <v>14243</v>
      </c>
      <c r="B3341" t="s">
        <v>14242</v>
      </c>
      <c r="C3341" t="s">
        <v>14241</v>
      </c>
      <c r="D3341" t="s">
        <v>14240</v>
      </c>
      <c r="G3341" t="s">
        <v>14543</v>
      </c>
      <c r="H3341" s="18" t="s">
        <v>14542</v>
      </c>
    </row>
    <row r="3342" spans="1:8" x14ac:dyDescent="0.25">
      <c r="A3342" s="19" t="s">
        <v>14238</v>
      </c>
      <c r="B3342" t="s">
        <v>14237</v>
      </c>
      <c r="C3342" t="s">
        <v>14236</v>
      </c>
      <c r="D3342" t="s">
        <v>14235</v>
      </c>
      <c r="G3342" t="s">
        <v>14535</v>
      </c>
      <c r="H3342" s="18" t="s">
        <v>14534</v>
      </c>
    </row>
    <row r="3343" spans="1:8" x14ac:dyDescent="0.25">
      <c r="A3343" s="19" t="s">
        <v>14232</v>
      </c>
      <c r="B3343" t="s">
        <v>14231</v>
      </c>
      <c r="C3343" t="s">
        <v>14230</v>
      </c>
      <c r="D3343" t="s">
        <v>14229</v>
      </c>
      <c r="G3343" t="s">
        <v>14527</v>
      </c>
      <c r="H3343" s="18" t="s">
        <v>14526</v>
      </c>
    </row>
    <row r="3344" spans="1:8" x14ac:dyDescent="0.25">
      <c r="A3344" s="19" t="s">
        <v>14226</v>
      </c>
      <c r="B3344" t="s">
        <v>14225</v>
      </c>
      <c r="C3344" t="s">
        <v>14224</v>
      </c>
      <c r="D3344" t="s">
        <v>14223</v>
      </c>
      <c r="G3344" t="s">
        <v>14520</v>
      </c>
      <c r="H3344" s="18" t="s">
        <v>14519</v>
      </c>
    </row>
    <row r="3345" spans="1:8" x14ac:dyDescent="0.25">
      <c r="A3345" s="19" t="s">
        <v>14220</v>
      </c>
      <c r="B3345" t="s">
        <v>14219</v>
      </c>
      <c r="C3345" t="s">
        <v>14218</v>
      </c>
      <c r="D3345" t="s">
        <v>14217</v>
      </c>
      <c r="G3345" t="s">
        <v>14513</v>
      </c>
      <c r="H3345" s="18" t="s">
        <v>14512</v>
      </c>
    </row>
    <row r="3346" spans="1:8" x14ac:dyDescent="0.25">
      <c r="A3346" s="19" t="s">
        <v>14214</v>
      </c>
      <c r="B3346" t="s">
        <v>14213</v>
      </c>
      <c r="C3346" t="s">
        <v>14212</v>
      </c>
      <c r="D3346" t="s">
        <v>14211</v>
      </c>
      <c r="G3346" t="s">
        <v>14505</v>
      </c>
      <c r="H3346" s="18" t="s">
        <v>14504</v>
      </c>
    </row>
    <row r="3347" spans="1:8" x14ac:dyDescent="0.25">
      <c r="A3347" s="19" t="s">
        <v>14208</v>
      </c>
      <c r="B3347" t="s">
        <v>14207</v>
      </c>
      <c r="C3347" t="s">
        <v>14206</v>
      </c>
      <c r="D3347" t="s">
        <v>14205</v>
      </c>
      <c r="G3347" t="s">
        <v>14497</v>
      </c>
      <c r="H3347" s="18" t="s">
        <v>14496</v>
      </c>
    </row>
    <row r="3348" spans="1:8" x14ac:dyDescent="0.25">
      <c r="A3348" s="19" t="s">
        <v>14202</v>
      </c>
      <c r="B3348" t="s">
        <v>14201</v>
      </c>
      <c r="C3348" t="s">
        <v>14200</v>
      </c>
      <c r="D3348" t="s">
        <v>14199</v>
      </c>
      <c r="G3348" t="s">
        <v>14489</v>
      </c>
      <c r="H3348" s="18" t="s">
        <v>14488</v>
      </c>
    </row>
    <row r="3349" spans="1:8" x14ac:dyDescent="0.25">
      <c r="A3349" s="19" t="s">
        <v>14196</v>
      </c>
      <c r="B3349" t="s">
        <v>14195</v>
      </c>
      <c r="C3349" t="s">
        <v>14194</v>
      </c>
      <c r="D3349" t="s">
        <v>14193</v>
      </c>
      <c r="G3349" t="s">
        <v>14481</v>
      </c>
      <c r="H3349" s="18" t="s">
        <v>14480</v>
      </c>
    </row>
    <row r="3350" spans="1:8" x14ac:dyDescent="0.25">
      <c r="A3350" s="19" t="s">
        <v>14190</v>
      </c>
      <c r="B3350" t="s">
        <v>14189</v>
      </c>
      <c r="C3350" t="s">
        <v>14188</v>
      </c>
      <c r="D3350" t="s">
        <v>14187</v>
      </c>
      <c r="G3350" t="s">
        <v>14473</v>
      </c>
      <c r="H3350" s="18" t="s">
        <v>14472</v>
      </c>
    </row>
    <row r="3351" spans="1:8" x14ac:dyDescent="0.25">
      <c r="A3351" s="19" t="s">
        <v>14184</v>
      </c>
      <c r="B3351" t="s">
        <v>14183</v>
      </c>
      <c r="C3351" t="s">
        <v>14182</v>
      </c>
      <c r="D3351" t="s">
        <v>14181</v>
      </c>
      <c r="G3351" t="s">
        <v>11890</v>
      </c>
      <c r="H3351" s="18" t="s">
        <v>11889</v>
      </c>
    </row>
    <row r="3352" spans="1:8" x14ac:dyDescent="0.25">
      <c r="A3352" s="19" t="s">
        <v>14178</v>
      </c>
      <c r="B3352" t="s">
        <v>14177</v>
      </c>
      <c r="C3352" t="s">
        <v>14176</v>
      </c>
      <c r="D3352" t="s">
        <v>14175</v>
      </c>
      <c r="G3352" t="s">
        <v>11886</v>
      </c>
      <c r="H3352" s="18" t="s">
        <v>11885</v>
      </c>
    </row>
    <row r="3353" spans="1:8" x14ac:dyDescent="0.25">
      <c r="A3353" s="19" t="s">
        <v>14172</v>
      </c>
      <c r="B3353" t="s">
        <v>14171</v>
      </c>
      <c r="C3353" t="s">
        <v>14170</v>
      </c>
      <c r="D3353" t="s">
        <v>14169</v>
      </c>
      <c r="G3353" t="s">
        <v>11882</v>
      </c>
      <c r="H3353" s="18" t="s">
        <v>11881</v>
      </c>
    </row>
    <row r="3354" spans="1:8" x14ac:dyDescent="0.25">
      <c r="A3354" s="19" t="s">
        <v>14166</v>
      </c>
      <c r="B3354" t="s">
        <v>14165</v>
      </c>
      <c r="C3354" t="s">
        <v>14164</v>
      </c>
      <c r="D3354" t="s">
        <v>14163</v>
      </c>
      <c r="G3354" t="s">
        <v>42738</v>
      </c>
      <c r="H3354" s="18" t="s">
        <v>42737</v>
      </c>
    </row>
    <row r="3355" spans="1:8" x14ac:dyDescent="0.25">
      <c r="A3355" s="19" t="s">
        <v>14160</v>
      </c>
      <c r="B3355" t="s">
        <v>14159</v>
      </c>
      <c r="C3355" t="s">
        <v>14158</v>
      </c>
      <c r="D3355" t="s">
        <v>14157</v>
      </c>
      <c r="G3355" t="s">
        <v>42736</v>
      </c>
      <c r="H3355" s="18" t="s">
        <v>42735</v>
      </c>
    </row>
    <row r="3356" spans="1:8" x14ac:dyDescent="0.25">
      <c r="A3356" s="19" t="s">
        <v>14154</v>
      </c>
      <c r="B3356" t="s">
        <v>14153</v>
      </c>
      <c r="C3356" t="s">
        <v>14152</v>
      </c>
      <c r="D3356" t="s">
        <v>14151</v>
      </c>
      <c r="G3356" t="s">
        <v>11528</v>
      </c>
      <c r="H3356" s="18" t="s">
        <v>11527</v>
      </c>
    </row>
    <row r="3357" spans="1:8" x14ac:dyDescent="0.25">
      <c r="A3357" s="19" t="s">
        <v>14148</v>
      </c>
      <c r="B3357" t="s">
        <v>14147</v>
      </c>
      <c r="C3357" t="s">
        <v>14146</v>
      </c>
      <c r="D3357" t="s">
        <v>14145</v>
      </c>
      <c r="G3357" t="s">
        <v>12295</v>
      </c>
      <c r="H3357" s="18" t="s">
        <v>12294</v>
      </c>
    </row>
    <row r="3358" spans="1:8" x14ac:dyDescent="0.25">
      <c r="A3358" s="19" t="s">
        <v>14142</v>
      </c>
      <c r="B3358" t="s">
        <v>14141</v>
      </c>
      <c r="C3358" t="s">
        <v>14140</v>
      </c>
      <c r="D3358" t="s">
        <v>14139</v>
      </c>
      <c r="G3358" t="s">
        <v>12291</v>
      </c>
      <c r="H3358" s="18" t="s">
        <v>12290</v>
      </c>
    </row>
    <row r="3359" spans="1:8" x14ac:dyDescent="0.25">
      <c r="A3359" s="19" t="s">
        <v>14136</v>
      </c>
      <c r="B3359" t="s">
        <v>14135</v>
      </c>
      <c r="C3359" t="s">
        <v>14134</v>
      </c>
      <c r="D3359" t="s">
        <v>14133</v>
      </c>
      <c r="G3359" t="s">
        <v>12287</v>
      </c>
      <c r="H3359" s="18" t="s">
        <v>12286</v>
      </c>
    </row>
    <row r="3360" spans="1:8" x14ac:dyDescent="0.25">
      <c r="A3360" s="19" t="s">
        <v>14130</v>
      </c>
      <c r="B3360" t="s">
        <v>14129</v>
      </c>
      <c r="C3360" t="s">
        <v>14128</v>
      </c>
      <c r="D3360" t="s">
        <v>14127</v>
      </c>
      <c r="G3360" t="s">
        <v>12283</v>
      </c>
      <c r="H3360" s="18" t="s">
        <v>12282</v>
      </c>
    </row>
    <row r="3361" spans="1:8" x14ac:dyDescent="0.25">
      <c r="A3361" s="19" t="s">
        <v>14124</v>
      </c>
      <c r="B3361" t="s">
        <v>14123</v>
      </c>
      <c r="C3361" t="s">
        <v>14122</v>
      </c>
      <c r="D3361" t="s">
        <v>14121</v>
      </c>
      <c r="G3361" t="s">
        <v>12279</v>
      </c>
      <c r="H3361" s="18" t="s">
        <v>12278</v>
      </c>
    </row>
    <row r="3362" spans="1:8" x14ac:dyDescent="0.25">
      <c r="A3362" s="19" t="s">
        <v>14118</v>
      </c>
      <c r="B3362" t="s">
        <v>14117</v>
      </c>
      <c r="C3362" t="s">
        <v>14116</v>
      </c>
      <c r="D3362" t="s">
        <v>14115</v>
      </c>
      <c r="G3362" t="s">
        <v>12275</v>
      </c>
      <c r="H3362" s="18" t="s">
        <v>12274</v>
      </c>
    </row>
    <row r="3363" spans="1:8" x14ac:dyDescent="0.25">
      <c r="A3363" s="19" t="s">
        <v>14112</v>
      </c>
      <c r="B3363" t="s">
        <v>14111</v>
      </c>
      <c r="C3363" t="s">
        <v>14110</v>
      </c>
      <c r="D3363" t="s">
        <v>14109</v>
      </c>
      <c r="G3363" t="s">
        <v>12271</v>
      </c>
      <c r="H3363" s="18" t="s">
        <v>12270</v>
      </c>
    </row>
    <row r="3364" spans="1:8" x14ac:dyDescent="0.25">
      <c r="A3364" s="19" t="s">
        <v>14106</v>
      </c>
      <c r="B3364" t="s">
        <v>14105</v>
      </c>
      <c r="C3364" t="s">
        <v>14104</v>
      </c>
      <c r="D3364" t="s">
        <v>14103</v>
      </c>
      <c r="G3364" t="s">
        <v>12267</v>
      </c>
      <c r="H3364" s="18" t="s">
        <v>12266</v>
      </c>
    </row>
    <row r="3365" spans="1:8" x14ac:dyDescent="0.25">
      <c r="A3365" s="19" t="s">
        <v>42734</v>
      </c>
      <c r="B3365" t="s">
        <v>42733</v>
      </c>
      <c r="C3365" t="s">
        <v>14100</v>
      </c>
      <c r="D3365" t="s">
        <v>14099</v>
      </c>
      <c r="G3365" t="s">
        <v>12263</v>
      </c>
      <c r="H3365" s="18" t="s">
        <v>12262</v>
      </c>
    </row>
    <row r="3366" spans="1:8" x14ac:dyDescent="0.25">
      <c r="A3366" s="19" t="s">
        <v>42732</v>
      </c>
      <c r="B3366" t="s">
        <v>42731</v>
      </c>
      <c r="C3366" t="s">
        <v>14096</v>
      </c>
      <c r="D3366" t="s">
        <v>14095</v>
      </c>
      <c r="G3366" t="s">
        <v>12259</v>
      </c>
      <c r="H3366" s="18" t="s">
        <v>12258</v>
      </c>
    </row>
    <row r="3367" spans="1:8" x14ac:dyDescent="0.25">
      <c r="A3367" s="19" t="s">
        <v>42730</v>
      </c>
      <c r="B3367" t="s">
        <v>42729</v>
      </c>
      <c r="C3367" t="s">
        <v>42728</v>
      </c>
      <c r="D3367" t="s">
        <v>42727</v>
      </c>
      <c r="G3367" t="s">
        <v>12255</v>
      </c>
      <c r="H3367" s="18" t="s">
        <v>12254</v>
      </c>
    </row>
    <row r="3368" spans="1:8" x14ac:dyDescent="0.25">
      <c r="A3368" s="19"/>
      <c r="C3368" t="s">
        <v>42726</v>
      </c>
      <c r="D3368" t="s">
        <v>42725</v>
      </c>
      <c r="G3368" t="s">
        <v>12251</v>
      </c>
      <c r="H3368" s="18" t="s">
        <v>12250</v>
      </c>
    </row>
    <row r="3369" spans="1:8" x14ac:dyDescent="0.25">
      <c r="A3369" s="19"/>
      <c r="C3369" t="s">
        <v>14092</v>
      </c>
      <c r="D3369" t="s">
        <v>14091</v>
      </c>
      <c r="G3369" t="s">
        <v>12247</v>
      </c>
      <c r="H3369" s="18" t="s">
        <v>12246</v>
      </c>
    </row>
    <row r="3370" spans="1:8" x14ac:dyDescent="0.25">
      <c r="A3370" s="19"/>
      <c r="C3370" t="s">
        <v>14088</v>
      </c>
      <c r="D3370" t="s">
        <v>14087</v>
      </c>
      <c r="G3370" t="s">
        <v>12243</v>
      </c>
      <c r="H3370" s="18" t="s">
        <v>12242</v>
      </c>
    </row>
    <row r="3371" spans="1:8" x14ac:dyDescent="0.25">
      <c r="A3371" s="19"/>
      <c r="C3371" t="s">
        <v>14084</v>
      </c>
      <c r="D3371" t="s">
        <v>14083</v>
      </c>
      <c r="G3371" t="s">
        <v>12239</v>
      </c>
      <c r="H3371" s="18" t="s">
        <v>12238</v>
      </c>
    </row>
    <row r="3372" spans="1:8" x14ac:dyDescent="0.25">
      <c r="A3372" s="19"/>
      <c r="C3372" t="s">
        <v>14080</v>
      </c>
      <c r="D3372" t="s">
        <v>14079</v>
      </c>
      <c r="G3372" t="s">
        <v>12235</v>
      </c>
      <c r="H3372" s="18" t="s">
        <v>12234</v>
      </c>
    </row>
    <row r="3373" spans="1:8" x14ac:dyDescent="0.25">
      <c r="A3373" s="19"/>
      <c r="C3373" t="s">
        <v>14076</v>
      </c>
      <c r="D3373" t="s">
        <v>14075</v>
      </c>
      <c r="G3373" t="s">
        <v>12231</v>
      </c>
      <c r="H3373" s="18" t="s">
        <v>12230</v>
      </c>
    </row>
    <row r="3374" spans="1:8" x14ac:dyDescent="0.25">
      <c r="A3374" s="19"/>
      <c r="C3374" t="s">
        <v>14072</v>
      </c>
      <c r="D3374" t="s">
        <v>14071</v>
      </c>
      <c r="G3374" t="s">
        <v>12227</v>
      </c>
      <c r="H3374" s="18" t="s">
        <v>12226</v>
      </c>
    </row>
    <row r="3375" spans="1:8" x14ac:dyDescent="0.25">
      <c r="A3375" s="19"/>
      <c r="C3375" t="s">
        <v>14068</v>
      </c>
      <c r="D3375" t="s">
        <v>14067</v>
      </c>
      <c r="G3375" t="s">
        <v>12223</v>
      </c>
      <c r="H3375" s="18" t="s">
        <v>12222</v>
      </c>
    </row>
    <row r="3376" spans="1:8" x14ac:dyDescent="0.25">
      <c r="A3376" s="19"/>
      <c r="C3376" t="s">
        <v>14064</v>
      </c>
      <c r="D3376" t="s">
        <v>14063</v>
      </c>
      <c r="G3376" t="s">
        <v>12219</v>
      </c>
      <c r="H3376" s="18" t="s">
        <v>12218</v>
      </c>
    </row>
    <row r="3377" spans="1:8" x14ac:dyDescent="0.25">
      <c r="A3377" s="19"/>
      <c r="C3377" t="s">
        <v>14060</v>
      </c>
      <c r="D3377" t="s">
        <v>14059</v>
      </c>
      <c r="G3377" t="s">
        <v>12215</v>
      </c>
      <c r="H3377" s="18" t="s">
        <v>12214</v>
      </c>
    </row>
    <row r="3378" spans="1:8" x14ac:dyDescent="0.25">
      <c r="A3378" s="19"/>
      <c r="C3378" t="s">
        <v>14057</v>
      </c>
      <c r="D3378" t="s">
        <v>14056</v>
      </c>
      <c r="G3378" t="s">
        <v>12211</v>
      </c>
      <c r="H3378" s="18" t="s">
        <v>12210</v>
      </c>
    </row>
    <row r="3379" spans="1:8" x14ac:dyDescent="0.25">
      <c r="A3379" s="19"/>
      <c r="C3379" t="s">
        <v>14053</v>
      </c>
      <c r="D3379" t="s">
        <v>14052</v>
      </c>
      <c r="G3379" t="s">
        <v>12208</v>
      </c>
      <c r="H3379" s="18" t="s">
        <v>12207</v>
      </c>
    </row>
    <row r="3380" spans="1:8" x14ac:dyDescent="0.25">
      <c r="A3380" s="19"/>
      <c r="C3380" t="s">
        <v>14049</v>
      </c>
      <c r="D3380" t="s">
        <v>14048</v>
      </c>
      <c r="G3380" t="s">
        <v>12205</v>
      </c>
      <c r="H3380" s="18" t="s">
        <v>12204</v>
      </c>
    </row>
    <row r="3381" spans="1:8" x14ac:dyDescent="0.25">
      <c r="A3381" s="19"/>
      <c r="C3381" t="s">
        <v>14045</v>
      </c>
      <c r="D3381" t="s">
        <v>14044</v>
      </c>
      <c r="G3381" t="s">
        <v>12202</v>
      </c>
      <c r="H3381" s="18" t="s">
        <v>12201</v>
      </c>
    </row>
    <row r="3382" spans="1:8" x14ac:dyDescent="0.25">
      <c r="A3382" s="19"/>
      <c r="C3382" t="s">
        <v>14041</v>
      </c>
      <c r="D3382" t="s">
        <v>14040</v>
      </c>
      <c r="G3382" t="s">
        <v>12199</v>
      </c>
      <c r="H3382" s="18" t="s">
        <v>12198</v>
      </c>
    </row>
    <row r="3383" spans="1:8" x14ac:dyDescent="0.25">
      <c r="A3383" s="19"/>
      <c r="C3383" t="s">
        <v>14037</v>
      </c>
      <c r="D3383" t="s">
        <v>14036</v>
      </c>
      <c r="G3383" t="s">
        <v>12196</v>
      </c>
      <c r="H3383" s="18" t="s">
        <v>12195</v>
      </c>
    </row>
    <row r="3384" spans="1:8" x14ac:dyDescent="0.25">
      <c r="A3384" s="19"/>
      <c r="C3384" t="s">
        <v>14033</v>
      </c>
      <c r="D3384" t="s">
        <v>14032</v>
      </c>
      <c r="G3384" t="s">
        <v>12193</v>
      </c>
      <c r="H3384" s="18" t="s">
        <v>12192</v>
      </c>
    </row>
    <row r="3385" spans="1:8" x14ac:dyDescent="0.25">
      <c r="A3385" s="19"/>
      <c r="C3385" t="s">
        <v>14029</v>
      </c>
      <c r="D3385" t="s">
        <v>14028</v>
      </c>
      <c r="G3385" t="s">
        <v>12190</v>
      </c>
      <c r="H3385" s="18" t="s">
        <v>12189</v>
      </c>
    </row>
    <row r="3386" spans="1:8" x14ac:dyDescent="0.25">
      <c r="A3386" s="19"/>
      <c r="C3386" t="s">
        <v>14025</v>
      </c>
      <c r="D3386" t="s">
        <v>14024</v>
      </c>
      <c r="G3386" t="s">
        <v>12187</v>
      </c>
      <c r="H3386" s="18" t="s">
        <v>12186</v>
      </c>
    </row>
    <row r="3387" spans="1:8" x14ac:dyDescent="0.25">
      <c r="A3387" s="19"/>
      <c r="C3387" t="s">
        <v>14021</v>
      </c>
      <c r="D3387" t="s">
        <v>14020</v>
      </c>
      <c r="G3387" t="s">
        <v>12184</v>
      </c>
      <c r="H3387" s="18" t="s">
        <v>12183</v>
      </c>
    </row>
    <row r="3388" spans="1:8" x14ac:dyDescent="0.25">
      <c r="A3388" s="19"/>
      <c r="C3388" t="s">
        <v>14017</v>
      </c>
      <c r="D3388" t="s">
        <v>14016</v>
      </c>
      <c r="G3388" t="s">
        <v>12181</v>
      </c>
      <c r="H3388" s="18" t="s">
        <v>12180</v>
      </c>
    </row>
    <row r="3389" spans="1:8" x14ac:dyDescent="0.25">
      <c r="A3389" s="19"/>
      <c r="C3389" t="s">
        <v>14013</v>
      </c>
      <c r="D3389" t="s">
        <v>14012</v>
      </c>
      <c r="G3389" t="s">
        <v>12178</v>
      </c>
      <c r="H3389" s="18" t="s">
        <v>12177</v>
      </c>
    </row>
    <row r="3390" spans="1:8" x14ac:dyDescent="0.25">
      <c r="A3390" s="19"/>
      <c r="C3390" t="s">
        <v>14009</v>
      </c>
      <c r="D3390" t="s">
        <v>14008</v>
      </c>
      <c r="G3390" t="s">
        <v>12175</v>
      </c>
      <c r="H3390" s="18" t="s">
        <v>12174</v>
      </c>
    </row>
    <row r="3391" spans="1:8" x14ac:dyDescent="0.25">
      <c r="A3391" s="19"/>
      <c r="C3391" t="s">
        <v>14005</v>
      </c>
      <c r="D3391" t="s">
        <v>14004</v>
      </c>
      <c r="G3391" t="s">
        <v>12172</v>
      </c>
      <c r="H3391" s="18" t="s">
        <v>12171</v>
      </c>
    </row>
    <row r="3392" spans="1:8" x14ac:dyDescent="0.25">
      <c r="A3392" s="19"/>
      <c r="C3392" t="s">
        <v>14001</v>
      </c>
      <c r="D3392" t="s">
        <v>14000</v>
      </c>
      <c r="G3392" t="s">
        <v>12168</v>
      </c>
      <c r="H3392" s="18" t="s">
        <v>12167</v>
      </c>
    </row>
    <row r="3393" spans="1:8" x14ac:dyDescent="0.25">
      <c r="A3393" s="19"/>
      <c r="C3393" t="s">
        <v>13997</v>
      </c>
      <c r="D3393" t="s">
        <v>13996</v>
      </c>
      <c r="G3393" t="s">
        <v>12164</v>
      </c>
      <c r="H3393" s="18" t="s">
        <v>12163</v>
      </c>
    </row>
    <row r="3394" spans="1:8" x14ac:dyDescent="0.25">
      <c r="A3394" s="19"/>
      <c r="C3394" t="s">
        <v>13993</v>
      </c>
      <c r="D3394" t="s">
        <v>13992</v>
      </c>
      <c r="G3394" t="s">
        <v>12160</v>
      </c>
      <c r="H3394" s="18" t="s">
        <v>12159</v>
      </c>
    </row>
    <row r="3395" spans="1:8" x14ac:dyDescent="0.25">
      <c r="A3395" s="19"/>
      <c r="C3395" t="s">
        <v>13989</v>
      </c>
      <c r="D3395" t="s">
        <v>13988</v>
      </c>
      <c r="G3395" t="s">
        <v>12156</v>
      </c>
      <c r="H3395" s="18" t="s">
        <v>12155</v>
      </c>
    </row>
    <row r="3396" spans="1:8" x14ac:dyDescent="0.25">
      <c r="A3396" s="19"/>
      <c r="C3396" t="s">
        <v>13985</v>
      </c>
      <c r="D3396" t="s">
        <v>13984</v>
      </c>
      <c r="G3396" t="s">
        <v>12152</v>
      </c>
      <c r="H3396" s="18" t="s">
        <v>12151</v>
      </c>
    </row>
    <row r="3397" spans="1:8" x14ac:dyDescent="0.25">
      <c r="A3397" s="19"/>
      <c r="C3397" t="s">
        <v>13981</v>
      </c>
      <c r="D3397" t="s">
        <v>13980</v>
      </c>
      <c r="G3397" t="s">
        <v>12148</v>
      </c>
      <c r="H3397" s="18" t="s">
        <v>12147</v>
      </c>
    </row>
    <row r="3398" spans="1:8" x14ac:dyDescent="0.25">
      <c r="A3398" s="19"/>
      <c r="C3398" t="s">
        <v>13977</v>
      </c>
      <c r="D3398" t="s">
        <v>13976</v>
      </c>
      <c r="G3398" t="s">
        <v>12144</v>
      </c>
      <c r="H3398" s="18" t="s">
        <v>12143</v>
      </c>
    </row>
    <row r="3399" spans="1:8" x14ac:dyDescent="0.25">
      <c r="A3399" s="19"/>
      <c r="C3399" t="s">
        <v>13973</v>
      </c>
      <c r="D3399" t="s">
        <v>13972</v>
      </c>
      <c r="G3399" t="s">
        <v>12140</v>
      </c>
      <c r="H3399" s="18" t="s">
        <v>12139</v>
      </c>
    </row>
    <row r="3400" spans="1:8" x14ac:dyDescent="0.25">
      <c r="A3400" s="19"/>
      <c r="C3400" t="s">
        <v>13969</v>
      </c>
      <c r="D3400" t="s">
        <v>13968</v>
      </c>
      <c r="G3400" t="s">
        <v>12136</v>
      </c>
      <c r="H3400" s="18" t="s">
        <v>12135</v>
      </c>
    </row>
    <row r="3401" spans="1:8" x14ac:dyDescent="0.25">
      <c r="A3401" s="19"/>
      <c r="C3401" t="s">
        <v>13966</v>
      </c>
      <c r="D3401" t="s">
        <v>13965</v>
      </c>
      <c r="G3401" t="s">
        <v>12132</v>
      </c>
      <c r="H3401" s="18" t="s">
        <v>12131</v>
      </c>
    </row>
    <row r="3402" spans="1:8" x14ac:dyDescent="0.25">
      <c r="A3402" s="19"/>
      <c r="C3402" t="s">
        <v>13962</v>
      </c>
      <c r="D3402" t="s">
        <v>13961</v>
      </c>
      <c r="G3402" t="s">
        <v>12128</v>
      </c>
      <c r="H3402" s="18" t="s">
        <v>12127</v>
      </c>
    </row>
    <row r="3403" spans="1:8" x14ac:dyDescent="0.25">
      <c r="A3403" s="19"/>
      <c r="C3403" t="s">
        <v>13958</v>
      </c>
      <c r="D3403" t="s">
        <v>13957</v>
      </c>
      <c r="G3403" t="s">
        <v>11659</v>
      </c>
      <c r="H3403" s="18" t="s">
        <v>11658</v>
      </c>
    </row>
    <row r="3404" spans="1:8" x14ac:dyDescent="0.25">
      <c r="A3404" s="19"/>
      <c r="C3404" t="s">
        <v>13954</v>
      </c>
      <c r="D3404" t="s">
        <v>13953</v>
      </c>
      <c r="G3404" t="s">
        <v>12872</v>
      </c>
      <c r="H3404" s="18" t="s">
        <v>12871</v>
      </c>
    </row>
    <row r="3405" spans="1:8" x14ac:dyDescent="0.25">
      <c r="A3405" s="19"/>
      <c r="C3405" t="s">
        <v>13950</v>
      </c>
      <c r="D3405" t="s">
        <v>13949</v>
      </c>
      <c r="G3405" t="s">
        <v>12868</v>
      </c>
      <c r="H3405" s="18" t="s">
        <v>12867</v>
      </c>
    </row>
    <row r="3406" spans="1:8" x14ac:dyDescent="0.25">
      <c r="A3406" s="19"/>
      <c r="C3406" t="s">
        <v>13946</v>
      </c>
      <c r="D3406" t="s">
        <v>13945</v>
      </c>
      <c r="G3406" t="s">
        <v>12864</v>
      </c>
      <c r="H3406" s="18" t="s">
        <v>12863</v>
      </c>
    </row>
    <row r="3407" spans="1:8" x14ac:dyDescent="0.25">
      <c r="A3407" s="19"/>
      <c r="C3407" t="s">
        <v>13942</v>
      </c>
      <c r="D3407" t="s">
        <v>13941</v>
      </c>
      <c r="G3407" t="s">
        <v>12860</v>
      </c>
      <c r="H3407" s="18" t="s">
        <v>12859</v>
      </c>
    </row>
    <row r="3408" spans="1:8" x14ac:dyDescent="0.25">
      <c r="A3408" s="19"/>
      <c r="C3408" t="s">
        <v>13938</v>
      </c>
      <c r="D3408" t="s">
        <v>13937</v>
      </c>
      <c r="G3408" t="s">
        <v>12856</v>
      </c>
      <c r="H3408" s="18" t="s">
        <v>12855</v>
      </c>
    </row>
    <row r="3409" spans="1:8" x14ac:dyDescent="0.25">
      <c r="A3409" s="19"/>
      <c r="C3409" t="s">
        <v>13934</v>
      </c>
      <c r="D3409" t="s">
        <v>13933</v>
      </c>
      <c r="G3409" t="s">
        <v>12852</v>
      </c>
      <c r="H3409" s="18" t="s">
        <v>12851</v>
      </c>
    </row>
    <row r="3410" spans="1:8" x14ac:dyDescent="0.25">
      <c r="A3410" s="19"/>
      <c r="C3410" t="s">
        <v>13930</v>
      </c>
      <c r="D3410" t="s">
        <v>13929</v>
      </c>
      <c r="G3410" t="s">
        <v>12849</v>
      </c>
      <c r="H3410" s="18" t="s">
        <v>12848</v>
      </c>
    </row>
    <row r="3411" spans="1:8" x14ac:dyDescent="0.25">
      <c r="A3411" s="19"/>
      <c r="C3411" t="s">
        <v>13926</v>
      </c>
      <c r="D3411" t="s">
        <v>13925</v>
      </c>
      <c r="G3411" t="s">
        <v>12846</v>
      </c>
      <c r="H3411" s="18" t="s">
        <v>12845</v>
      </c>
    </row>
    <row r="3412" spans="1:8" x14ac:dyDescent="0.25">
      <c r="A3412" s="19"/>
      <c r="C3412" t="s">
        <v>13922</v>
      </c>
      <c r="D3412" t="s">
        <v>13921</v>
      </c>
      <c r="G3412" t="s">
        <v>12843</v>
      </c>
      <c r="H3412" s="18" t="s">
        <v>12842</v>
      </c>
    </row>
    <row r="3413" spans="1:8" x14ac:dyDescent="0.25">
      <c r="A3413" s="19"/>
      <c r="C3413" t="s">
        <v>13918</v>
      </c>
      <c r="D3413" t="s">
        <v>13917</v>
      </c>
      <c r="G3413" t="s">
        <v>12840</v>
      </c>
      <c r="H3413" s="18" t="s">
        <v>12839</v>
      </c>
    </row>
    <row r="3414" spans="1:8" x14ac:dyDescent="0.25">
      <c r="A3414" s="19"/>
      <c r="C3414" t="s">
        <v>13914</v>
      </c>
      <c r="D3414" t="s">
        <v>13913</v>
      </c>
      <c r="G3414" t="s">
        <v>12836</v>
      </c>
      <c r="H3414" s="18" t="s">
        <v>12835</v>
      </c>
    </row>
    <row r="3415" spans="1:8" x14ac:dyDescent="0.25">
      <c r="A3415" s="19"/>
      <c r="C3415" t="s">
        <v>13910</v>
      </c>
      <c r="D3415" t="s">
        <v>13909</v>
      </c>
      <c r="G3415" t="s">
        <v>12832</v>
      </c>
      <c r="H3415" s="18" t="s">
        <v>12831</v>
      </c>
    </row>
    <row r="3416" spans="1:8" x14ac:dyDescent="0.25">
      <c r="A3416" s="19"/>
      <c r="C3416" t="s">
        <v>13906</v>
      </c>
      <c r="D3416" t="s">
        <v>13905</v>
      </c>
      <c r="G3416" t="s">
        <v>12828</v>
      </c>
      <c r="H3416" s="18" t="s">
        <v>12827</v>
      </c>
    </row>
    <row r="3417" spans="1:8" x14ac:dyDescent="0.25">
      <c r="A3417" s="19"/>
      <c r="C3417" t="s">
        <v>13902</v>
      </c>
      <c r="D3417" t="s">
        <v>13901</v>
      </c>
      <c r="G3417" t="s">
        <v>12824</v>
      </c>
      <c r="H3417" s="18" t="s">
        <v>12823</v>
      </c>
    </row>
    <row r="3418" spans="1:8" x14ac:dyDescent="0.25">
      <c r="A3418" s="19"/>
      <c r="C3418" t="s">
        <v>13898</v>
      </c>
      <c r="D3418" t="s">
        <v>13897</v>
      </c>
      <c r="G3418" t="s">
        <v>12507</v>
      </c>
      <c r="H3418" s="18" t="s">
        <v>12506</v>
      </c>
    </row>
    <row r="3419" spans="1:8" x14ac:dyDescent="0.25">
      <c r="A3419" s="19"/>
      <c r="C3419" t="s">
        <v>13894</v>
      </c>
      <c r="D3419" t="s">
        <v>13893</v>
      </c>
      <c r="G3419" t="s">
        <v>12503</v>
      </c>
      <c r="H3419" s="18" t="s">
        <v>12502</v>
      </c>
    </row>
    <row r="3420" spans="1:8" x14ac:dyDescent="0.25">
      <c r="A3420" s="19"/>
      <c r="C3420" t="s">
        <v>13890</v>
      </c>
      <c r="D3420" t="s">
        <v>13889</v>
      </c>
      <c r="G3420" t="s">
        <v>12499</v>
      </c>
      <c r="H3420" s="18" t="s">
        <v>12498</v>
      </c>
    </row>
    <row r="3421" spans="1:8" x14ac:dyDescent="0.25">
      <c r="A3421" s="19"/>
      <c r="C3421" t="s">
        <v>13886</v>
      </c>
      <c r="D3421" t="s">
        <v>13885</v>
      </c>
      <c r="G3421" t="s">
        <v>12495</v>
      </c>
      <c r="H3421" s="18" t="s">
        <v>12494</v>
      </c>
    </row>
    <row r="3422" spans="1:8" x14ac:dyDescent="0.25">
      <c r="A3422" s="19"/>
      <c r="C3422" t="s">
        <v>13882</v>
      </c>
      <c r="D3422" t="s">
        <v>13881</v>
      </c>
      <c r="G3422" t="s">
        <v>12491</v>
      </c>
      <c r="H3422" s="18" t="s">
        <v>12490</v>
      </c>
    </row>
    <row r="3423" spans="1:8" x14ac:dyDescent="0.25">
      <c r="A3423" s="19"/>
      <c r="C3423" t="s">
        <v>13878</v>
      </c>
      <c r="D3423" t="s">
        <v>13877</v>
      </c>
      <c r="G3423" t="s">
        <v>12487</v>
      </c>
      <c r="H3423" s="18" t="s">
        <v>12486</v>
      </c>
    </row>
    <row r="3424" spans="1:8" x14ac:dyDescent="0.25">
      <c r="A3424" s="19"/>
      <c r="C3424" t="s">
        <v>13874</v>
      </c>
      <c r="D3424" t="s">
        <v>13873</v>
      </c>
      <c r="G3424" t="s">
        <v>12483</v>
      </c>
      <c r="H3424" s="18" t="s">
        <v>12482</v>
      </c>
    </row>
    <row r="3425" spans="1:8" x14ac:dyDescent="0.25">
      <c r="A3425" s="19"/>
      <c r="C3425" t="s">
        <v>13870</v>
      </c>
      <c r="D3425" t="s">
        <v>13869</v>
      </c>
      <c r="G3425" t="s">
        <v>12479</v>
      </c>
      <c r="H3425" s="18" t="s">
        <v>12478</v>
      </c>
    </row>
    <row r="3426" spans="1:8" x14ac:dyDescent="0.25">
      <c r="A3426" s="19"/>
      <c r="C3426" t="s">
        <v>13866</v>
      </c>
      <c r="D3426" t="s">
        <v>13865</v>
      </c>
      <c r="G3426" t="s">
        <v>12475</v>
      </c>
      <c r="H3426" s="18" t="s">
        <v>12474</v>
      </c>
    </row>
    <row r="3427" spans="1:8" x14ac:dyDescent="0.25">
      <c r="A3427" s="19"/>
      <c r="C3427" t="s">
        <v>13862</v>
      </c>
      <c r="D3427" t="s">
        <v>13861</v>
      </c>
      <c r="G3427" t="s">
        <v>12471</v>
      </c>
      <c r="H3427" s="18" t="s">
        <v>12470</v>
      </c>
    </row>
    <row r="3428" spans="1:8" x14ac:dyDescent="0.25">
      <c r="A3428" s="19"/>
      <c r="C3428" t="s">
        <v>13858</v>
      </c>
      <c r="D3428" t="s">
        <v>13857</v>
      </c>
      <c r="G3428" t="s">
        <v>12467</v>
      </c>
      <c r="H3428" s="18" t="s">
        <v>12466</v>
      </c>
    </row>
    <row r="3429" spans="1:8" x14ac:dyDescent="0.25">
      <c r="A3429" s="19"/>
      <c r="C3429" t="s">
        <v>13854</v>
      </c>
      <c r="D3429" t="s">
        <v>13853</v>
      </c>
      <c r="G3429" t="s">
        <v>12463</v>
      </c>
      <c r="H3429" s="18" t="s">
        <v>12462</v>
      </c>
    </row>
    <row r="3430" spans="1:8" x14ac:dyDescent="0.25">
      <c r="A3430" s="19"/>
      <c r="C3430" t="s">
        <v>13850</v>
      </c>
      <c r="D3430" t="s">
        <v>13849</v>
      </c>
      <c r="G3430" t="s">
        <v>11738</v>
      </c>
      <c r="H3430" s="18" t="s">
        <v>11737</v>
      </c>
    </row>
    <row r="3431" spans="1:8" x14ac:dyDescent="0.25">
      <c r="A3431" s="19"/>
      <c r="C3431" t="s">
        <v>13846</v>
      </c>
      <c r="D3431" t="s">
        <v>13845</v>
      </c>
      <c r="G3431" t="s">
        <v>11734</v>
      </c>
      <c r="H3431" s="18" t="s">
        <v>11733</v>
      </c>
    </row>
    <row r="3432" spans="1:8" x14ac:dyDescent="0.25">
      <c r="A3432" s="19"/>
      <c r="C3432" t="s">
        <v>13842</v>
      </c>
      <c r="D3432" t="s">
        <v>13841</v>
      </c>
      <c r="G3432" t="s">
        <v>11730</v>
      </c>
      <c r="H3432" s="18" t="s">
        <v>11729</v>
      </c>
    </row>
    <row r="3433" spans="1:8" x14ac:dyDescent="0.25">
      <c r="A3433" s="19"/>
      <c r="C3433" t="s">
        <v>13838</v>
      </c>
      <c r="D3433" t="s">
        <v>13837</v>
      </c>
      <c r="G3433" t="s">
        <v>11726</v>
      </c>
      <c r="H3433" s="18" t="s">
        <v>11725</v>
      </c>
    </row>
    <row r="3434" spans="1:8" x14ac:dyDescent="0.25">
      <c r="A3434" s="19"/>
      <c r="C3434" t="s">
        <v>13834</v>
      </c>
      <c r="D3434" t="s">
        <v>13833</v>
      </c>
      <c r="G3434" t="s">
        <v>11722</v>
      </c>
      <c r="H3434" s="18" t="s">
        <v>11721</v>
      </c>
    </row>
    <row r="3435" spans="1:8" x14ac:dyDescent="0.25">
      <c r="A3435" s="19"/>
      <c r="C3435" t="s">
        <v>13830</v>
      </c>
      <c r="D3435" t="s">
        <v>13829</v>
      </c>
      <c r="G3435" t="s">
        <v>11718</v>
      </c>
      <c r="H3435" s="18" t="s">
        <v>11717</v>
      </c>
    </row>
    <row r="3436" spans="1:8" x14ac:dyDescent="0.25">
      <c r="A3436" s="19"/>
      <c r="C3436" t="s">
        <v>13826</v>
      </c>
      <c r="D3436" t="s">
        <v>13825</v>
      </c>
      <c r="G3436" t="s">
        <v>12032</v>
      </c>
      <c r="H3436" s="18" t="s">
        <v>12031</v>
      </c>
    </row>
    <row r="3437" spans="1:8" x14ac:dyDescent="0.25">
      <c r="A3437" s="19"/>
      <c r="C3437" t="s">
        <v>13822</v>
      </c>
      <c r="D3437" t="s">
        <v>13821</v>
      </c>
      <c r="G3437" t="s">
        <v>12028</v>
      </c>
      <c r="H3437" s="18" t="s">
        <v>12027</v>
      </c>
    </row>
    <row r="3438" spans="1:8" x14ac:dyDescent="0.25">
      <c r="A3438" s="19"/>
      <c r="C3438" t="s">
        <v>13818</v>
      </c>
      <c r="D3438" t="s">
        <v>13817</v>
      </c>
      <c r="G3438" t="s">
        <v>12024</v>
      </c>
      <c r="H3438" s="18" t="s">
        <v>12023</v>
      </c>
    </row>
    <row r="3439" spans="1:8" x14ac:dyDescent="0.25">
      <c r="A3439" s="19"/>
      <c r="C3439" t="s">
        <v>13814</v>
      </c>
      <c r="D3439" t="s">
        <v>13813</v>
      </c>
      <c r="G3439" t="s">
        <v>12020</v>
      </c>
      <c r="H3439" s="18" t="s">
        <v>12019</v>
      </c>
    </row>
    <row r="3440" spans="1:8" x14ac:dyDescent="0.25">
      <c r="A3440" s="19"/>
      <c r="C3440" t="s">
        <v>13810</v>
      </c>
      <c r="D3440" t="s">
        <v>13809</v>
      </c>
      <c r="G3440" t="s">
        <v>12016</v>
      </c>
      <c r="H3440" s="18" t="s">
        <v>12015</v>
      </c>
    </row>
    <row r="3441" spans="1:8" x14ac:dyDescent="0.25">
      <c r="A3441" s="19"/>
      <c r="C3441" t="s">
        <v>13806</v>
      </c>
      <c r="D3441" t="s">
        <v>13805</v>
      </c>
      <c r="G3441" t="s">
        <v>12012</v>
      </c>
      <c r="H3441" s="18" t="s">
        <v>12011</v>
      </c>
    </row>
    <row r="3442" spans="1:8" x14ac:dyDescent="0.25">
      <c r="A3442" s="19"/>
      <c r="C3442" t="s">
        <v>13802</v>
      </c>
      <c r="D3442" t="s">
        <v>13801</v>
      </c>
      <c r="G3442" t="s">
        <v>12008</v>
      </c>
      <c r="H3442" s="18" t="s">
        <v>12007</v>
      </c>
    </row>
    <row r="3443" spans="1:8" x14ac:dyDescent="0.25">
      <c r="A3443" s="19"/>
      <c r="C3443" t="s">
        <v>13798</v>
      </c>
      <c r="D3443" t="s">
        <v>13797</v>
      </c>
      <c r="G3443" t="s">
        <v>12004</v>
      </c>
      <c r="H3443" s="18" t="s">
        <v>12003</v>
      </c>
    </row>
    <row r="3444" spans="1:8" x14ac:dyDescent="0.25">
      <c r="A3444" s="19"/>
      <c r="C3444" t="s">
        <v>13794</v>
      </c>
      <c r="D3444" t="s">
        <v>13793</v>
      </c>
      <c r="G3444" t="s">
        <v>12000</v>
      </c>
      <c r="H3444" s="18" t="s">
        <v>11999</v>
      </c>
    </row>
    <row r="3445" spans="1:8" x14ac:dyDescent="0.25">
      <c r="A3445" s="19"/>
      <c r="C3445" t="s">
        <v>13790</v>
      </c>
      <c r="D3445" t="s">
        <v>13789</v>
      </c>
      <c r="G3445" t="s">
        <v>11996</v>
      </c>
      <c r="H3445" s="18" t="s">
        <v>11995</v>
      </c>
    </row>
    <row r="3446" spans="1:8" x14ac:dyDescent="0.25">
      <c r="A3446" s="19"/>
      <c r="C3446" t="s">
        <v>13786</v>
      </c>
      <c r="D3446" t="s">
        <v>13785</v>
      </c>
      <c r="G3446" t="s">
        <v>11992</v>
      </c>
      <c r="H3446" s="18" t="s">
        <v>11991</v>
      </c>
    </row>
    <row r="3447" spans="1:8" x14ac:dyDescent="0.25">
      <c r="A3447" s="19"/>
      <c r="C3447" t="s">
        <v>13782</v>
      </c>
      <c r="D3447" t="s">
        <v>13781</v>
      </c>
      <c r="G3447" t="s">
        <v>11988</v>
      </c>
      <c r="H3447" s="18" t="s">
        <v>11987</v>
      </c>
    </row>
    <row r="3448" spans="1:8" x14ac:dyDescent="0.25">
      <c r="A3448" s="19"/>
      <c r="C3448" t="s">
        <v>13778</v>
      </c>
      <c r="D3448" t="s">
        <v>13777</v>
      </c>
      <c r="G3448" t="s">
        <v>11984</v>
      </c>
      <c r="H3448" s="18" t="s">
        <v>11983</v>
      </c>
    </row>
    <row r="3449" spans="1:8" x14ac:dyDescent="0.25">
      <c r="A3449" s="19"/>
      <c r="C3449" t="s">
        <v>13774</v>
      </c>
      <c r="D3449" t="s">
        <v>13773</v>
      </c>
      <c r="G3449" t="s">
        <v>12170</v>
      </c>
      <c r="H3449" s="18" t="s">
        <v>42724</v>
      </c>
    </row>
    <row r="3450" spans="1:8" x14ac:dyDescent="0.25">
      <c r="A3450" s="19"/>
      <c r="C3450" t="s">
        <v>13770</v>
      </c>
      <c r="D3450" t="s">
        <v>13769</v>
      </c>
      <c r="G3450" t="s">
        <v>12166</v>
      </c>
      <c r="H3450" s="18" t="s">
        <v>42723</v>
      </c>
    </row>
    <row r="3451" spans="1:8" x14ac:dyDescent="0.25">
      <c r="A3451" s="19"/>
      <c r="C3451" t="s">
        <v>13766</v>
      </c>
      <c r="D3451" t="s">
        <v>13765</v>
      </c>
      <c r="G3451" t="s">
        <v>12162</v>
      </c>
      <c r="H3451" s="18" t="s">
        <v>42722</v>
      </c>
    </row>
    <row r="3452" spans="1:8" x14ac:dyDescent="0.25">
      <c r="A3452" s="19"/>
      <c r="C3452" t="s">
        <v>13762</v>
      </c>
      <c r="D3452" t="s">
        <v>13761</v>
      </c>
      <c r="G3452" t="s">
        <v>12158</v>
      </c>
      <c r="H3452" s="18" t="s">
        <v>42721</v>
      </c>
    </row>
    <row r="3453" spans="1:8" x14ac:dyDescent="0.25">
      <c r="A3453" s="19"/>
      <c r="C3453" t="s">
        <v>13758</v>
      </c>
      <c r="D3453" t="s">
        <v>13757</v>
      </c>
      <c r="G3453" t="s">
        <v>12154</v>
      </c>
      <c r="H3453" s="18" t="s">
        <v>42720</v>
      </c>
    </row>
    <row r="3454" spans="1:8" x14ac:dyDescent="0.25">
      <c r="A3454" s="19"/>
      <c r="C3454" t="s">
        <v>13754</v>
      </c>
      <c r="D3454" t="s">
        <v>13753</v>
      </c>
      <c r="G3454" t="s">
        <v>11492</v>
      </c>
      <c r="H3454" s="18" t="s">
        <v>11491</v>
      </c>
    </row>
    <row r="3455" spans="1:8" x14ac:dyDescent="0.25">
      <c r="A3455" s="19"/>
      <c r="C3455" t="s">
        <v>42719</v>
      </c>
      <c r="D3455" t="s">
        <v>42718</v>
      </c>
      <c r="G3455" t="s">
        <v>11488</v>
      </c>
      <c r="H3455" s="18" t="s">
        <v>11487</v>
      </c>
    </row>
    <row r="3456" spans="1:8" x14ac:dyDescent="0.25">
      <c r="A3456" s="19"/>
      <c r="C3456" t="s">
        <v>42717</v>
      </c>
      <c r="D3456" t="s">
        <v>42716</v>
      </c>
      <c r="G3456" t="s">
        <v>11714</v>
      </c>
      <c r="H3456" s="18" t="s">
        <v>11713</v>
      </c>
    </row>
    <row r="3457" spans="1:8" x14ac:dyDescent="0.25">
      <c r="A3457" s="19"/>
      <c r="C3457" t="s">
        <v>42715</v>
      </c>
      <c r="D3457" t="s">
        <v>42714</v>
      </c>
      <c r="G3457" t="s">
        <v>11710</v>
      </c>
      <c r="H3457" s="18" t="s">
        <v>11709</v>
      </c>
    </row>
    <row r="3458" spans="1:8" x14ac:dyDescent="0.25">
      <c r="A3458" s="19"/>
      <c r="C3458" t="s">
        <v>42713</v>
      </c>
      <c r="D3458" t="s">
        <v>42712</v>
      </c>
      <c r="G3458" t="s">
        <v>11706</v>
      </c>
      <c r="H3458" s="18" t="s">
        <v>11705</v>
      </c>
    </row>
    <row r="3459" spans="1:8" x14ac:dyDescent="0.25">
      <c r="A3459" s="19"/>
      <c r="C3459" t="s">
        <v>13750</v>
      </c>
      <c r="D3459" t="s">
        <v>13749</v>
      </c>
      <c r="G3459" t="s">
        <v>11702</v>
      </c>
      <c r="H3459" s="18" t="s">
        <v>11701</v>
      </c>
    </row>
    <row r="3460" spans="1:8" x14ac:dyDescent="0.25">
      <c r="A3460" s="19"/>
      <c r="C3460" t="s">
        <v>13746</v>
      </c>
      <c r="D3460" t="s">
        <v>13745</v>
      </c>
      <c r="G3460" t="s">
        <v>11698</v>
      </c>
      <c r="H3460" s="18" t="s">
        <v>11697</v>
      </c>
    </row>
    <row r="3461" spans="1:8" x14ac:dyDescent="0.25">
      <c r="A3461" s="19"/>
      <c r="C3461" t="s">
        <v>13742</v>
      </c>
      <c r="D3461" t="s">
        <v>13741</v>
      </c>
      <c r="G3461" t="s">
        <v>11694</v>
      </c>
      <c r="H3461" s="18" t="s">
        <v>11693</v>
      </c>
    </row>
    <row r="3462" spans="1:8" x14ac:dyDescent="0.25">
      <c r="A3462" s="19"/>
      <c r="C3462" t="s">
        <v>13738</v>
      </c>
      <c r="D3462" t="s">
        <v>13737</v>
      </c>
      <c r="G3462" t="s">
        <v>11690</v>
      </c>
      <c r="H3462" s="18" t="s">
        <v>8167</v>
      </c>
    </row>
    <row r="3463" spans="1:8" x14ac:dyDescent="0.25">
      <c r="A3463" s="19"/>
      <c r="C3463" t="s">
        <v>13734</v>
      </c>
      <c r="D3463" t="s">
        <v>13733</v>
      </c>
      <c r="G3463" t="s">
        <v>11687</v>
      </c>
      <c r="H3463" s="18" t="s">
        <v>11686</v>
      </c>
    </row>
    <row r="3464" spans="1:8" x14ac:dyDescent="0.25">
      <c r="A3464" s="19"/>
      <c r="C3464" t="s">
        <v>13730</v>
      </c>
      <c r="D3464" t="s">
        <v>13729</v>
      </c>
      <c r="G3464" t="s">
        <v>11683</v>
      </c>
      <c r="H3464" s="18" t="s">
        <v>11682</v>
      </c>
    </row>
    <row r="3465" spans="1:8" x14ac:dyDescent="0.25">
      <c r="A3465" s="19"/>
      <c r="C3465" t="s">
        <v>13726</v>
      </c>
      <c r="D3465" t="s">
        <v>13725</v>
      </c>
      <c r="G3465" t="s">
        <v>11480</v>
      </c>
      <c r="H3465" s="18" t="s">
        <v>11479</v>
      </c>
    </row>
    <row r="3466" spans="1:8" x14ac:dyDescent="0.25">
      <c r="A3466" s="19"/>
      <c r="C3466" t="s">
        <v>13722</v>
      </c>
      <c r="D3466" t="s">
        <v>13721</v>
      </c>
      <c r="G3466" t="s">
        <v>42711</v>
      </c>
      <c r="H3466" s="18" t="s">
        <v>42710</v>
      </c>
    </row>
    <row r="3467" spans="1:8" x14ac:dyDescent="0.25">
      <c r="A3467" s="19"/>
      <c r="C3467" t="s">
        <v>13718</v>
      </c>
      <c r="D3467" t="s">
        <v>13717</v>
      </c>
      <c r="G3467" t="s">
        <v>42709</v>
      </c>
      <c r="H3467" s="18" t="s">
        <v>42708</v>
      </c>
    </row>
    <row r="3468" spans="1:8" x14ac:dyDescent="0.25">
      <c r="A3468" s="19"/>
      <c r="C3468" t="s">
        <v>13714</v>
      </c>
      <c r="D3468" t="s">
        <v>13713</v>
      </c>
      <c r="G3468" t="s">
        <v>42707</v>
      </c>
      <c r="H3468" s="18" t="s">
        <v>42706</v>
      </c>
    </row>
    <row r="3469" spans="1:8" x14ac:dyDescent="0.25">
      <c r="A3469" s="19"/>
      <c r="C3469" t="s">
        <v>13710</v>
      </c>
      <c r="D3469" t="s">
        <v>13709</v>
      </c>
      <c r="G3469" t="s">
        <v>42705</v>
      </c>
      <c r="H3469" s="18" t="s">
        <v>42704</v>
      </c>
    </row>
    <row r="3470" spans="1:8" x14ac:dyDescent="0.25">
      <c r="A3470" s="19"/>
      <c r="C3470" t="s">
        <v>13706</v>
      </c>
      <c r="D3470" t="s">
        <v>13705</v>
      </c>
      <c r="G3470" t="s">
        <v>42703</v>
      </c>
      <c r="H3470" s="18" t="s">
        <v>42702</v>
      </c>
    </row>
    <row r="3471" spans="1:8" x14ac:dyDescent="0.25">
      <c r="A3471" s="19"/>
      <c r="C3471" t="s">
        <v>13702</v>
      </c>
      <c r="D3471" t="s">
        <v>13701</v>
      </c>
      <c r="G3471" t="s">
        <v>14740</v>
      </c>
      <c r="H3471" s="18" t="s">
        <v>14739</v>
      </c>
    </row>
    <row r="3472" spans="1:8" x14ac:dyDescent="0.25">
      <c r="A3472" s="19"/>
      <c r="C3472" t="s">
        <v>13698</v>
      </c>
      <c r="D3472" t="s">
        <v>13697</v>
      </c>
      <c r="G3472" t="s">
        <v>14734</v>
      </c>
      <c r="H3472" s="18" t="s">
        <v>14733</v>
      </c>
    </row>
    <row r="3473" spans="1:8" x14ac:dyDescent="0.25">
      <c r="A3473" s="19"/>
      <c r="C3473" t="s">
        <v>13694</v>
      </c>
      <c r="D3473" t="s">
        <v>13693</v>
      </c>
      <c r="G3473" t="s">
        <v>14727</v>
      </c>
      <c r="H3473" s="18" t="s">
        <v>14726</v>
      </c>
    </row>
    <row r="3474" spans="1:8" x14ac:dyDescent="0.25">
      <c r="A3474" s="19"/>
      <c r="C3474" t="s">
        <v>13690</v>
      </c>
      <c r="D3474" t="s">
        <v>13689</v>
      </c>
      <c r="G3474" t="s">
        <v>14721</v>
      </c>
      <c r="H3474" s="18" t="s">
        <v>14720</v>
      </c>
    </row>
    <row r="3475" spans="1:8" x14ac:dyDescent="0.25">
      <c r="A3475" s="19"/>
      <c r="C3475" t="s">
        <v>13686</v>
      </c>
      <c r="D3475" t="s">
        <v>13685</v>
      </c>
      <c r="G3475" t="s">
        <v>14715</v>
      </c>
      <c r="H3475" s="18" t="s">
        <v>14714</v>
      </c>
    </row>
    <row r="3476" spans="1:8" x14ac:dyDescent="0.25">
      <c r="A3476" s="19"/>
      <c r="C3476" t="s">
        <v>13682</v>
      </c>
      <c r="D3476" t="s">
        <v>13681</v>
      </c>
      <c r="G3476" t="s">
        <v>14709</v>
      </c>
      <c r="H3476" s="18" t="s">
        <v>14708</v>
      </c>
    </row>
    <row r="3477" spans="1:8" x14ac:dyDescent="0.25">
      <c r="A3477" s="19"/>
      <c r="C3477" t="s">
        <v>13678</v>
      </c>
      <c r="D3477" t="s">
        <v>13677</v>
      </c>
      <c r="G3477" t="s">
        <v>14703</v>
      </c>
      <c r="H3477" s="18" t="s">
        <v>14702</v>
      </c>
    </row>
    <row r="3478" spans="1:8" x14ac:dyDescent="0.25">
      <c r="A3478" s="19"/>
      <c r="C3478" t="s">
        <v>13675</v>
      </c>
      <c r="D3478" t="s">
        <v>13674</v>
      </c>
      <c r="G3478" t="s">
        <v>14696</v>
      </c>
      <c r="H3478" s="18" t="s">
        <v>14695</v>
      </c>
    </row>
    <row r="3479" spans="1:8" x14ac:dyDescent="0.25">
      <c r="A3479" s="19"/>
      <c r="C3479" t="s">
        <v>13672</v>
      </c>
      <c r="D3479" t="s">
        <v>13671</v>
      </c>
      <c r="G3479" t="s">
        <v>14689</v>
      </c>
      <c r="H3479" s="18" t="s">
        <v>14688</v>
      </c>
    </row>
    <row r="3480" spans="1:8" x14ac:dyDescent="0.25">
      <c r="A3480" s="19"/>
      <c r="C3480" t="s">
        <v>13668</v>
      </c>
      <c r="D3480" t="s">
        <v>13667</v>
      </c>
      <c r="G3480" t="s">
        <v>14683</v>
      </c>
      <c r="H3480" s="18" t="s">
        <v>14682</v>
      </c>
    </row>
    <row r="3481" spans="1:8" x14ac:dyDescent="0.25">
      <c r="A3481" s="19"/>
      <c r="C3481" t="s">
        <v>13664</v>
      </c>
      <c r="D3481" t="s">
        <v>13663</v>
      </c>
      <c r="G3481" t="s">
        <v>14676</v>
      </c>
      <c r="H3481" s="18" t="s">
        <v>14675</v>
      </c>
    </row>
    <row r="3482" spans="1:8" x14ac:dyDescent="0.25">
      <c r="A3482" s="19"/>
      <c r="C3482" t="s">
        <v>13660</v>
      </c>
      <c r="D3482" t="s">
        <v>13659</v>
      </c>
      <c r="G3482" t="s">
        <v>14669</v>
      </c>
      <c r="H3482" s="18" t="s">
        <v>14668</v>
      </c>
    </row>
    <row r="3483" spans="1:8" x14ac:dyDescent="0.25">
      <c r="A3483" s="19"/>
      <c r="C3483" t="s">
        <v>13656</v>
      </c>
      <c r="D3483" t="s">
        <v>13655</v>
      </c>
      <c r="G3483" t="s">
        <v>14662</v>
      </c>
      <c r="H3483" s="18" t="s">
        <v>14661</v>
      </c>
    </row>
    <row r="3484" spans="1:8" x14ac:dyDescent="0.25">
      <c r="A3484" s="19"/>
      <c r="C3484" t="s">
        <v>13652</v>
      </c>
      <c r="D3484" t="s">
        <v>13651</v>
      </c>
      <c r="G3484" t="s">
        <v>14655</v>
      </c>
      <c r="H3484" s="18" t="s">
        <v>14654</v>
      </c>
    </row>
    <row r="3485" spans="1:8" x14ac:dyDescent="0.25">
      <c r="A3485" s="19"/>
      <c r="C3485" t="s">
        <v>13648</v>
      </c>
      <c r="D3485" t="s">
        <v>13647</v>
      </c>
      <c r="G3485" t="s">
        <v>14648</v>
      </c>
      <c r="H3485" s="18" t="s">
        <v>14647</v>
      </c>
    </row>
    <row r="3486" spans="1:8" x14ac:dyDescent="0.25">
      <c r="A3486" s="19"/>
      <c r="C3486" t="s">
        <v>13644</v>
      </c>
      <c r="D3486" t="s">
        <v>13643</v>
      </c>
      <c r="G3486" t="s">
        <v>14641</v>
      </c>
      <c r="H3486" s="18" t="s">
        <v>14640</v>
      </c>
    </row>
    <row r="3487" spans="1:8" x14ac:dyDescent="0.25">
      <c r="A3487" s="19"/>
      <c r="C3487" t="s">
        <v>13640</v>
      </c>
      <c r="D3487" t="s">
        <v>13639</v>
      </c>
      <c r="G3487" t="s">
        <v>14634</v>
      </c>
      <c r="H3487" s="18" t="s">
        <v>14633</v>
      </c>
    </row>
    <row r="3488" spans="1:8" x14ac:dyDescent="0.25">
      <c r="A3488" s="19"/>
      <c r="C3488" t="s">
        <v>13636</v>
      </c>
      <c r="D3488" t="s">
        <v>13635</v>
      </c>
      <c r="G3488" t="s">
        <v>14627</v>
      </c>
      <c r="H3488" s="18" t="s">
        <v>14626</v>
      </c>
    </row>
    <row r="3489" spans="1:8" x14ac:dyDescent="0.25">
      <c r="A3489" s="19"/>
      <c r="C3489" t="s">
        <v>13632</v>
      </c>
      <c r="D3489" t="s">
        <v>13631</v>
      </c>
      <c r="G3489" t="s">
        <v>14620</v>
      </c>
      <c r="H3489" s="18" t="s">
        <v>14619</v>
      </c>
    </row>
    <row r="3490" spans="1:8" x14ac:dyDescent="0.25">
      <c r="A3490" s="19"/>
      <c r="C3490" t="s">
        <v>13628</v>
      </c>
      <c r="D3490" t="s">
        <v>13627</v>
      </c>
      <c r="G3490" t="s">
        <v>14613</v>
      </c>
      <c r="H3490" s="18" t="s">
        <v>14612</v>
      </c>
    </row>
    <row r="3491" spans="1:8" x14ac:dyDescent="0.25">
      <c r="A3491" s="19"/>
      <c r="C3491" t="s">
        <v>13624</v>
      </c>
      <c r="D3491" t="s">
        <v>13623</v>
      </c>
      <c r="G3491" t="s">
        <v>11615</v>
      </c>
      <c r="H3491" s="18" t="s">
        <v>11614</v>
      </c>
    </row>
    <row r="3492" spans="1:8" x14ac:dyDescent="0.25">
      <c r="A3492" s="19"/>
      <c r="C3492" t="s">
        <v>13620</v>
      </c>
      <c r="D3492" t="s">
        <v>13619</v>
      </c>
      <c r="G3492" t="s">
        <v>11611</v>
      </c>
      <c r="H3492" s="18" t="s">
        <v>11610</v>
      </c>
    </row>
    <row r="3493" spans="1:8" x14ac:dyDescent="0.25">
      <c r="A3493" s="19"/>
      <c r="C3493" t="s">
        <v>13616</v>
      </c>
      <c r="D3493" t="s">
        <v>13615</v>
      </c>
      <c r="G3493" t="s">
        <v>12443</v>
      </c>
      <c r="H3493" s="18" t="s">
        <v>12442</v>
      </c>
    </row>
    <row r="3494" spans="1:8" x14ac:dyDescent="0.25">
      <c r="A3494" s="19"/>
      <c r="C3494" t="s">
        <v>13612</v>
      </c>
      <c r="D3494" t="s">
        <v>13611</v>
      </c>
      <c r="G3494" t="s">
        <v>12439</v>
      </c>
      <c r="H3494" s="18" t="s">
        <v>12438</v>
      </c>
    </row>
    <row r="3495" spans="1:8" x14ac:dyDescent="0.25">
      <c r="A3495" s="19"/>
      <c r="C3495" t="s">
        <v>13608</v>
      </c>
      <c r="D3495" t="s">
        <v>13607</v>
      </c>
      <c r="G3495" t="s">
        <v>12435</v>
      </c>
      <c r="H3495" s="18" t="s">
        <v>12434</v>
      </c>
    </row>
    <row r="3496" spans="1:8" x14ac:dyDescent="0.25">
      <c r="A3496" s="19"/>
      <c r="C3496" t="s">
        <v>13604</v>
      </c>
      <c r="D3496" t="s">
        <v>13603</v>
      </c>
      <c r="G3496" t="s">
        <v>12431</v>
      </c>
      <c r="H3496" s="18" t="s">
        <v>12430</v>
      </c>
    </row>
    <row r="3497" spans="1:8" x14ac:dyDescent="0.25">
      <c r="A3497" s="19"/>
      <c r="C3497" t="s">
        <v>13600</v>
      </c>
      <c r="D3497" t="s">
        <v>13599</v>
      </c>
      <c r="G3497" t="s">
        <v>12427</v>
      </c>
      <c r="H3497" s="18" t="s">
        <v>12426</v>
      </c>
    </row>
    <row r="3498" spans="1:8" x14ac:dyDescent="0.25">
      <c r="A3498" s="19"/>
      <c r="C3498" t="s">
        <v>13596</v>
      </c>
      <c r="D3498" t="s">
        <v>13595</v>
      </c>
      <c r="G3498" t="s">
        <v>12423</v>
      </c>
      <c r="H3498" s="18" t="s">
        <v>12422</v>
      </c>
    </row>
    <row r="3499" spans="1:8" x14ac:dyDescent="0.25">
      <c r="A3499" s="19"/>
      <c r="C3499" t="s">
        <v>13592</v>
      </c>
      <c r="D3499" t="s">
        <v>1222</v>
      </c>
      <c r="G3499" t="s">
        <v>12419</v>
      </c>
      <c r="H3499" s="18" t="s">
        <v>12418</v>
      </c>
    </row>
    <row r="3500" spans="1:8" x14ac:dyDescent="0.25">
      <c r="A3500" s="19"/>
      <c r="C3500" t="s">
        <v>13589</v>
      </c>
      <c r="D3500" t="s">
        <v>13588</v>
      </c>
      <c r="G3500" t="s">
        <v>12415</v>
      </c>
      <c r="H3500" s="18" t="s">
        <v>12414</v>
      </c>
    </row>
    <row r="3501" spans="1:8" x14ac:dyDescent="0.25">
      <c r="A3501" s="19"/>
      <c r="C3501" t="s">
        <v>13585</v>
      </c>
      <c r="D3501" t="s">
        <v>13584</v>
      </c>
      <c r="G3501" t="s">
        <v>12411</v>
      </c>
      <c r="H3501" s="18" t="s">
        <v>12410</v>
      </c>
    </row>
    <row r="3502" spans="1:8" x14ac:dyDescent="0.25">
      <c r="A3502" s="19"/>
      <c r="C3502" t="s">
        <v>13581</v>
      </c>
      <c r="D3502" t="s">
        <v>13580</v>
      </c>
      <c r="G3502" t="s">
        <v>12407</v>
      </c>
      <c r="H3502" s="18" t="s">
        <v>12406</v>
      </c>
    </row>
    <row r="3503" spans="1:8" x14ac:dyDescent="0.25">
      <c r="A3503" s="19"/>
      <c r="C3503" t="s">
        <v>13577</v>
      </c>
      <c r="D3503" t="s">
        <v>13576</v>
      </c>
      <c r="G3503" t="s">
        <v>12403</v>
      </c>
      <c r="H3503" s="18" t="s">
        <v>12402</v>
      </c>
    </row>
    <row r="3504" spans="1:8" x14ac:dyDescent="0.25">
      <c r="A3504" s="19"/>
      <c r="C3504" t="s">
        <v>13573</v>
      </c>
      <c r="D3504" t="s">
        <v>13572</v>
      </c>
      <c r="G3504" t="s">
        <v>12399</v>
      </c>
      <c r="H3504" s="18" t="s">
        <v>12398</v>
      </c>
    </row>
    <row r="3505" spans="1:8" x14ac:dyDescent="0.25">
      <c r="A3505" s="19"/>
      <c r="C3505" t="s">
        <v>13569</v>
      </c>
      <c r="D3505" t="s">
        <v>13568</v>
      </c>
      <c r="G3505" t="s">
        <v>12395</v>
      </c>
      <c r="H3505" s="18" t="s">
        <v>12394</v>
      </c>
    </row>
    <row r="3506" spans="1:8" x14ac:dyDescent="0.25">
      <c r="A3506" s="19"/>
      <c r="C3506" t="s">
        <v>13565</v>
      </c>
      <c r="D3506" t="s">
        <v>13564</v>
      </c>
      <c r="G3506" t="s">
        <v>12391</v>
      </c>
      <c r="H3506" s="18" t="s">
        <v>12390</v>
      </c>
    </row>
    <row r="3507" spans="1:8" x14ac:dyDescent="0.25">
      <c r="A3507" s="19"/>
      <c r="C3507" t="s">
        <v>13561</v>
      </c>
      <c r="D3507" t="s">
        <v>13560</v>
      </c>
      <c r="G3507" t="s">
        <v>12387</v>
      </c>
      <c r="H3507" s="18" t="s">
        <v>12386</v>
      </c>
    </row>
    <row r="3508" spans="1:8" x14ac:dyDescent="0.25">
      <c r="A3508" s="19"/>
      <c r="C3508" t="s">
        <v>13557</v>
      </c>
      <c r="D3508" t="s">
        <v>13556</v>
      </c>
      <c r="G3508" t="s">
        <v>12383</v>
      </c>
      <c r="H3508" s="18" t="s">
        <v>12382</v>
      </c>
    </row>
    <row r="3509" spans="1:8" x14ac:dyDescent="0.25">
      <c r="A3509" s="19"/>
      <c r="C3509" t="s">
        <v>13553</v>
      </c>
      <c r="D3509" t="s">
        <v>13552</v>
      </c>
      <c r="G3509" t="s">
        <v>12379</v>
      </c>
      <c r="H3509" s="18" t="s">
        <v>12378</v>
      </c>
    </row>
    <row r="3510" spans="1:8" x14ac:dyDescent="0.25">
      <c r="A3510" s="19"/>
      <c r="C3510" t="s">
        <v>13549</v>
      </c>
      <c r="D3510" t="s">
        <v>13548</v>
      </c>
      <c r="G3510" t="s">
        <v>12375</v>
      </c>
      <c r="H3510" s="18" t="s">
        <v>12374</v>
      </c>
    </row>
    <row r="3511" spans="1:8" x14ac:dyDescent="0.25">
      <c r="A3511" s="19"/>
      <c r="C3511" t="s">
        <v>13545</v>
      </c>
      <c r="D3511" t="s">
        <v>13544</v>
      </c>
      <c r="G3511" t="s">
        <v>12371</v>
      </c>
      <c r="H3511" s="18" t="s">
        <v>12370</v>
      </c>
    </row>
    <row r="3512" spans="1:8" x14ac:dyDescent="0.25">
      <c r="A3512" s="19"/>
      <c r="C3512" t="s">
        <v>13541</v>
      </c>
      <c r="D3512" t="s">
        <v>13540</v>
      </c>
      <c r="G3512" t="s">
        <v>12367</v>
      </c>
      <c r="H3512" s="18" t="s">
        <v>12366</v>
      </c>
    </row>
    <row r="3513" spans="1:8" x14ac:dyDescent="0.25">
      <c r="A3513" s="19"/>
      <c r="C3513" t="s">
        <v>13537</v>
      </c>
      <c r="D3513" t="s">
        <v>13536</v>
      </c>
      <c r="G3513" t="s">
        <v>12363</v>
      </c>
      <c r="H3513" s="18" t="s">
        <v>12362</v>
      </c>
    </row>
    <row r="3514" spans="1:8" x14ac:dyDescent="0.25">
      <c r="A3514" s="19"/>
      <c r="C3514" t="s">
        <v>13533</v>
      </c>
      <c r="D3514" t="s">
        <v>13532</v>
      </c>
      <c r="G3514" t="s">
        <v>12359</v>
      </c>
      <c r="H3514" s="18" t="s">
        <v>12358</v>
      </c>
    </row>
    <row r="3515" spans="1:8" x14ac:dyDescent="0.25">
      <c r="A3515" s="19"/>
      <c r="C3515" t="s">
        <v>13529</v>
      </c>
      <c r="D3515" t="s">
        <v>13528</v>
      </c>
      <c r="G3515" t="s">
        <v>12355</v>
      </c>
      <c r="H3515" s="18" t="s">
        <v>12354</v>
      </c>
    </row>
    <row r="3516" spans="1:8" x14ac:dyDescent="0.25">
      <c r="A3516" s="19"/>
      <c r="C3516" t="s">
        <v>13525</v>
      </c>
      <c r="D3516" t="s">
        <v>13524</v>
      </c>
      <c r="G3516" t="s">
        <v>12351</v>
      </c>
      <c r="H3516" s="18" t="s">
        <v>12350</v>
      </c>
    </row>
    <row r="3517" spans="1:8" x14ac:dyDescent="0.25">
      <c r="A3517" s="19"/>
      <c r="C3517" t="s">
        <v>13521</v>
      </c>
      <c r="D3517" t="s">
        <v>13520</v>
      </c>
      <c r="G3517" t="s">
        <v>12347</v>
      </c>
      <c r="H3517" s="18" t="s">
        <v>12346</v>
      </c>
    </row>
    <row r="3518" spans="1:8" x14ac:dyDescent="0.25">
      <c r="A3518" s="19"/>
      <c r="C3518" t="s">
        <v>13517</v>
      </c>
      <c r="D3518" t="s">
        <v>13516</v>
      </c>
      <c r="G3518" t="s">
        <v>42701</v>
      </c>
      <c r="H3518" s="18" t="s">
        <v>42700</v>
      </c>
    </row>
    <row r="3519" spans="1:8" x14ac:dyDescent="0.25">
      <c r="A3519" s="19"/>
      <c r="C3519" t="s">
        <v>13513</v>
      </c>
      <c r="D3519" t="s">
        <v>13512</v>
      </c>
      <c r="G3519" t="s">
        <v>42699</v>
      </c>
      <c r="H3519" s="18" t="s">
        <v>42698</v>
      </c>
    </row>
    <row r="3520" spans="1:8" x14ac:dyDescent="0.25">
      <c r="A3520" s="19"/>
      <c r="C3520" t="s">
        <v>13509</v>
      </c>
      <c r="D3520" t="s">
        <v>13508</v>
      </c>
      <c r="G3520" t="s">
        <v>13233</v>
      </c>
      <c r="H3520" s="18" t="s">
        <v>13676</v>
      </c>
    </row>
    <row r="3521" spans="1:8" x14ac:dyDescent="0.25">
      <c r="A3521" s="19"/>
      <c r="C3521" t="s">
        <v>13505</v>
      </c>
      <c r="D3521" t="s">
        <v>13504</v>
      </c>
      <c r="G3521" t="s">
        <v>13229</v>
      </c>
      <c r="H3521" s="18" t="s">
        <v>13673</v>
      </c>
    </row>
    <row r="3522" spans="1:8" x14ac:dyDescent="0.25">
      <c r="A3522" s="19"/>
      <c r="C3522" t="s">
        <v>13501</v>
      </c>
      <c r="D3522" t="s">
        <v>13500</v>
      </c>
      <c r="G3522" t="s">
        <v>13670</v>
      </c>
      <c r="H3522" s="18" t="s">
        <v>13669</v>
      </c>
    </row>
    <row r="3523" spans="1:8" x14ac:dyDescent="0.25">
      <c r="A3523" s="19"/>
      <c r="C3523" t="s">
        <v>13497</v>
      </c>
      <c r="D3523" t="s">
        <v>13496</v>
      </c>
      <c r="G3523" t="s">
        <v>13666</v>
      </c>
      <c r="H3523" s="18" t="s">
        <v>13665</v>
      </c>
    </row>
    <row r="3524" spans="1:8" x14ac:dyDescent="0.25">
      <c r="A3524" s="19"/>
      <c r="C3524" t="s">
        <v>13493</v>
      </c>
      <c r="D3524" t="s">
        <v>13492</v>
      </c>
      <c r="G3524" t="s">
        <v>13662</v>
      </c>
      <c r="H3524" s="18" t="s">
        <v>13661</v>
      </c>
    </row>
    <row r="3525" spans="1:8" x14ac:dyDescent="0.25">
      <c r="A3525" s="19"/>
      <c r="C3525" t="s">
        <v>13489</v>
      </c>
      <c r="D3525" t="s">
        <v>13488</v>
      </c>
      <c r="G3525" t="s">
        <v>13658</v>
      </c>
      <c r="H3525" s="18" t="s">
        <v>13657</v>
      </c>
    </row>
    <row r="3526" spans="1:8" x14ac:dyDescent="0.25">
      <c r="A3526" s="19"/>
      <c r="C3526" t="s">
        <v>13485</v>
      </c>
      <c r="D3526" t="s">
        <v>13484</v>
      </c>
      <c r="G3526" t="s">
        <v>13654</v>
      </c>
      <c r="H3526" s="18" t="s">
        <v>13653</v>
      </c>
    </row>
    <row r="3527" spans="1:8" x14ac:dyDescent="0.25">
      <c r="A3527" s="19"/>
      <c r="C3527" t="s">
        <v>13481</v>
      </c>
      <c r="D3527" t="s">
        <v>13480</v>
      </c>
      <c r="G3527" t="s">
        <v>13650</v>
      </c>
      <c r="H3527" s="18" t="s">
        <v>13649</v>
      </c>
    </row>
    <row r="3528" spans="1:8" x14ac:dyDescent="0.25">
      <c r="A3528" s="19"/>
      <c r="C3528" t="s">
        <v>13477</v>
      </c>
      <c r="D3528" t="s">
        <v>13476</v>
      </c>
      <c r="G3528" t="s">
        <v>13646</v>
      </c>
      <c r="H3528" s="18" t="s">
        <v>13645</v>
      </c>
    </row>
    <row r="3529" spans="1:8" x14ac:dyDescent="0.25">
      <c r="A3529" s="19"/>
      <c r="C3529" t="s">
        <v>13473</v>
      </c>
      <c r="D3529" t="s">
        <v>13472</v>
      </c>
      <c r="G3529" t="s">
        <v>13642</v>
      </c>
      <c r="H3529" s="18" t="s">
        <v>13641</v>
      </c>
    </row>
    <row r="3530" spans="1:8" x14ac:dyDescent="0.25">
      <c r="A3530" s="19"/>
      <c r="C3530" t="s">
        <v>13469</v>
      </c>
      <c r="D3530" t="s">
        <v>13468</v>
      </c>
      <c r="G3530" t="s">
        <v>13638</v>
      </c>
      <c r="H3530" s="18" t="s">
        <v>13637</v>
      </c>
    </row>
    <row r="3531" spans="1:8" x14ac:dyDescent="0.25">
      <c r="A3531" s="19"/>
      <c r="C3531" t="s">
        <v>13465</v>
      </c>
      <c r="D3531" t="s">
        <v>13464</v>
      </c>
      <c r="G3531" t="s">
        <v>13634</v>
      </c>
      <c r="H3531" s="18" t="s">
        <v>13633</v>
      </c>
    </row>
    <row r="3532" spans="1:8" x14ac:dyDescent="0.25">
      <c r="A3532" s="19"/>
      <c r="C3532" t="s">
        <v>13461</v>
      </c>
      <c r="D3532" t="s">
        <v>13460</v>
      </c>
      <c r="G3532" t="s">
        <v>13630</v>
      </c>
      <c r="H3532" s="18" t="s">
        <v>13629</v>
      </c>
    </row>
    <row r="3533" spans="1:8" x14ac:dyDescent="0.25">
      <c r="A3533" s="19"/>
      <c r="C3533" t="s">
        <v>13457</v>
      </c>
      <c r="D3533" t="s">
        <v>13456</v>
      </c>
      <c r="G3533" t="s">
        <v>13626</v>
      </c>
      <c r="H3533" s="18" t="s">
        <v>13625</v>
      </c>
    </row>
    <row r="3534" spans="1:8" x14ac:dyDescent="0.25">
      <c r="A3534" s="19"/>
      <c r="C3534" t="s">
        <v>13453</v>
      </c>
      <c r="D3534" t="s">
        <v>13452</v>
      </c>
      <c r="G3534" t="s">
        <v>13622</v>
      </c>
      <c r="H3534" s="18" t="s">
        <v>13621</v>
      </c>
    </row>
    <row r="3535" spans="1:8" x14ac:dyDescent="0.25">
      <c r="A3535" s="19"/>
      <c r="C3535" t="s">
        <v>13449</v>
      </c>
      <c r="D3535" t="s">
        <v>13448</v>
      </c>
      <c r="G3535" t="s">
        <v>13618</v>
      </c>
      <c r="H3535" s="18" t="s">
        <v>13617</v>
      </c>
    </row>
    <row r="3536" spans="1:8" x14ac:dyDescent="0.25">
      <c r="A3536" s="19"/>
      <c r="C3536" t="s">
        <v>13445</v>
      </c>
      <c r="D3536" t="s">
        <v>13444</v>
      </c>
      <c r="G3536" t="s">
        <v>13614</v>
      </c>
      <c r="H3536" s="18" t="s">
        <v>13613</v>
      </c>
    </row>
    <row r="3537" spans="1:8" x14ac:dyDescent="0.25">
      <c r="A3537" s="19"/>
      <c r="C3537" t="s">
        <v>13441</v>
      </c>
      <c r="D3537" t="s">
        <v>13440</v>
      </c>
      <c r="G3537" t="s">
        <v>13610</v>
      </c>
      <c r="H3537" s="18" t="s">
        <v>13609</v>
      </c>
    </row>
    <row r="3538" spans="1:8" x14ac:dyDescent="0.25">
      <c r="A3538" s="19"/>
      <c r="C3538" t="s">
        <v>13437</v>
      </c>
      <c r="D3538" t="s">
        <v>13436</v>
      </c>
      <c r="G3538" t="s">
        <v>13606</v>
      </c>
      <c r="H3538" s="18" t="s">
        <v>13605</v>
      </c>
    </row>
    <row r="3539" spans="1:8" x14ac:dyDescent="0.25">
      <c r="A3539" s="19"/>
      <c r="C3539" t="s">
        <v>13433</v>
      </c>
      <c r="D3539" t="s">
        <v>13432</v>
      </c>
      <c r="G3539" t="s">
        <v>13602</v>
      </c>
      <c r="H3539" s="18" t="s">
        <v>13601</v>
      </c>
    </row>
    <row r="3540" spans="1:8" x14ac:dyDescent="0.25">
      <c r="A3540" s="19"/>
      <c r="C3540" t="s">
        <v>13429</v>
      </c>
      <c r="D3540" t="s">
        <v>13428</v>
      </c>
      <c r="G3540" t="s">
        <v>13598</v>
      </c>
      <c r="H3540" s="18" t="s">
        <v>13597</v>
      </c>
    </row>
    <row r="3541" spans="1:8" x14ac:dyDescent="0.25">
      <c r="A3541" s="19"/>
      <c r="C3541" t="s">
        <v>13425</v>
      </c>
      <c r="D3541" t="s">
        <v>13424</v>
      </c>
      <c r="G3541" t="s">
        <v>13594</v>
      </c>
      <c r="H3541" s="18" t="s">
        <v>13593</v>
      </c>
    </row>
    <row r="3542" spans="1:8" x14ac:dyDescent="0.25">
      <c r="A3542" s="19"/>
      <c r="C3542" t="s">
        <v>42697</v>
      </c>
      <c r="D3542" t="s">
        <v>42696</v>
      </c>
      <c r="G3542" t="s">
        <v>13591</v>
      </c>
      <c r="H3542" s="18" t="s">
        <v>13590</v>
      </c>
    </row>
    <row r="3543" spans="1:8" x14ac:dyDescent="0.25">
      <c r="A3543" s="19"/>
      <c r="C3543" t="s">
        <v>42695</v>
      </c>
      <c r="D3543" t="s">
        <v>42694</v>
      </c>
      <c r="G3543" t="s">
        <v>13587</v>
      </c>
      <c r="H3543" s="18" t="s">
        <v>13586</v>
      </c>
    </row>
    <row r="3544" spans="1:8" x14ac:dyDescent="0.25">
      <c r="A3544" s="19"/>
      <c r="C3544" t="s">
        <v>13421</v>
      </c>
      <c r="D3544" t="s">
        <v>13420</v>
      </c>
      <c r="G3544" t="s">
        <v>13583</v>
      </c>
      <c r="H3544" s="18" t="s">
        <v>13582</v>
      </c>
    </row>
    <row r="3545" spans="1:8" x14ac:dyDescent="0.25">
      <c r="A3545" s="19"/>
      <c r="C3545" t="s">
        <v>13417</v>
      </c>
      <c r="D3545" t="s">
        <v>13416</v>
      </c>
      <c r="G3545" t="s">
        <v>13579</v>
      </c>
      <c r="H3545" s="18" t="s">
        <v>13578</v>
      </c>
    </row>
    <row r="3546" spans="1:8" x14ac:dyDescent="0.25">
      <c r="A3546" s="19"/>
      <c r="C3546" t="s">
        <v>13413</v>
      </c>
      <c r="D3546" t="s">
        <v>13412</v>
      </c>
      <c r="G3546" t="s">
        <v>13575</v>
      </c>
      <c r="H3546" s="18" t="s">
        <v>13574</v>
      </c>
    </row>
    <row r="3547" spans="1:8" x14ac:dyDescent="0.25">
      <c r="A3547" s="19"/>
      <c r="C3547" t="s">
        <v>13409</v>
      </c>
      <c r="D3547" t="s">
        <v>13408</v>
      </c>
      <c r="G3547" t="s">
        <v>13571</v>
      </c>
      <c r="H3547" s="18" t="s">
        <v>13570</v>
      </c>
    </row>
    <row r="3548" spans="1:8" x14ac:dyDescent="0.25">
      <c r="A3548" s="19"/>
      <c r="C3548" t="s">
        <v>13405</v>
      </c>
      <c r="D3548" t="s">
        <v>13404</v>
      </c>
      <c r="G3548" t="s">
        <v>13567</v>
      </c>
      <c r="H3548" s="18" t="s">
        <v>13566</v>
      </c>
    </row>
    <row r="3549" spans="1:8" x14ac:dyDescent="0.25">
      <c r="A3549" s="19"/>
      <c r="C3549" t="s">
        <v>13401</v>
      </c>
      <c r="D3549" t="s">
        <v>13400</v>
      </c>
      <c r="G3549" t="s">
        <v>13563</v>
      </c>
      <c r="H3549" s="18" t="s">
        <v>13562</v>
      </c>
    </row>
    <row r="3550" spans="1:8" x14ac:dyDescent="0.25">
      <c r="A3550" s="19"/>
      <c r="C3550" t="s">
        <v>13397</v>
      </c>
      <c r="D3550" t="s">
        <v>13396</v>
      </c>
      <c r="G3550" t="s">
        <v>13559</v>
      </c>
      <c r="H3550" s="18" t="s">
        <v>13558</v>
      </c>
    </row>
    <row r="3551" spans="1:8" x14ac:dyDescent="0.25">
      <c r="A3551" s="19"/>
      <c r="C3551" t="s">
        <v>13393</v>
      </c>
      <c r="D3551" t="s">
        <v>13392</v>
      </c>
      <c r="G3551" t="s">
        <v>13555</v>
      </c>
      <c r="H3551" s="18" t="s">
        <v>13554</v>
      </c>
    </row>
    <row r="3552" spans="1:8" x14ac:dyDescent="0.25">
      <c r="A3552" s="19"/>
      <c r="C3552" t="s">
        <v>13389</v>
      </c>
      <c r="D3552" t="s">
        <v>13388</v>
      </c>
      <c r="G3552" t="s">
        <v>13551</v>
      </c>
      <c r="H3552" s="18" t="s">
        <v>13550</v>
      </c>
    </row>
    <row r="3553" spans="1:8" x14ac:dyDescent="0.25">
      <c r="A3553" s="19"/>
      <c r="C3553" t="s">
        <v>13385</v>
      </c>
      <c r="D3553" t="s">
        <v>13384</v>
      </c>
      <c r="G3553" t="s">
        <v>13547</v>
      </c>
      <c r="H3553" s="18" t="s">
        <v>13546</v>
      </c>
    </row>
    <row r="3554" spans="1:8" x14ac:dyDescent="0.25">
      <c r="A3554" s="19"/>
      <c r="C3554" t="s">
        <v>13381</v>
      </c>
      <c r="D3554" t="s">
        <v>13380</v>
      </c>
      <c r="G3554" t="s">
        <v>13543</v>
      </c>
      <c r="H3554" s="18" t="s">
        <v>13542</v>
      </c>
    </row>
    <row r="3555" spans="1:8" x14ac:dyDescent="0.25">
      <c r="A3555" s="19"/>
      <c r="C3555" t="s">
        <v>13377</v>
      </c>
      <c r="D3555" t="s">
        <v>13376</v>
      </c>
      <c r="G3555" t="s">
        <v>13539</v>
      </c>
      <c r="H3555" s="18" t="s">
        <v>13538</v>
      </c>
    </row>
    <row r="3556" spans="1:8" x14ac:dyDescent="0.25">
      <c r="A3556" s="19"/>
      <c r="C3556" t="s">
        <v>13373</v>
      </c>
      <c r="D3556" t="s">
        <v>13372</v>
      </c>
      <c r="G3556" t="s">
        <v>13535</v>
      </c>
      <c r="H3556" s="18" t="s">
        <v>13534</v>
      </c>
    </row>
    <row r="3557" spans="1:8" x14ac:dyDescent="0.25">
      <c r="A3557" s="19"/>
      <c r="C3557" t="s">
        <v>13369</v>
      </c>
      <c r="D3557" t="s">
        <v>13368</v>
      </c>
      <c r="G3557" t="s">
        <v>13531</v>
      </c>
      <c r="H3557" s="18" t="s">
        <v>13530</v>
      </c>
    </row>
    <row r="3558" spans="1:8" x14ac:dyDescent="0.25">
      <c r="A3558" s="19"/>
      <c r="C3558" t="s">
        <v>13365</v>
      </c>
      <c r="D3558" t="s">
        <v>13364</v>
      </c>
      <c r="G3558" t="s">
        <v>13527</v>
      </c>
      <c r="H3558" s="18" t="s">
        <v>13526</v>
      </c>
    </row>
    <row r="3559" spans="1:8" x14ac:dyDescent="0.25">
      <c r="A3559" s="19"/>
      <c r="C3559" t="s">
        <v>13361</v>
      </c>
      <c r="D3559" t="s">
        <v>13360</v>
      </c>
      <c r="G3559" t="s">
        <v>13523</v>
      </c>
      <c r="H3559" s="18" t="s">
        <v>13522</v>
      </c>
    </row>
    <row r="3560" spans="1:8" x14ac:dyDescent="0.25">
      <c r="A3560" s="19"/>
      <c r="C3560" t="s">
        <v>13357</v>
      </c>
      <c r="D3560" t="s">
        <v>13356</v>
      </c>
      <c r="G3560" t="s">
        <v>13519</v>
      </c>
      <c r="H3560" s="18" t="s">
        <v>13518</v>
      </c>
    </row>
    <row r="3561" spans="1:8" x14ac:dyDescent="0.25">
      <c r="A3561" s="19"/>
      <c r="C3561" t="s">
        <v>13353</v>
      </c>
      <c r="D3561" t="s">
        <v>13352</v>
      </c>
      <c r="G3561" t="s">
        <v>13515</v>
      </c>
      <c r="H3561" s="18" t="s">
        <v>13514</v>
      </c>
    </row>
    <row r="3562" spans="1:8" x14ac:dyDescent="0.25">
      <c r="A3562" s="19"/>
      <c r="C3562" t="s">
        <v>13349</v>
      </c>
      <c r="D3562" t="s">
        <v>13348</v>
      </c>
      <c r="G3562" t="s">
        <v>13511</v>
      </c>
      <c r="H3562" s="18" t="s">
        <v>13510</v>
      </c>
    </row>
    <row r="3563" spans="1:8" x14ac:dyDescent="0.25">
      <c r="A3563" s="19"/>
      <c r="C3563" t="s">
        <v>13345</v>
      </c>
      <c r="D3563" t="s">
        <v>13344</v>
      </c>
      <c r="G3563" t="s">
        <v>13507</v>
      </c>
      <c r="H3563" s="18" t="s">
        <v>13506</v>
      </c>
    </row>
    <row r="3564" spans="1:8" x14ac:dyDescent="0.25">
      <c r="A3564" s="19"/>
      <c r="C3564" t="s">
        <v>13341</v>
      </c>
      <c r="D3564" t="s">
        <v>13340</v>
      </c>
      <c r="G3564" t="s">
        <v>13503</v>
      </c>
      <c r="H3564" s="18" t="s">
        <v>13502</v>
      </c>
    </row>
    <row r="3565" spans="1:8" x14ac:dyDescent="0.25">
      <c r="A3565" s="19"/>
      <c r="C3565" t="s">
        <v>13337</v>
      </c>
      <c r="D3565" t="s">
        <v>13336</v>
      </c>
      <c r="G3565" t="s">
        <v>13499</v>
      </c>
      <c r="H3565" s="18" t="s">
        <v>13498</v>
      </c>
    </row>
    <row r="3566" spans="1:8" x14ac:dyDescent="0.25">
      <c r="A3566" s="19"/>
      <c r="C3566" t="s">
        <v>13333</v>
      </c>
      <c r="D3566" t="s">
        <v>13332</v>
      </c>
      <c r="G3566" t="s">
        <v>13495</v>
      </c>
      <c r="H3566" s="18" t="s">
        <v>13494</v>
      </c>
    </row>
    <row r="3567" spans="1:8" x14ac:dyDescent="0.25">
      <c r="A3567" s="19"/>
      <c r="C3567" t="s">
        <v>13329</v>
      </c>
      <c r="D3567" t="s">
        <v>13328</v>
      </c>
      <c r="G3567" t="s">
        <v>13491</v>
      </c>
      <c r="H3567" s="18" t="s">
        <v>13490</v>
      </c>
    </row>
    <row r="3568" spans="1:8" x14ac:dyDescent="0.25">
      <c r="A3568" s="19"/>
      <c r="C3568" t="s">
        <v>13325</v>
      </c>
      <c r="D3568" t="s">
        <v>13324</v>
      </c>
      <c r="G3568" t="s">
        <v>13487</v>
      </c>
      <c r="H3568" s="18" t="s">
        <v>13486</v>
      </c>
    </row>
    <row r="3569" spans="1:8" x14ac:dyDescent="0.25">
      <c r="A3569" s="19"/>
      <c r="C3569" t="s">
        <v>13321</v>
      </c>
      <c r="D3569" t="s">
        <v>13320</v>
      </c>
      <c r="G3569" t="s">
        <v>13483</v>
      </c>
      <c r="H3569" s="18" t="s">
        <v>13482</v>
      </c>
    </row>
    <row r="3570" spans="1:8" x14ac:dyDescent="0.25">
      <c r="A3570" s="19"/>
      <c r="C3570" t="s">
        <v>13317</v>
      </c>
      <c r="D3570" t="s">
        <v>13316</v>
      </c>
      <c r="G3570" t="s">
        <v>13479</v>
      </c>
      <c r="H3570" s="18" t="s">
        <v>13478</v>
      </c>
    </row>
    <row r="3571" spans="1:8" x14ac:dyDescent="0.25">
      <c r="A3571" s="19"/>
      <c r="C3571" t="s">
        <v>13313</v>
      </c>
      <c r="D3571" t="s">
        <v>13312</v>
      </c>
      <c r="G3571" t="s">
        <v>13475</v>
      </c>
      <c r="H3571" s="18" t="s">
        <v>13474</v>
      </c>
    </row>
    <row r="3572" spans="1:8" x14ac:dyDescent="0.25">
      <c r="A3572" s="19"/>
      <c r="C3572" t="s">
        <v>13309</v>
      </c>
      <c r="D3572" t="s">
        <v>13308</v>
      </c>
      <c r="G3572" t="s">
        <v>13471</v>
      </c>
      <c r="H3572" s="18" t="s">
        <v>13470</v>
      </c>
    </row>
    <row r="3573" spans="1:8" x14ac:dyDescent="0.25">
      <c r="A3573" s="19"/>
      <c r="C3573" t="s">
        <v>13305</v>
      </c>
      <c r="D3573" t="s">
        <v>13304</v>
      </c>
      <c r="G3573" t="s">
        <v>13467</v>
      </c>
      <c r="H3573" s="18" t="s">
        <v>13466</v>
      </c>
    </row>
    <row r="3574" spans="1:8" x14ac:dyDescent="0.25">
      <c r="A3574" s="19"/>
      <c r="C3574" t="s">
        <v>13301</v>
      </c>
      <c r="D3574" t="s">
        <v>13300</v>
      </c>
      <c r="G3574" t="s">
        <v>13463</v>
      </c>
      <c r="H3574" s="18" t="s">
        <v>13462</v>
      </c>
    </row>
    <row r="3575" spans="1:8" x14ac:dyDescent="0.25">
      <c r="A3575" s="19"/>
      <c r="C3575" t="s">
        <v>13297</v>
      </c>
      <c r="D3575" t="s">
        <v>13296</v>
      </c>
      <c r="G3575" t="s">
        <v>13459</v>
      </c>
      <c r="H3575" s="18" t="s">
        <v>13458</v>
      </c>
    </row>
    <row r="3576" spans="1:8" x14ac:dyDescent="0.25">
      <c r="A3576" s="19"/>
      <c r="C3576" t="s">
        <v>13293</v>
      </c>
      <c r="D3576" t="s">
        <v>13292</v>
      </c>
      <c r="G3576" t="s">
        <v>42693</v>
      </c>
      <c r="H3576" s="18" t="s">
        <v>42692</v>
      </c>
    </row>
    <row r="3577" spans="1:8" x14ac:dyDescent="0.25">
      <c r="A3577" s="19"/>
      <c r="C3577" t="s">
        <v>13289</v>
      </c>
      <c r="D3577" t="s">
        <v>13288</v>
      </c>
      <c r="G3577" t="s">
        <v>11794</v>
      </c>
      <c r="H3577" s="18" t="s">
        <v>11793</v>
      </c>
    </row>
    <row r="3578" spans="1:8" x14ac:dyDescent="0.25">
      <c r="A3578" s="19"/>
      <c r="C3578" t="s">
        <v>13285</v>
      </c>
      <c r="D3578" t="s">
        <v>13284</v>
      </c>
      <c r="G3578" t="s">
        <v>11790</v>
      </c>
      <c r="H3578" s="18" t="s">
        <v>11789</v>
      </c>
    </row>
    <row r="3579" spans="1:8" x14ac:dyDescent="0.25">
      <c r="A3579" s="19"/>
      <c r="C3579" t="s">
        <v>13281</v>
      </c>
      <c r="D3579" t="s">
        <v>13280</v>
      </c>
      <c r="G3579" t="s">
        <v>11786</v>
      </c>
      <c r="H3579" s="18" t="s">
        <v>11785</v>
      </c>
    </row>
    <row r="3580" spans="1:8" x14ac:dyDescent="0.25">
      <c r="A3580" s="19"/>
      <c r="C3580" t="s">
        <v>13277</v>
      </c>
      <c r="D3580" t="s">
        <v>13276</v>
      </c>
      <c r="G3580" t="s">
        <v>12820</v>
      </c>
      <c r="H3580" s="18" t="s">
        <v>12819</v>
      </c>
    </row>
    <row r="3581" spans="1:8" x14ac:dyDescent="0.25">
      <c r="A3581" s="19"/>
      <c r="C3581" t="s">
        <v>42691</v>
      </c>
      <c r="D3581" t="s">
        <v>42690</v>
      </c>
      <c r="G3581" t="s">
        <v>12816</v>
      </c>
      <c r="H3581" s="18" t="s">
        <v>12815</v>
      </c>
    </row>
    <row r="3582" spans="1:8" x14ac:dyDescent="0.25">
      <c r="A3582" s="19"/>
      <c r="C3582" t="s">
        <v>13273</v>
      </c>
      <c r="D3582" t="s">
        <v>13272</v>
      </c>
      <c r="G3582" t="s">
        <v>12812</v>
      </c>
      <c r="H3582" s="18" t="s">
        <v>12811</v>
      </c>
    </row>
    <row r="3583" spans="1:8" x14ac:dyDescent="0.25">
      <c r="A3583" s="19"/>
      <c r="C3583" t="s">
        <v>13269</v>
      </c>
      <c r="D3583" t="s">
        <v>13268</v>
      </c>
      <c r="G3583" t="s">
        <v>12808</v>
      </c>
      <c r="H3583" s="18" t="s">
        <v>12807</v>
      </c>
    </row>
    <row r="3584" spans="1:8" x14ac:dyDescent="0.25">
      <c r="A3584" s="19"/>
      <c r="C3584" t="s">
        <v>13265</v>
      </c>
      <c r="D3584" t="s">
        <v>13264</v>
      </c>
      <c r="G3584" t="s">
        <v>12804</v>
      </c>
      <c r="H3584" s="18" t="s">
        <v>12803</v>
      </c>
    </row>
    <row r="3585" spans="1:8" x14ac:dyDescent="0.25">
      <c r="A3585" s="19"/>
      <c r="C3585" t="s">
        <v>13261</v>
      </c>
      <c r="D3585" t="s">
        <v>13260</v>
      </c>
      <c r="G3585" t="s">
        <v>12800</v>
      </c>
      <c r="H3585" s="18" t="s">
        <v>12799</v>
      </c>
    </row>
    <row r="3586" spans="1:8" x14ac:dyDescent="0.25">
      <c r="A3586" s="19"/>
      <c r="C3586" t="s">
        <v>13257</v>
      </c>
      <c r="D3586" t="s">
        <v>13256</v>
      </c>
      <c r="G3586" t="s">
        <v>12796</v>
      </c>
      <c r="H3586" s="18" t="s">
        <v>12795</v>
      </c>
    </row>
    <row r="3587" spans="1:8" x14ac:dyDescent="0.25">
      <c r="A3587" s="19"/>
      <c r="C3587" t="s">
        <v>13253</v>
      </c>
      <c r="D3587" t="s">
        <v>13252</v>
      </c>
      <c r="G3587" t="s">
        <v>14465</v>
      </c>
      <c r="H3587" s="18" t="s">
        <v>14464</v>
      </c>
    </row>
    <row r="3588" spans="1:8" x14ac:dyDescent="0.25">
      <c r="A3588" s="19"/>
      <c r="C3588" t="s">
        <v>13249</v>
      </c>
      <c r="D3588" t="s">
        <v>13248</v>
      </c>
      <c r="G3588" t="s">
        <v>14457</v>
      </c>
      <c r="H3588" s="18" t="s">
        <v>14456</v>
      </c>
    </row>
    <row r="3589" spans="1:8" x14ac:dyDescent="0.25">
      <c r="A3589" s="19"/>
      <c r="C3589" t="s">
        <v>13245</v>
      </c>
      <c r="D3589" t="s">
        <v>13244</v>
      </c>
      <c r="G3589" t="s">
        <v>14449</v>
      </c>
      <c r="H3589" s="18" t="s">
        <v>14448</v>
      </c>
    </row>
    <row r="3590" spans="1:8" x14ac:dyDescent="0.25">
      <c r="A3590" s="19"/>
      <c r="C3590" t="s">
        <v>13241</v>
      </c>
      <c r="D3590" t="s">
        <v>13240</v>
      </c>
      <c r="G3590" t="s">
        <v>14441</v>
      </c>
      <c r="H3590" s="18" t="s">
        <v>14440</v>
      </c>
    </row>
    <row r="3591" spans="1:8" x14ac:dyDescent="0.25">
      <c r="A3591" s="19"/>
      <c r="C3591" t="s">
        <v>13237</v>
      </c>
      <c r="D3591" t="s">
        <v>13236</v>
      </c>
      <c r="G3591" t="s">
        <v>14434</v>
      </c>
      <c r="H3591" s="18" t="s">
        <v>14433</v>
      </c>
    </row>
    <row r="3592" spans="1:8" x14ac:dyDescent="0.25">
      <c r="A3592" s="19"/>
      <c r="C3592" t="s">
        <v>13233</v>
      </c>
      <c r="D3592" t="s">
        <v>13232</v>
      </c>
      <c r="G3592" t="s">
        <v>14426</v>
      </c>
      <c r="H3592" s="18" t="s">
        <v>14425</v>
      </c>
    </row>
    <row r="3593" spans="1:8" x14ac:dyDescent="0.25">
      <c r="A3593" s="19"/>
      <c r="C3593" t="s">
        <v>13229</v>
      </c>
      <c r="D3593" t="s">
        <v>13228</v>
      </c>
      <c r="G3593" t="s">
        <v>14418</v>
      </c>
      <c r="H3593" s="18" t="s">
        <v>14417</v>
      </c>
    </row>
    <row r="3594" spans="1:8" x14ac:dyDescent="0.25">
      <c r="A3594" s="19"/>
      <c r="C3594" t="s">
        <v>13225</v>
      </c>
      <c r="D3594" t="s">
        <v>13224</v>
      </c>
      <c r="G3594" t="s">
        <v>14410</v>
      </c>
      <c r="H3594" s="18" t="s">
        <v>14409</v>
      </c>
    </row>
    <row r="3595" spans="1:8" x14ac:dyDescent="0.25">
      <c r="A3595" s="19"/>
      <c r="C3595" t="s">
        <v>13221</v>
      </c>
      <c r="D3595" t="s">
        <v>13220</v>
      </c>
      <c r="G3595" t="s">
        <v>14402</v>
      </c>
      <c r="H3595" s="18" t="s">
        <v>14401</v>
      </c>
    </row>
    <row r="3596" spans="1:8" x14ac:dyDescent="0.25">
      <c r="A3596" s="19"/>
      <c r="C3596" t="s">
        <v>13217</v>
      </c>
      <c r="D3596" t="s">
        <v>13216</v>
      </c>
      <c r="G3596" t="s">
        <v>14394</v>
      </c>
      <c r="H3596" s="18" t="s">
        <v>14393</v>
      </c>
    </row>
    <row r="3597" spans="1:8" x14ac:dyDescent="0.25">
      <c r="A3597" s="19"/>
      <c r="C3597" t="s">
        <v>13213</v>
      </c>
      <c r="D3597" t="s">
        <v>13212</v>
      </c>
      <c r="G3597" t="s">
        <v>14386</v>
      </c>
      <c r="H3597" s="18" t="s">
        <v>14385</v>
      </c>
    </row>
    <row r="3598" spans="1:8" x14ac:dyDescent="0.25">
      <c r="A3598" s="19"/>
      <c r="C3598" t="s">
        <v>13209</v>
      </c>
      <c r="D3598" t="s">
        <v>13208</v>
      </c>
      <c r="G3598" t="s">
        <v>14379</v>
      </c>
      <c r="H3598" s="18" t="s">
        <v>14378</v>
      </c>
    </row>
    <row r="3599" spans="1:8" x14ac:dyDescent="0.25">
      <c r="A3599" s="19"/>
      <c r="C3599" t="s">
        <v>13205</v>
      </c>
      <c r="D3599" t="s">
        <v>13204</v>
      </c>
      <c r="G3599" t="s">
        <v>14371</v>
      </c>
      <c r="H3599" s="18" t="s">
        <v>14370</v>
      </c>
    </row>
    <row r="3600" spans="1:8" x14ac:dyDescent="0.25">
      <c r="A3600" s="19"/>
      <c r="C3600" t="s">
        <v>13201</v>
      </c>
      <c r="D3600" t="s">
        <v>13200</v>
      </c>
      <c r="G3600" t="s">
        <v>14363</v>
      </c>
      <c r="H3600" s="18" t="s">
        <v>14362</v>
      </c>
    </row>
    <row r="3601" spans="1:8" x14ac:dyDescent="0.25">
      <c r="A3601" s="19"/>
      <c r="C3601" t="s">
        <v>13197</v>
      </c>
      <c r="D3601" t="s">
        <v>13196</v>
      </c>
      <c r="G3601" t="s">
        <v>14355</v>
      </c>
      <c r="H3601" s="18" t="s">
        <v>14354</v>
      </c>
    </row>
    <row r="3602" spans="1:8" x14ac:dyDescent="0.25">
      <c r="A3602" s="19"/>
      <c r="C3602" t="s">
        <v>13193</v>
      </c>
      <c r="D3602" t="s">
        <v>13192</v>
      </c>
      <c r="G3602" t="s">
        <v>11484</v>
      </c>
      <c r="H3602" s="18" t="s">
        <v>11483</v>
      </c>
    </row>
    <row r="3603" spans="1:8" x14ac:dyDescent="0.25">
      <c r="A3603" s="19"/>
      <c r="C3603" t="s">
        <v>13189</v>
      </c>
      <c r="D3603" t="s">
        <v>13188</v>
      </c>
      <c r="G3603" t="s">
        <v>11599</v>
      </c>
      <c r="H3603" s="18" t="s">
        <v>11598</v>
      </c>
    </row>
    <row r="3604" spans="1:8" x14ac:dyDescent="0.25">
      <c r="A3604" s="19"/>
      <c r="C3604" t="s">
        <v>13185</v>
      </c>
      <c r="D3604" t="s">
        <v>13184</v>
      </c>
      <c r="G3604" t="s">
        <v>11595</v>
      </c>
      <c r="H3604" s="18" t="s">
        <v>11594</v>
      </c>
    </row>
    <row r="3605" spans="1:8" x14ac:dyDescent="0.25">
      <c r="A3605" s="19"/>
      <c r="C3605" t="s">
        <v>13181</v>
      </c>
      <c r="D3605" t="s">
        <v>13180</v>
      </c>
      <c r="G3605" t="s">
        <v>11591</v>
      </c>
      <c r="H3605" s="18" t="s">
        <v>11590</v>
      </c>
    </row>
    <row r="3606" spans="1:8" x14ac:dyDescent="0.25">
      <c r="A3606" s="19"/>
      <c r="C3606" t="s">
        <v>13177</v>
      </c>
      <c r="D3606" t="s">
        <v>13176</v>
      </c>
      <c r="G3606" t="s">
        <v>42689</v>
      </c>
      <c r="H3606" s="18" t="s">
        <v>42688</v>
      </c>
    </row>
    <row r="3607" spans="1:8" x14ac:dyDescent="0.25">
      <c r="A3607" s="19"/>
      <c r="C3607" t="s">
        <v>13173</v>
      </c>
      <c r="D3607" t="s">
        <v>13172</v>
      </c>
      <c r="G3607" t="s">
        <v>12919</v>
      </c>
      <c r="H3607" s="18" t="s">
        <v>12918</v>
      </c>
    </row>
    <row r="3608" spans="1:8" x14ac:dyDescent="0.25">
      <c r="A3608" s="19"/>
      <c r="C3608" t="s">
        <v>13169</v>
      </c>
      <c r="D3608" t="s">
        <v>13168</v>
      </c>
      <c r="G3608" t="s">
        <v>12915</v>
      </c>
      <c r="H3608" s="18" t="s">
        <v>12914</v>
      </c>
    </row>
    <row r="3609" spans="1:8" x14ac:dyDescent="0.25">
      <c r="A3609" s="19"/>
      <c r="C3609" t="s">
        <v>13165</v>
      </c>
      <c r="D3609" t="s">
        <v>13164</v>
      </c>
      <c r="G3609" t="s">
        <v>12911</v>
      </c>
      <c r="H3609" s="18" t="s">
        <v>12910</v>
      </c>
    </row>
    <row r="3610" spans="1:8" x14ac:dyDescent="0.25">
      <c r="A3610" s="19"/>
      <c r="C3610" t="s">
        <v>13161</v>
      </c>
      <c r="D3610" t="s">
        <v>13160</v>
      </c>
      <c r="G3610" t="s">
        <v>12772</v>
      </c>
      <c r="H3610" s="18" t="s">
        <v>12771</v>
      </c>
    </row>
    <row r="3611" spans="1:8" x14ac:dyDescent="0.25">
      <c r="A3611" s="19"/>
      <c r="C3611" t="s">
        <v>13157</v>
      </c>
      <c r="D3611" t="s">
        <v>13156</v>
      </c>
      <c r="G3611" t="s">
        <v>12768</v>
      </c>
      <c r="H3611" s="18" t="s">
        <v>12767</v>
      </c>
    </row>
    <row r="3612" spans="1:8" x14ac:dyDescent="0.25">
      <c r="A3612" s="19"/>
      <c r="C3612" t="s">
        <v>13153</v>
      </c>
      <c r="D3612" t="s">
        <v>13152</v>
      </c>
      <c r="G3612" t="s">
        <v>12764</v>
      </c>
      <c r="H3612" s="18" t="s">
        <v>12763</v>
      </c>
    </row>
    <row r="3613" spans="1:8" x14ac:dyDescent="0.25">
      <c r="A3613" s="19"/>
      <c r="C3613" t="s">
        <v>13149</v>
      </c>
      <c r="D3613" t="s">
        <v>13148</v>
      </c>
      <c r="G3613" t="s">
        <v>12760</v>
      </c>
      <c r="H3613" s="18" t="s">
        <v>12759</v>
      </c>
    </row>
    <row r="3614" spans="1:8" x14ac:dyDescent="0.25">
      <c r="A3614" s="19"/>
      <c r="C3614" t="s">
        <v>13145</v>
      </c>
      <c r="D3614" t="s">
        <v>13144</v>
      </c>
      <c r="G3614" t="s">
        <v>12756</v>
      </c>
      <c r="H3614" s="18" t="s">
        <v>12755</v>
      </c>
    </row>
    <row r="3615" spans="1:8" x14ac:dyDescent="0.25">
      <c r="A3615" s="19"/>
      <c r="C3615" t="s">
        <v>13141</v>
      </c>
      <c r="D3615" t="s">
        <v>13140</v>
      </c>
      <c r="G3615" t="s">
        <v>12753</v>
      </c>
      <c r="H3615" s="18" t="s">
        <v>12752</v>
      </c>
    </row>
    <row r="3616" spans="1:8" x14ac:dyDescent="0.25">
      <c r="A3616" s="19"/>
      <c r="C3616" t="s">
        <v>13137</v>
      </c>
      <c r="D3616" t="s">
        <v>13136</v>
      </c>
      <c r="G3616" t="s">
        <v>12750</v>
      </c>
      <c r="H3616" s="18" t="s">
        <v>12749</v>
      </c>
    </row>
    <row r="3617" spans="1:8" x14ac:dyDescent="0.25">
      <c r="A3617" s="19"/>
      <c r="C3617" t="s">
        <v>13133</v>
      </c>
      <c r="D3617" t="s">
        <v>13132</v>
      </c>
      <c r="G3617" t="s">
        <v>12747</v>
      </c>
      <c r="H3617" s="18" t="s">
        <v>12746</v>
      </c>
    </row>
    <row r="3618" spans="1:8" x14ac:dyDescent="0.25">
      <c r="A3618" s="19"/>
      <c r="C3618" t="s">
        <v>13129</v>
      </c>
      <c r="D3618" t="s">
        <v>13128</v>
      </c>
      <c r="G3618" t="s">
        <v>12744</v>
      </c>
      <c r="H3618" s="18" t="s">
        <v>12743</v>
      </c>
    </row>
    <row r="3619" spans="1:8" x14ac:dyDescent="0.25">
      <c r="A3619" s="19"/>
      <c r="C3619" t="s">
        <v>13125</v>
      </c>
      <c r="D3619" t="s">
        <v>13124</v>
      </c>
      <c r="G3619" t="s">
        <v>12741</v>
      </c>
      <c r="H3619" s="18" t="s">
        <v>12740</v>
      </c>
    </row>
    <row r="3620" spans="1:8" x14ac:dyDescent="0.25">
      <c r="A3620" s="19"/>
      <c r="C3620" t="s">
        <v>13121</v>
      </c>
      <c r="D3620" t="s">
        <v>13120</v>
      </c>
      <c r="G3620" t="s">
        <v>12738</v>
      </c>
      <c r="H3620" s="18" t="s">
        <v>12737</v>
      </c>
    </row>
    <row r="3621" spans="1:8" x14ac:dyDescent="0.25">
      <c r="A3621" s="19"/>
      <c r="C3621" t="s">
        <v>13117</v>
      </c>
      <c r="D3621" t="s">
        <v>13116</v>
      </c>
      <c r="G3621" t="s">
        <v>12735</v>
      </c>
      <c r="H3621" s="18" t="s">
        <v>12734</v>
      </c>
    </row>
    <row r="3622" spans="1:8" x14ac:dyDescent="0.25">
      <c r="A3622" s="19"/>
      <c r="C3622" t="s">
        <v>13113</v>
      </c>
      <c r="D3622" t="s">
        <v>13112</v>
      </c>
      <c r="G3622" t="s">
        <v>12732</v>
      </c>
      <c r="H3622" s="18" t="s">
        <v>12731</v>
      </c>
    </row>
    <row r="3623" spans="1:8" x14ac:dyDescent="0.25">
      <c r="A3623" s="19"/>
      <c r="C3623" t="s">
        <v>13109</v>
      </c>
      <c r="D3623" t="s">
        <v>13108</v>
      </c>
      <c r="G3623" t="s">
        <v>12729</v>
      </c>
      <c r="H3623" s="18" t="s">
        <v>12728</v>
      </c>
    </row>
    <row r="3624" spans="1:8" x14ac:dyDescent="0.25">
      <c r="A3624" s="19"/>
      <c r="C3624" t="s">
        <v>13105</v>
      </c>
      <c r="D3624" t="s">
        <v>13104</v>
      </c>
      <c r="G3624" t="s">
        <v>12726</v>
      </c>
      <c r="H3624" s="18" t="s">
        <v>12725</v>
      </c>
    </row>
    <row r="3625" spans="1:8" x14ac:dyDescent="0.25">
      <c r="A3625" s="19"/>
      <c r="C3625" t="s">
        <v>13101</v>
      </c>
      <c r="D3625" t="s">
        <v>13100</v>
      </c>
      <c r="G3625" t="s">
        <v>12723</v>
      </c>
      <c r="H3625" s="18" t="s">
        <v>12722</v>
      </c>
    </row>
    <row r="3626" spans="1:8" x14ac:dyDescent="0.25">
      <c r="A3626" s="19"/>
      <c r="C3626" t="s">
        <v>13097</v>
      </c>
      <c r="D3626" t="s">
        <v>13096</v>
      </c>
      <c r="G3626" t="s">
        <v>12719</v>
      </c>
      <c r="H3626" s="18" t="s">
        <v>12718</v>
      </c>
    </row>
    <row r="3627" spans="1:8" x14ac:dyDescent="0.25">
      <c r="A3627" s="19"/>
      <c r="C3627" t="s">
        <v>13093</v>
      </c>
      <c r="D3627" t="s">
        <v>13092</v>
      </c>
      <c r="G3627" t="s">
        <v>12715</v>
      </c>
      <c r="H3627" s="18" t="s">
        <v>12714</v>
      </c>
    </row>
    <row r="3628" spans="1:8" x14ac:dyDescent="0.25">
      <c r="A3628" s="19"/>
      <c r="C3628" t="s">
        <v>13089</v>
      </c>
      <c r="D3628" t="s">
        <v>13088</v>
      </c>
      <c r="G3628" t="s">
        <v>12711</v>
      </c>
      <c r="H3628" s="18" t="s">
        <v>12710</v>
      </c>
    </row>
    <row r="3629" spans="1:8" x14ac:dyDescent="0.25">
      <c r="A3629" s="19"/>
      <c r="C3629" t="s">
        <v>13085</v>
      </c>
      <c r="D3629" t="s">
        <v>13084</v>
      </c>
      <c r="G3629" t="s">
        <v>12707</v>
      </c>
      <c r="H3629" s="18" t="s">
        <v>12706</v>
      </c>
    </row>
    <row r="3630" spans="1:8" x14ac:dyDescent="0.25">
      <c r="A3630" s="19"/>
      <c r="C3630" t="s">
        <v>13081</v>
      </c>
      <c r="D3630" t="s">
        <v>13080</v>
      </c>
      <c r="G3630" t="s">
        <v>12703</v>
      </c>
      <c r="H3630" s="18" t="s">
        <v>12702</v>
      </c>
    </row>
    <row r="3631" spans="1:8" x14ac:dyDescent="0.25">
      <c r="A3631" s="19"/>
      <c r="C3631" t="s">
        <v>13077</v>
      </c>
      <c r="D3631" t="s">
        <v>13076</v>
      </c>
      <c r="G3631" t="s">
        <v>12699</v>
      </c>
      <c r="H3631" s="18" t="s">
        <v>12698</v>
      </c>
    </row>
    <row r="3632" spans="1:8" x14ac:dyDescent="0.25">
      <c r="A3632" s="19"/>
      <c r="C3632" t="s">
        <v>13073</v>
      </c>
      <c r="D3632" t="s">
        <v>13072</v>
      </c>
      <c r="G3632" t="s">
        <v>12695</v>
      </c>
      <c r="H3632" s="18" t="s">
        <v>12694</v>
      </c>
    </row>
    <row r="3633" spans="1:8" x14ac:dyDescent="0.25">
      <c r="A3633" s="19"/>
      <c r="C3633" t="s">
        <v>13069</v>
      </c>
      <c r="D3633" t="s">
        <v>13068</v>
      </c>
      <c r="G3633" t="s">
        <v>12691</v>
      </c>
      <c r="H3633" s="18" t="s">
        <v>12690</v>
      </c>
    </row>
    <row r="3634" spans="1:8" x14ac:dyDescent="0.25">
      <c r="A3634" s="19"/>
      <c r="C3634" t="s">
        <v>13065</v>
      </c>
      <c r="D3634" t="s">
        <v>13064</v>
      </c>
      <c r="G3634" t="s">
        <v>12687</v>
      </c>
      <c r="H3634" s="18" t="s">
        <v>12686</v>
      </c>
    </row>
    <row r="3635" spans="1:8" x14ac:dyDescent="0.25">
      <c r="A3635" s="19"/>
      <c r="C3635" t="s">
        <v>13061</v>
      </c>
      <c r="D3635" t="s">
        <v>13060</v>
      </c>
      <c r="G3635" t="s">
        <v>12683</v>
      </c>
      <c r="H3635" s="18" t="s">
        <v>12682</v>
      </c>
    </row>
    <row r="3636" spans="1:8" x14ac:dyDescent="0.25">
      <c r="A3636" s="19"/>
      <c r="C3636" t="s">
        <v>13057</v>
      </c>
      <c r="D3636" t="s">
        <v>13056</v>
      </c>
      <c r="G3636" t="s">
        <v>12679</v>
      </c>
      <c r="H3636" s="18" t="s">
        <v>12678</v>
      </c>
    </row>
    <row r="3637" spans="1:8" x14ac:dyDescent="0.25">
      <c r="A3637" s="19"/>
      <c r="C3637" t="s">
        <v>13053</v>
      </c>
      <c r="D3637" t="s">
        <v>13052</v>
      </c>
      <c r="G3637" t="s">
        <v>12675</v>
      </c>
      <c r="H3637" s="18" t="s">
        <v>12674</v>
      </c>
    </row>
    <row r="3638" spans="1:8" x14ac:dyDescent="0.25">
      <c r="A3638" s="19"/>
      <c r="C3638" t="s">
        <v>13049</v>
      </c>
      <c r="D3638" t="s">
        <v>13048</v>
      </c>
      <c r="G3638" t="s">
        <v>11520</v>
      </c>
      <c r="H3638" s="18" t="s">
        <v>11519</v>
      </c>
    </row>
    <row r="3639" spans="1:8" x14ac:dyDescent="0.25">
      <c r="A3639" s="19"/>
      <c r="C3639" t="s">
        <v>13045</v>
      </c>
      <c r="D3639" t="s">
        <v>13044</v>
      </c>
      <c r="G3639" t="s">
        <v>11516</v>
      </c>
      <c r="H3639" s="18" t="s">
        <v>11515</v>
      </c>
    </row>
    <row r="3640" spans="1:8" x14ac:dyDescent="0.25">
      <c r="A3640" s="19"/>
      <c r="C3640" t="s">
        <v>13041</v>
      </c>
      <c r="D3640" t="s">
        <v>13040</v>
      </c>
      <c r="G3640" t="s">
        <v>11782</v>
      </c>
      <c r="H3640" s="18" t="s">
        <v>11781</v>
      </c>
    </row>
    <row r="3641" spans="1:8" x14ac:dyDescent="0.25">
      <c r="A3641" s="19"/>
      <c r="C3641" t="s">
        <v>42687</v>
      </c>
      <c r="D3641" t="s">
        <v>42686</v>
      </c>
      <c r="G3641" t="s">
        <v>11778</v>
      </c>
      <c r="H3641" s="18" t="s">
        <v>11777</v>
      </c>
    </row>
    <row r="3642" spans="1:8" x14ac:dyDescent="0.25">
      <c r="A3642" s="19"/>
      <c r="C3642" t="s">
        <v>13037</v>
      </c>
      <c r="D3642" t="s">
        <v>13036</v>
      </c>
      <c r="G3642" t="s">
        <v>11774</v>
      </c>
      <c r="H3642" s="18" t="s">
        <v>11773</v>
      </c>
    </row>
    <row r="3643" spans="1:8" x14ac:dyDescent="0.25">
      <c r="A3643" s="19"/>
      <c r="C3643" t="s">
        <v>13033</v>
      </c>
      <c r="D3643" t="s">
        <v>13032</v>
      </c>
      <c r="G3643" t="s">
        <v>11770</v>
      </c>
      <c r="H3643" s="18" t="s">
        <v>11769</v>
      </c>
    </row>
    <row r="3644" spans="1:8" x14ac:dyDescent="0.25">
      <c r="A3644" s="19"/>
      <c r="C3644" t="s">
        <v>13029</v>
      </c>
      <c r="D3644" t="s">
        <v>13028</v>
      </c>
      <c r="G3644" t="s">
        <v>11766</v>
      </c>
      <c r="H3644" s="18" t="s">
        <v>11765</v>
      </c>
    </row>
    <row r="3645" spans="1:8" x14ac:dyDescent="0.25">
      <c r="A3645" s="19"/>
      <c r="C3645" t="s">
        <v>13025</v>
      </c>
      <c r="D3645" t="s">
        <v>13024</v>
      </c>
      <c r="G3645" t="s">
        <v>11762</v>
      </c>
      <c r="H3645" s="18" t="s">
        <v>11761</v>
      </c>
    </row>
    <row r="3646" spans="1:8" x14ac:dyDescent="0.25">
      <c r="A3646" s="19"/>
      <c r="C3646" t="s">
        <v>13021</v>
      </c>
      <c r="D3646" t="s">
        <v>13020</v>
      </c>
      <c r="G3646" t="s">
        <v>11758</v>
      </c>
      <c r="H3646" s="18" t="s">
        <v>11757</v>
      </c>
    </row>
    <row r="3647" spans="1:8" x14ac:dyDescent="0.25">
      <c r="A3647" s="19"/>
      <c r="C3647" t="s">
        <v>13017</v>
      </c>
      <c r="D3647" t="s">
        <v>13016</v>
      </c>
      <c r="G3647" t="s">
        <v>11754</v>
      </c>
      <c r="H3647" s="18" t="s">
        <v>11753</v>
      </c>
    </row>
    <row r="3648" spans="1:8" x14ac:dyDescent="0.25">
      <c r="A3648" s="19"/>
      <c r="C3648" t="s">
        <v>13013</v>
      </c>
      <c r="D3648" t="s">
        <v>13012</v>
      </c>
      <c r="G3648" t="s">
        <v>11750</v>
      </c>
      <c r="H3648" s="18" t="s">
        <v>11749</v>
      </c>
    </row>
    <row r="3649" spans="1:8" x14ac:dyDescent="0.25">
      <c r="A3649" s="19"/>
      <c r="C3649" t="s">
        <v>13009</v>
      </c>
      <c r="D3649" t="s">
        <v>13008</v>
      </c>
      <c r="G3649" t="s">
        <v>11746</v>
      </c>
      <c r="H3649" s="18" t="s">
        <v>11745</v>
      </c>
    </row>
    <row r="3650" spans="1:8" x14ac:dyDescent="0.25">
      <c r="A3650" s="19"/>
      <c r="C3650" t="s">
        <v>13005</v>
      </c>
      <c r="D3650" t="s">
        <v>13004</v>
      </c>
      <c r="G3650" t="s">
        <v>11742</v>
      </c>
      <c r="H3650" s="18" t="s">
        <v>11741</v>
      </c>
    </row>
    <row r="3651" spans="1:8" x14ac:dyDescent="0.25">
      <c r="A3651" s="19"/>
      <c r="C3651" t="s">
        <v>13001</v>
      </c>
      <c r="D3651" t="s">
        <v>13000</v>
      </c>
      <c r="G3651" t="s">
        <v>13876</v>
      </c>
      <c r="H3651" s="18" t="s">
        <v>13875</v>
      </c>
    </row>
    <row r="3652" spans="1:8" x14ac:dyDescent="0.25">
      <c r="A3652" s="19"/>
      <c r="C3652" t="s">
        <v>12997</v>
      </c>
      <c r="D3652" t="s">
        <v>12996</v>
      </c>
      <c r="G3652" t="s">
        <v>13872</v>
      </c>
      <c r="H3652" s="18" t="s">
        <v>13871</v>
      </c>
    </row>
    <row r="3653" spans="1:8" x14ac:dyDescent="0.25">
      <c r="A3653" s="19"/>
      <c r="C3653" t="s">
        <v>12993</v>
      </c>
      <c r="D3653" t="s">
        <v>12992</v>
      </c>
      <c r="G3653" t="s">
        <v>13868</v>
      </c>
      <c r="H3653" s="18" t="s">
        <v>13867</v>
      </c>
    </row>
    <row r="3654" spans="1:8" x14ac:dyDescent="0.25">
      <c r="A3654" s="19"/>
      <c r="C3654" t="s">
        <v>12989</v>
      </c>
      <c r="D3654" t="s">
        <v>12988</v>
      </c>
      <c r="G3654" t="s">
        <v>13864</v>
      </c>
      <c r="H3654" s="18" t="s">
        <v>13863</v>
      </c>
    </row>
    <row r="3655" spans="1:8" x14ac:dyDescent="0.25">
      <c r="A3655" s="19"/>
      <c r="C3655" t="s">
        <v>12985</v>
      </c>
      <c r="D3655" t="s">
        <v>12984</v>
      </c>
      <c r="G3655" t="s">
        <v>13860</v>
      </c>
      <c r="H3655" s="18" t="s">
        <v>13859</v>
      </c>
    </row>
    <row r="3656" spans="1:8" x14ac:dyDescent="0.25">
      <c r="A3656" s="19"/>
      <c r="C3656" t="s">
        <v>12981</v>
      </c>
      <c r="D3656" t="s">
        <v>12980</v>
      </c>
      <c r="G3656" t="s">
        <v>13856</v>
      </c>
      <c r="H3656" s="18" t="s">
        <v>13855</v>
      </c>
    </row>
    <row r="3657" spans="1:8" x14ac:dyDescent="0.25">
      <c r="A3657" s="19"/>
      <c r="C3657" t="s">
        <v>12977</v>
      </c>
      <c r="D3657" t="s">
        <v>12976</v>
      </c>
      <c r="G3657" t="s">
        <v>13852</v>
      </c>
      <c r="H3657" s="18" t="s">
        <v>13851</v>
      </c>
    </row>
    <row r="3658" spans="1:8" x14ac:dyDescent="0.25">
      <c r="A3658" s="19"/>
      <c r="C3658" t="s">
        <v>12973</v>
      </c>
      <c r="D3658" t="s">
        <v>12972</v>
      </c>
      <c r="G3658" t="s">
        <v>13848</v>
      </c>
      <c r="H3658" s="18" t="s">
        <v>13847</v>
      </c>
    </row>
    <row r="3659" spans="1:8" x14ac:dyDescent="0.25">
      <c r="A3659" s="19"/>
      <c r="C3659" t="s">
        <v>12969</v>
      </c>
      <c r="D3659" t="s">
        <v>12968</v>
      </c>
      <c r="G3659" t="s">
        <v>11524</v>
      </c>
      <c r="H3659" s="18" t="s">
        <v>11523</v>
      </c>
    </row>
    <row r="3660" spans="1:8" x14ac:dyDescent="0.25">
      <c r="A3660" s="19"/>
      <c r="C3660" t="s">
        <v>12965</v>
      </c>
      <c r="D3660" t="s">
        <v>12964</v>
      </c>
      <c r="G3660" t="s">
        <v>11679</v>
      </c>
      <c r="H3660" s="18" t="s">
        <v>11678</v>
      </c>
    </row>
    <row r="3661" spans="1:8" x14ac:dyDescent="0.25">
      <c r="A3661" s="19"/>
      <c r="C3661" t="s">
        <v>12961</v>
      </c>
      <c r="D3661" t="s">
        <v>12960</v>
      </c>
      <c r="G3661" t="s">
        <v>11675</v>
      </c>
      <c r="H3661" s="18" t="s">
        <v>11674</v>
      </c>
    </row>
    <row r="3662" spans="1:8" x14ac:dyDescent="0.25">
      <c r="A3662" s="19"/>
      <c r="C3662" t="s">
        <v>12957</v>
      </c>
      <c r="D3662" t="s">
        <v>12956</v>
      </c>
      <c r="G3662" t="s">
        <v>11671</v>
      </c>
      <c r="H3662" s="18" t="s">
        <v>11670</v>
      </c>
    </row>
    <row r="3663" spans="1:8" x14ac:dyDescent="0.25">
      <c r="A3663" s="19"/>
      <c r="C3663" t="s">
        <v>12953</v>
      </c>
      <c r="D3663" t="s">
        <v>12952</v>
      </c>
      <c r="G3663" t="s">
        <v>11667</v>
      </c>
      <c r="H3663" s="18" t="s">
        <v>11666</v>
      </c>
    </row>
    <row r="3664" spans="1:8" x14ac:dyDescent="0.25">
      <c r="A3664" s="19"/>
      <c r="C3664" t="s">
        <v>12949</v>
      </c>
      <c r="D3664" t="s">
        <v>12948</v>
      </c>
      <c r="G3664" t="s">
        <v>11663</v>
      </c>
      <c r="H3664" s="18" t="s">
        <v>11662</v>
      </c>
    </row>
    <row r="3665" spans="1:8" x14ac:dyDescent="0.25">
      <c r="A3665" s="19"/>
      <c r="C3665" t="s">
        <v>12945</v>
      </c>
      <c r="D3665" t="s">
        <v>12944</v>
      </c>
      <c r="G3665" t="s">
        <v>13884</v>
      </c>
      <c r="H3665" s="18" t="s">
        <v>13883</v>
      </c>
    </row>
    <row r="3666" spans="1:8" x14ac:dyDescent="0.25">
      <c r="A3666" s="19"/>
      <c r="C3666" t="s">
        <v>12941</v>
      </c>
      <c r="D3666" t="s">
        <v>12940</v>
      </c>
      <c r="G3666" t="s">
        <v>13880</v>
      </c>
      <c r="H3666" s="18" t="s">
        <v>13879</v>
      </c>
    </row>
    <row r="3667" spans="1:8" x14ac:dyDescent="0.25">
      <c r="A3667" s="19"/>
      <c r="C3667" t="s">
        <v>12937</v>
      </c>
      <c r="D3667" t="s">
        <v>12936</v>
      </c>
      <c r="G3667" t="s">
        <v>11532</v>
      </c>
      <c r="H3667" s="18" t="s">
        <v>11531</v>
      </c>
    </row>
    <row r="3668" spans="1:8" x14ac:dyDescent="0.25">
      <c r="A3668" s="19"/>
      <c r="C3668" t="s">
        <v>12933</v>
      </c>
      <c r="D3668" t="s">
        <v>12932</v>
      </c>
      <c r="G3668" t="s">
        <v>11430</v>
      </c>
      <c r="H3668" s="18" t="s">
        <v>11655</v>
      </c>
    </row>
    <row r="3669" spans="1:8" x14ac:dyDescent="0.25">
      <c r="A3669" s="19"/>
      <c r="C3669" t="s">
        <v>12929</v>
      </c>
      <c r="D3669" t="s">
        <v>12928</v>
      </c>
      <c r="G3669" t="s">
        <v>11428</v>
      </c>
      <c r="H3669" s="18" t="s">
        <v>11652</v>
      </c>
    </row>
    <row r="3670" spans="1:8" x14ac:dyDescent="0.25">
      <c r="A3670" s="19"/>
      <c r="C3670" t="s">
        <v>12925</v>
      </c>
      <c r="D3670" t="s">
        <v>12924</v>
      </c>
      <c r="G3670" t="s">
        <v>11426</v>
      </c>
      <c r="H3670" s="18" t="s">
        <v>11649</v>
      </c>
    </row>
    <row r="3671" spans="1:8" x14ac:dyDescent="0.25">
      <c r="A3671" s="19"/>
      <c r="C3671" t="s">
        <v>12921</v>
      </c>
      <c r="D3671" t="s">
        <v>12920</v>
      </c>
      <c r="G3671" t="s">
        <v>11424</v>
      </c>
      <c r="H3671" s="18" t="s">
        <v>11646</v>
      </c>
    </row>
    <row r="3672" spans="1:8" x14ac:dyDescent="0.25">
      <c r="A3672" s="19"/>
      <c r="C3672" t="s">
        <v>12917</v>
      </c>
      <c r="D3672" t="s">
        <v>12916</v>
      </c>
      <c r="G3672" t="s">
        <v>12044</v>
      </c>
      <c r="H3672" s="18" t="s">
        <v>12043</v>
      </c>
    </row>
    <row r="3673" spans="1:8" x14ac:dyDescent="0.25">
      <c r="A3673" s="19"/>
      <c r="C3673" t="s">
        <v>12913</v>
      </c>
      <c r="D3673" t="s">
        <v>12912</v>
      </c>
      <c r="G3673" t="s">
        <v>12040</v>
      </c>
      <c r="H3673" s="18" t="s">
        <v>12039</v>
      </c>
    </row>
    <row r="3674" spans="1:8" x14ac:dyDescent="0.25">
      <c r="A3674" s="19"/>
      <c r="C3674" t="s">
        <v>12909</v>
      </c>
      <c r="D3674" t="s">
        <v>12908</v>
      </c>
      <c r="G3674" t="s">
        <v>12036</v>
      </c>
      <c r="H3674" s="18" t="s">
        <v>12035</v>
      </c>
    </row>
    <row r="3675" spans="1:8" x14ac:dyDescent="0.25">
      <c r="A3675" s="19"/>
      <c r="C3675" t="s">
        <v>12905</v>
      </c>
      <c r="D3675" t="s">
        <v>12904</v>
      </c>
      <c r="G3675" t="s">
        <v>13742</v>
      </c>
      <c r="H3675" s="18" t="s">
        <v>14058</v>
      </c>
    </row>
    <row r="3676" spans="1:8" x14ac:dyDescent="0.25">
      <c r="A3676" s="19"/>
      <c r="C3676" t="s">
        <v>12901</v>
      </c>
      <c r="D3676" t="s">
        <v>12900</v>
      </c>
      <c r="G3676" t="s">
        <v>14055</v>
      </c>
      <c r="H3676" s="18" t="s">
        <v>14054</v>
      </c>
    </row>
    <row r="3677" spans="1:8" x14ac:dyDescent="0.25">
      <c r="A3677" s="19"/>
      <c r="C3677" t="s">
        <v>12897</v>
      </c>
      <c r="D3677" t="s">
        <v>12896</v>
      </c>
      <c r="G3677" t="s">
        <v>14051</v>
      </c>
      <c r="H3677" s="18" t="s">
        <v>14050</v>
      </c>
    </row>
    <row r="3678" spans="1:8" x14ac:dyDescent="0.25">
      <c r="A3678" s="19"/>
      <c r="C3678" t="s">
        <v>12893</v>
      </c>
      <c r="D3678" t="s">
        <v>12892</v>
      </c>
      <c r="G3678" t="s">
        <v>14047</v>
      </c>
      <c r="H3678" s="18" t="s">
        <v>14046</v>
      </c>
    </row>
    <row r="3679" spans="1:8" x14ac:dyDescent="0.25">
      <c r="A3679" s="19"/>
      <c r="C3679" t="s">
        <v>12776</v>
      </c>
      <c r="D3679" t="s">
        <v>12889</v>
      </c>
      <c r="G3679" t="s">
        <v>14043</v>
      </c>
      <c r="H3679" s="18" t="s">
        <v>14042</v>
      </c>
    </row>
    <row r="3680" spans="1:8" x14ac:dyDescent="0.25">
      <c r="A3680" s="19"/>
      <c r="C3680" t="s">
        <v>12886</v>
      </c>
      <c r="D3680" t="s">
        <v>12885</v>
      </c>
      <c r="G3680" t="s">
        <v>14039</v>
      </c>
      <c r="H3680" s="18" t="s">
        <v>14038</v>
      </c>
    </row>
    <row r="3681" spans="1:8" x14ac:dyDescent="0.25">
      <c r="A3681" s="19"/>
      <c r="C3681" t="s">
        <v>12882</v>
      </c>
      <c r="D3681" t="s">
        <v>12881</v>
      </c>
      <c r="G3681" t="s">
        <v>14035</v>
      </c>
      <c r="H3681" s="18" t="s">
        <v>14034</v>
      </c>
    </row>
    <row r="3682" spans="1:8" x14ac:dyDescent="0.25">
      <c r="A3682" s="19"/>
      <c r="C3682" t="s">
        <v>12878</v>
      </c>
      <c r="D3682" t="s">
        <v>12877</v>
      </c>
      <c r="G3682" t="s">
        <v>14031</v>
      </c>
      <c r="H3682" s="18" t="s">
        <v>14030</v>
      </c>
    </row>
    <row r="3683" spans="1:8" x14ac:dyDescent="0.25">
      <c r="A3683" s="19"/>
      <c r="C3683" t="s">
        <v>12874</v>
      </c>
      <c r="D3683" t="s">
        <v>12873</v>
      </c>
      <c r="G3683" t="s">
        <v>14027</v>
      </c>
      <c r="H3683" s="18" t="s">
        <v>14026</v>
      </c>
    </row>
    <row r="3684" spans="1:8" x14ac:dyDescent="0.25">
      <c r="A3684" s="19"/>
      <c r="C3684" t="s">
        <v>12870</v>
      </c>
      <c r="D3684" t="s">
        <v>12869</v>
      </c>
      <c r="G3684" t="s">
        <v>14023</v>
      </c>
      <c r="H3684" s="18" t="s">
        <v>14022</v>
      </c>
    </row>
    <row r="3685" spans="1:8" x14ac:dyDescent="0.25">
      <c r="A3685" s="19"/>
      <c r="C3685" t="s">
        <v>12866</v>
      </c>
      <c r="D3685" t="s">
        <v>12865</v>
      </c>
      <c r="G3685" t="s">
        <v>14019</v>
      </c>
      <c r="H3685" s="18" t="s">
        <v>14018</v>
      </c>
    </row>
    <row r="3686" spans="1:8" x14ac:dyDescent="0.25">
      <c r="A3686" s="19"/>
      <c r="C3686" t="s">
        <v>12862</v>
      </c>
      <c r="D3686" t="s">
        <v>12861</v>
      </c>
      <c r="G3686" t="s">
        <v>14015</v>
      </c>
      <c r="H3686" s="18" t="s">
        <v>14014</v>
      </c>
    </row>
    <row r="3687" spans="1:8" x14ac:dyDescent="0.25">
      <c r="A3687" s="19"/>
      <c r="C3687" t="s">
        <v>12858</v>
      </c>
      <c r="D3687" t="s">
        <v>12857</v>
      </c>
      <c r="G3687" t="s">
        <v>14011</v>
      </c>
      <c r="H3687" s="18" t="s">
        <v>14010</v>
      </c>
    </row>
    <row r="3688" spans="1:8" x14ac:dyDescent="0.25">
      <c r="A3688" s="19"/>
      <c r="C3688" t="s">
        <v>12854</v>
      </c>
      <c r="D3688" t="s">
        <v>12853</v>
      </c>
      <c r="G3688" t="s">
        <v>14007</v>
      </c>
      <c r="H3688" s="18" t="s">
        <v>14006</v>
      </c>
    </row>
    <row r="3689" spans="1:8" x14ac:dyDescent="0.25">
      <c r="A3689" s="19"/>
      <c r="C3689" t="s">
        <v>12772</v>
      </c>
      <c r="D3689" t="s">
        <v>12850</v>
      </c>
      <c r="G3689" t="s">
        <v>14003</v>
      </c>
      <c r="H3689" s="18" t="s">
        <v>14002</v>
      </c>
    </row>
    <row r="3690" spans="1:8" x14ac:dyDescent="0.25">
      <c r="A3690" s="19"/>
      <c r="C3690" t="s">
        <v>12768</v>
      </c>
      <c r="D3690" t="s">
        <v>12847</v>
      </c>
      <c r="G3690" t="s">
        <v>13999</v>
      </c>
      <c r="H3690" s="18" t="s">
        <v>13998</v>
      </c>
    </row>
    <row r="3691" spans="1:8" x14ac:dyDescent="0.25">
      <c r="A3691" s="19"/>
      <c r="C3691" t="s">
        <v>12764</v>
      </c>
      <c r="D3691" t="s">
        <v>12844</v>
      </c>
      <c r="G3691" t="s">
        <v>13995</v>
      </c>
      <c r="H3691" s="18" t="s">
        <v>13994</v>
      </c>
    </row>
    <row r="3692" spans="1:8" x14ac:dyDescent="0.25">
      <c r="A3692" s="19"/>
      <c r="C3692" t="s">
        <v>12760</v>
      </c>
      <c r="D3692" t="s">
        <v>12841</v>
      </c>
      <c r="G3692" t="s">
        <v>13991</v>
      </c>
      <c r="H3692" s="18" t="s">
        <v>13990</v>
      </c>
    </row>
    <row r="3693" spans="1:8" x14ac:dyDescent="0.25">
      <c r="A3693" s="19"/>
      <c r="C3693" t="s">
        <v>12756</v>
      </c>
      <c r="D3693" t="s">
        <v>42685</v>
      </c>
      <c r="G3693" t="s">
        <v>13987</v>
      </c>
      <c r="H3693" s="18" t="s">
        <v>13986</v>
      </c>
    </row>
    <row r="3694" spans="1:8" x14ac:dyDescent="0.25">
      <c r="A3694" s="19"/>
      <c r="C3694" t="s">
        <v>12753</v>
      </c>
      <c r="D3694" t="s">
        <v>42684</v>
      </c>
      <c r="G3694" t="s">
        <v>13983</v>
      </c>
      <c r="H3694" s="18" t="s">
        <v>13982</v>
      </c>
    </row>
    <row r="3695" spans="1:8" x14ac:dyDescent="0.25">
      <c r="A3695" s="19"/>
      <c r="C3695" t="s">
        <v>12750</v>
      </c>
      <c r="D3695" t="s">
        <v>42683</v>
      </c>
      <c r="G3695" t="s">
        <v>13979</v>
      </c>
      <c r="H3695" s="18" t="s">
        <v>13978</v>
      </c>
    </row>
    <row r="3696" spans="1:8" x14ac:dyDescent="0.25">
      <c r="A3696" s="19"/>
      <c r="C3696" t="s">
        <v>12747</v>
      </c>
      <c r="D3696" t="s">
        <v>42682</v>
      </c>
      <c r="G3696" t="s">
        <v>13975</v>
      </c>
      <c r="H3696" s="18" t="s">
        <v>13974</v>
      </c>
    </row>
    <row r="3697" spans="1:8" x14ac:dyDescent="0.25">
      <c r="A3697" s="19"/>
      <c r="C3697" t="s">
        <v>12838</v>
      </c>
      <c r="D3697" t="s">
        <v>12837</v>
      </c>
      <c r="G3697" t="s">
        <v>13971</v>
      </c>
      <c r="H3697" s="18" t="s">
        <v>13970</v>
      </c>
    </row>
    <row r="3698" spans="1:8" x14ac:dyDescent="0.25">
      <c r="A3698" s="19"/>
      <c r="C3698" t="s">
        <v>12834</v>
      </c>
      <c r="D3698" t="s">
        <v>12833</v>
      </c>
      <c r="G3698" t="s">
        <v>13967</v>
      </c>
      <c r="H3698" s="18" t="s">
        <v>2059</v>
      </c>
    </row>
    <row r="3699" spans="1:8" x14ac:dyDescent="0.25">
      <c r="A3699" s="19"/>
      <c r="C3699" t="s">
        <v>12830</v>
      </c>
      <c r="D3699" t="s">
        <v>12829</v>
      </c>
      <c r="G3699" t="s">
        <v>13964</v>
      </c>
      <c r="H3699" s="18" t="s">
        <v>13963</v>
      </c>
    </row>
    <row r="3700" spans="1:8" x14ac:dyDescent="0.25">
      <c r="A3700" s="19"/>
      <c r="C3700" t="s">
        <v>12826</v>
      </c>
      <c r="D3700" t="s">
        <v>12825</v>
      </c>
      <c r="G3700" t="s">
        <v>13960</v>
      </c>
      <c r="H3700" s="18" t="s">
        <v>13959</v>
      </c>
    </row>
    <row r="3701" spans="1:8" x14ac:dyDescent="0.25">
      <c r="A3701" s="19"/>
      <c r="C3701" t="s">
        <v>12822</v>
      </c>
      <c r="D3701" t="s">
        <v>12821</v>
      </c>
      <c r="G3701" t="s">
        <v>13956</v>
      </c>
      <c r="H3701" s="18" t="s">
        <v>13955</v>
      </c>
    </row>
    <row r="3702" spans="1:8" x14ac:dyDescent="0.25">
      <c r="A3702" s="19"/>
      <c r="C3702" t="s">
        <v>12818</v>
      </c>
      <c r="D3702" t="s">
        <v>12817</v>
      </c>
      <c r="G3702" t="s">
        <v>13952</v>
      </c>
      <c r="H3702" s="18" t="s">
        <v>13951</v>
      </c>
    </row>
    <row r="3703" spans="1:8" x14ac:dyDescent="0.25">
      <c r="A3703" s="19"/>
      <c r="C3703" t="s">
        <v>12814</v>
      </c>
      <c r="D3703" t="s">
        <v>12813</v>
      </c>
      <c r="G3703" t="s">
        <v>13948</v>
      </c>
      <c r="H3703" s="18" t="s">
        <v>13947</v>
      </c>
    </row>
    <row r="3704" spans="1:8" x14ac:dyDescent="0.25">
      <c r="A3704" s="19"/>
      <c r="C3704" t="s">
        <v>12810</v>
      </c>
      <c r="D3704" t="s">
        <v>12809</v>
      </c>
      <c r="G3704" t="s">
        <v>13944</v>
      </c>
      <c r="H3704" s="18" t="s">
        <v>13943</v>
      </c>
    </row>
    <row r="3705" spans="1:8" x14ac:dyDescent="0.25">
      <c r="A3705" s="19"/>
      <c r="C3705" t="s">
        <v>12806</v>
      </c>
      <c r="D3705" t="s">
        <v>12805</v>
      </c>
      <c r="G3705" t="s">
        <v>13940</v>
      </c>
      <c r="H3705" s="18" t="s">
        <v>13939</v>
      </c>
    </row>
    <row r="3706" spans="1:8" x14ac:dyDescent="0.25">
      <c r="A3706" s="19"/>
      <c r="C3706" t="s">
        <v>12802</v>
      </c>
      <c r="D3706" t="s">
        <v>12801</v>
      </c>
      <c r="G3706" t="s">
        <v>13936</v>
      </c>
      <c r="H3706" s="18" t="s">
        <v>13935</v>
      </c>
    </row>
    <row r="3707" spans="1:8" x14ac:dyDescent="0.25">
      <c r="A3707" s="19"/>
      <c r="C3707" t="s">
        <v>12798</v>
      </c>
      <c r="D3707" t="s">
        <v>12797</v>
      </c>
      <c r="G3707" t="s">
        <v>13932</v>
      </c>
      <c r="H3707" s="18" t="s">
        <v>13931</v>
      </c>
    </row>
    <row r="3708" spans="1:8" x14ac:dyDescent="0.25">
      <c r="A3708" s="19"/>
      <c r="C3708" t="s">
        <v>12794</v>
      </c>
      <c r="D3708" t="s">
        <v>12793</v>
      </c>
      <c r="G3708" t="s">
        <v>13928</v>
      </c>
      <c r="H3708" s="18" t="s">
        <v>13927</v>
      </c>
    </row>
    <row r="3709" spans="1:8" x14ac:dyDescent="0.25">
      <c r="A3709" s="19"/>
      <c r="C3709" t="s">
        <v>12790</v>
      </c>
      <c r="D3709" t="s">
        <v>12789</v>
      </c>
      <c r="G3709" t="s">
        <v>13924</v>
      </c>
      <c r="H3709" s="18" t="s">
        <v>13923</v>
      </c>
    </row>
    <row r="3710" spans="1:8" x14ac:dyDescent="0.25">
      <c r="A3710" s="19"/>
      <c r="C3710" t="s">
        <v>12786</v>
      </c>
      <c r="D3710" t="s">
        <v>12785</v>
      </c>
      <c r="G3710" t="s">
        <v>13920</v>
      </c>
      <c r="H3710" s="18" t="s">
        <v>13919</v>
      </c>
    </row>
    <row r="3711" spans="1:8" x14ac:dyDescent="0.25">
      <c r="A3711" s="19"/>
      <c r="C3711" t="s">
        <v>12782</v>
      </c>
      <c r="D3711" t="s">
        <v>12781</v>
      </c>
      <c r="G3711" t="s">
        <v>13916</v>
      </c>
      <c r="H3711" s="18" t="s">
        <v>13915</v>
      </c>
    </row>
    <row r="3712" spans="1:8" x14ac:dyDescent="0.25">
      <c r="A3712" s="19"/>
      <c r="C3712" t="s">
        <v>12778</v>
      </c>
      <c r="D3712" t="s">
        <v>12777</v>
      </c>
      <c r="G3712" t="s">
        <v>13912</v>
      </c>
      <c r="H3712" s="18" t="s">
        <v>13911</v>
      </c>
    </row>
    <row r="3713" spans="1:8" x14ac:dyDescent="0.25">
      <c r="A3713" s="19"/>
      <c r="C3713" t="s">
        <v>12774</v>
      </c>
      <c r="D3713" t="s">
        <v>12773</v>
      </c>
      <c r="G3713" t="s">
        <v>13908</v>
      </c>
      <c r="H3713" s="18" t="s">
        <v>13907</v>
      </c>
    </row>
    <row r="3714" spans="1:8" x14ac:dyDescent="0.25">
      <c r="A3714" s="19"/>
      <c r="C3714" t="s">
        <v>12770</v>
      </c>
      <c r="D3714" t="s">
        <v>12769</v>
      </c>
      <c r="G3714" t="s">
        <v>13904</v>
      </c>
      <c r="H3714" s="18" t="s">
        <v>13903</v>
      </c>
    </row>
    <row r="3715" spans="1:8" x14ac:dyDescent="0.25">
      <c r="A3715" s="19"/>
      <c r="C3715" t="s">
        <v>12766</v>
      </c>
      <c r="D3715" t="s">
        <v>12765</v>
      </c>
      <c r="G3715" t="s">
        <v>13900</v>
      </c>
      <c r="H3715" s="18" t="s">
        <v>13899</v>
      </c>
    </row>
    <row r="3716" spans="1:8" x14ac:dyDescent="0.25">
      <c r="A3716" s="19"/>
      <c r="C3716" t="s">
        <v>42681</v>
      </c>
      <c r="D3716" t="s">
        <v>42680</v>
      </c>
      <c r="G3716" t="s">
        <v>13896</v>
      </c>
      <c r="H3716" s="18" t="s">
        <v>13895</v>
      </c>
    </row>
    <row r="3717" spans="1:8" x14ac:dyDescent="0.25">
      <c r="A3717" s="19"/>
      <c r="C3717" t="s">
        <v>42679</v>
      </c>
      <c r="D3717" t="s">
        <v>42678</v>
      </c>
      <c r="G3717" t="s">
        <v>13892</v>
      </c>
      <c r="H3717" s="18" t="s">
        <v>13891</v>
      </c>
    </row>
    <row r="3718" spans="1:8" x14ac:dyDescent="0.25">
      <c r="A3718" s="19"/>
      <c r="C3718" t="s">
        <v>12762</v>
      </c>
      <c r="D3718" t="s">
        <v>12761</v>
      </c>
      <c r="G3718" t="s">
        <v>13888</v>
      </c>
      <c r="H3718" s="18" t="s">
        <v>13887</v>
      </c>
    </row>
    <row r="3719" spans="1:8" x14ac:dyDescent="0.25">
      <c r="A3719" s="19"/>
      <c r="C3719" t="s">
        <v>12758</v>
      </c>
      <c r="D3719" t="s">
        <v>12757</v>
      </c>
      <c r="G3719" t="s">
        <v>42677</v>
      </c>
      <c r="H3719" s="18" t="s">
        <v>42676</v>
      </c>
    </row>
    <row r="3720" spans="1:8" x14ac:dyDescent="0.25">
      <c r="A3720" s="19"/>
      <c r="C3720" t="s">
        <v>12507</v>
      </c>
      <c r="D3720" t="s">
        <v>12754</v>
      </c>
      <c r="G3720" t="s">
        <v>13271</v>
      </c>
      <c r="H3720" s="18" t="s">
        <v>13270</v>
      </c>
    </row>
    <row r="3721" spans="1:8" x14ac:dyDescent="0.25">
      <c r="A3721" s="19"/>
      <c r="C3721" t="s">
        <v>12503</v>
      </c>
      <c r="D3721" t="s">
        <v>12751</v>
      </c>
      <c r="G3721" t="s">
        <v>13267</v>
      </c>
      <c r="H3721" s="18" t="s">
        <v>13266</v>
      </c>
    </row>
    <row r="3722" spans="1:8" x14ac:dyDescent="0.25">
      <c r="A3722" s="19"/>
      <c r="C3722" t="s">
        <v>12499</v>
      </c>
      <c r="D3722" t="s">
        <v>12748</v>
      </c>
      <c r="G3722" t="s">
        <v>13263</v>
      </c>
      <c r="H3722" s="18" t="s">
        <v>13262</v>
      </c>
    </row>
    <row r="3723" spans="1:8" x14ac:dyDescent="0.25">
      <c r="A3723" s="19"/>
      <c r="C3723" t="s">
        <v>12495</v>
      </c>
      <c r="D3723" t="s">
        <v>12745</v>
      </c>
      <c r="G3723" t="s">
        <v>13259</v>
      </c>
      <c r="H3723" s="18" t="s">
        <v>13258</v>
      </c>
    </row>
    <row r="3724" spans="1:8" x14ac:dyDescent="0.25">
      <c r="A3724" s="19"/>
      <c r="C3724" t="s">
        <v>12491</v>
      </c>
      <c r="D3724" t="s">
        <v>12742</v>
      </c>
      <c r="G3724" t="s">
        <v>13255</v>
      </c>
      <c r="H3724" s="18" t="s">
        <v>13254</v>
      </c>
    </row>
    <row r="3725" spans="1:8" x14ac:dyDescent="0.25">
      <c r="A3725" s="19"/>
      <c r="C3725" t="s">
        <v>12487</v>
      </c>
      <c r="D3725" t="s">
        <v>12739</v>
      </c>
      <c r="G3725" t="s">
        <v>13251</v>
      </c>
      <c r="H3725" s="18" t="s">
        <v>13250</v>
      </c>
    </row>
    <row r="3726" spans="1:8" x14ac:dyDescent="0.25">
      <c r="A3726" s="19"/>
      <c r="C3726" t="s">
        <v>12483</v>
      </c>
      <c r="D3726" t="s">
        <v>12736</v>
      </c>
      <c r="G3726" t="s">
        <v>13247</v>
      </c>
      <c r="H3726" s="18" t="s">
        <v>13246</v>
      </c>
    </row>
    <row r="3727" spans="1:8" x14ac:dyDescent="0.25">
      <c r="A3727" s="19"/>
      <c r="C3727" t="s">
        <v>12479</v>
      </c>
      <c r="D3727" t="s">
        <v>12733</v>
      </c>
      <c r="G3727" t="s">
        <v>13243</v>
      </c>
      <c r="H3727" s="18" t="s">
        <v>13242</v>
      </c>
    </row>
    <row r="3728" spans="1:8" x14ac:dyDescent="0.25">
      <c r="A3728" s="19"/>
      <c r="C3728" t="s">
        <v>12475</v>
      </c>
      <c r="D3728" t="s">
        <v>12730</v>
      </c>
      <c r="G3728" t="s">
        <v>13239</v>
      </c>
      <c r="H3728" s="18" t="s">
        <v>13238</v>
      </c>
    </row>
    <row r="3729" spans="1:8" x14ac:dyDescent="0.25">
      <c r="A3729" s="19"/>
      <c r="C3729" t="s">
        <v>12471</v>
      </c>
      <c r="D3729" t="s">
        <v>12727</v>
      </c>
      <c r="G3729" t="s">
        <v>13235</v>
      </c>
      <c r="H3729" s="18" t="s">
        <v>13234</v>
      </c>
    </row>
    <row r="3730" spans="1:8" x14ac:dyDescent="0.25">
      <c r="A3730" s="19"/>
      <c r="C3730" t="s">
        <v>12459</v>
      </c>
      <c r="D3730" t="s">
        <v>12724</v>
      </c>
      <c r="G3730" t="s">
        <v>13231</v>
      </c>
      <c r="H3730" s="18" t="s">
        <v>13230</v>
      </c>
    </row>
    <row r="3731" spans="1:8" x14ac:dyDescent="0.25">
      <c r="A3731" s="19"/>
      <c r="C3731" t="s">
        <v>12721</v>
      </c>
      <c r="D3731" t="s">
        <v>12720</v>
      </c>
      <c r="G3731" t="s">
        <v>13227</v>
      </c>
      <c r="H3731" s="18" t="s">
        <v>13226</v>
      </c>
    </row>
    <row r="3732" spans="1:8" x14ac:dyDescent="0.25">
      <c r="A3732" s="19"/>
      <c r="C3732" t="s">
        <v>12717</v>
      </c>
      <c r="D3732" t="s">
        <v>12716</v>
      </c>
      <c r="G3732" t="s">
        <v>13223</v>
      </c>
      <c r="H3732" s="18" t="s">
        <v>13222</v>
      </c>
    </row>
    <row r="3733" spans="1:8" x14ac:dyDescent="0.25">
      <c r="A3733" s="19"/>
      <c r="C3733" t="s">
        <v>12713</v>
      </c>
      <c r="D3733" t="s">
        <v>12712</v>
      </c>
      <c r="G3733" t="s">
        <v>13219</v>
      </c>
      <c r="H3733" s="18" t="s">
        <v>13218</v>
      </c>
    </row>
    <row r="3734" spans="1:8" x14ac:dyDescent="0.25">
      <c r="A3734" s="19"/>
      <c r="C3734" t="s">
        <v>12709</v>
      </c>
      <c r="D3734" t="s">
        <v>12708</v>
      </c>
      <c r="G3734" t="s">
        <v>13215</v>
      </c>
      <c r="H3734" s="18" t="s">
        <v>13214</v>
      </c>
    </row>
    <row r="3735" spans="1:8" x14ac:dyDescent="0.25">
      <c r="A3735" s="19"/>
      <c r="C3735" t="s">
        <v>12705</v>
      </c>
      <c r="D3735" t="s">
        <v>12704</v>
      </c>
      <c r="G3735" t="s">
        <v>11878</v>
      </c>
      <c r="H3735" s="18" t="s">
        <v>11877</v>
      </c>
    </row>
    <row r="3736" spans="1:8" x14ac:dyDescent="0.25">
      <c r="A3736" s="19"/>
      <c r="C3736" t="s">
        <v>12701</v>
      </c>
      <c r="D3736" t="s">
        <v>12700</v>
      </c>
      <c r="G3736" t="s">
        <v>11874</v>
      </c>
      <c r="H3736" s="18" t="s">
        <v>11873</v>
      </c>
    </row>
    <row r="3737" spans="1:8" x14ac:dyDescent="0.25">
      <c r="A3737" s="19"/>
      <c r="C3737" t="s">
        <v>12697</v>
      </c>
      <c r="D3737" t="s">
        <v>12696</v>
      </c>
      <c r="G3737" t="s">
        <v>11870</v>
      </c>
      <c r="H3737" s="18" t="s">
        <v>11869</v>
      </c>
    </row>
    <row r="3738" spans="1:8" x14ac:dyDescent="0.25">
      <c r="A3738" s="19"/>
      <c r="C3738" t="s">
        <v>12693</v>
      </c>
      <c r="D3738" t="s">
        <v>12692</v>
      </c>
      <c r="G3738" t="s">
        <v>11866</v>
      </c>
      <c r="H3738" s="18" t="s">
        <v>11865</v>
      </c>
    </row>
    <row r="3739" spans="1:8" x14ac:dyDescent="0.25">
      <c r="A3739" s="19"/>
      <c r="C3739" t="s">
        <v>12689</v>
      </c>
      <c r="D3739" t="s">
        <v>12688</v>
      </c>
      <c r="G3739" t="s">
        <v>11862</v>
      </c>
      <c r="H3739" s="18" t="s">
        <v>11861</v>
      </c>
    </row>
    <row r="3740" spans="1:8" x14ac:dyDescent="0.25">
      <c r="A3740" s="19"/>
      <c r="C3740" t="s">
        <v>12685</v>
      </c>
      <c r="D3740" t="s">
        <v>12684</v>
      </c>
      <c r="G3740" t="s">
        <v>11858</v>
      </c>
      <c r="H3740" s="18" t="s">
        <v>11857</v>
      </c>
    </row>
    <row r="3741" spans="1:8" x14ac:dyDescent="0.25">
      <c r="A3741" s="19"/>
      <c r="C3741" t="s">
        <v>12681</v>
      </c>
      <c r="D3741" t="s">
        <v>12680</v>
      </c>
      <c r="G3741" t="s">
        <v>11854</v>
      </c>
      <c r="H3741" s="18" t="s">
        <v>11853</v>
      </c>
    </row>
    <row r="3742" spans="1:8" x14ac:dyDescent="0.25">
      <c r="A3742" s="19"/>
      <c r="C3742" t="s">
        <v>12677</v>
      </c>
      <c r="D3742" t="s">
        <v>12676</v>
      </c>
      <c r="G3742" t="s">
        <v>11850</v>
      </c>
      <c r="H3742" s="18" t="s">
        <v>11849</v>
      </c>
    </row>
    <row r="3743" spans="1:8" x14ac:dyDescent="0.25">
      <c r="A3743" s="19"/>
      <c r="C3743" t="s">
        <v>12673</v>
      </c>
      <c r="D3743" t="s">
        <v>12672</v>
      </c>
      <c r="G3743" t="s">
        <v>11846</v>
      </c>
      <c r="H3743" s="18" t="s">
        <v>11845</v>
      </c>
    </row>
    <row r="3744" spans="1:8" x14ac:dyDescent="0.25">
      <c r="A3744" s="19"/>
      <c r="C3744" t="s">
        <v>12669</v>
      </c>
      <c r="D3744" t="s">
        <v>12668</v>
      </c>
      <c r="G3744" t="s">
        <v>11842</v>
      </c>
      <c r="H3744" s="18" t="s">
        <v>11841</v>
      </c>
    </row>
    <row r="3745" spans="1:8" x14ac:dyDescent="0.25">
      <c r="A3745" s="19"/>
      <c r="C3745" t="s">
        <v>12665</v>
      </c>
      <c r="D3745" t="s">
        <v>12664</v>
      </c>
      <c r="G3745" t="s">
        <v>11838</v>
      </c>
      <c r="H3745" s="18" t="s">
        <v>11837</v>
      </c>
    </row>
    <row r="3746" spans="1:8" x14ac:dyDescent="0.25">
      <c r="A3746" s="19"/>
      <c r="C3746" t="s">
        <v>12661</v>
      </c>
      <c r="D3746" t="s">
        <v>12660</v>
      </c>
      <c r="G3746" t="s">
        <v>11834</v>
      </c>
      <c r="H3746" s="18" t="s">
        <v>11833</v>
      </c>
    </row>
    <row r="3747" spans="1:8" x14ac:dyDescent="0.25">
      <c r="A3747" s="19"/>
      <c r="C3747" t="s">
        <v>12657</v>
      </c>
      <c r="D3747" t="s">
        <v>12656</v>
      </c>
      <c r="G3747" t="s">
        <v>11830</v>
      </c>
      <c r="H3747" s="18" t="s">
        <v>11829</v>
      </c>
    </row>
    <row r="3748" spans="1:8" x14ac:dyDescent="0.25">
      <c r="A3748" s="19"/>
      <c r="C3748" t="s">
        <v>12653</v>
      </c>
      <c r="D3748" t="s">
        <v>12652</v>
      </c>
      <c r="G3748" t="s">
        <v>11826</v>
      </c>
      <c r="H3748" s="18" t="s">
        <v>11825</v>
      </c>
    </row>
    <row r="3749" spans="1:8" x14ac:dyDescent="0.25">
      <c r="A3749" s="19"/>
      <c r="C3749" t="s">
        <v>12649</v>
      </c>
      <c r="D3749" t="s">
        <v>12648</v>
      </c>
      <c r="G3749" t="s">
        <v>11822</v>
      </c>
      <c r="H3749" s="18" t="s">
        <v>11821</v>
      </c>
    </row>
    <row r="3750" spans="1:8" x14ac:dyDescent="0.25">
      <c r="A3750" s="19"/>
      <c r="C3750" t="s">
        <v>12645</v>
      </c>
      <c r="D3750" t="s">
        <v>12644</v>
      </c>
      <c r="G3750" t="s">
        <v>11818</v>
      </c>
      <c r="H3750" s="18" t="s">
        <v>11817</v>
      </c>
    </row>
    <row r="3751" spans="1:8" x14ac:dyDescent="0.25">
      <c r="A3751" s="19"/>
      <c r="C3751" t="s">
        <v>12641</v>
      </c>
      <c r="D3751" t="s">
        <v>12640</v>
      </c>
      <c r="G3751" t="s">
        <v>11814</v>
      </c>
      <c r="H3751" s="18" t="s">
        <v>11813</v>
      </c>
    </row>
    <row r="3752" spans="1:8" x14ac:dyDescent="0.25">
      <c r="A3752" s="19"/>
      <c r="C3752" t="s">
        <v>12637</v>
      </c>
      <c r="D3752" t="s">
        <v>12636</v>
      </c>
      <c r="G3752" t="s">
        <v>11810</v>
      </c>
      <c r="H3752" s="18" t="s">
        <v>11809</v>
      </c>
    </row>
    <row r="3753" spans="1:8" x14ac:dyDescent="0.25">
      <c r="A3753" s="19"/>
      <c r="C3753" t="s">
        <v>12633</v>
      </c>
      <c r="D3753" t="s">
        <v>12632</v>
      </c>
      <c r="G3753" t="s">
        <v>11806</v>
      </c>
      <c r="H3753" s="18" t="s">
        <v>11805</v>
      </c>
    </row>
    <row r="3754" spans="1:8" x14ac:dyDescent="0.25">
      <c r="A3754" s="19"/>
      <c r="C3754" t="s">
        <v>12629</v>
      </c>
      <c r="D3754" t="s">
        <v>12628</v>
      </c>
      <c r="G3754" t="s">
        <v>11802</v>
      </c>
      <c r="H3754" s="18" t="s">
        <v>11801</v>
      </c>
    </row>
    <row r="3755" spans="1:8" x14ac:dyDescent="0.25">
      <c r="A3755" s="19"/>
      <c r="C3755" t="s">
        <v>12625</v>
      </c>
      <c r="D3755" t="s">
        <v>12624</v>
      </c>
      <c r="G3755" t="s">
        <v>42675</v>
      </c>
      <c r="H3755" s="18" t="s">
        <v>42674</v>
      </c>
    </row>
    <row r="3756" spans="1:8" x14ac:dyDescent="0.25">
      <c r="A3756" s="19"/>
      <c r="C3756" t="s">
        <v>12621</v>
      </c>
      <c r="D3756" t="s">
        <v>12620</v>
      </c>
      <c r="G3756" t="s">
        <v>13750</v>
      </c>
      <c r="H3756" s="18" t="s">
        <v>14244</v>
      </c>
    </row>
    <row r="3757" spans="1:8" x14ac:dyDescent="0.25">
      <c r="A3757" s="19"/>
      <c r="C3757" t="s">
        <v>12617</v>
      </c>
      <c r="D3757" t="s">
        <v>12616</v>
      </c>
      <c r="G3757" t="s">
        <v>13746</v>
      </c>
      <c r="H3757" s="18" t="s">
        <v>14239</v>
      </c>
    </row>
    <row r="3758" spans="1:8" x14ac:dyDescent="0.25">
      <c r="A3758" s="19"/>
      <c r="C3758" t="s">
        <v>12613</v>
      </c>
      <c r="D3758" t="s">
        <v>12612</v>
      </c>
      <c r="G3758" t="s">
        <v>14234</v>
      </c>
      <c r="H3758" s="18" t="s">
        <v>14233</v>
      </c>
    </row>
    <row r="3759" spans="1:8" x14ac:dyDescent="0.25">
      <c r="A3759" s="19"/>
      <c r="C3759" t="s">
        <v>12609</v>
      </c>
      <c r="D3759" t="s">
        <v>12608</v>
      </c>
      <c r="G3759" t="s">
        <v>14228</v>
      </c>
      <c r="H3759" s="18" t="s">
        <v>14227</v>
      </c>
    </row>
    <row r="3760" spans="1:8" x14ac:dyDescent="0.25">
      <c r="A3760" s="19"/>
      <c r="C3760" t="s">
        <v>12605</v>
      </c>
      <c r="D3760" t="s">
        <v>12604</v>
      </c>
      <c r="G3760" t="s">
        <v>14222</v>
      </c>
      <c r="H3760" s="18" t="s">
        <v>14221</v>
      </c>
    </row>
    <row r="3761" spans="1:8" x14ac:dyDescent="0.25">
      <c r="A3761" s="19"/>
      <c r="C3761" t="s">
        <v>12601</v>
      </c>
      <c r="D3761" t="s">
        <v>12600</v>
      </c>
      <c r="G3761" t="s">
        <v>14216</v>
      </c>
      <c r="H3761" s="18" t="s">
        <v>14215</v>
      </c>
    </row>
    <row r="3762" spans="1:8" x14ac:dyDescent="0.25">
      <c r="A3762" s="19"/>
      <c r="C3762" t="s">
        <v>12597</v>
      </c>
      <c r="D3762" t="s">
        <v>12596</v>
      </c>
      <c r="G3762" t="s">
        <v>14210</v>
      </c>
      <c r="H3762" s="18" t="s">
        <v>14209</v>
      </c>
    </row>
    <row r="3763" spans="1:8" x14ac:dyDescent="0.25">
      <c r="A3763" s="19"/>
      <c r="C3763" t="s">
        <v>12593</v>
      </c>
      <c r="D3763" t="s">
        <v>12592</v>
      </c>
      <c r="G3763" t="s">
        <v>14204</v>
      </c>
      <c r="H3763" s="18" t="s">
        <v>14203</v>
      </c>
    </row>
    <row r="3764" spans="1:8" x14ac:dyDescent="0.25">
      <c r="A3764" s="19"/>
      <c r="C3764" t="s">
        <v>42673</v>
      </c>
      <c r="D3764" t="s">
        <v>42672</v>
      </c>
      <c r="G3764" t="s">
        <v>14198</v>
      </c>
      <c r="H3764" s="18" t="s">
        <v>14197</v>
      </c>
    </row>
    <row r="3765" spans="1:8" x14ac:dyDescent="0.25">
      <c r="A3765" s="19"/>
      <c r="C3765" t="s">
        <v>12589</v>
      </c>
      <c r="D3765" t="s">
        <v>12588</v>
      </c>
      <c r="G3765" t="s">
        <v>14192</v>
      </c>
      <c r="H3765" s="18" t="s">
        <v>14191</v>
      </c>
    </row>
    <row r="3766" spans="1:8" x14ac:dyDescent="0.25">
      <c r="A3766" s="19"/>
      <c r="C3766" t="s">
        <v>12585</v>
      </c>
      <c r="D3766" t="s">
        <v>12584</v>
      </c>
      <c r="G3766" t="s">
        <v>14186</v>
      </c>
      <c r="H3766" s="18" t="s">
        <v>14185</v>
      </c>
    </row>
    <row r="3767" spans="1:8" x14ac:dyDescent="0.25">
      <c r="A3767" s="19"/>
      <c r="C3767" t="s">
        <v>12581</v>
      </c>
      <c r="D3767" t="s">
        <v>12580</v>
      </c>
      <c r="G3767" t="s">
        <v>14180</v>
      </c>
      <c r="H3767" s="18" t="s">
        <v>14179</v>
      </c>
    </row>
    <row r="3768" spans="1:8" x14ac:dyDescent="0.25">
      <c r="A3768" s="19"/>
      <c r="C3768" t="s">
        <v>12577</v>
      </c>
      <c r="D3768" t="s">
        <v>12576</v>
      </c>
      <c r="G3768" t="s">
        <v>14174</v>
      </c>
      <c r="H3768" s="18" t="s">
        <v>14173</v>
      </c>
    </row>
    <row r="3769" spans="1:8" x14ac:dyDescent="0.25">
      <c r="A3769" s="19"/>
      <c r="C3769" t="s">
        <v>12573</v>
      </c>
      <c r="D3769" t="s">
        <v>12572</v>
      </c>
      <c r="G3769" t="s">
        <v>14168</v>
      </c>
      <c r="H3769" s="18" t="s">
        <v>14167</v>
      </c>
    </row>
    <row r="3770" spans="1:8" x14ac:dyDescent="0.25">
      <c r="A3770" s="19"/>
      <c r="C3770" t="s">
        <v>12569</v>
      </c>
      <c r="D3770" t="s">
        <v>12568</v>
      </c>
      <c r="G3770" t="s">
        <v>14162</v>
      </c>
      <c r="H3770" s="18" t="s">
        <v>14161</v>
      </c>
    </row>
    <row r="3771" spans="1:8" x14ac:dyDescent="0.25">
      <c r="A3771" s="19"/>
      <c r="C3771" t="s">
        <v>12565</v>
      </c>
      <c r="D3771" t="s">
        <v>12564</v>
      </c>
      <c r="G3771" t="s">
        <v>14156</v>
      </c>
      <c r="H3771" s="18" t="s">
        <v>14155</v>
      </c>
    </row>
    <row r="3772" spans="1:8" x14ac:dyDescent="0.25">
      <c r="A3772" s="19"/>
      <c r="C3772" t="s">
        <v>12561</v>
      </c>
      <c r="D3772" t="s">
        <v>12560</v>
      </c>
      <c r="G3772" t="s">
        <v>14150</v>
      </c>
      <c r="H3772" s="18" t="s">
        <v>14149</v>
      </c>
    </row>
    <row r="3773" spans="1:8" x14ac:dyDescent="0.25">
      <c r="A3773" s="19"/>
      <c r="C3773" t="s">
        <v>12557</v>
      </c>
      <c r="D3773" t="s">
        <v>12556</v>
      </c>
      <c r="G3773" t="s">
        <v>14144</v>
      </c>
      <c r="H3773" s="18" t="s">
        <v>14143</v>
      </c>
    </row>
    <row r="3774" spans="1:8" x14ac:dyDescent="0.25">
      <c r="A3774" s="19"/>
      <c r="C3774" t="s">
        <v>12553</v>
      </c>
      <c r="D3774" t="s">
        <v>12552</v>
      </c>
      <c r="G3774" t="s">
        <v>14138</v>
      </c>
      <c r="H3774" s="18" t="s">
        <v>14137</v>
      </c>
    </row>
    <row r="3775" spans="1:8" x14ac:dyDescent="0.25">
      <c r="A3775" s="19"/>
      <c r="C3775" t="s">
        <v>12549</v>
      </c>
      <c r="D3775" t="s">
        <v>12548</v>
      </c>
      <c r="G3775" t="s">
        <v>14132</v>
      </c>
      <c r="H3775" s="18" t="s">
        <v>14131</v>
      </c>
    </row>
    <row r="3776" spans="1:8" x14ac:dyDescent="0.25">
      <c r="A3776" s="19"/>
      <c r="C3776" t="s">
        <v>12545</v>
      </c>
      <c r="D3776" t="s">
        <v>12544</v>
      </c>
      <c r="G3776" t="s">
        <v>14126</v>
      </c>
      <c r="H3776" s="18" t="s">
        <v>14125</v>
      </c>
    </row>
    <row r="3777" spans="1:8" x14ac:dyDescent="0.25">
      <c r="A3777" s="19"/>
      <c r="C3777" t="s">
        <v>12541</v>
      </c>
      <c r="D3777" t="s">
        <v>12540</v>
      </c>
      <c r="G3777" t="s">
        <v>14120</v>
      </c>
      <c r="H3777" s="18" t="s">
        <v>14119</v>
      </c>
    </row>
    <row r="3778" spans="1:8" x14ac:dyDescent="0.25">
      <c r="A3778" s="19"/>
      <c r="C3778" t="s">
        <v>12537</v>
      </c>
      <c r="D3778" t="s">
        <v>12536</v>
      </c>
      <c r="G3778" t="s">
        <v>14114</v>
      </c>
      <c r="H3778" s="18" t="s">
        <v>14113</v>
      </c>
    </row>
    <row r="3779" spans="1:8" x14ac:dyDescent="0.25">
      <c r="A3779" s="19"/>
      <c r="C3779" t="s">
        <v>12533</v>
      </c>
      <c r="D3779" t="s">
        <v>12532</v>
      </c>
      <c r="G3779" t="s">
        <v>14108</v>
      </c>
      <c r="H3779" s="18" t="s">
        <v>14107</v>
      </c>
    </row>
    <row r="3780" spans="1:8" x14ac:dyDescent="0.25">
      <c r="A3780" s="19"/>
      <c r="C3780" t="s">
        <v>12529</v>
      </c>
      <c r="D3780" t="s">
        <v>12528</v>
      </c>
      <c r="G3780" t="s">
        <v>14102</v>
      </c>
      <c r="H3780" s="18" t="s">
        <v>14101</v>
      </c>
    </row>
    <row r="3781" spans="1:8" x14ac:dyDescent="0.25">
      <c r="A3781" s="19"/>
      <c r="C3781" t="s">
        <v>12525</v>
      </c>
      <c r="D3781" t="s">
        <v>12524</v>
      </c>
      <c r="G3781" t="s">
        <v>14098</v>
      </c>
      <c r="H3781" s="18" t="s">
        <v>14097</v>
      </c>
    </row>
    <row r="3782" spans="1:8" x14ac:dyDescent="0.25">
      <c r="A3782" s="19"/>
      <c r="C3782" t="s">
        <v>12521</v>
      </c>
      <c r="D3782" t="s">
        <v>12520</v>
      </c>
      <c r="G3782" t="s">
        <v>14094</v>
      </c>
      <c r="H3782" s="18" t="s">
        <v>14093</v>
      </c>
    </row>
    <row r="3783" spans="1:8" x14ac:dyDescent="0.25">
      <c r="A3783" s="19"/>
      <c r="C3783" t="s">
        <v>12517</v>
      </c>
      <c r="D3783" t="s">
        <v>12516</v>
      </c>
      <c r="G3783" t="s">
        <v>14090</v>
      </c>
      <c r="H3783" s="18" t="s">
        <v>14089</v>
      </c>
    </row>
    <row r="3784" spans="1:8" x14ac:dyDescent="0.25">
      <c r="A3784" s="19"/>
      <c r="C3784" t="s">
        <v>12513</v>
      </c>
      <c r="D3784" t="s">
        <v>12512</v>
      </c>
      <c r="G3784" t="s">
        <v>14086</v>
      </c>
      <c r="H3784" s="18" t="s">
        <v>14085</v>
      </c>
    </row>
    <row r="3785" spans="1:8" x14ac:dyDescent="0.25">
      <c r="A3785" s="19"/>
      <c r="C3785" t="s">
        <v>12509</v>
      </c>
      <c r="D3785" t="s">
        <v>12508</v>
      </c>
      <c r="G3785" t="s">
        <v>14082</v>
      </c>
      <c r="H3785" s="18" t="s">
        <v>14081</v>
      </c>
    </row>
    <row r="3786" spans="1:8" x14ac:dyDescent="0.25">
      <c r="A3786" s="19"/>
      <c r="C3786" t="s">
        <v>12505</v>
      </c>
      <c r="D3786" t="s">
        <v>12504</v>
      </c>
      <c r="G3786" t="s">
        <v>14078</v>
      </c>
      <c r="H3786" s="18" t="s">
        <v>14077</v>
      </c>
    </row>
    <row r="3787" spans="1:8" x14ac:dyDescent="0.25">
      <c r="A3787" s="19"/>
      <c r="C3787" t="s">
        <v>12501</v>
      </c>
      <c r="D3787" t="s">
        <v>12500</v>
      </c>
      <c r="G3787" t="s">
        <v>14074</v>
      </c>
      <c r="H3787" s="18" t="s">
        <v>14073</v>
      </c>
    </row>
    <row r="3788" spans="1:8" x14ac:dyDescent="0.25">
      <c r="A3788" s="19"/>
      <c r="C3788" t="s">
        <v>12497</v>
      </c>
      <c r="D3788" t="s">
        <v>12496</v>
      </c>
      <c r="G3788" t="s">
        <v>14070</v>
      </c>
      <c r="H3788" s="18" t="s">
        <v>14069</v>
      </c>
    </row>
    <row r="3789" spans="1:8" x14ac:dyDescent="0.25">
      <c r="A3789" s="19"/>
      <c r="C3789" t="s">
        <v>12493</v>
      </c>
      <c r="D3789" t="s">
        <v>12492</v>
      </c>
      <c r="G3789" t="s">
        <v>14066</v>
      </c>
      <c r="H3789" s="18" t="s">
        <v>14065</v>
      </c>
    </row>
    <row r="3790" spans="1:8" x14ac:dyDescent="0.25">
      <c r="A3790" s="19"/>
      <c r="C3790" t="s">
        <v>12489</v>
      </c>
      <c r="D3790" t="s">
        <v>12488</v>
      </c>
      <c r="G3790" t="s">
        <v>14062</v>
      </c>
      <c r="H3790" s="18" t="s">
        <v>14061</v>
      </c>
    </row>
    <row r="3791" spans="1:8" x14ac:dyDescent="0.25">
      <c r="A3791" s="19"/>
      <c r="C3791" t="s">
        <v>12485</v>
      </c>
      <c r="D3791" t="s">
        <v>12484</v>
      </c>
      <c r="G3791" t="s">
        <v>13906</v>
      </c>
      <c r="H3791" s="18" t="s">
        <v>14249</v>
      </c>
    </row>
    <row r="3792" spans="1:8" x14ac:dyDescent="0.25">
      <c r="A3792" s="19"/>
      <c r="C3792" t="s">
        <v>12481</v>
      </c>
      <c r="D3792" t="s">
        <v>12480</v>
      </c>
      <c r="G3792" t="s">
        <v>12124</v>
      </c>
      <c r="H3792" s="18" t="s">
        <v>12123</v>
      </c>
    </row>
    <row r="3793" spans="1:8" x14ac:dyDescent="0.25">
      <c r="A3793" s="19"/>
      <c r="C3793" t="s">
        <v>12477</v>
      </c>
      <c r="D3793" t="s">
        <v>12476</v>
      </c>
      <c r="G3793" t="s">
        <v>12120</v>
      </c>
      <c r="H3793" s="18" t="s">
        <v>12119</v>
      </c>
    </row>
    <row r="3794" spans="1:8" x14ac:dyDescent="0.25">
      <c r="A3794" s="19"/>
      <c r="C3794" t="s">
        <v>12473</v>
      </c>
      <c r="D3794" t="s">
        <v>12472</v>
      </c>
      <c r="G3794" t="s">
        <v>12116</v>
      </c>
      <c r="H3794" s="18" t="s">
        <v>12115</v>
      </c>
    </row>
    <row r="3795" spans="1:8" x14ac:dyDescent="0.25">
      <c r="A3795" s="19"/>
      <c r="C3795" t="s">
        <v>12469</v>
      </c>
      <c r="D3795" t="s">
        <v>12468</v>
      </c>
      <c r="G3795" t="s">
        <v>12112</v>
      </c>
      <c r="H3795" s="18" t="s">
        <v>12111</v>
      </c>
    </row>
    <row r="3796" spans="1:8" x14ac:dyDescent="0.25">
      <c r="A3796" s="19"/>
      <c r="C3796" t="s">
        <v>12465</v>
      </c>
      <c r="D3796" t="s">
        <v>12464</v>
      </c>
      <c r="G3796" t="s">
        <v>12108</v>
      </c>
      <c r="H3796" s="18" t="s">
        <v>12107</v>
      </c>
    </row>
    <row r="3797" spans="1:8" x14ac:dyDescent="0.25">
      <c r="A3797" s="19"/>
      <c r="C3797" t="s">
        <v>12461</v>
      </c>
      <c r="D3797" t="s">
        <v>12460</v>
      </c>
      <c r="G3797" t="s">
        <v>12104</v>
      </c>
      <c r="H3797" s="18" t="s">
        <v>12103</v>
      </c>
    </row>
    <row r="3798" spans="1:8" x14ac:dyDescent="0.25">
      <c r="A3798" s="19"/>
      <c r="C3798" t="s">
        <v>12457</v>
      </c>
      <c r="D3798" t="s">
        <v>12456</v>
      </c>
      <c r="G3798" t="s">
        <v>12100</v>
      </c>
      <c r="H3798" s="18" t="s">
        <v>12099</v>
      </c>
    </row>
    <row r="3799" spans="1:8" x14ac:dyDescent="0.25">
      <c r="A3799" s="19"/>
      <c r="C3799" t="s">
        <v>12453</v>
      </c>
      <c r="D3799" t="s">
        <v>12452</v>
      </c>
      <c r="G3799" t="s">
        <v>12096</v>
      </c>
      <c r="H3799" s="18" t="s">
        <v>12095</v>
      </c>
    </row>
    <row r="3800" spans="1:8" x14ac:dyDescent="0.25">
      <c r="A3800" s="19"/>
      <c r="C3800" t="s">
        <v>42671</v>
      </c>
      <c r="D3800" t="s">
        <v>42670</v>
      </c>
      <c r="G3800" t="s">
        <v>12092</v>
      </c>
      <c r="H3800" s="18" t="s">
        <v>12091</v>
      </c>
    </row>
    <row r="3801" spans="1:8" x14ac:dyDescent="0.25">
      <c r="A3801" s="19"/>
      <c r="C3801" t="s">
        <v>12449</v>
      </c>
      <c r="D3801" t="s">
        <v>12448</v>
      </c>
      <c r="G3801" t="s">
        <v>12088</v>
      </c>
      <c r="H3801" s="18" t="s">
        <v>12087</v>
      </c>
    </row>
    <row r="3802" spans="1:8" x14ac:dyDescent="0.25">
      <c r="A3802" s="19"/>
      <c r="C3802" t="s">
        <v>12445</v>
      </c>
      <c r="D3802" t="s">
        <v>12444</v>
      </c>
      <c r="G3802" t="s">
        <v>12084</v>
      </c>
      <c r="H3802" s="18" t="s">
        <v>12083</v>
      </c>
    </row>
    <row r="3803" spans="1:8" x14ac:dyDescent="0.25">
      <c r="A3803" s="19"/>
      <c r="C3803" t="s">
        <v>12441</v>
      </c>
      <c r="D3803" t="s">
        <v>12440</v>
      </c>
      <c r="G3803" t="s">
        <v>12080</v>
      </c>
      <c r="H3803" s="18" t="s">
        <v>12079</v>
      </c>
    </row>
    <row r="3804" spans="1:8" x14ac:dyDescent="0.25">
      <c r="A3804" s="19"/>
      <c r="C3804" t="s">
        <v>12437</v>
      </c>
      <c r="D3804" t="s">
        <v>12436</v>
      </c>
      <c r="G3804" t="s">
        <v>12076</v>
      </c>
      <c r="H3804" s="18" t="s">
        <v>12075</v>
      </c>
    </row>
    <row r="3805" spans="1:8" x14ac:dyDescent="0.25">
      <c r="A3805" s="19"/>
      <c r="C3805" t="s">
        <v>12433</v>
      </c>
      <c r="D3805" t="s">
        <v>12432</v>
      </c>
      <c r="G3805" t="s">
        <v>12072</v>
      </c>
      <c r="H3805" s="18" t="s">
        <v>12071</v>
      </c>
    </row>
    <row r="3806" spans="1:8" x14ac:dyDescent="0.25">
      <c r="A3806" s="19"/>
      <c r="C3806" t="s">
        <v>42669</v>
      </c>
      <c r="D3806" t="s">
        <v>42668</v>
      </c>
      <c r="G3806" t="s">
        <v>12068</v>
      </c>
      <c r="H3806" s="18" t="s">
        <v>12067</v>
      </c>
    </row>
    <row r="3807" spans="1:8" x14ac:dyDescent="0.25">
      <c r="A3807" s="19"/>
      <c r="C3807" t="s">
        <v>12429</v>
      </c>
      <c r="D3807" t="s">
        <v>12428</v>
      </c>
      <c r="G3807" t="s">
        <v>12064</v>
      </c>
      <c r="H3807" s="18" t="s">
        <v>12063</v>
      </c>
    </row>
    <row r="3808" spans="1:8" x14ac:dyDescent="0.25">
      <c r="A3808" s="19"/>
      <c r="C3808" t="s">
        <v>12425</v>
      </c>
      <c r="D3808" t="s">
        <v>12424</v>
      </c>
      <c r="G3808" t="s">
        <v>12060</v>
      </c>
      <c r="H3808" s="18" t="s">
        <v>12059</v>
      </c>
    </row>
    <row r="3809" spans="1:8" x14ac:dyDescent="0.25">
      <c r="A3809" s="19"/>
      <c r="C3809" t="s">
        <v>12421</v>
      </c>
      <c r="D3809" t="s">
        <v>12420</v>
      </c>
      <c r="G3809" t="s">
        <v>12056</v>
      </c>
      <c r="H3809" s="18" t="s">
        <v>12055</v>
      </c>
    </row>
    <row r="3810" spans="1:8" x14ac:dyDescent="0.25">
      <c r="A3810" s="19"/>
      <c r="C3810" t="s">
        <v>12417</v>
      </c>
      <c r="D3810" t="s">
        <v>12416</v>
      </c>
      <c r="G3810" t="s">
        <v>12052</v>
      </c>
      <c r="H3810" s="18" t="s">
        <v>12051</v>
      </c>
    </row>
    <row r="3811" spans="1:8" x14ac:dyDescent="0.25">
      <c r="A3811" s="19"/>
      <c r="C3811" t="s">
        <v>12413</v>
      </c>
      <c r="D3811" t="s">
        <v>12412</v>
      </c>
      <c r="G3811" t="s">
        <v>12048</v>
      </c>
      <c r="H3811" s="18" t="s">
        <v>12047</v>
      </c>
    </row>
    <row r="3812" spans="1:8" x14ac:dyDescent="0.25">
      <c r="A3812" s="19"/>
      <c r="C3812" t="s">
        <v>12409</v>
      </c>
      <c r="D3812" t="s">
        <v>12408</v>
      </c>
      <c r="G3812" t="s">
        <v>42667</v>
      </c>
      <c r="H3812" s="18" t="s">
        <v>42666</v>
      </c>
    </row>
    <row r="3813" spans="1:8" x14ac:dyDescent="0.25">
      <c r="A3813" s="19"/>
      <c r="C3813" t="s">
        <v>12405</v>
      </c>
      <c r="D3813" t="s">
        <v>12404</v>
      </c>
      <c r="G3813" t="s">
        <v>12459</v>
      </c>
      <c r="H3813" s="18" t="s">
        <v>12458</v>
      </c>
    </row>
    <row r="3814" spans="1:8" x14ac:dyDescent="0.25">
      <c r="A3814" s="19"/>
      <c r="C3814" t="s">
        <v>12401</v>
      </c>
      <c r="D3814" t="s">
        <v>12400</v>
      </c>
      <c r="G3814" t="s">
        <v>12455</v>
      </c>
      <c r="H3814" s="18" t="s">
        <v>12454</v>
      </c>
    </row>
    <row r="3815" spans="1:8" x14ac:dyDescent="0.25">
      <c r="A3815" s="19"/>
      <c r="C3815" t="s">
        <v>12397</v>
      </c>
      <c r="D3815" t="s">
        <v>12396</v>
      </c>
      <c r="G3815" t="s">
        <v>12451</v>
      </c>
      <c r="H3815" s="18" t="s">
        <v>12450</v>
      </c>
    </row>
    <row r="3816" spans="1:8" x14ac:dyDescent="0.25">
      <c r="A3816" s="19"/>
      <c r="C3816" t="s">
        <v>12393</v>
      </c>
      <c r="D3816" t="s">
        <v>12392</v>
      </c>
      <c r="G3816" t="s">
        <v>12447</v>
      </c>
      <c r="H3816" s="18" t="s">
        <v>12446</v>
      </c>
    </row>
    <row r="3817" spans="1:8" x14ac:dyDescent="0.25">
      <c r="A3817" s="19"/>
      <c r="C3817" t="s">
        <v>12389</v>
      </c>
      <c r="D3817" t="s">
        <v>12388</v>
      </c>
      <c r="G3817" t="s">
        <v>12792</v>
      </c>
      <c r="H3817" s="18" t="s">
        <v>12791</v>
      </c>
    </row>
    <row r="3818" spans="1:8" x14ac:dyDescent="0.25">
      <c r="A3818" s="19"/>
      <c r="C3818" t="s">
        <v>12385</v>
      </c>
      <c r="D3818" t="s">
        <v>12384</v>
      </c>
      <c r="G3818" t="s">
        <v>12788</v>
      </c>
      <c r="H3818" s="18" t="s">
        <v>12787</v>
      </c>
    </row>
    <row r="3819" spans="1:8" x14ac:dyDescent="0.25">
      <c r="A3819" s="19"/>
      <c r="C3819" t="s">
        <v>12381</v>
      </c>
      <c r="D3819" t="s">
        <v>12380</v>
      </c>
      <c r="G3819" t="s">
        <v>12784</v>
      </c>
      <c r="H3819" s="18" t="s">
        <v>12783</v>
      </c>
    </row>
    <row r="3820" spans="1:8" x14ac:dyDescent="0.25">
      <c r="A3820" s="19"/>
      <c r="C3820" t="s">
        <v>12377</v>
      </c>
      <c r="D3820" t="s">
        <v>12376</v>
      </c>
      <c r="G3820" t="s">
        <v>12780</v>
      </c>
      <c r="H3820" s="18" t="s">
        <v>12779</v>
      </c>
    </row>
    <row r="3821" spans="1:8" x14ac:dyDescent="0.25">
      <c r="A3821" s="19"/>
      <c r="C3821" t="s">
        <v>12373</v>
      </c>
      <c r="D3821" t="s">
        <v>12372</v>
      </c>
      <c r="G3821" t="s">
        <v>12907</v>
      </c>
      <c r="H3821" s="18" t="s">
        <v>12906</v>
      </c>
    </row>
    <row r="3822" spans="1:8" x14ac:dyDescent="0.25">
      <c r="A3822" s="19"/>
      <c r="C3822" t="s">
        <v>12369</v>
      </c>
      <c r="D3822" t="s">
        <v>12368</v>
      </c>
      <c r="G3822" t="s">
        <v>12903</v>
      </c>
      <c r="H3822" s="18" t="s">
        <v>12902</v>
      </c>
    </row>
    <row r="3823" spans="1:8" x14ac:dyDescent="0.25">
      <c r="A3823" s="19"/>
      <c r="C3823" t="s">
        <v>12365</v>
      </c>
      <c r="D3823" t="s">
        <v>12364</v>
      </c>
      <c r="G3823" t="s">
        <v>12899</v>
      </c>
      <c r="H3823" s="18" t="s">
        <v>12898</v>
      </c>
    </row>
    <row r="3824" spans="1:8" x14ac:dyDescent="0.25">
      <c r="A3824" s="19"/>
      <c r="C3824" t="s">
        <v>12361</v>
      </c>
      <c r="D3824" t="s">
        <v>12360</v>
      </c>
      <c r="G3824" t="s">
        <v>12895</v>
      </c>
      <c r="H3824" s="18" t="s">
        <v>12894</v>
      </c>
    </row>
    <row r="3825" spans="1:8" x14ac:dyDescent="0.25">
      <c r="A3825" s="19"/>
      <c r="C3825" t="s">
        <v>12357</v>
      </c>
      <c r="D3825" t="s">
        <v>12356</v>
      </c>
      <c r="G3825" t="s">
        <v>12891</v>
      </c>
      <c r="H3825" s="18" t="s">
        <v>12890</v>
      </c>
    </row>
    <row r="3826" spans="1:8" x14ac:dyDescent="0.25">
      <c r="A3826" s="19"/>
      <c r="C3826" t="s">
        <v>12353</v>
      </c>
      <c r="D3826" t="s">
        <v>12352</v>
      </c>
      <c r="G3826" t="s">
        <v>12888</v>
      </c>
      <c r="H3826" s="18" t="s">
        <v>12887</v>
      </c>
    </row>
    <row r="3827" spans="1:8" x14ac:dyDescent="0.25">
      <c r="A3827" s="19"/>
      <c r="C3827" t="s">
        <v>12349</v>
      </c>
      <c r="D3827" t="s">
        <v>12348</v>
      </c>
      <c r="G3827" t="s">
        <v>12884</v>
      </c>
      <c r="H3827" s="18" t="s">
        <v>12883</v>
      </c>
    </row>
    <row r="3828" spans="1:8" x14ac:dyDescent="0.25">
      <c r="A3828" s="19"/>
      <c r="C3828" t="s">
        <v>12345</v>
      </c>
      <c r="D3828" t="s">
        <v>12344</v>
      </c>
      <c r="G3828" t="s">
        <v>12880</v>
      </c>
      <c r="H3828" s="18" t="s">
        <v>12879</v>
      </c>
    </row>
    <row r="3829" spans="1:8" x14ac:dyDescent="0.25">
      <c r="A3829" s="19"/>
      <c r="C3829" t="s">
        <v>12341</v>
      </c>
      <c r="D3829" t="s">
        <v>12340</v>
      </c>
      <c r="G3829" t="s">
        <v>12876</v>
      </c>
      <c r="H3829" s="18" t="s">
        <v>12875</v>
      </c>
    </row>
    <row r="3830" spans="1:8" x14ac:dyDescent="0.25">
      <c r="A3830" s="19"/>
      <c r="C3830" t="s">
        <v>12337</v>
      </c>
      <c r="D3830" t="s">
        <v>12336</v>
      </c>
      <c r="G3830" t="s">
        <v>12671</v>
      </c>
      <c r="H3830" s="18" t="s">
        <v>12670</v>
      </c>
    </row>
    <row r="3831" spans="1:8" x14ac:dyDescent="0.25">
      <c r="A3831" s="19"/>
      <c r="C3831" t="s">
        <v>12333</v>
      </c>
      <c r="D3831" t="s">
        <v>12332</v>
      </c>
      <c r="G3831" t="s">
        <v>12667</v>
      </c>
      <c r="H3831" s="18" t="s">
        <v>12666</v>
      </c>
    </row>
    <row r="3832" spans="1:8" x14ac:dyDescent="0.25">
      <c r="A3832" s="19"/>
      <c r="C3832" t="s">
        <v>12329</v>
      </c>
      <c r="D3832" t="s">
        <v>12328</v>
      </c>
      <c r="G3832" t="s">
        <v>12663</v>
      </c>
      <c r="H3832" s="18" t="s">
        <v>12662</v>
      </c>
    </row>
    <row r="3833" spans="1:8" x14ac:dyDescent="0.25">
      <c r="A3833" s="19"/>
      <c r="C3833" t="s">
        <v>12325</v>
      </c>
      <c r="D3833" t="s">
        <v>12324</v>
      </c>
      <c r="G3833" t="s">
        <v>12659</v>
      </c>
      <c r="H3833" s="18" t="s">
        <v>12658</v>
      </c>
    </row>
    <row r="3834" spans="1:8" x14ac:dyDescent="0.25">
      <c r="A3834" s="19"/>
      <c r="C3834" t="s">
        <v>12321</v>
      </c>
      <c r="D3834" t="s">
        <v>12320</v>
      </c>
      <c r="G3834" t="s">
        <v>12655</v>
      </c>
      <c r="H3834" s="18" t="s">
        <v>12654</v>
      </c>
    </row>
    <row r="3835" spans="1:8" x14ac:dyDescent="0.25">
      <c r="A3835" s="19"/>
      <c r="C3835" t="s">
        <v>12317</v>
      </c>
      <c r="D3835" t="s">
        <v>12316</v>
      </c>
      <c r="G3835" t="s">
        <v>12651</v>
      </c>
      <c r="H3835" s="18" t="s">
        <v>12650</v>
      </c>
    </row>
    <row r="3836" spans="1:8" x14ac:dyDescent="0.25">
      <c r="A3836" s="19"/>
      <c r="C3836" t="s">
        <v>12313</v>
      </c>
      <c r="D3836" t="s">
        <v>12312</v>
      </c>
      <c r="G3836" t="s">
        <v>12647</v>
      </c>
      <c r="H3836" s="18" t="s">
        <v>12646</v>
      </c>
    </row>
    <row r="3837" spans="1:8" x14ac:dyDescent="0.25">
      <c r="A3837" s="19"/>
      <c r="C3837" t="s">
        <v>12309</v>
      </c>
      <c r="D3837" t="s">
        <v>12308</v>
      </c>
      <c r="G3837" t="s">
        <v>12643</v>
      </c>
      <c r="H3837" s="18" t="s">
        <v>12642</v>
      </c>
    </row>
    <row r="3838" spans="1:8" x14ac:dyDescent="0.25">
      <c r="A3838" s="19"/>
      <c r="C3838" t="s">
        <v>12305</v>
      </c>
      <c r="D3838" t="s">
        <v>12304</v>
      </c>
      <c r="G3838" t="s">
        <v>12639</v>
      </c>
      <c r="H3838" s="18" t="s">
        <v>12638</v>
      </c>
    </row>
    <row r="3839" spans="1:8" x14ac:dyDescent="0.25">
      <c r="A3839" s="19"/>
      <c r="C3839" t="s">
        <v>12301</v>
      </c>
      <c r="D3839" t="s">
        <v>12300</v>
      </c>
      <c r="G3839" t="s">
        <v>12635</v>
      </c>
      <c r="H3839" s="18" t="s">
        <v>12634</v>
      </c>
    </row>
    <row r="3840" spans="1:8" x14ac:dyDescent="0.25">
      <c r="A3840" s="19"/>
      <c r="C3840" t="s">
        <v>12297</v>
      </c>
      <c r="D3840" t="s">
        <v>12296</v>
      </c>
      <c r="G3840" t="s">
        <v>12631</v>
      </c>
      <c r="H3840" s="18" t="s">
        <v>12630</v>
      </c>
    </row>
    <row r="3841" spans="1:8" x14ac:dyDescent="0.25">
      <c r="A3841" s="19"/>
      <c r="C3841" t="s">
        <v>12293</v>
      </c>
      <c r="D3841" t="s">
        <v>12292</v>
      </c>
      <c r="G3841" t="s">
        <v>12627</v>
      </c>
      <c r="H3841" s="18" t="s">
        <v>12626</v>
      </c>
    </row>
    <row r="3842" spans="1:8" x14ac:dyDescent="0.25">
      <c r="A3842" s="19"/>
      <c r="C3842" t="s">
        <v>12289</v>
      </c>
      <c r="D3842" t="s">
        <v>12288</v>
      </c>
      <c r="G3842" t="s">
        <v>12623</v>
      </c>
      <c r="H3842" s="18" t="s">
        <v>12622</v>
      </c>
    </row>
    <row r="3843" spans="1:8" x14ac:dyDescent="0.25">
      <c r="A3843" s="19"/>
      <c r="C3843" t="s">
        <v>12285</v>
      </c>
      <c r="D3843" t="s">
        <v>12284</v>
      </c>
      <c r="G3843" t="s">
        <v>12619</v>
      </c>
      <c r="H3843" s="18" t="s">
        <v>12618</v>
      </c>
    </row>
    <row r="3844" spans="1:8" x14ac:dyDescent="0.25">
      <c r="A3844" s="19"/>
      <c r="C3844" t="s">
        <v>12281</v>
      </c>
      <c r="D3844" t="s">
        <v>12280</v>
      </c>
      <c r="G3844" t="s">
        <v>12615</v>
      </c>
      <c r="H3844" s="18" t="s">
        <v>12614</v>
      </c>
    </row>
    <row r="3845" spans="1:8" x14ac:dyDescent="0.25">
      <c r="A3845" s="19"/>
      <c r="C3845" t="s">
        <v>12277</v>
      </c>
      <c r="D3845" t="s">
        <v>12276</v>
      </c>
      <c r="G3845" t="s">
        <v>12611</v>
      </c>
      <c r="H3845" s="18" t="s">
        <v>12610</v>
      </c>
    </row>
    <row r="3846" spans="1:8" x14ac:dyDescent="0.25">
      <c r="A3846" s="19"/>
      <c r="C3846" t="s">
        <v>12273</v>
      </c>
      <c r="D3846" t="s">
        <v>12272</v>
      </c>
      <c r="G3846" t="s">
        <v>12607</v>
      </c>
      <c r="H3846" s="18" t="s">
        <v>12606</v>
      </c>
    </row>
    <row r="3847" spans="1:8" x14ac:dyDescent="0.25">
      <c r="A3847" s="19"/>
      <c r="C3847" t="s">
        <v>12269</v>
      </c>
      <c r="D3847" t="s">
        <v>12268</v>
      </c>
      <c r="G3847" t="s">
        <v>12603</v>
      </c>
      <c r="H3847" s="18" t="s">
        <v>12602</v>
      </c>
    </row>
    <row r="3848" spans="1:8" x14ac:dyDescent="0.25">
      <c r="A3848" s="19"/>
      <c r="C3848" t="s">
        <v>12265</v>
      </c>
      <c r="D3848" t="s">
        <v>12264</v>
      </c>
      <c r="G3848" t="s">
        <v>12599</v>
      </c>
      <c r="H3848" s="18" t="s">
        <v>12598</v>
      </c>
    </row>
    <row r="3849" spans="1:8" x14ac:dyDescent="0.25">
      <c r="A3849" s="19"/>
      <c r="C3849" t="s">
        <v>42665</v>
      </c>
      <c r="D3849" t="s">
        <v>42664</v>
      </c>
      <c r="G3849" t="s">
        <v>12595</v>
      </c>
      <c r="H3849" s="18" t="s">
        <v>12594</v>
      </c>
    </row>
    <row r="3850" spans="1:8" x14ac:dyDescent="0.25">
      <c r="A3850" s="19"/>
      <c r="C3850" t="s">
        <v>42663</v>
      </c>
      <c r="D3850" t="s">
        <v>42662</v>
      </c>
      <c r="G3850" t="s">
        <v>12591</v>
      </c>
      <c r="H3850" s="18" t="s">
        <v>12590</v>
      </c>
    </row>
    <row r="3851" spans="1:8" x14ac:dyDescent="0.25">
      <c r="A3851" s="19"/>
      <c r="C3851" t="s">
        <v>42661</v>
      </c>
      <c r="D3851" t="s">
        <v>42660</v>
      </c>
      <c r="G3851" t="s">
        <v>12587</v>
      </c>
      <c r="H3851" s="18" t="s">
        <v>12586</v>
      </c>
    </row>
    <row r="3852" spans="1:8" x14ac:dyDescent="0.25">
      <c r="A3852" s="19"/>
      <c r="C3852" t="s">
        <v>12261</v>
      </c>
      <c r="D3852" t="s">
        <v>12260</v>
      </c>
      <c r="G3852" t="s">
        <v>12583</v>
      </c>
      <c r="H3852" s="18" t="s">
        <v>12582</v>
      </c>
    </row>
    <row r="3853" spans="1:8" x14ac:dyDescent="0.25">
      <c r="A3853" s="19"/>
      <c r="C3853" t="s">
        <v>12257</v>
      </c>
      <c r="D3853" t="s">
        <v>12256</v>
      </c>
      <c r="G3853" t="s">
        <v>12579</v>
      </c>
      <c r="H3853" s="18" t="s">
        <v>12578</v>
      </c>
    </row>
    <row r="3854" spans="1:8" x14ac:dyDescent="0.25">
      <c r="A3854" s="19"/>
      <c r="C3854" t="s">
        <v>12253</v>
      </c>
      <c r="D3854" t="s">
        <v>12252</v>
      </c>
      <c r="G3854" t="s">
        <v>12575</v>
      </c>
      <c r="H3854" s="18" t="s">
        <v>12574</v>
      </c>
    </row>
    <row r="3855" spans="1:8" x14ac:dyDescent="0.25">
      <c r="A3855" s="19"/>
      <c r="C3855" t="s">
        <v>12249</v>
      </c>
      <c r="D3855" t="s">
        <v>12248</v>
      </c>
      <c r="G3855" t="s">
        <v>12571</v>
      </c>
      <c r="H3855" s="18" t="s">
        <v>12570</v>
      </c>
    </row>
    <row r="3856" spans="1:8" x14ac:dyDescent="0.25">
      <c r="A3856" s="19"/>
      <c r="C3856" t="s">
        <v>12245</v>
      </c>
      <c r="D3856" t="s">
        <v>12244</v>
      </c>
      <c r="G3856" t="s">
        <v>12567</v>
      </c>
      <c r="H3856" s="18" t="s">
        <v>12566</v>
      </c>
    </row>
    <row r="3857" spans="1:8" x14ac:dyDescent="0.25">
      <c r="A3857" s="19"/>
      <c r="C3857" t="s">
        <v>12241</v>
      </c>
      <c r="D3857" t="s">
        <v>12240</v>
      </c>
      <c r="G3857" t="s">
        <v>12563</v>
      </c>
      <c r="H3857" s="18" t="s">
        <v>12562</v>
      </c>
    </row>
    <row r="3858" spans="1:8" x14ac:dyDescent="0.25">
      <c r="A3858" s="19"/>
      <c r="C3858" t="s">
        <v>12237</v>
      </c>
      <c r="D3858" t="s">
        <v>12236</v>
      </c>
      <c r="G3858" t="s">
        <v>12559</v>
      </c>
      <c r="H3858" s="18" t="s">
        <v>12558</v>
      </c>
    </row>
    <row r="3859" spans="1:8" x14ac:dyDescent="0.25">
      <c r="A3859" s="19"/>
      <c r="C3859" t="s">
        <v>12233</v>
      </c>
      <c r="D3859" t="s">
        <v>12232</v>
      </c>
      <c r="G3859" t="s">
        <v>12555</v>
      </c>
      <c r="H3859" s="18" t="s">
        <v>12554</v>
      </c>
    </row>
    <row r="3860" spans="1:8" x14ac:dyDescent="0.25">
      <c r="A3860" s="19"/>
      <c r="C3860" t="s">
        <v>12229</v>
      </c>
      <c r="D3860" t="s">
        <v>12228</v>
      </c>
      <c r="G3860" t="s">
        <v>12551</v>
      </c>
      <c r="H3860" s="18" t="s">
        <v>12550</v>
      </c>
    </row>
    <row r="3861" spans="1:8" x14ac:dyDescent="0.25">
      <c r="A3861" s="19"/>
      <c r="C3861" t="s">
        <v>12225</v>
      </c>
      <c r="D3861" t="s">
        <v>12224</v>
      </c>
      <c r="G3861" t="s">
        <v>12547</v>
      </c>
      <c r="H3861" s="18" t="s">
        <v>12546</v>
      </c>
    </row>
    <row r="3862" spans="1:8" x14ac:dyDescent="0.25">
      <c r="A3862" s="19"/>
      <c r="C3862" t="s">
        <v>12221</v>
      </c>
      <c r="D3862" t="s">
        <v>12220</v>
      </c>
      <c r="G3862" t="s">
        <v>12543</v>
      </c>
      <c r="H3862" s="18" t="s">
        <v>12542</v>
      </c>
    </row>
    <row r="3863" spans="1:8" x14ac:dyDescent="0.25">
      <c r="A3863" s="19"/>
      <c r="C3863" t="s">
        <v>12217</v>
      </c>
      <c r="D3863" t="s">
        <v>12216</v>
      </c>
      <c r="G3863" t="s">
        <v>12539</v>
      </c>
      <c r="H3863" s="18" t="s">
        <v>12538</v>
      </c>
    </row>
    <row r="3864" spans="1:8" x14ac:dyDescent="0.25">
      <c r="A3864" s="19"/>
      <c r="C3864" t="s">
        <v>12213</v>
      </c>
      <c r="D3864" t="s">
        <v>12212</v>
      </c>
      <c r="G3864" t="s">
        <v>12535</v>
      </c>
      <c r="H3864" s="18" t="s">
        <v>12534</v>
      </c>
    </row>
    <row r="3865" spans="1:8" x14ac:dyDescent="0.25">
      <c r="A3865" s="19"/>
      <c r="C3865" t="s">
        <v>12032</v>
      </c>
      <c r="D3865" t="s">
        <v>12209</v>
      </c>
      <c r="G3865" t="s">
        <v>12531</v>
      </c>
      <c r="H3865" s="18" t="s">
        <v>12530</v>
      </c>
    </row>
    <row r="3866" spans="1:8" x14ac:dyDescent="0.25">
      <c r="A3866" s="19"/>
      <c r="C3866" t="s">
        <v>12028</v>
      </c>
      <c r="D3866" t="s">
        <v>12206</v>
      </c>
      <c r="G3866" t="s">
        <v>12527</v>
      </c>
      <c r="H3866" s="18" t="s">
        <v>12526</v>
      </c>
    </row>
    <row r="3867" spans="1:8" x14ac:dyDescent="0.25">
      <c r="A3867" s="19"/>
      <c r="C3867" t="s">
        <v>12024</v>
      </c>
      <c r="D3867" t="s">
        <v>12203</v>
      </c>
      <c r="G3867" t="s">
        <v>12523</v>
      </c>
      <c r="H3867" s="18" t="s">
        <v>12522</v>
      </c>
    </row>
    <row r="3868" spans="1:8" x14ac:dyDescent="0.25">
      <c r="A3868" s="19"/>
      <c r="C3868" t="s">
        <v>12020</v>
      </c>
      <c r="D3868" t="s">
        <v>12200</v>
      </c>
      <c r="G3868" t="s">
        <v>12519</v>
      </c>
      <c r="H3868" s="18" t="s">
        <v>12518</v>
      </c>
    </row>
    <row r="3869" spans="1:8" x14ac:dyDescent="0.25">
      <c r="A3869" s="19"/>
      <c r="C3869" t="s">
        <v>12016</v>
      </c>
      <c r="D3869" t="s">
        <v>12197</v>
      </c>
      <c r="G3869" t="s">
        <v>12515</v>
      </c>
      <c r="H3869" s="18" t="s">
        <v>12514</v>
      </c>
    </row>
    <row r="3870" spans="1:8" x14ac:dyDescent="0.25">
      <c r="A3870" s="19"/>
      <c r="C3870" t="s">
        <v>12012</v>
      </c>
      <c r="D3870" t="s">
        <v>12194</v>
      </c>
      <c r="G3870" t="s">
        <v>12511</v>
      </c>
      <c r="H3870" s="18" t="s">
        <v>12510</v>
      </c>
    </row>
    <row r="3871" spans="1:8" x14ac:dyDescent="0.25">
      <c r="A3871" s="19"/>
      <c r="C3871" t="s">
        <v>12008</v>
      </c>
      <c r="D3871" t="s">
        <v>12191</v>
      </c>
      <c r="G3871" t="s">
        <v>42659</v>
      </c>
      <c r="H3871" s="18" t="s">
        <v>42658</v>
      </c>
    </row>
    <row r="3872" spans="1:8" x14ac:dyDescent="0.25">
      <c r="A3872" s="19"/>
      <c r="C3872" t="s">
        <v>12004</v>
      </c>
      <c r="D3872" t="s">
        <v>12188</v>
      </c>
      <c r="G3872" t="s">
        <v>42657</v>
      </c>
      <c r="H3872" s="18" t="s">
        <v>42656</v>
      </c>
    </row>
    <row r="3873" spans="1:8" x14ac:dyDescent="0.25">
      <c r="A3873" s="19"/>
      <c r="C3873" t="s">
        <v>12000</v>
      </c>
      <c r="D3873" t="s">
        <v>12185</v>
      </c>
      <c r="G3873" t="s">
        <v>11607</v>
      </c>
      <c r="H3873" s="18" t="s">
        <v>11606</v>
      </c>
    </row>
    <row r="3874" spans="1:8" x14ac:dyDescent="0.25">
      <c r="A3874" s="19"/>
      <c r="C3874" t="s">
        <v>11996</v>
      </c>
      <c r="D3874" t="s">
        <v>12182</v>
      </c>
      <c r="G3874" t="s">
        <v>11603</v>
      </c>
      <c r="H3874" s="18" t="s">
        <v>11602</v>
      </c>
    </row>
    <row r="3875" spans="1:8" x14ac:dyDescent="0.25">
      <c r="A3875" s="19"/>
      <c r="C3875" t="s">
        <v>11992</v>
      </c>
      <c r="D3875" t="s">
        <v>12179</v>
      </c>
      <c r="G3875" t="s">
        <v>12343</v>
      </c>
      <c r="H3875" s="18" t="s">
        <v>12342</v>
      </c>
    </row>
    <row r="3876" spans="1:8" x14ac:dyDescent="0.25">
      <c r="A3876" s="19"/>
      <c r="C3876" t="s">
        <v>11988</v>
      </c>
      <c r="D3876" t="s">
        <v>12176</v>
      </c>
      <c r="G3876" t="s">
        <v>12339</v>
      </c>
      <c r="H3876" s="18" t="s">
        <v>12338</v>
      </c>
    </row>
    <row r="3877" spans="1:8" x14ac:dyDescent="0.25">
      <c r="A3877" s="19"/>
      <c r="C3877" t="s">
        <v>11984</v>
      </c>
      <c r="D3877" t="s">
        <v>12173</v>
      </c>
      <c r="G3877" t="s">
        <v>12335</v>
      </c>
      <c r="H3877" s="18" t="s">
        <v>12334</v>
      </c>
    </row>
    <row r="3878" spans="1:8" x14ac:dyDescent="0.25">
      <c r="A3878" s="19"/>
      <c r="C3878" t="s">
        <v>12170</v>
      </c>
      <c r="D3878" t="s">
        <v>12169</v>
      </c>
      <c r="G3878" t="s">
        <v>12331</v>
      </c>
      <c r="H3878" s="18" t="s">
        <v>12330</v>
      </c>
    </row>
    <row r="3879" spans="1:8" x14ac:dyDescent="0.25">
      <c r="A3879" s="19"/>
      <c r="C3879" t="s">
        <v>12166</v>
      </c>
      <c r="D3879" t="s">
        <v>12165</v>
      </c>
      <c r="G3879" t="s">
        <v>12327</v>
      </c>
      <c r="H3879" s="18" t="s">
        <v>12326</v>
      </c>
    </row>
    <row r="3880" spans="1:8" x14ac:dyDescent="0.25">
      <c r="A3880" s="19"/>
      <c r="C3880" t="s">
        <v>12162</v>
      </c>
      <c r="D3880" t="s">
        <v>12161</v>
      </c>
      <c r="G3880" t="s">
        <v>12323</v>
      </c>
      <c r="H3880" s="18" t="s">
        <v>12322</v>
      </c>
    </row>
    <row r="3881" spans="1:8" x14ac:dyDescent="0.25">
      <c r="A3881" s="19"/>
      <c r="C3881" t="s">
        <v>12158</v>
      </c>
      <c r="D3881" t="s">
        <v>12157</v>
      </c>
      <c r="G3881" t="s">
        <v>12319</v>
      </c>
      <c r="H3881" s="18" t="s">
        <v>12318</v>
      </c>
    </row>
    <row r="3882" spans="1:8" x14ac:dyDescent="0.25">
      <c r="A3882" s="19"/>
      <c r="C3882" t="s">
        <v>12154</v>
      </c>
      <c r="D3882" t="s">
        <v>12153</v>
      </c>
      <c r="G3882" t="s">
        <v>12315</v>
      </c>
      <c r="H3882" s="18" t="s">
        <v>12314</v>
      </c>
    </row>
    <row r="3883" spans="1:8" x14ac:dyDescent="0.25">
      <c r="A3883" s="19"/>
      <c r="C3883" t="s">
        <v>42655</v>
      </c>
      <c r="D3883" t="s">
        <v>42654</v>
      </c>
      <c r="G3883" t="s">
        <v>12311</v>
      </c>
      <c r="H3883" s="18" t="s">
        <v>12310</v>
      </c>
    </row>
    <row r="3884" spans="1:8" x14ac:dyDescent="0.25">
      <c r="A3884" s="19"/>
      <c r="C3884" t="s">
        <v>42653</v>
      </c>
      <c r="D3884" t="s">
        <v>42652</v>
      </c>
      <c r="G3884" t="s">
        <v>12307</v>
      </c>
      <c r="H3884" s="18" t="s">
        <v>12306</v>
      </c>
    </row>
    <row r="3885" spans="1:8" x14ac:dyDescent="0.25">
      <c r="A3885" s="19"/>
      <c r="C3885" t="s">
        <v>42651</v>
      </c>
      <c r="D3885" t="s">
        <v>42650</v>
      </c>
      <c r="G3885" t="s">
        <v>12303</v>
      </c>
      <c r="H3885" s="18" t="s">
        <v>12302</v>
      </c>
    </row>
    <row r="3886" spans="1:8" x14ac:dyDescent="0.25">
      <c r="A3886" s="19"/>
      <c r="C3886" t="s">
        <v>12150</v>
      </c>
      <c r="D3886" t="s">
        <v>12149</v>
      </c>
      <c r="G3886" t="s">
        <v>12299</v>
      </c>
      <c r="H3886" s="18" t="s">
        <v>12298</v>
      </c>
    </row>
    <row r="3887" spans="1:8" x14ac:dyDescent="0.25">
      <c r="A3887" s="19"/>
      <c r="C3887" t="s">
        <v>12146</v>
      </c>
      <c r="D3887" t="s">
        <v>12145</v>
      </c>
      <c r="G3887" t="s">
        <v>13275</v>
      </c>
      <c r="H3887" s="18" t="s">
        <v>13274</v>
      </c>
    </row>
    <row r="3888" spans="1:8" x14ac:dyDescent="0.25">
      <c r="A3888" s="19"/>
      <c r="C3888" t="s">
        <v>12142</v>
      </c>
      <c r="D3888" t="s">
        <v>12141</v>
      </c>
      <c r="G3888" t="s">
        <v>13211</v>
      </c>
      <c r="H3888" s="18" t="s">
        <v>13210</v>
      </c>
    </row>
    <row r="3889" spans="1:8" x14ac:dyDescent="0.25">
      <c r="A3889" s="19"/>
      <c r="C3889" t="s">
        <v>12138</v>
      </c>
      <c r="D3889" t="s">
        <v>12137</v>
      </c>
      <c r="G3889" t="s">
        <v>13207</v>
      </c>
      <c r="H3889" s="18" t="s">
        <v>13206</v>
      </c>
    </row>
    <row r="3890" spans="1:8" x14ac:dyDescent="0.25">
      <c r="A3890" s="19"/>
      <c r="C3890" t="s">
        <v>12134</v>
      </c>
      <c r="D3890" t="s">
        <v>12133</v>
      </c>
      <c r="G3890" t="s">
        <v>13203</v>
      </c>
      <c r="H3890" s="18" t="s">
        <v>13202</v>
      </c>
    </row>
    <row r="3891" spans="1:8" x14ac:dyDescent="0.25">
      <c r="A3891" s="19"/>
      <c r="C3891" t="s">
        <v>12130</v>
      </c>
      <c r="D3891" t="s">
        <v>12129</v>
      </c>
      <c r="G3891" t="s">
        <v>13199</v>
      </c>
      <c r="H3891" s="18" t="s">
        <v>13198</v>
      </c>
    </row>
    <row r="3892" spans="1:8" x14ac:dyDescent="0.25">
      <c r="A3892" s="19"/>
      <c r="C3892" t="s">
        <v>12126</v>
      </c>
      <c r="D3892" t="s">
        <v>12125</v>
      </c>
      <c r="G3892" t="s">
        <v>13195</v>
      </c>
      <c r="H3892" s="18" t="s">
        <v>13194</v>
      </c>
    </row>
    <row r="3893" spans="1:8" x14ac:dyDescent="0.25">
      <c r="A3893" s="19"/>
      <c r="C3893" t="s">
        <v>12122</v>
      </c>
      <c r="D3893" t="s">
        <v>12121</v>
      </c>
      <c r="G3893" t="s">
        <v>13191</v>
      </c>
      <c r="H3893" s="18" t="s">
        <v>13190</v>
      </c>
    </row>
    <row r="3894" spans="1:8" x14ac:dyDescent="0.25">
      <c r="A3894" s="19"/>
      <c r="C3894" t="s">
        <v>12118</v>
      </c>
      <c r="D3894" t="s">
        <v>12117</v>
      </c>
      <c r="G3894" t="s">
        <v>13187</v>
      </c>
      <c r="H3894" s="18" t="s">
        <v>13186</v>
      </c>
    </row>
    <row r="3895" spans="1:8" x14ac:dyDescent="0.25">
      <c r="A3895" s="19"/>
      <c r="C3895" t="s">
        <v>12114</v>
      </c>
      <c r="D3895" t="s">
        <v>12113</v>
      </c>
      <c r="G3895" t="s">
        <v>13183</v>
      </c>
      <c r="H3895" s="18" t="s">
        <v>13182</v>
      </c>
    </row>
    <row r="3896" spans="1:8" x14ac:dyDescent="0.25">
      <c r="A3896" s="19"/>
      <c r="C3896" t="s">
        <v>12110</v>
      </c>
      <c r="D3896" t="s">
        <v>12109</v>
      </c>
      <c r="G3896" t="s">
        <v>13179</v>
      </c>
      <c r="H3896" s="18" t="s">
        <v>13178</v>
      </c>
    </row>
    <row r="3897" spans="1:8" x14ac:dyDescent="0.25">
      <c r="A3897" s="19"/>
      <c r="C3897" t="s">
        <v>12106</v>
      </c>
      <c r="D3897" t="s">
        <v>12105</v>
      </c>
      <c r="G3897" t="s">
        <v>13175</v>
      </c>
      <c r="H3897" s="18" t="s">
        <v>13174</v>
      </c>
    </row>
    <row r="3898" spans="1:8" x14ac:dyDescent="0.25">
      <c r="A3898" s="19"/>
      <c r="C3898" t="s">
        <v>12102</v>
      </c>
      <c r="D3898" t="s">
        <v>12101</v>
      </c>
      <c r="G3898" t="s">
        <v>13171</v>
      </c>
      <c r="H3898" s="18" t="s">
        <v>13170</v>
      </c>
    </row>
    <row r="3899" spans="1:8" x14ac:dyDescent="0.25">
      <c r="A3899" s="19"/>
      <c r="C3899" t="s">
        <v>12098</v>
      </c>
      <c r="D3899" t="s">
        <v>12097</v>
      </c>
      <c r="G3899" t="s">
        <v>13167</v>
      </c>
      <c r="H3899" s="18" t="s">
        <v>13166</v>
      </c>
    </row>
    <row r="3900" spans="1:8" x14ac:dyDescent="0.25">
      <c r="A3900" s="19"/>
      <c r="C3900" t="s">
        <v>12094</v>
      </c>
      <c r="D3900" t="s">
        <v>12093</v>
      </c>
      <c r="G3900" t="s">
        <v>13163</v>
      </c>
      <c r="H3900" s="18" t="s">
        <v>13162</v>
      </c>
    </row>
    <row r="3901" spans="1:8" x14ac:dyDescent="0.25">
      <c r="A3901" s="19"/>
      <c r="C3901" t="s">
        <v>12090</v>
      </c>
      <c r="D3901" t="s">
        <v>12089</v>
      </c>
      <c r="G3901" t="s">
        <v>13159</v>
      </c>
      <c r="H3901" s="18" t="s">
        <v>13158</v>
      </c>
    </row>
    <row r="3902" spans="1:8" x14ac:dyDescent="0.25">
      <c r="A3902" s="19"/>
      <c r="C3902" t="s">
        <v>12086</v>
      </c>
      <c r="D3902" t="s">
        <v>12085</v>
      </c>
      <c r="G3902" t="s">
        <v>13155</v>
      </c>
      <c r="H3902" s="18" t="s">
        <v>13154</v>
      </c>
    </row>
    <row r="3903" spans="1:8" x14ac:dyDescent="0.25">
      <c r="A3903" s="19"/>
      <c r="C3903" t="s">
        <v>12082</v>
      </c>
      <c r="D3903" t="s">
        <v>12081</v>
      </c>
      <c r="G3903" t="s">
        <v>13151</v>
      </c>
      <c r="H3903" s="18" t="s">
        <v>13150</v>
      </c>
    </row>
    <row r="3904" spans="1:8" x14ac:dyDescent="0.25">
      <c r="A3904" s="19"/>
      <c r="C3904" t="s">
        <v>12078</v>
      </c>
      <c r="D3904" t="s">
        <v>12077</v>
      </c>
      <c r="G3904" t="s">
        <v>13147</v>
      </c>
      <c r="H3904" s="18" t="s">
        <v>13146</v>
      </c>
    </row>
    <row r="3905" spans="1:8" x14ac:dyDescent="0.25">
      <c r="A3905" s="19"/>
      <c r="C3905" t="s">
        <v>12074</v>
      </c>
      <c r="D3905" t="s">
        <v>12073</v>
      </c>
      <c r="G3905" t="s">
        <v>13143</v>
      </c>
      <c r="H3905" s="18" t="s">
        <v>13142</v>
      </c>
    </row>
    <row r="3906" spans="1:8" x14ac:dyDescent="0.25">
      <c r="A3906" s="19"/>
      <c r="C3906" t="s">
        <v>12070</v>
      </c>
      <c r="D3906" t="s">
        <v>12069</v>
      </c>
      <c r="G3906" t="s">
        <v>13139</v>
      </c>
      <c r="H3906" s="18" t="s">
        <v>13138</v>
      </c>
    </row>
    <row r="3907" spans="1:8" x14ac:dyDescent="0.25">
      <c r="A3907" s="19"/>
      <c r="C3907" t="s">
        <v>12066</v>
      </c>
      <c r="D3907" t="s">
        <v>12065</v>
      </c>
      <c r="G3907" t="s">
        <v>13135</v>
      </c>
      <c r="H3907" s="18" t="s">
        <v>13134</v>
      </c>
    </row>
    <row r="3908" spans="1:8" x14ac:dyDescent="0.25">
      <c r="A3908" s="19"/>
      <c r="C3908" t="s">
        <v>12062</v>
      </c>
      <c r="D3908" t="s">
        <v>12061</v>
      </c>
      <c r="G3908" t="s">
        <v>13131</v>
      </c>
      <c r="H3908" s="18" t="s">
        <v>13130</v>
      </c>
    </row>
    <row r="3909" spans="1:8" x14ac:dyDescent="0.25">
      <c r="A3909" s="19"/>
      <c r="C3909" t="s">
        <v>12058</v>
      </c>
      <c r="D3909" t="s">
        <v>12057</v>
      </c>
      <c r="G3909" t="s">
        <v>13127</v>
      </c>
      <c r="H3909" s="18" t="s">
        <v>13126</v>
      </c>
    </row>
    <row r="3910" spans="1:8" x14ac:dyDescent="0.25">
      <c r="A3910" s="19"/>
      <c r="C3910" t="s">
        <v>12054</v>
      </c>
      <c r="D3910" t="s">
        <v>12053</v>
      </c>
      <c r="G3910" t="s">
        <v>13123</v>
      </c>
      <c r="H3910" s="18" t="s">
        <v>13122</v>
      </c>
    </row>
    <row r="3911" spans="1:8" x14ac:dyDescent="0.25">
      <c r="A3911" s="19"/>
      <c r="C3911" t="s">
        <v>12050</v>
      </c>
      <c r="D3911" t="s">
        <v>12049</v>
      </c>
      <c r="G3911" t="s">
        <v>13119</v>
      </c>
      <c r="H3911" s="18" t="s">
        <v>13118</v>
      </c>
    </row>
    <row r="3912" spans="1:8" x14ac:dyDescent="0.25">
      <c r="A3912" s="19"/>
      <c r="C3912" t="s">
        <v>12046</v>
      </c>
      <c r="D3912" t="s">
        <v>12045</v>
      </c>
      <c r="G3912" t="s">
        <v>13115</v>
      </c>
      <c r="H3912" s="18" t="s">
        <v>13114</v>
      </c>
    </row>
    <row r="3913" spans="1:8" x14ac:dyDescent="0.25">
      <c r="A3913" s="19"/>
      <c r="C3913" t="s">
        <v>12042</v>
      </c>
      <c r="D3913" t="s">
        <v>12041</v>
      </c>
      <c r="G3913" t="s">
        <v>13111</v>
      </c>
      <c r="H3913" s="18" t="s">
        <v>13110</v>
      </c>
    </row>
    <row r="3914" spans="1:8" x14ac:dyDescent="0.25">
      <c r="A3914" s="19"/>
      <c r="C3914" t="s">
        <v>12038</v>
      </c>
      <c r="D3914" t="s">
        <v>12037</v>
      </c>
      <c r="G3914" t="s">
        <v>13107</v>
      </c>
      <c r="H3914" s="18" t="s">
        <v>13106</v>
      </c>
    </row>
    <row r="3915" spans="1:8" x14ac:dyDescent="0.25">
      <c r="A3915" s="19"/>
      <c r="C3915" t="s">
        <v>12034</v>
      </c>
      <c r="D3915" t="s">
        <v>12033</v>
      </c>
      <c r="G3915" t="s">
        <v>13103</v>
      </c>
      <c r="H3915" s="18" t="s">
        <v>13102</v>
      </c>
    </row>
    <row r="3916" spans="1:8" x14ac:dyDescent="0.25">
      <c r="A3916" s="19"/>
      <c r="C3916" t="s">
        <v>12030</v>
      </c>
      <c r="D3916" t="s">
        <v>12029</v>
      </c>
      <c r="G3916" t="s">
        <v>13099</v>
      </c>
      <c r="H3916" s="18" t="s">
        <v>13098</v>
      </c>
    </row>
    <row r="3917" spans="1:8" x14ac:dyDescent="0.25">
      <c r="A3917" s="19"/>
      <c r="C3917" t="s">
        <v>12026</v>
      </c>
      <c r="D3917" t="s">
        <v>12025</v>
      </c>
      <c r="G3917" t="s">
        <v>13095</v>
      </c>
      <c r="H3917" s="18" t="s">
        <v>13094</v>
      </c>
    </row>
    <row r="3918" spans="1:8" x14ac:dyDescent="0.25">
      <c r="A3918" s="19"/>
      <c r="C3918" t="s">
        <v>12022</v>
      </c>
      <c r="D3918" t="s">
        <v>12021</v>
      </c>
      <c r="G3918" t="s">
        <v>13091</v>
      </c>
      <c r="H3918" s="18" t="s">
        <v>13090</v>
      </c>
    </row>
    <row r="3919" spans="1:8" x14ac:dyDescent="0.25">
      <c r="A3919" s="19"/>
      <c r="C3919" t="s">
        <v>42649</v>
      </c>
      <c r="D3919" t="s">
        <v>42648</v>
      </c>
      <c r="G3919" t="s">
        <v>13087</v>
      </c>
      <c r="H3919" s="18" t="s">
        <v>13086</v>
      </c>
    </row>
    <row r="3920" spans="1:8" x14ac:dyDescent="0.25">
      <c r="A3920" s="19"/>
      <c r="C3920" t="s">
        <v>12018</v>
      </c>
      <c r="D3920" t="s">
        <v>12017</v>
      </c>
      <c r="G3920" t="s">
        <v>13083</v>
      </c>
      <c r="H3920" s="18" t="s">
        <v>13082</v>
      </c>
    </row>
    <row r="3921" spans="1:8" x14ac:dyDescent="0.25">
      <c r="A3921" s="19"/>
      <c r="C3921" t="s">
        <v>12014</v>
      </c>
      <c r="D3921" t="s">
        <v>12013</v>
      </c>
      <c r="G3921" t="s">
        <v>13079</v>
      </c>
      <c r="H3921" s="18" t="s">
        <v>13078</v>
      </c>
    </row>
    <row r="3922" spans="1:8" x14ac:dyDescent="0.25">
      <c r="A3922" s="19"/>
      <c r="C3922" t="s">
        <v>12010</v>
      </c>
      <c r="D3922" t="s">
        <v>12009</v>
      </c>
      <c r="G3922" t="s">
        <v>13075</v>
      </c>
      <c r="H3922" s="18" t="s">
        <v>13074</v>
      </c>
    </row>
    <row r="3923" spans="1:8" x14ac:dyDescent="0.25">
      <c r="A3923" s="19"/>
      <c r="C3923" t="s">
        <v>12006</v>
      </c>
      <c r="D3923" t="s">
        <v>12005</v>
      </c>
      <c r="G3923" t="s">
        <v>13071</v>
      </c>
      <c r="H3923" s="18" t="s">
        <v>13070</v>
      </c>
    </row>
    <row r="3924" spans="1:8" x14ac:dyDescent="0.25">
      <c r="A3924" s="19"/>
      <c r="C3924" t="s">
        <v>12002</v>
      </c>
      <c r="D3924" t="s">
        <v>12001</v>
      </c>
      <c r="G3924" t="s">
        <v>13067</v>
      </c>
      <c r="H3924" s="18" t="s">
        <v>13066</v>
      </c>
    </row>
    <row r="3925" spans="1:8" x14ac:dyDescent="0.25">
      <c r="A3925" s="19"/>
      <c r="C3925" t="s">
        <v>11998</v>
      </c>
      <c r="D3925" t="s">
        <v>11997</v>
      </c>
      <c r="G3925" t="s">
        <v>13063</v>
      </c>
      <c r="H3925" s="18" t="s">
        <v>13062</v>
      </c>
    </row>
    <row r="3926" spans="1:8" x14ac:dyDescent="0.25">
      <c r="A3926" s="19"/>
      <c r="C3926" t="s">
        <v>11994</v>
      </c>
      <c r="D3926" t="s">
        <v>11993</v>
      </c>
      <c r="G3926" t="s">
        <v>13059</v>
      </c>
      <c r="H3926" s="18" t="s">
        <v>13058</v>
      </c>
    </row>
    <row r="3927" spans="1:8" x14ac:dyDescent="0.25">
      <c r="A3927" s="19"/>
      <c r="C3927" t="s">
        <v>11990</v>
      </c>
      <c r="D3927" t="s">
        <v>11989</v>
      </c>
      <c r="G3927" t="s">
        <v>13055</v>
      </c>
      <c r="H3927" s="18" t="s">
        <v>13054</v>
      </c>
    </row>
    <row r="3928" spans="1:8" x14ac:dyDescent="0.25">
      <c r="A3928" s="19"/>
      <c r="C3928" t="s">
        <v>11986</v>
      </c>
      <c r="D3928" t="s">
        <v>11985</v>
      </c>
      <c r="G3928" t="s">
        <v>13051</v>
      </c>
      <c r="H3928" s="18" t="s">
        <v>13050</v>
      </c>
    </row>
    <row r="3929" spans="1:8" x14ac:dyDescent="0.25">
      <c r="A3929" s="19"/>
      <c r="C3929" t="s">
        <v>11982</v>
      </c>
      <c r="D3929" t="s">
        <v>11981</v>
      </c>
      <c r="G3929" t="s">
        <v>13047</v>
      </c>
      <c r="H3929" s="18" t="s">
        <v>13046</v>
      </c>
    </row>
    <row r="3930" spans="1:8" x14ac:dyDescent="0.25">
      <c r="A3930" s="19"/>
      <c r="C3930" t="s">
        <v>11979</v>
      </c>
      <c r="D3930" t="s">
        <v>11978</v>
      </c>
      <c r="G3930" t="s">
        <v>13043</v>
      </c>
      <c r="H3930" s="18" t="s">
        <v>13042</v>
      </c>
    </row>
    <row r="3931" spans="1:8" x14ac:dyDescent="0.25">
      <c r="A3931" s="19"/>
      <c r="C3931" t="s">
        <v>11976</v>
      </c>
      <c r="D3931" t="s">
        <v>11975</v>
      </c>
      <c r="G3931" t="s">
        <v>13039</v>
      </c>
      <c r="H3931" s="18" t="s">
        <v>13038</v>
      </c>
    </row>
    <row r="3932" spans="1:8" x14ac:dyDescent="0.25">
      <c r="A3932" s="19"/>
      <c r="C3932" t="s">
        <v>11973</v>
      </c>
      <c r="D3932" t="s">
        <v>11972</v>
      </c>
      <c r="G3932" t="s">
        <v>13035</v>
      </c>
      <c r="H3932" s="18" t="s">
        <v>13034</v>
      </c>
    </row>
    <row r="3933" spans="1:8" x14ac:dyDescent="0.25">
      <c r="A3933" s="19"/>
      <c r="C3933" t="s">
        <v>11970</v>
      </c>
      <c r="D3933" t="s">
        <v>11969</v>
      </c>
      <c r="G3933" t="s">
        <v>13031</v>
      </c>
      <c r="H3933" s="18" t="s">
        <v>13030</v>
      </c>
    </row>
    <row r="3934" spans="1:8" x14ac:dyDescent="0.25">
      <c r="A3934" s="19"/>
      <c r="C3934" t="s">
        <v>11967</v>
      </c>
      <c r="D3934" t="s">
        <v>11966</v>
      </c>
      <c r="G3934" t="s">
        <v>13027</v>
      </c>
      <c r="H3934" s="18" t="s">
        <v>13026</v>
      </c>
    </row>
    <row r="3935" spans="1:8" x14ac:dyDescent="0.25">
      <c r="A3935" s="19"/>
      <c r="C3935" t="s">
        <v>11964</v>
      </c>
      <c r="D3935" t="s">
        <v>11963</v>
      </c>
      <c r="G3935" t="s">
        <v>13023</v>
      </c>
      <c r="H3935" s="18" t="s">
        <v>13022</v>
      </c>
    </row>
    <row r="3936" spans="1:8" x14ac:dyDescent="0.25">
      <c r="A3936" s="19"/>
      <c r="C3936" t="s">
        <v>11961</v>
      </c>
      <c r="D3936" t="s">
        <v>11960</v>
      </c>
      <c r="G3936" t="s">
        <v>13019</v>
      </c>
      <c r="H3936" s="18" t="s">
        <v>13018</v>
      </c>
    </row>
    <row r="3937" spans="1:8" x14ac:dyDescent="0.25">
      <c r="A3937" s="19"/>
      <c r="C3937" t="s">
        <v>11958</v>
      </c>
      <c r="D3937" t="s">
        <v>11957</v>
      </c>
      <c r="G3937" t="s">
        <v>13015</v>
      </c>
      <c r="H3937" s="18" t="s">
        <v>13014</v>
      </c>
    </row>
    <row r="3938" spans="1:8" x14ac:dyDescent="0.25">
      <c r="A3938" s="19"/>
      <c r="C3938" t="s">
        <v>11955</v>
      </c>
      <c r="D3938" t="s">
        <v>11954</v>
      </c>
      <c r="G3938" t="s">
        <v>13011</v>
      </c>
      <c r="H3938" s="18" t="s">
        <v>13010</v>
      </c>
    </row>
    <row r="3939" spans="1:8" x14ac:dyDescent="0.25">
      <c r="A3939" s="19"/>
      <c r="C3939" t="s">
        <v>11952</v>
      </c>
      <c r="D3939" t="s">
        <v>11951</v>
      </c>
      <c r="G3939" t="s">
        <v>13007</v>
      </c>
      <c r="H3939" s="18" t="s">
        <v>13006</v>
      </c>
    </row>
    <row r="3940" spans="1:8" x14ac:dyDescent="0.25">
      <c r="A3940" s="19"/>
      <c r="C3940" t="s">
        <v>11949</v>
      </c>
      <c r="D3940" t="s">
        <v>11948</v>
      </c>
      <c r="G3940" t="s">
        <v>13003</v>
      </c>
      <c r="H3940" s="18" t="s">
        <v>13002</v>
      </c>
    </row>
    <row r="3941" spans="1:8" x14ac:dyDescent="0.25">
      <c r="A3941" s="19"/>
      <c r="C3941" t="s">
        <v>11946</v>
      </c>
      <c r="D3941" t="s">
        <v>11945</v>
      </c>
      <c r="G3941" t="s">
        <v>12999</v>
      </c>
      <c r="H3941" s="18" t="s">
        <v>12998</v>
      </c>
    </row>
    <row r="3942" spans="1:8" x14ac:dyDescent="0.25">
      <c r="A3942" s="19"/>
      <c r="C3942" t="s">
        <v>11943</v>
      </c>
      <c r="D3942" t="s">
        <v>11942</v>
      </c>
      <c r="G3942" t="s">
        <v>12995</v>
      </c>
      <c r="H3942" s="18" t="s">
        <v>12994</v>
      </c>
    </row>
    <row r="3943" spans="1:8" x14ac:dyDescent="0.25">
      <c r="A3943" s="19"/>
      <c r="C3943" t="s">
        <v>11940</v>
      </c>
      <c r="D3943" t="s">
        <v>11939</v>
      </c>
      <c r="G3943" t="s">
        <v>12991</v>
      </c>
      <c r="H3943" s="18" t="s">
        <v>12990</v>
      </c>
    </row>
    <row r="3944" spans="1:8" x14ac:dyDescent="0.25">
      <c r="A3944" s="19"/>
      <c r="C3944" t="s">
        <v>11937</v>
      </c>
      <c r="D3944" t="s">
        <v>11936</v>
      </c>
      <c r="G3944" t="s">
        <v>12987</v>
      </c>
      <c r="H3944" s="18" t="s">
        <v>12986</v>
      </c>
    </row>
    <row r="3945" spans="1:8" x14ac:dyDescent="0.25">
      <c r="A3945" s="19"/>
      <c r="C3945" t="s">
        <v>42647</v>
      </c>
      <c r="D3945" t="s">
        <v>42646</v>
      </c>
      <c r="G3945" t="s">
        <v>12983</v>
      </c>
      <c r="H3945" s="18" t="s">
        <v>12982</v>
      </c>
    </row>
    <row r="3946" spans="1:8" x14ac:dyDescent="0.25">
      <c r="A3946" s="19"/>
      <c r="C3946" t="s">
        <v>42645</v>
      </c>
      <c r="D3946" t="s">
        <v>42644</v>
      </c>
      <c r="G3946" t="s">
        <v>12979</v>
      </c>
      <c r="H3946" s="18" t="s">
        <v>12978</v>
      </c>
    </row>
    <row r="3947" spans="1:8" x14ac:dyDescent="0.25">
      <c r="A3947" s="19"/>
      <c r="C3947" t="s">
        <v>42643</v>
      </c>
      <c r="D3947" t="s">
        <v>42642</v>
      </c>
      <c r="G3947" t="s">
        <v>12975</v>
      </c>
      <c r="H3947" s="18" t="s">
        <v>12974</v>
      </c>
    </row>
    <row r="3948" spans="1:8" x14ac:dyDescent="0.25">
      <c r="A3948" s="19"/>
      <c r="C3948" t="s">
        <v>42641</v>
      </c>
      <c r="D3948" t="s">
        <v>42640</v>
      </c>
      <c r="G3948" t="s">
        <v>12971</v>
      </c>
      <c r="H3948" s="18" t="s">
        <v>12970</v>
      </c>
    </row>
    <row r="3949" spans="1:8" x14ac:dyDescent="0.25">
      <c r="A3949" s="19"/>
      <c r="C3949" t="s">
        <v>11934</v>
      </c>
      <c r="D3949" t="s">
        <v>11933</v>
      </c>
      <c r="G3949" t="s">
        <v>12967</v>
      </c>
      <c r="H3949" s="18" t="s">
        <v>12966</v>
      </c>
    </row>
    <row r="3950" spans="1:8" x14ac:dyDescent="0.25">
      <c r="A3950" s="19"/>
      <c r="C3950" t="s">
        <v>11931</v>
      </c>
      <c r="D3950" t="s">
        <v>11930</v>
      </c>
      <c r="G3950" t="s">
        <v>12963</v>
      </c>
      <c r="H3950" s="18" t="s">
        <v>12962</v>
      </c>
    </row>
    <row r="3951" spans="1:8" x14ac:dyDescent="0.25">
      <c r="A3951" s="19"/>
      <c r="C3951" t="s">
        <v>11928</v>
      </c>
      <c r="D3951" t="s">
        <v>11927</v>
      </c>
      <c r="G3951" t="s">
        <v>12959</v>
      </c>
      <c r="H3951" s="18" t="s">
        <v>12958</v>
      </c>
    </row>
    <row r="3952" spans="1:8" x14ac:dyDescent="0.25">
      <c r="A3952" s="19"/>
      <c r="C3952" t="s">
        <v>11925</v>
      </c>
      <c r="D3952" t="s">
        <v>11924</v>
      </c>
      <c r="G3952" t="s">
        <v>12955</v>
      </c>
      <c r="H3952" s="18" t="s">
        <v>12954</v>
      </c>
    </row>
    <row r="3953" spans="1:8" x14ac:dyDescent="0.25">
      <c r="A3953" s="19"/>
      <c r="C3953" t="s">
        <v>11922</v>
      </c>
      <c r="D3953" t="s">
        <v>11921</v>
      </c>
      <c r="G3953" t="s">
        <v>12951</v>
      </c>
      <c r="H3953" s="18" t="s">
        <v>12950</v>
      </c>
    </row>
    <row r="3954" spans="1:8" x14ac:dyDescent="0.25">
      <c r="A3954" s="19"/>
      <c r="C3954" t="s">
        <v>11919</v>
      </c>
      <c r="D3954" t="s">
        <v>11918</v>
      </c>
      <c r="G3954" t="s">
        <v>12947</v>
      </c>
      <c r="H3954" s="18" t="s">
        <v>12946</v>
      </c>
    </row>
    <row r="3955" spans="1:8" x14ac:dyDescent="0.25">
      <c r="A3955" s="19"/>
      <c r="C3955" t="s">
        <v>11916</v>
      </c>
      <c r="D3955" t="s">
        <v>11915</v>
      </c>
      <c r="G3955" t="s">
        <v>12943</v>
      </c>
      <c r="H3955" s="18" t="s">
        <v>12942</v>
      </c>
    </row>
    <row r="3956" spans="1:8" x14ac:dyDescent="0.25">
      <c r="A3956" s="19"/>
      <c r="C3956" t="s">
        <v>11913</v>
      </c>
      <c r="D3956" t="s">
        <v>11912</v>
      </c>
      <c r="G3956" t="s">
        <v>12939</v>
      </c>
      <c r="H3956" s="18" t="s">
        <v>12938</v>
      </c>
    </row>
    <row r="3957" spans="1:8" x14ac:dyDescent="0.25">
      <c r="A3957" s="19"/>
      <c r="C3957" t="s">
        <v>11910</v>
      </c>
      <c r="D3957" t="s">
        <v>11909</v>
      </c>
      <c r="G3957" t="s">
        <v>12935</v>
      </c>
      <c r="H3957" s="18" t="s">
        <v>12934</v>
      </c>
    </row>
    <row r="3958" spans="1:8" x14ac:dyDescent="0.25">
      <c r="A3958" s="19"/>
      <c r="C3958" t="s">
        <v>11907</v>
      </c>
      <c r="D3958" t="s">
        <v>11906</v>
      </c>
      <c r="G3958" t="s">
        <v>12931</v>
      </c>
      <c r="H3958" s="18" t="s">
        <v>12930</v>
      </c>
    </row>
    <row r="3959" spans="1:8" x14ac:dyDescent="0.25">
      <c r="A3959" s="19"/>
      <c r="C3959" t="s">
        <v>11904</v>
      </c>
      <c r="D3959" t="s">
        <v>11903</v>
      </c>
      <c r="G3959" t="s">
        <v>12927</v>
      </c>
      <c r="H3959" s="18" t="s">
        <v>12926</v>
      </c>
    </row>
    <row r="3960" spans="1:8" x14ac:dyDescent="0.25">
      <c r="A3960" s="19"/>
      <c r="C3960" t="s">
        <v>11900</v>
      </c>
      <c r="D3960" t="s">
        <v>11899</v>
      </c>
      <c r="G3960" t="s">
        <v>12923</v>
      </c>
      <c r="H3960" s="18" t="s">
        <v>12922</v>
      </c>
    </row>
    <row r="3961" spans="1:8" x14ac:dyDescent="0.25">
      <c r="A3961" s="19"/>
      <c r="C3961" t="s">
        <v>11896</v>
      </c>
      <c r="D3961" t="s">
        <v>11895</v>
      </c>
      <c r="G3961" t="s">
        <v>42639</v>
      </c>
      <c r="H3961" s="18" t="s">
        <v>42638</v>
      </c>
    </row>
    <row r="3962" spans="1:8" x14ac:dyDescent="0.25">
      <c r="A3962" s="19"/>
      <c r="C3962" t="s">
        <v>11892</v>
      </c>
      <c r="D3962" t="s">
        <v>11891</v>
      </c>
      <c r="G3962" t="s">
        <v>42637</v>
      </c>
      <c r="H3962" s="18" t="s">
        <v>42636</v>
      </c>
    </row>
    <row r="3963" spans="1:8" x14ac:dyDescent="0.25">
      <c r="A3963" s="19"/>
      <c r="C3963" t="s">
        <v>11888</v>
      </c>
      <c r="D3963" t="s">
        <v>11887</v>
      </c>
      <c r="G3963" t="s">
        <v>11560</v>
      </c>
      <c r="H3963" s="18" t="s">
        <v>11559</v>
      </c>
    </row>
    <row r="3964" spans="1:8" x14ac:dyDescent="0.25">
      <c r="A3964" s="19"/>
      <c r="C3964" t="s">
        <v>11884</v>
      </c>
      <c r="D3964" t="s">
        <v>11883</v>
      </c>
      <c r="G3964" t="s">
        <v>11556</v>
      </c>
      <c r="H3964" s="18" t="s">
        <v>11555</v>
      </c>
    </row>
    <row r="3965" spans="1:8" x14ac:dyDescent="0.25">
      <c r="A3965" s="19"/>
      <c r="C3965" t="s">
        <v>11880</v>
      </c>
      <c r="D3965" t="s">
        <v>11879</v>
      </c>
      <c r="G3965" t="s">
        <v>11552</v>
      </c>
      <c r="H3965" s="18" t="s">
        <v>11551</v>
      </c>
    </row>
    <row r="3966" spans="1:8" x14ac:dyDescent="0.25">
      <c r="A3966" s="19"/>
      <c r="C3966" t="s">
        <v>11876</v>
      </c>
      <c r="D3966" t="s">
        <v>11875</v>
      </c>
      <c r="G3966" t="s">
        <v>11548</v>
      </c>
      <c r="H3966" s="18" t="s">
        <v>11547</v>
      </c>
    </row>
    <row r="3967" spans="1:8" x14ac:dyDescent="0.25">
      <c r="A3967" s="19"/>
      <c r="C3967" t="s">
        <v>11872</v>
      </c>
      <c r="D3967" t="s">
        <v>11871</v>
      </c>
      <c r="G3967" t="s">
        <v>11544</v>
      </c>
      <c r="H3967" s="18" t="s">
        <v>11543</v>
      </c>
    </row>
    <row r="3968" spans="1:8" x14ac:dyDescent="0.25">
      <c r="A3968" s="19"/>
      <c r="C3968" t="s">
        <v>11868</v>
      </c>
      <c r="D3968" t="s">
        <v>11867</v>
      </c>
      <c r="G3968" t="s">
        <v>11540</v>
      </c>
      <c r="H3968" s="18" t="s">
        <v>11539</v>
      </c>
    </row>
    <row r="3969" spans="1:8" x14ac:dyDescent="0.25">
      <c r="A3969" s="19"/>
      <c r="C3969" t="s">
        <v>11864</v>
      </c>
      <c r="D3969" t="s">
        <v>11863</v>
      </c>
      <c r="G3969" t="s">
        <v>42635</v>
      </c>
      <c r="H3969" s="18" t="s">
        <v>42634</v>
      </c>
    </row>
    <row r="3970" spans="1:8" x14ac:dyDescent="0.25">
      <c r="A3970" s="19"/>
      <c r="C3970" t="s">
        <v>11860</v>
      </c>
      <c r="D3970" t="s">
        <v>11859</v>
      </c>
      <c r="G3970" t="s">
        <v>11536</v>
      </c>
      <c r="H3970" s="18" t="s">
        <v>11535</v>
      </c>
    </row>
    <row r="3971" spans="1:8" x14ac:dyDescent="0.25">
      <c r="A3971" s="19"/>
      <c r="C3971" t="s">
        <v>11856</v>
      </c>
      <c r="D3971" t="s">
        <v>11855</v>
      </c>
      <c r="G3971" t="s">
        <v>12776</v>
      </c>
      <c r="H3971" s="18" t="s">
        <v>12775</v>
      </c>
    </row>
    <row r="3972" spans="1:8" x14ac:dyDescent="0.25">
      <c r="A3972" s="19"/>
      <c r="C3972" t="s">
        <v>11852</v>
      </c>
      <c r="D3972" t="s">
        <v>11851</v>
      </c>
      <c r="G3972" t="s">
        <v>13415</v>
      </c>
      <c r="H3972" s="18" t="s">
        <v>13414</v>
      </c>
    </row>
    <row r="3973" spans="1:8" x14ac:dyDescent="0.25">
      <c r="A3973" s="19"/>
      <c r="C3973" t="s">
        <v>11848</v>
      </c>
      <c r="D3973" t="s">
        <v>11847</v>
      </c>
      <c r="G3973" t="s">
        <v>13411</v>
      </c>
      <c r="H3973" s="18" t="s">
        <v>13410</v>
      </c>
    </row>
    <row r="3974" spans="1:8" x14ac:dyDescent="0.25">
      <c r="A3974" s="19"/>
      <c r="C3974" t="s">
        <v>11844</v>
      </c>
      <c r="D3974" t="s">
        <v>11843</v>
      </c>
      <c r="G3974" t="s">
        <v>13407</v>
      </c>
      <c r="H3974" s="18" t="s">
        <v>13406</v>
      </c>
    </row>
    <row r="3975" spans="1:8" x14ac:dyDescent="0.25">
      <c r="A3975" s="19"/>
      <c r="C3975" t="s">
        <v>11840</v>
      </c>
      <c r="D3975" t="s">
        <v>11839</v>
      </c>
      <c r="G3975" t="s">
        <v>13403</v>
      </c>
      <c r="H3975" s="18" t="s">
        <v>13402</v>
      </c>
    </row>
    <row r="3976" spans="1:8" x14ac:dyDescent="0.25">
      <c r="A3976" s="19"/>
      <c r="C3976" t="s">
        <v>11836</v>
      </c>
      <c r="D3976" t="s">
        <v>11835</v>
      </c>
      <c r="G3976" t="s">
        <v>13399</v>
      </c>
      <c r="H3976" s="18" t="s">
        <v>13398</v>
      </c>
    </row>
    <row r="3977" spans="1:8" x14ac:dyDescent="0.25">
      <c r="A3977" s="19"/>
      <c r="C3977" t="s">
        <v>11832</v>
      </c>
      <c r="D3977" t="s">
        <v>11831</v>
      </c>
      <c r="G3977" t="s">
        <v>13395</v>
      </c>
      <c r="H3977" s="18" t="s">
        <v>13394</v>
      </c>
    </row>
    <row r="3978" spans="1:8" x14ac:dyDescent="0.25">
      <c r="A3978" s="19"/>
      <c r="C3978" t="s">
        <v>11828</v>
      </c>
      <c r="D3978" t="s">
        <v>11827</v>
      </c>
      <c r="G3978" t="s">
        <v>13391</v>
      </c>
      <c r="H3978" s="18" t="s">
        <v>13390</v>
      </c>
    </row>
    <row r="3979" spans="1:8" x14ac:dyDescent="0.25">
      <c r="A3979" s="19"/>
      <c r="C3979" t="s">
        <v>11824</v>
      </c>
      <c r="D3979" t="s">
        <v>11823</v>
      </c>
      <c r="G3979" t="s">
        <v>13387</v>
      </c>
      <c r="H3979" s="18" t="s">
        <v>13386</v>
      </c>
    </row>
    <row r="3980" spans="1:8" x14ac:dyDescent="0.25">
      <c r="A3980" s="19"/>
      <c r="C3980" t="s">
        <v>11902</v>
      </c>
      <c r="D3980" t="s">
        <v>42633</v>
      </c>
      <c r="G3980" t="s">
        <v>13383</v>
      </c>
      <c r="H3980" s="18" t="s">
        <v>13382</v>
      </c>
    </row>
    <row r="3981" spans="1:8" x14ac:dyDescent="0.25">
      <c r="A3981" s="19"/>
      <c r="C3981" t="s">
        <v>11898</v>
      </c>
      <c r="D3981" t="s">
        <v>42632</v>
      </c>
      <c r="G3981" t="s">
        <v>13379</v>
      </c>
      <c r="H3981" s="18" t="s">
        <v>13378</v>
      </c>
    </row>
    <row r="3982" spans="1:8" x14ac:dyDescent="0.25">
      <c r="A3982" s="19"/>
      <c r="C3982" t="s">
        <v>11820</v>
      </c>
      <c r="D3982" t="s">
        <v>11819</v>
      </c>
      <c r="G3982" t="s">
        <v>13375</v>
      </c>
      <c r="H3982" s="18" t="s">
        <v>13374</v>
      </c>
    </row>
    <row r="3983" spans="1:8" x14ac:dyDescent="0.25">
      <c r="A3983" s="19"/>
      <c r="C3983" t="s">
        <v>11816</v>
      </c>
      <c r="D3983" t="s">
        <v>11815</v>
      </c>
      <c r="G3983" t="s">
        <v>13371</v>
      </c>
      <c r="H3983" s="18" t="s">
        <v>13370</v>
      </c>
    </row>
    <row r="3984" spans="1:8" x14ac:dyDescent="0.25">
      <c r="A3984" s="19"/>
      <c r="C3984" t="s">
        <v>11812</v>
      </c>
      <c r="D3984" t="s">
        <v>11811</v>
      </c>
      <c r="G3984" t="s">
        <v>13367</v>
      </c>
      <c r="H3984" s="18" t="s">
        <v>13366</v>
      </c>
    </row>
    <row r="3985" spans="1:8" x14ac:dyDescent="0.25">
      <c r="A3985" s="19"/>
      <c r="C3985" t="s">
        <v>11808</v>
      </c>
      <c r="D3985" t="s">
        <v>11807</v>
      </c>
      <c r="G3985" t="s">
        <v>13363</v>
      </c>
      <c r="H3985" s="18" t="s">
        <v>13362</v>
      </c>
    </row>
    <row r="3986" spans="1:8" x14ac:dyDescent="0.25">
      <c r="A3986" s="19"/>
      <c r="C3986" t="s">
        <v>11804</v>
      </c>
      <c r="D3986" t="s">
        <v>11803</v>
      </c>
      <c r="G3986" t="s">
        <v>13359</v>
      </c>
      <c r="H3986" s="18" t="s">
        <v>13358</v>
      </c>
    </row>
    <row r="3987" spans="1:8" x14ac:dyDescent="0.25">
      <c r="A3987" s="19"/>
      <c r="C3987" t="s">
        <v>11800</v>
      </c>
      <c r="D3987" t="s">
        <v>11799</v>
      </c>
      <c r="G3987" t="s">
        <v>13355</v>
      </c>
      <c r="H3987" s="18" t="s">
        <v>13354</v>
      </c>
    </row>
    <row r="3988" spans="1:8" x14ac:dyDescent="0.25">
      <c r="A3988" s="19"/>
      <c r="C3988" t="s">
        <v>11796</v>
      </c>
      <c r="D3988" t="s">
        <v>11795</v>
      </c>
      <c r="G3988" t="s">
        <v>13351</v>
      </c>
      <c r="H3988" s="18" t="s">
        <v>13350</v>
      </c>
    </row>
    <row r="3989" spans="1:8" x14ac:dyDescent="0.25">
      <c r="A3989" s="19"/>
      <c r="C3989" t="s">
        <v>11792</v>
      </c>
      <c r="D3989" t="s">
        <v>11791</v>
      </c>
      <c r="G3989" t="s">
        <v>13347</v>
      </c>
      <c r="H3989" s="18" t="s">
        <v>13346</v>
      </c>
    </row>
    <row r="3990" spans="1:8" x14ac:dyDescent="0.25">
      <c r="A3990" s="19"/>
      <c r="C3990" t="s">
        <v>11788</v>
      </c>
      <c r="D3990" t="s">
        <v>11787</v>
      </c>
      <c r="G3990" t="s">
        <v>13343</v>
      </c>
      <c r="H3990" s="18" t="s">
        <v>13342</v>
      </c>
    </row>
    <row r="3991" spans="1:8" x14ac:dyDescent="0.25">
      <c r="A3991" s="19"/>
      <c r="C3991" t="s">
        <v>11784</v>
      </c>
      <c r="D3991" t="s">
        <v>11783</v>
      </c>
      <c r="G3991" t="s">
        <v>13339</v>
      </c>
      <c r="H3991" s="18" t="s">
        <v>13338</v>
      </c>
    </row>
    <row r="3992" spans="1:8" x14ac:dyDescent="0.25">
      <c r="A3992" s="19"/>
      <c r="C3992" t="s">
        <v>11780</v>
      </c>
      <c r="D3992" t="s">
        <v>11779</v>
      </c>
      <c r="G3992" t="s">
        <v>13335</v>
      </c>
      <c r="H3992" s="18" t="s">
        <v>13334</v>
      </c>
    </row>
    <row r="3993" spans="1:8" x14ac:dyDescent="0.25">
      <c r="A3993" s="19"/>
      <c r="C3993" t="s">
        <v>11776</v>
      </c>
      <c r="D3993" t="s">
        <v>11775</v>
      </c>
      <c r="G3993" t="s">
        <v>13331</v>
      </c>
      <c r="H3993" s="18" t="s">
        <v>13330</v>
      </c>
    </row>
    <row r="3994" spans="1:8" x14ac:dyDescent="0.25">
      <c r="A3994" s="19"/>
      <c r="C3994" t="s">
        <v>11772</v>
      </c>
      <c r="D3994" t="s">
        <v>11771</v>
      </c>
      <c r="G3994" t="s">
        <v>13327</v>
      </c>
      <c r="H3994" s="18" t="s">
        <v>13326</v>
      </c>
    </row>
    <row r="3995" spans="1:8" x14ac:dyDescent="0.25">
      <c r="A3995" s="19"/>
      <c r="C3995" t="s">
        <v>11768</v>
      </c>
      <c r="D3995" t="s">
        <v>11767</v>
      </c>
      <c r="G3995" t="s">
        <v>13323</v>
      </c>
      <c r="H3995" s="18" t="s">
        <v>13322</v>
      </c>
    </row>
    <row r="3996" spans="1:8" x14ac:dyDescent="0.25">
      <c r="A3996" s="19"/>
      <c r="C3996" t="s">
        <v>11764</v>
      </c>
      <c r="D3996" t="s">
        <v>11763</v>
      </c>
      <c r="G3996" t="s">
        <v>13319</v>
      </c>
      <c r="H3996" s="18" t="s">
        <v>13318</v>
      </c>
    </row>
    <row r="3997" spans="1:8" x14ac:dyDescent="0.25">
      <c r="A3997" s="19"/>
      <c r="C3997" t="s">
        <v>11760</v>
      </c>
      <c r="D3997" t="s">
        <v>11759</v>
      </c>
      <c r="G3997" t="s">
        <v>13315</v>
      </c>
      <c r="H3997" s="18" t="s">
        <v>13314</v>
      </c>
    </row>
    <row r="3998" spans="1:8" x14ac:dyDescent="0.25">
      <c r="A3998" s="19"/>
      <c r="C3998" t="s">
        <v>11756</v>
      </c>
      <c r="D3998" t="s">
        <v>11755</v>
      </c>
      <c r="G3998" t="s">
        <v>13311</v>
      </c>
      <c r="H3998" s="18" t="s">
        <v>13310</v>
      </c>
    </row>
    <row r="3999" spans="1:8" x14ac:dyDescent="0.25">
      <c r="A3999" s="19"/>
      <c r="C3999" t="s">
        <v>42631</v>
      </c>
      <c r="D3999" t="s">
        <v>42630</v>
      </c>
      <c r="G3999" t="s">
        <v>13307</v>
      </c>
      <c r="H3999" s="18" t="s">
        <v>13306</v>
      </c>
    </row>
    <row r="4000" spans="1:8" x14ac:dyDescent="0.25">
      <c r="A4000" s="19"/>
      <c r="C4000" t="s">
        <v>42629</v>
      </c>
      <c r="D4000" t="s">
        <v>42628</v>
      </c>
      <c r="G4000" t="s">
        <v>13303</v>
      </c>
      <c r="H4000" s="18" t="s">
        <v>13302</v>
      </c>
    </row>
    <row r="4001" spans="1:8" x14ac:dyDescent="0.25">
      <c r="A4001" s="19"/>
      <c r="C4001" t="s">
        <v>11752</v>
      </c>
      <c r="D4001" t="s">
        <v>11751</v>
      </c>
      <c r="G4001" t="s">
        <v>13299</v>
      </c>
      <c r="H4001" s="18" t="s">
        <v>13298</v>
      </c>
    </row>
    <row r="4002" spans="1:8" x14ac:dyDescent="0.25">
      <c r="A4002" s="19"/>
      <c r="C4002" t="s">
        <v>11748</v>
      </c>
      <c r="D4002" t="s">
        <v>11747</v>
      </c>
      <c r="G4002" t="s">
        <v>13295</v>
      </c>
      <c r="H4002" s="18" t="s">
        <v>13294</v>
      </c>
    </row>
    <row r="4003" spans="1:8" x14ac:dyDescent="0.25">
      <c r="A4003" s="19"/>
      <c r="C4003" t="s">
        <v>11744</v>
      </c>
      <c r="D4003" t="s">
        <v>11743</v>
      </c>
      <c r="G4003" t="s">
        <v>13291</v>
      </c>
      <c r="H4003" s="18" t="s">
        <v>13290</v>
      </c>
    </row>
    <row r="4004" spans="1:8" x14ac:dyDescent="0.25">
      <c r="A4004" s="19"/>
      <c r="C4004" t="s">
        <v>11740</v>
      </c>
      <c r="D4004" t="s">
        <v>11739</v>
      </c>
      <c r="G4004" t="s">
        <v>13287</v>
      </c>
      <c r="H4004" s="18" t="s">
        <v>13286</v>
      </c>
    </row>
    <row r="4005" spans="1:8" x14ac:dyDescent="0.25">
      <c r="A4005" s="19"/>
      <c r="C4005" t="s">
        <v>11736</v>
      </c>
      <c r="D4005" t="s">
        <v>11735</v>
      </c>
      <c r="G4005" t="s">
        <v>13283</v>
      </c>
      <c r="H4005" s="18" t="s">
        <v>13282</v>
      </c>
    </row>
    <row r="4006" spans="1:8" x14ac:dyDescent="0.25">
      <c r="A4006" s="19"/>
      <c r="C4006" t="s">
        <v>11732</v>
      </c>
      <c r="D4006" t="s">
        <v>11731</v>
      </c>
      <c r="G4006" t="s">
        <v>13279</v>
      </c>
      <c r="H4006" s="18" t="s">
        <v>13278</v>
      </c>
    </row>
    <row r="4007" spans="1:8" x14ac:dyDescent="0.25">
      <c r="A4007" s="19"/>
      <c r="C4007" t="s">
        <v>11728</v>
      </c>
      <c r="D4007" t="s">
        <v>11727</v>
      </c>
      <c r="G4007" t="s">
        <v>11643</v>
      </c>
      <c r="H4007" s="18" t="s">
        <v>11642</v>
      </c>
    </row>
    <row r="4008" spans="1:8" x14ac:dyDescent="0.25">
      <c r="A4008" s="19"/>
      <c r="C4008" t="s">
        <v>11724</v>
      </c>
      <c r="D4008" t="s">
        <v>11723</v>
      </c>
      <c r="G4008" t="s">
        <v>11639</v>
      </c>
      <c r="H4008" s="18" t="s">
        <v>11638</v>
      </c>
    </row>
    <row r="4009" spans="1:8" x14ac:dyDescent="0.25">
      <c r="A4009" s="19"/>
      <c r="C4009" t="s">
        <v>11720</v>
      </c>
      <c r="D4009" t="s">
        <v>11719</v>
      </c>
      <c r="G4009" t="s">
        <v>11635</v>
      </c>
      <c r="H4009" s="18" t="s">
        <v>11634</v>
      </c>
    </row>
    <row r="4010" spans="1:8" x14ac:dyDescent="0.25">
      <c r="A4010" s="19"/>
      <c r="C4010" t="s">
        <v>11716</v>
      </c>
      <c r="D4010" t="s">
        <v>11715</v>
      </c>
      <c r="G4010" t="s">
        <v>11631</v>
      </c>
      <c r="H4010" s="18" t="s">
        <v>11630</v>
      </c>
    </row>
    <row r="4011" spans="1:8" x14ac:dyDescent="0.25">
      <c r="A4011" s="19"/>
      <c r="C4011" t="s">
        <v>11712</v>
      </c>
      <c r="D4011" t="s">
        <v>11711</v>
      </c>
      <c r="G4011" t="s">
        <v>11627</v>
      </c>
      <c r="H4011" s="18" t="s">
        <v>11626</v>
      </c>
    </row>
    <row r="4012" spans="1:8" x14ac:dyDescent="0.25">
      <c r="A4012" s="19"/>
      <c r="C4012" t="s">
        <v>11708</v>
      </c>
      <c r="D4012" t="s">
        <v>11707</v>
      </c>
      <c r="G4012" t="s">
        <v>11623</v>
      </c>
      <c r="H4012" s="18" t="s">
        <v>11622</v>
      </c>
    </row>
    <row r="4013" spans="1:8" x14ac:dyDescent="0.25">
      <c r="A4013" s="19"/>
      <c r="C4013" t="s">
        <v>11704</v>
      </c>
      <c r="D4013" t="s">
        <v>11703</v>
      </c>
      <c r="G4013" t="s">
        <v>11619</v>
      </c>
      <c r="H4013" s="18" t="s">
        <v>11618</v>
      </c>
    </row>
    <row r="4014" spans="1:8" x14ac:dyDescent="0.25">
      <c r="A4014" s="19"/>
      <c r="C4014" t="s">
        <v>11700</v>
      </c>
      <c r="D4014" t="s">
        <v>11699</v>
      </c>
      <c r="G4014" t="s">
        <v>11512</v>
      </c>
      <c r="H4014" s="18" t="s">
        <v>11511</v>
      </c>
    </row>
    <row r="4015" spans="1:8" x14ac:dyDescent="0.25">
      <c r="A4015" s="19"/>
      <c r="C4015" t="s">
        <v>11696</v>
      </c>
      <c r="D4015" t="s">
        <v>11695</v>
      </c>
      <c r="G4015" t="s">
        <v>42627</v>
      </c>
      <c r="H4015" s="18" t="s">
        <v>42626</v>
      </c>
    </row>
    <row r="4016" spans="1:8" x14ac:dyDescent="0.25">
      <c r="A4016" s="19"/>
      <c r="C4016" t="s">
        <v>11692</v>
      </c>
      <c r="D4016" t="s">
        <v>11691</v>
      </c>
      <c r="G4016" t="s">
        <v>11336</v>
      </c>
      <c r="H4016" s="18" t="s">
        <v>11563</v>
      </c>
    </row>
    <row r="4017" spans="1:8" x14ac:dyDescent="0.25">
      <c r="A4017" s="19"/>
      <c r="C4017" t="s">
        <v>11689</v>
      </c>
      <c r="D4017" t="s">
        <v>11688</v>
      </c>
      <c r="G4017" t="s">
        <v>11334</v>
      </c>
      <c r="H4017" s="18" t="s">
        <v>42625</v>
      </c>
    </row>
    <row r="4018" spans="1:8" x14ac:dyDescent="0.25">
      <c r="A4018" s="19"/>
      <c r="C4018" t="s">
        <v>11685</v>
      </c>
      <c r="D4018" t="s">
        <v>11684</v>
      </c>
      <c r="G4018" t="s">
        <v>11583</v>
      </c>
      <c r="H4018" s="18" t="s">
        <v>11582</v>
      </c>
    </row>
    <row r="4019" spans="1:8" x14ac:dyDescent="0.25">
      <c r="A4019" s="19"/>
      <c r="C4019" t="s">
        <v>11681</v>
      </c>
      <c r="D4019" t="s">
        <v>11680</v>
      </c>
      <c r="G4019" t="s">
        <v>11579</v>
      </c>
      <c r="H4019" s="18" t="s">
        <v>11578</v>
      </c>
    </row>
    <row r="4020" spans="1:8" x14ac:dyDescent="0.25">
      <c r="A4020" s="19"/>
      <c r="C4020" t="s">
        <v>11677</v>
      </c>
      <c r="D4020" t="s">
        <v>11676</v>
      </c>
      <c r="G4020" t="s">
        <v>11575</v>
      </c>
      <c r="H4020" s="18" t="s">
        <v>11574</v>
      </c>
    </row>
    <row r="4021" spans="1:8" x14ac:dyDescent="0.25">
      <c r="A4021" s="19"/>
      <c r="C4021" t="s">
        <v>11673</v>
      </c>
      <c r="D4021" t="s">
        <v>11672</v>
      </c>
      <c r="G4021" t="s">
        <v>11571</v>
      </c>
      <c r="H4021" s="18" t="s">
        <v>11570</v>
      </c>
    </row>
    <row r="4022" spans="1:8" x14ac:dyDescent="0.25">
      <c r="A4022" s="19"/>
      <c r="C4022" t="s">
        <v>11669</v>
      </c>
      <c r="D4022" t="s">
        <v>11668</v>
      </c>
      <c r="G4022" t="s">
        <v>11567</v>
      </c>
      <c r="H4022" s="18" t="s">
        <v>11566</v>
      </c>
    </row>
    <row r="4023" spans="1:8" x14ac:dyDescent="0.25">
      <c r="A4023" s="19"/>
      <c r="C4023" t="s">
        <v>11665</v>
      </c>
      <c r="D4023" t="s">
        <v>11664</v>
      </c>
      <c r="G4023" t="s">
        <v>13844</v>
      </c>
      <c r="H4023" s="18" t="s">
        <v>13843</v>
      </c>
    </row>
    <row r="4024" spans="1:8" x14ac:dyDescent="0.25">
      <c r="A4024" s="19"/>
      <c r="C4024" t="s">
        <v>11661</v>
      </c>
      <c r="D4024" t="s">
        <v>11660</v>
      </c>
      <c r="G4024" t="s">
        <v>13840</v>
      </c>
      <c r="H4024" s="18" t="s">
        <v>13839</v>
      </c>
    </row>
    <row r="4025" spans="1:8" x14ac:dyDescent="0.25">
      <c r="A4025" s="19"/>
      <c r="C4025" t="s">
        <v>11657</v>
      </c>
      <c r="D4025" t="s">
        <v>11656</v>
      </c>
      <c r="G4025" t="s">
        <v>13836</v>
      </c>
      <c r="H4025" s="18" t="s">
        <v>13835</v>
      </c>
    </row>
    <row r="4026" spans="1:8" x14ac:dyDescent="0.25">
      <c r="A4026" s="19"/>
      <c r="C4026" t="s">
        <v>42624</v>
      </c>
      <c r="D4026" t="s">
        <v>42623</v>
      </c>
      <c r="G4026" t="s">
        <v>13832</v>
      </c>
      <c r="H4026" s="18" t="s">
        <v>13831</v>
      </c>
    </row>
    <row r="4027" spans="1:8" x14ac:dyDescent="0.25">
      <c r="A4027" s="19"/>
      <c r="C4027" t="s">
        <v>42622</v>
      </c>
      <c r="D4027" t="s">
        <v>42621</v>
      </c>
      <c r="G4027" t="s">
        <v>13828</v>
      </c>
      <c r="H4027" s="18" t="s">
        <v>13827</v>
      </c>
    </row>
    <row r="4028" spans="1:8" x14ac:dyDescent="0.25">
      <c r="A4028" s="19"/>
      <c r="C4028" t="s">
        <v>42620</v>
      </c>
      <c r="D4028" t="s">
        <v>42619</v>
      </c>
      <c r="G4028" t="s">
        <v>13824</v>
      </c>
      <c r="H4028" s="18" t="s">
        <v>13823</v>
      </c>
    </row>
    <row r="4029" spans="1:8" x14ac:dyDescent="0.25">
      <c r="A4029" s="19"/>
      <c r="C4029" t="s">
        <v>42618</v>
      </c>
      <c r="D4029" t="s">
        <v>42617</v>
      </c>
      <c r="G4029" t="s">
        <v>13820</v>
      </c>
      <c r="H4029" s="18" t="s">
        <v>13819</v>
      </c>
    </row>
    <row r="4030" spans="1:8" x14ac:dyDescent="0.25">
      <c r="A4030" s="19"/>
      <c r="C4030" t="s">
        <v>11654</v>
      </c>
      <c r="D4030" t="s">
        <v>11653</v>
      </c>
      <c r="G4030" t="s">
        <v>13816</v>
      </c>
      <c r="H4030" s="18" t="s">
        <v>13815</v>
      </c>
    </row>
    <row r="4031" spans="1:8" x14ac:dyDescent="0.25">
      <c r="A4031" s="19"/>
      <c r="C4031" t="s">
        <v>11651</v>
      </c>
      <c r="D4031" t="s">
        <v>11650</v>
      </c>
      <c r="G4031" t="s">
        <v>13812</v>
      </c>
      <c r="H4031" s="18" t="s">
        <v>13811</v>
      </c>
    </row>
    <row r="4032" spans="1:8" x14ac:dyDescent="0.25">
      <c r="A4032" s="19"/>
      <c r="C4032" t="s">
        <v>11648</v>
      </c>
      <c r="D4032" t="s">
        <v>11647</v>
      </c>
      <c r="G4032" t="s">
        <v>13808</v>
      </c>
      <c r="H4032" s="18" t="s">
        <v>13807</v>
      </c>
    </row>
    <row r="4033" spans="1:8" x14ac:dyDescent="0.25">
      <c r="A4033" s="19"/>
      <c r="C4033" t="s">
        <v>11645</v>
      </c>
      <c r="D4033" t="s">
        <v>11644</v>
      </c>
      <c r="G4033" t="s">
        <v>13804</v>
      </c>
      <c r="H4033" s="18" t="s">
        <v>13803</v>
      </c>
    </row>
    <row r="4034" spans="1:8" x14ac:dyDescent="0.25">
      <c r="A4034" s="19"/>
      <c r="C4034" t="s">
        <v>11641</v>
      </c>
      <c r="D4034" t="s">
        <v>11640</v>
      </c>
      <c r="G4034" t="s">
        <v>13800</v>
      </c>
      <c r="H4034" s="18" t="s">
        <v>13799</v>
      </c>
    </row>
    <row r="4035" spans="1:8" x14ac:dyDescent="0.25">
      <c r="A4035" s="19"/>
      <c r="C4035" t="s">
        <v>11637</v>
      </c>
      <c r="D4035" t="s">
        <v>11636</v>
      </c>
      <c r="G4035" t="s">
        <v>13796</v>
      </c>
      <c r="H4035" s="18" t="s">
        <v>13795</v>
      </c>
    </row>
    <row r="4036" spans="1:8" x14ac:dyDescent="0.25">
      <c r="A4036" s="19"/>
      <c r="C4036" t="s">
        <v>11633</v>
      </c>
      <c r="D4036" t="s">
        <v>11632</v>
      </c>
      <c r="G4036" t="s">
        <v>13792</v>
      </c>
      <c r="H4036" s="18" t="s">
        <v>13791</v>
      </c>
    </row>
    <row r="4037" spans="1:8" x14ac:dyDescent="0.25">
      <c r="A4037" s="19"/>
      <c r="C4037" t="s">
        <v>11629</v>
      </c>
      <c r="D4037" t="s">
        <v>11628</v>
      </c>
      <c r="G4037" t="s">
        <v>13788</v>
      </c>
      <c r="H4037" s="18" t="s">
        <v>13787</v>
      </c>
    </row>
    <row r="4038" spans="1:8" x14ac:dyDescent="0.25">
      <c r="A4038" s="19"/>
      <c r="C4038" t="s">
        <v>11625</v>
      </c>
      <c r="D4038" t="s">
        <v>11624</v>
      </c>
      <c r="G4038" t="s">
        <v>13784</v>
      </c>
      <c r="H4038" s="18" t="s">
        <v>13783</v>
      </c>
    </row>
    <row r="4039" spans="1:8" x14ac:dyDescent="0.25">
      <c r="A4039" s="19"/>
      <c r="C4039" t="s">
        <v>11621</v>
      </c>
      <c r="D4039" t="s">
        <v>11620</v>
      </c>
      <c r="G4039" t="s">
        <v>13780</v>
      </c>
      <c r="H4039" s="18" t="s">
        <v>13779</v>
      </c>
    </row>
    <row r="4040" spans="1:8" x14ac:dyDescent="0.25">
      <c r="A4040" s="19"/>
      <c r="C4040" t="s">
        <v>11617</v>
      </c>
      <c r="D4040" t="s">
        <v>11616</v>
      </c>
      <c r="G4040" t="s">
        <v>13776</v>
      </c>
      <c r="H4040" s="18" t="s">
        <v>13775</v>
      </c>
    </row>
    <row r="4041" spans="1:8" x14ac:dyDescent="0.25">
      <c r="A4041" s="19"/>
      <c r="C4041" t="s">
        <v>11613</v>
      </c>
      <c r="D4041" t="s">
        <v>11612</v>
      </c>
      <c r="G4041" t="s">
        <v>13772</v>
      </c>
      <c r="H4041" s="18" t="s">
        <v>13771</v>
      </c>
    </row>
    <row r="4042" spans="1:8" x14ac:dyDescent="0.25">
      <c r="A4042" s="19"/>
      <c r="C4042" t="s">
        <v>11609</v>
      </c>
      <c r="D4042" t="s">
        <v>11608</v>
      </c>
      <c r="G4042" t="s">
        <v>13768</v>
      </c>
      <c r="H4042" s="18" t="s">
        <v>13767</v>
      </c>
    </row>
    <row r="4043" spans="1:8" x14ac:dyDescent="0.25">
      <c r="A4043" s="19"/>
      <c r="C4043" t="s">
        <v>11605</v>
      </c>
      <c r="D4043" t="s">
        <v>11604</v>
      </c>
      <c r="G4043" t="s">
        <v>13764</v>
      </c>
      <c r="H4043" s="18" t="s">
        <v>13763</v>
      </c>
    </row>
    <row r="4044" spans="1:8" x14ac:dyDescent="0.25">
      <c r="A4044" s="19"/>
      <c r="C4044" t="s">
        <v>11601</v>
      </c>
      <c r="D4044" t="s">
        <v>11600</v>
      </c>
      <c r="G4044" t="s">
        <v>13760</v>
      </c>
      <c r="H4044" s="18" t="s">
        <v>13759</v>
      </c>
    </row>
    <row r="4045" spans="1:8" x14ac:dyDescent="0.25">
      <c r="A4045" s="19"/>
      <c r="C4045" t="s">
        <v>11597</v>
      </c>
      <c r="D4045" t="s">
        <v>11596</v>
      </c>
      <c r="G4045" t="s">
        <v>13756</v>
      </c>
      <c r="H4045" s="18" t="s">
        <v>13755</v>
      </c>
    </row>
    <row r="4046" spans="1:8" x14ac:dyDescent="0.25">
      <c r="A4046" s="19"/>
      <c r="C4046" t="s">
        <v>11593</v>
      </c>
      <c r="D4046" t="s">
        <v>11592</v>
      </c>
      <c r="G4046" t="s">
        <v>13752</v>
      </c>
      <c r="H4046" s="18" t="s">
        <v>13751</v>
      </c>
    </row>
    <row r="4047" spans="1:8" x14ac:dyDescent="0.25">
      <c r="A4047" s="19"/>
      <c r="C4047" t="s">
        <v>11589</v>
      </c>
      <c r="D4047" t="s">
        <v>11588</v>
      </c>
      <c r="G4047" t="s">
        <v>13748</v>
      </c>
      <c r="H4047" s="18" t="s">
        <v>13747</v>
      </c>
    </row>
    <row r="4048" spans="1:8" x14ac:dyDescent="0.25">
      <c r="A4048" s="19"/>
      <c r="C4048" t="s">
        <v>11585</v>
      </c>
      <c r="D4048" t="s">
        <v>11584</v>
      </c>
      <c r="G4048" t="s">
        <v>13744</v>
      </c>
      <c r="H4048" s="18" t="s">
        <v>13743</v>
      </c>
    </row>
    <row r="4049" spans="1:8" x14ac:dyDescent="0.25">
      <c r="A4049" s="19"/>
      <c r="C4049" t="s">
        <v>11581</v>
      </c>
      <c r="D4049" t="s">
        <v>11580</v>
      </c>
      <c r="G4049" t="s">
        <v>13740</v>
      </c>
      <c r="H4049" s="18" t="s">
        <v>13739</v>
      </c>
    </row>
    <row r="4050" spans="1:8" x14ac:dyDescent="0.25">
      <c r="A4050" s="19"/>
      <c r="C4050" t="s">
        <v>11577</v>
      </c>
      <c r="D4050" t="s">
        <v>11576</v>
      </c>
      <c r="G4050" t="s">
        <v>13736</v>
      </c>
      <c r="H4050" s="18" t="s">
        <v>13735</v>
      </c>
    </row>
    <row r="4051" spans="1:8" x14ac:dyDescent="0.25">
      <c r="A4051" s="19"/>
      <c r="C4051" t="s">
        <v>11573</v>
      </c>
      <c r="D4051" t="s">
        <v>11572</v>
      </c>
      <c r="G4051" t="s">
        <v>13732</v>
      </c>
      <c r="H4051" s="18" t="s">
        <v>13731</v>
      </c>
    </row>
    <row r="4052" spans="1:8" x14ac:dyDescent="0.25">
      <c r="A4052" s="19"/>
      <c r="C4052" t="s">
        <v>11569</v>
      </c>
      <c r="D4052" t="s">
        <v>11568</v>
      </c>
      <c r="G4052" t="s">
        <v>13728</v>
      </c>
      <c r="H4052" s="18" t="s">
        <v>13727</v>
      </c>
    </row>
    <row r="4053" spans="1:8" x14ac:dyDescent="0.25">
      <c r="A4053" s="19"/>
      <c r="C4053" t="s">
        <v>11565</v>
      </c>
      <c r="D4053" t="s">
        <v>11564</v>
      </c>
      <c r="G4053" t="s">
        <v>13724</v>
      </c>
      <c r="H4053" s="18" t="s">
        <v>13723</v>
      </c>
    </row>
    <row r="4054" spans="1:8" x14ac:dyDescent="0.25">
      <c r="A4054" s="19"/>
      <c r="C4054" t="s">
        <v>11562</v>
      </c>
      <c r="D4054" t="s">
        <v>11561</v>
      </c>
      <c r="G4054" t="s">
        <v>13720</v>
      </c>
      <c r="H4054" s="18" t="s">
        <v>13719</v>
      </c>
    </row>
    <row r="4055" spans="1:8" x14ac:dyDescent="0.25">
      <c r="A4055" s="19"/>
      <c r="C4055" t="s">
        <v>11558</v>
      </c>
      <c r="D4055" t="s">
        <v>11557</v>
      </c>
      <c r="G4055" t="s">
        <v>13716</v>
      </c>
      <c r="H4055" s="18" t="s">
        <v>13715</v>
      </c>
    </row>
    <row r="4056" spans="1:8" x14ac:dyDescent="0.25">
      <c r="A4056" s="19"/>
      <c r="C4056" t="s">
        <v>11554</v>
      </c>
      <c r="D4056" t="s">
        <v>11553</v>
      </c>
      <c r="G4056" t="s">
        <v>13712</v>
      </c>
      <c r="H4056" s="18" t="s">
        <v>13711</v>
      </c>
    </row>
    <row r="4057" spans="1:8" x14ac:dyDescent="0.25">
      <c r="A4057" s="19"/>
      <c r="C4057" t="s">
        <v>11550</v>
      </c>
      <c r="D4057" t="s">
        <v>11549</v>
      </c>
      <c r="G4057" t="s">
        <v>13708</v>
      </c>
      <c r="H4057" s="18" t="s">
        <v>13707</v>
      </c>
    </row>
    <row r="4058" spans="1:8" x14ac:dyDescent="0.25">
      <c r="A4058" s="19"/>
      <c r="C4058" t="s">
        <v>11546</v>
      </c>
      <c r="D4058" t="s">
        <v>11545</v>
      </c>
      <c r="G4058" t="s">
        <v>13704</v>
      </c>
      <c r="H4058" s="18" t="s">
        <v>13703</v>
      </c>
    </row>
    <row r="4059" spans="1:8" x14ac:dyDescent="0.25">
      <c r="A4059" s="19"/>
      <c r="C4059" t="s">
        <v>11542</v>
      </c>
      <c r="D4059" t="s">
        <v>11541</v>
      </c>
      <c r="G4059" t="s">
        <v>13700</v>
      </c>
      <c r="H4059" s="18" t="s">
        <v>13699</v>
      </c>
    </row>
    <row r="4060" spans="1:8" x14ac:dyDescent="0.25">
      <c r="A4060" s="19"/>
      <c r="C4060" t="s">
        <v>11538</v>
      </c>
      <c r="D4060" t="s">
        <v>11537</v>
      </c>
      <c r="G4060" t="s">
        <v>13696</v>
      </c>
      <c r="H4060" s="18" t="s">
        <v>13695</v>
      </c>
    </row>
    <row r="4061" spans="1:8" x14ac:dyDescent="0.25">
      <c r="A4061" s="19"/>
      <c r="C4061" t="s">
        <v>11534</v>
      </c>
      <c r="D4061" t="s">
        <v>11533</v>
      </c>
      <c r="G4061" t="s">
        <v>13692</v>
      </c>
      <c r="H4061" s="18" t="s">
        <v>13691</v>
      </c>
    </row>
    <row r="4062" spans="1:8" x14ac:dyDescent="0.25">
      <c r="A4062" s="19"/>
      <c r="C4062" t="s">
        <v>11530</v>
      </c>
      <c r="D4062" t="s">
        <v>11529</v>
      </c>
      <c r="G4062" t="s">
        <v>13688</v>
      </c>
      <c r="H4062" s="18" t="s">
        <v>13687</v>
      </c>
    </row>
    <row r="4063" spans="1:8" x14ac:dyDescent="0.25">
      <c r="A4063" s="19"/>
      <c r="C4063" t="s">
        <v>11526</v>
      </c>
      <c r="D4063" t="s">
        <v>11525</v>
      </c>
      <c r="G4063" t="s">
        <v>13684</v>
      </c>
      <c r="H4063" s="18" t="s">
        <v>13683</v>
      </c>
    </row>
    <row r="4064" spans="1:8" x14ac:dyDescent="0.25">
      <c r="A4064" s="19"/>
      <c r="C4064" t="s">
        <v>11522</v>
      </c>
      <c r="D4064" t="s">
        <v>11521</v>
      </c>
      <c r="G4064" t="s">
        <v>13680</v>
      </c>
      <c r="H4064" s="18" t="s">
        <v>13679</v>
      </c>
    </row>
    <row r="4065" spans="1:8" x14ac:dyDescent="0.25">
      <c r="A4065" s="19"/>
      <c r="C4065" t="s">
        <v>42616</v>
      </c>
      <c r="D4065" t="s">
        <v>42615</v>
      </c>
      <c r="G4065" t="s">
        <v>42614</v>
      </c>
      <c r="H4065" s="18" t="s">
        <v>42611</v>
      </c>
    </row>
    <row r="4066" spans="1:8" x14ac:dyDescent="0.25">
      <c r="A4066" s="19"/>
      <c r="C4066" t="s">
        <v>11518</v>
      </c>
      <c r="D4066" t="s">
        <v>11517</v>
      </c>
      <c r="G4066" t="s">
        <v>42613</v>
      </c>
      <c r="H4066" s="18" t="s">
        <v>13679</v>
      </c>
    </row>
    <row r="4067" spans="1:8" x14ac:dyDescent="0.25">
      <c r="A4067" s="19"/>
      <c r="C4067" t="s">
        <v>11514</v>
      </c>
      <c r="D4067" t="s">
        <v>11513</v>
      </c>
      <c r="G4067" t="s">
        <v>42612</v>
      </c>
      <c r="H4067" s="18" t="s">
        <v>42611</v>
      </c>
    </row>
    <row r="4068" spans="1:8" x14ac:dyDescent="0.25">
      <c r="A4068" s="19"/>
      <c r="C4068" t="s">
        <v>11510</v>
      </c>
      <c r="D4068" t="s">
        <v>11509</v>
      </c>
      <c r="H4068" s="18"/>
    </row>
    <row r="4069" spans="1:8" x14ac:dyDescent="0.25">
      <c r="A4069" s="19"/>
      <c r="C4069" t="s">
        <v>11506</v>
      </c>
      <c r="D4069" t="s">
        <v>11505</v>
      </c>
      <c r="H4069" s="18"/>
    </row>
    <row r="4070" spans="1:8" x14ac:dyDescent="0.25">
      <c r="A4070" s="19"/>
      <c r="C4070" t="s">
        <v>11502</v>
      </c>
      <c r="D4070" t="s">
        <v>11501</v>
      </c>
      <c r="H4070" s="18"/>
    </row>
    <row r="4071" spans="1:8" x14ac:dyDescent="0.25">
      <c r="A4071" s="19"/>
      <c r="C4071" t="s">
        <v>11498</v>
      </c>
      <c r="D4071" t="s">
        <v>11497</v>
      </c>
      <c r="H4071" s="18"/>
    </row>
    <row r="4072" spans="1:8" x14ac:dyDescent="0.25">
      <c r="A4072" s="19"/>
      <c r="C4072" t="s">
        <v>11494</v>
      </c>
      <c r="D4072" t="s">
        <v>11493</v>
      </c>
      <c r="H4072" s="18"/>
    </row>
    <row r="4073" spans="1:8" x14ac:dyDescent="0.25">
      <c r="A4073" s="19"/>
      <c r="C4073" t="s">
        <v>11490</v>
      </c>
      <c r="D4073" t="s">
        <v>11489</v>
      </c>
      <c r="H4073" s="18"/>
    </row>
    <row r="4074" spans="1:8" x14ac:dyDescent="0.25">
      <c r="A4074" s="19"/>
      <c r="C4074" t="s">
        <v>11486</v>
      </c>
      <c r="D4074" t="s">
        <v>11485</v>
      </c>
      <c r="H4074" s="18"/>
    </row>
    <row r="4075" spans="1:8" x14ac:dyDescent="0.25">
      <c r="A4075" s="19"/>
      <c r="C4075" t="s">
        <v>11482</v>
      </c>
      <c r="D4075" t="s">
        <v>11481</v>
      </c>
      <c r="H4075" s="18"/>
    </row>
    <row r="4076" spans="1:8" x14ac:dyDescent="0.25">
      <c r="A4076" s="19"/>
      <c r="C4076" t="s">
        <v>11478</v>
      </c>
      <c r="D4076" t="s">
        <v>11477</v>
      </c>
      <c r="H4076" s="18"/>
    </row>
    <row r="4077" spans="1:8" x14ac:dyDescent="0.25">
      <c r="A4077" s="19"/>
      <c r="C4077" t="s">
        <v>11476</v>
      </c>
      <c r="D4077" t="s">
        <v>11475</v>
      </c>
      <c r="H4077" s="18"/>
    </row>
    <row r="4078" spans="1:8" x14ac:dyDescent="0.25">
      <c r="A4078" s="19"/>
      <c r="C4078" t="s">
        <v>11474</v>
      </c>
      <c r="D4078" t="s">
        <v>11473</v>
      </c>
      <c r="H4078" s="18"/>
    </row>
    <row r="4079" spans="1:8" x14ac:dyDescent="0.25">
      <c r="A4079" s="19"/>
      <c r="C4079" t="s">
        <v>11472</v>
      </c>
      <c r="D4079" t="s">
        <v>11471</v>
      </c>
      <c r="H4079" s="18"/>
    </row>
    <row r="4080" spans="1:8" x14ac:dyDescent="0.25">
      <c r="A4080" s="19"/>
      <c r="C4080" t="s">
        <v>11470</v>
      </c>
      <c r="D4080" t="s">
        <v>11469</v>
      </c>
      <c r="H4080" s="18"/>
    </row>
    <row r="4081" spans="1:8" x14ac:dyDescent="0.25">
      <c r="A4081" s="19"/>
      <c r="C4081" t="s">
        <v>11468</v>
      </c>
      <c r="D4081" t="s">
        <v>11467</v>
      </c>
      <c r="H4081" s="18"/>
    </row>
    <row r="4082" spans="1:8" x14ac:dyDescent="0.25">
      <c r="A4082" s="19"/>
      <c r="C4082" t="s">
        <v>11466</v>
      </c>
      <c r="D4082" t="s">
        <v>11465</v>
      </c>
      <c r="H4082" s="18"/>
    </row>
    <row r="4083" spans="1:8" x14ac:dyDescent="0.25">
      <c r="A4083" s="19"/>
      <c r="C4083" t="s">
        <v>42610</v>
      </c>
      <c r="D4083" t="s">
        <v>42609</v>
      </c>
      <c r="H4083" s="18"/>
    </row>
    <row r="4084" spans="1:8" x14ac:dyDescent="0.25">
      <c r="A4084" s="19"/>
      <c r="C4084" t="s">
        <v>42608</v>
      </c>
      <c r="D4084" t="s">
        <v>42607</v>
      </c>
      <c r="H4084" s="18"/>
    </row>
    <row r="4085" spans="1:8" x14ac:dyDescent="0.25">
      <c r="A4085" s="19"/>
      <c r="C4085" t="s">
        <v>11464</v>
      </c>
      <c r="D4085" t="s">
        <v>11463</v>
      </c>
      <c r="H4085" s="18"/>
    </row>
    <row r="4086" spans="1:8" x14ac:dyDescent="0.25">
      <c r="A4086" s="19"/>
      <c r="C4086" t="s">
        <v>11462</v>
      </c>
      <c r="D4086" t="s">
        <v>11461</v>
      </c>
      <c r="H4086" s="18"/>
    </row>
    <row r="4087" spans="1:8" x14ac:dyDescent="0.25">
      <c r="A4087" s="19"/>
      <c r="C4087" t="s">
        <v>11460</v>
      </c>
      <c r="D4087" t="s">
        <v>11459</v>
      </c>
      <c r="H4087" s="18"/>
    </row>
    <row r="4088" spans="1:8" x14ac:dyDescent="0.25">
      <c r="A4088" s="19"/>
      <c r="C4088" t="s">
        <v>11458</v>
      </c>
      <c r="D4088" t="s">
        <v>11457</v>
      </c>
      <c r="H4088" s="18"/>
    </row>
    <row r="4089" spans="1:8" x14ac:dyDescent="0.25">
      <c r="A4089" s="19"/>
      <c r="C4089" t="s">
        <v>11456</v>
      </c>
      <c r="D4089" t="s">
        <v>11455</v>
      </c>
      <c r="H4089" s="18"/>
    </row>
    <row r="4090" spans="1:8" x14ac:dyDescent="0.25">
      <c r="A4090" s="19"/>
      <c r="C4090" t="s">
        <v>11454</v>
      </c>
      <c r="D4090" t="s">
        <v>11453</v>
      </c>
      <c r="H4090" s="18"/>
    </row>
    <row r="4091" spans="1:8" x14ac:dyDescent="0.25">
      <c r="A4091" s="19"/>
      <c r="C4091" t="s">
        <v>11452</v>
      </c>
      <c r="D4091" t="s">
        <v>11451</v>
      </c>
      <c r="H4091" s="18"/>
    </row>
    <row r="4092" spans="1:8" x14ac:dyDescent="0.25">
      <c r="A4092" s="19"/>
      <c r="C4092" t="s">
        <v>11450</v>
      </c>
      <c r="D4092" t="s">
        <v>11449</v>
      </c>
      <c r="H4092" s="18"/>
    </row>
    <row r="4093" spans="1:8" x14ac:dyDescent="0.25">
      <c r="A4093" s="19"/>
      <c r="C4093" t="s">
        <v>11448</v>
      </c>
      <c r="D4093" t="s">
        <v>11447</v>
      </c>
      <c r="H4093" s="18"/>
    </row>
    <row r="4094" spans="1:8" x14ac:dyDescent="0.25">
      <c r="A4094" s="19"/>
      <c r="C4094" t="s">
        <v>11446</v>
      </c>
      <c r="D4094" t="s">
        <v>11445</v>
      </c>
      <c r="H4094" s="18"/>
    </row>
    <row r="4095" spans="1:8" x14ac:dyDescent="0.25">
      <c r="A4095" s="19"/>
      <c r="C4095" t="s">
        <v>11444</v>
      </c>
      <c r="D4095" t="s">
        <v>11443</v>
      </c>
      <c r="H4095" s="18"/>
    </row>
    <row r="4096" spans="1:8" x14ac:dyDescent="0.25">
      <c r="A4096" s="19"/>
      <c r="C4096" t="s">
        <v>42606</v>
      </c>
      <c r="D4096" t="s">
        <v>42605</v>
      </c>
      <c r="H4096" s="18"/>
    </row>
    <row r="4097" spans="1:8" x14ac:dyDescent="0.25">
      <c r="A4097" s="19"/>
      <c r="C4097" t="s">
        <v>11442</v>
      </c>
      <c r="D4097" t="s">
        <v>11441</v>
      </c>
      <c r="H4097" s="18"/>
    </row>
    <row r="4098" spans="1:8" x14ac:dyDescent="0.25">
      <c r="A4098" s="19"/>
      <c r="C4098" t="s">
        <v>11440</v>
      </c>
      <c r="D4098" t="s">
        <v>11439</v>
      </c>
      <c r="H4098" s="18"/>
    </row>
    <row r="4099" spans="1:8" x14ac:dyDescent="0.25">
      <c r="A4099" s="19"/>
      <c r="C4099" t="s">
        <v>11438</v>
      </c>
      <c r="D4099" t="s">
        <v>11437</v>
      </c>
      <c r="H4099" s="18"/>
    </row>
    <row r="4100" spans="1:8" x14ac:dyDescent="0.25">
      <c r="A4100" s="19"/>
      <c r="C4100" t="s">
        <v>11436</v>
      </c>
      <c r="D4100" t="s">
        <v>11435</v>
      </c>
      <c r="H4100" s="18"/>
    </row>
    <row r="4101" spans="1:8" x14ac:dyDescent="0.25">
      <c r="A4101" s="19"/>
      <c r="C4101" t="s">
        <v>11434</v>
      </c>
      <c r="D4101" t="s">
        <v>11433</v>
      </c>
      <c r="H4101" s="18"/>
    </row>
    <row r="4102" spans="1:8" x14ac:dyDescent="0.25">
      <c r="A4102" s="19"/>
      <c r="C4102" t="s">
        <v>11432</v>
      </c>
      <c r="D4102" t="s">
        <v>11431</v>
      </c>
      <c r="H4102" s="18"/>
    </row>
    <row r="4103" spans="1:8" x14ac:dyDescent="0.25">
      <c r="A4103" s="19"/>
      <c r="C4103" t="s">
        <v>11430</v>
      </c>
      <c r="D4103" t="s">
        <v>11429</v>
      </c>
      <c r="H4103" s="18"/>
    </row>
    <row r="4104" spans="1:8" x14ac:dyDescent="0.25">
      <c r="A4104" s="19"/>
      <c r="C4104" t="s">
        <v>11428</v>
      </c>
      <c r="D4104" t="s">
        <v>11427</v>
      </c>
      <c r="H4104" s="18"/>
    </row>
    <row r="4105" spans="1:8" x14ac:dyDescent="0.25">
      <c r="A4105" s="19"/>
      <c r="C4105" t="s">
        <v>11426</v>
      </c>
      <c r="D4105" t="s">
        <v>11425</v>
      </c>
      <c r="H4105" s="18"/>
    </row>
    <row r="4106" spans="1:8" x14ac:dyDescent="0.25">
      <c r="A4106" s="19"/>
      <c r="C4106" t="s">
        <v>11424</v>
      </c>
      <c r="D4106" t="s">
        <v>11423</v>
      </c>
      <c r="H4106" s="18"/>
    </row>
    <row r="4107" spans="1:8" x14ac:dyDescent="0.25">
      <c r="A4107" s="19"/>
      <c r="C4107" t="s">
        <v>11422</v>
      </c>
      <c r="D4107" t="s">
        <v>11421</v>
      </c>
      <c r="H4107" s="18"/>
    </row>
    <row r="4108" spans="1:8" x14ac:dyDescent="0.25">
      <c r="A4108" s="19"/>
      <c r="C4108" t="s">
        <v>42604</v>
      </c>
      <c r="D4108" t="s">
        <v>42603</v>
      </c>
      <c r="H4108" s="18"/>
    </row>
    <row r="4109" spans="1:8" x14ac:dyDescent="0.25">
      <c r="A4109" s="19"/>
      <c r="C4109" t="s">
        <v>11420</v>
      </c>
      <c r="D4109" t="s">
        <v>11419</v>
      </c>
      <c r="H4109" s="18"/>
    </row>
    <row r="4110" spans="1:8" x14ac:dyDescent="0.25">
      <c r="A4110" s="19"/>
      <c r="C4110" t="s">
        <v>11418</v>
      </c>
      <c r="D4110" t="s">
        <v>11417</v>
      </c>
      <c r="H4110" s="18"/>
    </row>
    <row r="4111" spans="1:8" x14ac:dyDescent="0.25">
      <c r="A4111" s="19"/>
      <c r="C4111" t="s">
        <v>11416</v>
      </c>
      <c r="D4111" t="s">
        <v>11415</v>
      </c>
      <c r="H4111" s="18"/>
    </row>
    <row r="4112" spans="1:8" x14ac:dyDescent="0.25">
      <c r="A4112" s="19"/>
      <c r="C4112" t="s">
        <v>11414</v>
      </c>
      <c r="D4112" t="s">
        <v>11413</v>
      </c>
      <c r="H4112" s="18"/>
    </row>
    <row r="4113" spans="1:8" x14ac:dyDescent="0.25">
      <c r="A4113" s="19"/>
      <c r="C4113" t="s">
        <v>11412</v>
      </c>
      <c r="D4113" t="s">
        <v>11411</v>
      </c>
      <c r="H4113" s="18"/>
    </row>
    <row r="4114" spans="1:8" x14ac:dyDescent="0.25">
      <c r="A4114" s="19"/>
      <c r="C4114" t="s">
        <v>11410</v>
      </c>
      <c r="D4114" t="s">
        <v>11409</v>
      </c>
      <c r="H4114" s="18"/>
    </row>
    <row r="4115" spans="1:8" x14ac:dyDescent="0.25">
      <c r="A4115" s="19"/>
      <c r="C4115" t="s">
        <v>11408</v>
      </c>
      <c r="D4115" t="s">
        <v>11407</v>
      </c>
      <c r="H4115" s="18"/>
    </row>
    <row r="4116" spans="1:8" x14ac:dyDescent="0.25">
      <c r="A4116" s="19"/>
      <c r="C4116" t="s">
        <v>11406</v>
      </c>
      <c r="D4116" t="s">
        <v>11405</v>
      </c>
      <c r="H4116" s="18"/>
    </row>
    <row r="4117" spans="1:8" x14ac:dyDescent="0.25">
      <c r="A4117" s="19"/>
      <c r="C4117" t="s">
        <v>11404</v>
      </c>
      <c r="D4117" t="s">
        <v>11403</v>
      </c>
      <c r="H4117" s="18"/>
    </row>
    <row r="4118" spans="1:8" x14ac:dyDescent="0.25">
      <c r="A4118" s="19"/>
      <c r="C4118" t="s">
        <v>11402</v>
      </c>
      <c r="D4118" t="s">
        <v>11401</v>
      </c>
      <c r="H4118" s="18"/>
    </row>
    <row r="4119" spans="1:8" x14ac:dyDescent="0.25">
      <c r="A4119" s="19"/>
      <c r="C4119" t="s">
        <v>11400</v>
      </c>
      <c r="D4119" t="s">
        <v>11399</v>
      </c>
      <c r="H4119" s="18"/>
    </row>
    <row r="4120" spans="1:8" x14ac:dyDescent="0.25">
      <c r="A4120" s="19"/>
      <c r="C4120" t="s">
        <v>11398</v>
      </c>
      <c r="D4120" t="s">
        <v>11397</v>
      </c>
      <c r="H4120" s="18"/>
    </row>
    <row r="4121" spans="1:8" x14ac:dyDescent="0.25">
      <c r="A4121" s="19"/>
      <c r="C4121" t="s">
        <v>11396</v>
      </c>
      <c r="D4121" t="s">
        <v>11395</v>
      </c>
      <c r="H4121" s="18"/>
    </row>
    <row r="4122" spans="1:8" x14ac:dyDescent="0.25">
      <c r="A4122" s="19"/>
      <c r="C4122" t="s">
        <v>11394</v>
      </c>
      <c r="D4122" t="s">
        <v>11393</v>
      </c>
      <c r="H4122" s="18"/>
    </row>
    <row r="4123" spans="1:8" x14ac:dyDescent="0.25">
      <c r="A4123" s="19"/>
      <c r="C4123" t="s">
        <v>11392</v>
      </c>
      <c r="D4123" t="s">
        <v>11391</v>
      </c>
      <c r="H4123" s="18"/>
    </row>
    <row r="4124" spans="1:8" x14ac:dyDescent="0.25">
      <c r="A4124" s="19"/>
      <c r="C4124" t="s">
        <v>11390</v>
      </c>
      <c r="D4124" t="s">
        <v>11389</v>
      </c>
      <c r="H4124" s="18"/>
    </row>
    <row r="4125" spans="1:8" x14ac:dyDescent="0.25">
      <c r="A4125" s="19"/>
      <c r="C4125" t="s">
        <v>11388</v>
      </c>
      <c r="D4125" t="s">
        <v>11387</v>
      </c>
      <c r="H4125" s="18"/>
    </row>
    <row r="4126" spans="1:8" x14ac:dyDescent="0.25">
      <c r="A4126" s="19"/>
      <c r="C4126" t="s">
        <v>11386</v>
      </c>
      <c r="D4126" t="s">
        <v>11385</v>
      </c>
      <c r="H4126" s="18"/>
    </row>
    <row r="4127" spans="1:8" x14ac:dyDescent="0.25">
      <c r="A4127" s="19"/>
      <c r="C4127" t="s">
        <v>11384</v>
      </c>
      <c r="D4127" t="s">
        <v>11383</v>
      </c>
      <c r="H4127" s="18"/>
    </row>
    <row r="4128" spans="1:8" x14ac:dyDescent="0.25">
      <c r="A4128" s="19"/>
      <c r="C4128" t="s">
        <v>11382</v>
      </c>
      <c r="D4128" t="s">
        <v>11381</v>
      </c>
      <c r="H4128" s="18"/>
    </row>
    <row r="4129" spans="1:8" x14ac:dyDescent="0.25">
      <c r="A4129" s="19"/>
      <c r="C4129" t="s">
        <v>11380</v>
      </c>
      <c r="D4129" t="s">
        <v>11379</v>
      </c>
      <c r="H4129" s="18"/>
    </row>
    <row r="4130" spans="1:8" x14ac:dyDescent="0.25">
      <c r="A4130" s="19"/>
      <c r="C4130" t="s">
        <v>11378</v>
      </c>
      <c r="D4130" t="s">
        <v>11377</v>
      </c>
      <c r="H4130" s="18"/>
    </row>
    <row r="4131" spans="1:8" x14ac:dyDescent="0.25">
      <c r="A4131" s="19"/>
      <c r="C4131" t="s">
        <v>11376</v>
      </c>
      <c r="D4131" t="s">
        <v>11375</v>
      </c>
      <c r="H4131" s="18"/>
    </row>
    <row r="4132" spans="1:8" x14ac:dyDescent="0.25">
      <c r="A4132" s="19"/>
      <c r="C4132" t="s">
        <v>11374</v>
      </c>
      <c r="D4132" t="s">
        <v>11373</v>
      </c>
      <c r="H4132" s="18"/>
    </row>
    <row r="4133" spans="1:8" x14ac:dyDescent="0.25">
      <c r="A4133" s="19"/>
      <c r="C4133" t="s">
        <v>11372</v>
      </c>
      <c r="D4133" t="s">
        <v>11371</v>
      </c>
      <c r="H4133" s="18"/>
    </row>
    <row r="4134" spans="1:8" x14ac:dyDescent="0.25">
      <c r="A4134" s="19"/>
      <c r="C4134" t="s">
        <v>11370</v>
      </c>
      <c r="D4134" t="s">
        <v>11369</v>
      </c>
      <c r="H4134" s="18"/>
    </row>
    <row r="4135" spans="1:8" x14ac:dyDescent="0.25">
      <c r="A4135" s="19"/>
      <c r="C4135" t="s">
        <v>11368</v>
      </c>
      <c r="D4135" t="s">
        <v>11367</v>
      </c>
      <c r="H4135" s="18"/>
    </row>
    <row r="4136" spans="1:8" x14ac:dyDescent="0.25">
      <c r="A4136" s="19"/>
      <c r="C4136" t="s">
        <v>11366</v>
      </c>
      <c r="D4136" t="s">
        <v>11365</v>
      </c>
      <c r="H4136" s="18"/>
    </row>
    <row r="4137" spans="1:8" x14ac:dyDescent="0.25">
      <c r="A4137" s="19"/>
      <c r="C4137" t="s">
        <v>11364</v>
      </c>
      <c r="D4137" t="s">
        <v>11363</v>
      </c>
      <c r="H4137" s="18"/>
    </row>
    <row r="4138" spans="1:8" x14ac:dyDescent="0.25">
      <c r="A4138" s="19"/>
      <c r="C4138" t="s">
        <v>11362</v>
      </c>
      <c r="D4138" t="s">
        <v>11361</v>
      </c>
      <c r="H4138" s="18"/>
    </row>
    <row r="4139" spans="1:8" x14ac:dyDescent="0.25">
      <c r="A4139" s="19"/>
      <c r="C4139" t="s">
        <v>11360</v>
      </c>
      <c r="D4139" t="s">
        <v>11359</v>
      </c>
      <c r="H4139" s="18"/>
    </row>
    <row r="4140" spans="1:8" x14ac:dyDescent="0.25">
      <c r="A4140" s="19"/>
      <c r="C4140" t="s">
        <v>42602</v>
      </c>
      <c r="D4140" t="s">
        <v>42601</v>
      </c>
      <c r="H4140" s="18"/>
    </row>
    <row r="4141" spans="1:8" x14ac:dyDescent="0.25">
      <c r="A4141" s="19"/>
      <c r="C4141" t="s">
        <v>11358</v>
      </c>
      <c r="D4141" t="s">
        <v>11357</v>
      </c>
      <c r="H4141" s="18"/>
    </row>
    <row r="4142" spans="1:8" x14ac:dyDescent="0.25">
      <c r="A4142" s="19"/>
      <c r="C4142" t="s">
        <v>42600</v>
      </c>
      <c r="D4142" t="s">
        <v>42599</v>
      </c>
      <c r="H4142" s="18"/>
    </row>
    <row r="4143" spans="1:8" x14ac:dyDescent="0.25">
      <c r="A4143" s="19"/>
      <c r="C4143" t="s">
        <v>42598</v>
      </c>
      <c r="D4143" t="s">
        <v>42597</v>
      </c>
      <c r="H4143" s="18"/>
    </row>
    <row r="4144" spans="1:8" x14ac:dyDescent="0.25">
      <c r="A4144" s="19"/>
      <c r="C4144" t="s">
        <v>11356</v>
      </c>
      <c r="D4144" t="s">
        <v>11355</v>
      </c>
      <c r="H4144" s="18"/>
    </row>
    <row r="4145" spans="1:8" x14ac:dyDescent="0.25">
      <c r="A4145" s="19"/>
      <c r="C4145" t="s">
        <v>42596</v>
      </c>
      <c r="D4145" t="s">
        <v>42595</v>
      </c>
      <c r="H4145" s="18"/>
    </row>
    <row r="4146" spans="1:8" x14ac:dyDescent="0.25">
      <c r="A4146" s="19"/>
      <c r="C4146" t="s">
        <v>11354</v>
      </c>
      <c r="D4146" t="s">
        <v>11353</v>
      </c>
      <c r="H4146" s="18"/>
    </row>
    <row r="4147" spans="1:8" x14ac:dyDescent="0.25">
      <c r="A4147" s="19"/>
      <c r="C4147" t="s">
        <v>11352</v>
      </c>
      <c r="D4147" t="s">
        <v>11351</v>
      </c>
      <c r="H4147" s="18"/>
    </row>
    <row r="4148" spans="1:8" x14ac:dyDescent="0.25">
      <c r="A4148" s="19"/>
      <c r="C4148" t="s">
        <v>11350</v>
      </c>
      <c r="D4148" t="s">
        <v>11349</v>
      </c>
      <c r="H4148" s="18"/>
    </row>
    <row r="4149" spans="1:8" x14ac:dyDescent="0.25">
      <c r="A4149" s="19"/>
      <c r="C4149" t="s">
        <v>11348</v>
      </c>
      <c r="D4149" t="s">
        <v>11347</v>
      </c>
      <c r="H4149" s="18"/>
    </row>
    <row r="4150" spans="1:8" x14ac:dyDescent="0.25">
      <c r="A4150" s="19"/>
      <c r="C4150" t="s">
        <v>11346</v>
      </c>
      <c r="D4150" t="s">
        <v>11345</v>
      </c>
      <c r="H4150" s="18"/>
    </row>
    <row r="4151" spans="1:8" x14ac:dyDescent="0.25">
      <c r="A4151" s="19"/>
      <c r="C4151" t="s">
        <v>11344</v>
      </c>
      <c r="D4151" t="s">
        <v>11343</v>
      </c>
      <c r="H4151" s="18"/>
    </row>
    <row r="4152" spans="1:8" x14ac:dyDescent="0.25">
      <c r="A4152" s="19"/>
      <c r="C4152" t="s">
        <v>11342</v>
      </c>
      <c r="D4152" t="s">
        <v>11341</v>
      </c>
      <c r="H4152" s="18"/>
    </row>
    <row r="4153" spans="1:8" x14ac:dyDescent="0.25">
      <c r="A4153" s="19"/>
      <c r="C4153" t="s">
        <v>11340</v>
      </c>
      <c r="D4153" t="s">
        <v>11339</v>
      </c>
      <c r="H4153" s="18"/>
    </row>
    <row r="4154" spans="1:8" x14ac:dyDescent="0.25">
      <c r="A4154" s="19"/>
      <c r="C4154" t="s">
        <v>11338</v>
      </c>
      <c r="D4154" t="s">
        <v>11337</v>
      </c>
      <c r="H4154" s="18"/>
    </row>
    <row r="4155" spans="1:8" x14ac:dyDescent="0.25">
      <c r="A4155" s="19"/>
      <c r="C4155" t="s">
        <v>11336</v>
      </c>
      <c r="D4155" t="s">
        <v>11335</v>
      </c>
      <c r="H4155" s="18"/>
    </row>
    <row r="4156" spans="1:8" x14ac:dyDescent="0.25">
      <c r="A4156" s="19"/>
      <c r="C4156" t="s">
        <v>11334</v>
      </c>
      <c r="D4156" t="s">
        <v>11333</v>
      </c>
      <c r="H4156" s="18"/>
    </row>
    <row r="4157" spans="1:8" x14ac:dyDescent="0.25">
      <c r="A4157" s="19"/>
      <c r="C4157" t="s">
        <v>11332</v>
      </c>
      <c r="D4157" t="s">
        <v>11331</v>
      </c>
      <c r="H4157" s="18"/>
    </row>
    <row r="4158" spans="1:8" x14ac:dyDescent="0.25">
      <c r="A4158" s="19"/>
      <c r="C4158" t="s">
        <v>11330</v>
      </c>
      <c r="D4158" t="s">
        <v>11329</v>
      </c>
      <c r="H4158" s="18"/>
    </row>
    <row r="4159" spans="1:8" x14ac:dyDescent="0.25">
      <c r="A4159" s="19"/>
      <c r="C4159" t="s">
        <v>11328</v>
      </c>
      <c r="D4159" t="s">
        <v>11327</v>
      </c>
      <c r="H4159" s="18"/>
    </row>
    <row r="4160" spans="1:8" x14ac:dyDescent="0.25">
      <c r="A4160" s="19"/>
      <c r="C4160" t="s">
        <v>11326</v>
      </c>
      <c r="D4160" t="s">
        <v>11325</v>
      </c>
      <c r="H4160" s="18"/>
    </row>
    <row r="4161" spans="1:8" x14ac:dyDescent="0.25">
      <c r="A4161" s="19"/>
      <c r="C4161" t="s">
        <v>11324</v>
      </c>
      <c r="D4161" t="s">
        <v>11323</v>
      </c>
      <c r="H4161" s="18"/>
    </row>
    <row r="4162" spans="1:8" x14ac:dyDescent="0.25">
      <c r="A4162" s="19"/>
      <c r="C4162" t="s">
        <v>42594</v>
      </c>
      <c r="D4162" t="s">
        <v>42593</v>
      </c>
      <c r="H4162" s="18"/>
    </row>
    <row r="4163" spans="1:8" x14ac:dyDescent="0.25">
      <c r="A4163" s="19"/>
      <c r="C4163" t="s">
        <v>11322</v>
      </c>
      <c r="D4163" t="s">
        <v>11321</v>
      </c>
      <c r="H4163" s="18"/>
    </row>
    <row r="4164" spans="1:8" x14ac:dyDescent="0.25">
      <c r="A4164" s="19"/>
      <c r="C4164" t="s">
        <v>11320</v>
      </c>
      <c r="D4164" t="s">
        <v>11319</v>
      </c>
      <c r="H4164" s="18"/>
    </row>
    <row r="4165" spans="1:8" x14ac:dyDescent="0.25">
      <c r="A4165" s="19"/>
      <c r="C4165" t="s">
        <v>11318</v>
      </c>
      <c r="D4165" t="s">
        <v>11317</v>
      </c>
      <c r="H4165" s="18"/>
    </row>
    <row r="4166" spans="1:8" x14ac:dyDescent="0.25">
      <c r="A4166" s="19"/>
      <c r="C4166" t="s">
        <v>11316</v>
      </c>
      <c r="D4166" t="s">
        <v>11315</v>
      </c>
      <c r="H4166" s="18"/>
    </row>
    <row r="4167" spans="1:8" x14ac:dyDescent="0.25">
      <c r="A4167" s="19"/>
      <c r="C4167" t="s">
        <v>11314</v>
      </c>
      <c r="D4167" t="s">
        <v>11313</v>
      </c>
      <c r="H4167" s="18"/>
    </row>
    <row r="4168" spans="1:8" x14ac:dyDescent="0.25">
      <c r="A4168" s="19"/>
      <c r="C4168" t="s">
        <v>11312</v>
      </c>
      <c r="D4168" t="s">
        <v>11311</v>
      </c>
      <c r="H4168" s="18"/>
    </row>
    <row r="4169" spans="1:8" x14ac:dyDescent="0.25">
      <c r="A4169" s="19"/>
      <c r="C4169" t="s">
        <v>42592</v>
      </c>
      <c r="D4169" t="s">
        <v>42591</v>
      </c>
      <c r="H4169" s="18"/>
    </row>
    <row r="4170" spans="1:8" x14ac:dyDescent="0.25">
      <c r="A4170" s="19"/>
      <c r="C4170" t="s">
        <v>11310</v>
      </c>
      <c r="D4170" t="s">
        <v>11309</v>
      </c>
      <c r="H4170" s="18"/>
    </row>
    <row r="4171" spans="1:8" x14ac:dyDescent="0.25">
      <c r="A4171" s="19"/>
      <c r="C4171" t="s">
        <v>11308</v>
      </c>
      <c r="D4171" t="s">
        <v>11307</v>
      </c>
      <c r="H4171" s="18"/>
    </row>
    <row r="4172" spans="1:8" x14ac:dyDescent="0.25">
      <c r="A4172" s="19"/>
      <c r="C4172" t="s">
        <v>11306</v>
      </c>
      <c r="D4172" t="s">
        <v>11305</v>
      </c>
      <c r="H4172" s="18"/>
    </row>
    <row r="4173" spans="1:8" x14ac:dyDescent="0.25">
      <c r="A4173" s="19"/>
      <c r="C4173" t="s">
        <v>11304</v>
      </c>
      <c r="D4173" t="s">
        <v>11303</v>
      </c>
      <c r="H4173" s="18"/>
    </row>
    <row r="4174" spans="1:8" x14ac:dyDescent="0.25">
      <c r="A4174" s="19"/>
      <c r="C4174" t="s">
        <v>42590</v>
      </c>
      <c r="D4174" t="s">
        <v>42589</v>
      </c>
      <c r="H4174" s="18"/>
    </row>
    <row r="4175" spans="1:8" x14ac:dyDescent="0.25">
      <c r="A4175" s="19"/>
      <c r="C4175" t="s">
        <v>42588</v>
      </c>
      <c r="D4175" t="s">
        <v>42587</v>
      </c>
      <c r="H4175" s="18"/>
    </row>
    <row r="4176" spans="1:8" x14ac:dyDescent="0.25">
      <c r="A4176" s="19"/>
      <c r="C4176" t="s">
        <v>42586</v>
      </c>
      <c r="D4176" t="s">
        <v>42585</v>
      </c>
      <c r="H4176" s="18"/>
    </row>
    <row r="4177" spans="1:8" x14ac:dyDescent="0.25">
      <c r="A4177" s="731" t="s">
        <v>205</v>
      </c>
      <c r="B4177" s="732"/>
      <c r="C4177" s="732"/>
      <c r="D4177" s="732"/>
      <c r="E4177" s="732"/>
      <c r="F4177" s="732"/>
      <c r="G4177" s="732"/>
      <c r="H4177" s="733"/>
    </row>
    <row r="4178" spans="1:8" x14ac:dyDescent="0.25">
      <c r="A4178" s="734" t="s">
        <v>7192</v>
      </c>
      <c r="B4178" s="735"/>
      <c r="C4178" s="735"/>
      <c r="D4178" s="735"/>
      <c r="E4178" s="735" t="s">
        <v>3794</v>
      </c>
      <c r="F4178" s="735"/>
      <c r="G4178" s="735"/>
      <c r="H4178" s="736"/>
    </row>
    <row r="4179" spans="1:8" x14ac:dyDescent="0.25">
      <c r="A4179" s="328" t="s">
        <v>11302</v>
      </c>
      <c r="B4179" s="290" t="s">
        <v>7190</v>
      </c>
      <c r="C4179" s="290" t="s">
        <v>7189</v>
      </c>
      <c r="D4179" s="291" t="s">
        <v>7188</v>
      </c>
      <c r="E4179" s="288" t="s">
        <v>7191</v>
      </c>
      <c r="F4179" s="290" t="s">
        <v>7190</v>
      </c>
      <c r="G4179" s="290" t="s">
        <v>7189</v>
      </c>
      <c r="H4179" s="327" t="s">
        <v>7188</v>
      </c>
    </row>
    <row r="4180" spans="1:8" x14ac:dyDescent="0.25">
      <c r="A4180" s="19" t="s">
        <v>34070</v>
      </c>
      <c r="B4180" t="s">
        <v>34069</v>
      </c>
      <c r="C4180" t="s">
        <v>34068</v>
      </c>
      <c r="D4180" t="s">
        <v>34067</v>
      </c>
      <c r="E4180" t="s">
        <v>34066</v>
      </c>
      <c r="F4180" t="s">
        <v>34065</v>
      </c>
      <c r="G4180" t="s">
        <v>34064</v>
      </c>
      <c r="H4180" s="18" t="s">
        <v>34063</v>
      </c>
    </row>
    <row r="4181" spans="1:8" x14ac:dyDescent="0.25">
      <c r="A4181" s="19" t="s">
        <v>34062</v>
      </c>
      <c r="B4181" t="s">
        <v>34061</v>
      </c>
      <c r="C4181" t="s">
        <v>34060</v>
      </c>
      <c r="D4181" t="s">
        <v>34059</v>
      </c>
      <c r="E4181" t="s">
        <v>34058</v>
      </c>
      <c r="F4181" t="s">
        <v>34057</v>
      </c>
      <c r="G4181" t="s">
        <v>34056</v>
      </c>
      <c r="H4181" s="18" t="s">
        <v>34055</v>
      </c>
    </row>
    <row r="4182" spans="1:8" x14ac:dyDescent="0.25">
      <c r="A4182" s="19" t="s">
        <v>34054</v>
      </c>
      <c r="B4182" t="s">
        <v>34053</v>
      </c>
      <c r="C4182" t="s">
        <v>34052</v>
      </c>
      <c r="D4182" t="s">
        <v>34051</v>
      </c>
      <c r="E4182" t="s">
        <v>34050</v>
      </c>
      <c r="F4182" t="s">
        <v>34049</v>
      </c>
      <c r="G4182" t="s">
        <v>34048</v>
      </c>
      <c r="H4182" s="18" t="s">
        <v>34047</v>
      </c>
    </row>
    <row r="4183" spans="1:8" x14ac:dyDescent="0.25">
      <c r="A4183" s="19" t="s">
        <v>34046</v>
      </c>
      <c r="B4183" t="s">
        <v>34045</v>
      </c>
      <c r="C4183" t="s">
        <v>34029</v>
      </c>
      <c r="D4183" t="s">
        <v>34028</v>
      </c>
      <c r="E4183" t="s">
        <v>34042</v>
      </c>
      <c r="F4183" t="s">
        <v>34041</v>
      </c>
      <c r="G4183" t="s">
        <v>34040</v>
      </c>
      <c r="H4183" s="18" t="s">
        <v>34039</v>
      </c>
    </row>
    <row r="4184" spans="1:8" x14ac:dyDescent="0.25">
      <c r="A4184" s="19" t="s">
        <v>34038</v>
      </c>
      <c r="B4184" t="s">
        <v>32786</v>
      </c>
      <c r="C4184" t="s">
        <v>34022</v>
      </c>
      <c r="D4184" t="s">
        <v>34021</v>
      </c>
      <c r="E4184" t="s">
        <v>34034</v>
      </c>
      <c r="F4184" t="s">
        <v>42584</v>
      </c>
      <c r="G4184" t="s">
        <v>34033</v>
      </c>
      <c r="H4184" s="18" t="s">
        <v>34032</v>
      </c>
    </row>
    <row r="4185" spans="1:8" x14ac:dyDescent="0.25">
      <c r="A4185" s="19" t="s">
        <v>34031</v>
      </c>
      <c r="B4185" t="s">
        <v>34037</v>
      </c>
      <c r="C4185" t="s">
        <v>34015</v>
      </c>
      <c r="D4185" t="s">
        <v>34014</v>
      </c>
      <c r="E4185" t="s">
        <v>34027</v>
      </c>
      <c r="F4185" t="s">
        <v>26993</v>
      </c>
      <c r="G4185" t="s">
        <v>34026</v>
      </c>
      <c r="H4185" s="18" t="s">
        <v>34025</v>
      </c>
    </row>
    <row r="4186" spans="1:8" x14ac:dyDescent="0.25">
      <c r="A4186" s="19" t="s">
        <v>34024</v>
      </c>
      <c r="B4186" t="s">
        <v>34030</v>
      </c>
      <c r="C4186" t="s">
        <v>34008</v>
      </c>
      <c r="D4186" t="s">
        <v>34007</v>
      </c>
      <c r="E4186" t="s">
        <v>34020</v>
      </c>
      <c r="F4186" t="s">
        <v>42583</v>
      </c>
      <c r="G4186" t="s">
        <v>34019</v>
      </c>
      <c r="H4186" s="18" t="s">
        <v>34018</v>
      </c>
    </row>
    <row r="4187" spans="1:8" x14ac:dyDescent="0.25">
      <c r="A4187" s="19" t="s">
        <v>34017</v>
      </c>
      <c r="B4187" t="s">
        <v>34023</v>
      </c>
      <c r="C4187" t="s">
        <v>27843</v>
      </c>
      <c r="D4187" t="s">
        <v>27842</v>
      </c>
      <c r="E4187" t="s">
        <v>34013</v>
      </c>
      <c r="F4187" t="s">
        <v>42582</v>
      </c>
      <c r="G4187" t="s">
        <v>34012</v>
      </c>
      <c r="H4187" s="18" t="s">
        <v>34011</v>
      </c>
    </row>
    <row r="4188" spans="1:8" x14ac:dyDescent="0.25">
      <c r="A4188" s="19" t="s">
        <v>34010</v>
      </c>
      <c r="B4188" t="s">
        <v>34016</v>
      </c>
      <c r="C4188" t="s">
        <v>34000</v>
      </c>
      <c r="D4188" t="s">
        <v>33999</v>
      </c>
      <c r="E4188" t="s">
        <v>34006</v>
      </c>
      <c r="F4188" t="s">
        <v>34005</v>
      </c>
      <c r="G4188" t="s">
        <v>34004</v>
      </c>
      <c r="H4188" s="18" t="s">
        <v>34003</v>
      </c>
    </row>
    <row r="4189" spans="1:8" x14ac:dyDescent="0.25">
      <c r="A4189" s="19" t="s">
        <v>34002</v>
      </c>
      <c r="B4189" t="s">
        <v>32822</v>
      </c>
      <c r="C4189" t="s">
        <v>33992</v>
      </c>
      <c r="D4189" t="s">
        <v>33991</v>
      </c>
      <c r="E4189" t="s">
        <v>33998</v>
      </c>
      <c r="F4189" t="s">
        <v>33997</v>
      </c>
      <c r="G4189" t="s">
        <v>33996</v>
      </c>
      <c r="H4189" s="18" t="s">
        <v>33995</v>
      </c>
    </row>
    <row r="4190" spans="1:8" x14ac:dyDescent="0.25">
      <c r="A4190" s="19" t="s">
        <v>33994</v>
      </c>
      <c r="B4190" t="s">
        <v>34009</v>
      </c>
      <c r="C4190" t="s">
        <v>33984</v>
      </c>
      <c r="D4190" t="s">
        <v>33983</v>
      </c>
      <c r="E4190" t="s">
        <v>33990</v>
      </c>
      <c r="F4190" t="s">
        <v>33989</v>
      </c>
      <c r="G4190" t="s">
        <v>33988</v>
      </c>
      <c r="H4190" s="18" t="s">
        <v>33987</v>
      </c>
    </row>
    <row r="4191" spans="1:8" x14ac:dyDescent="0.25">
      <c r="A4191" s="19" t="s">
        <v>33986</v>
      </c>
      <c r="B4191" t="s">
        <v>34001</v>
      </c>
      <c r="C4191" t="s">
        <v>33976</v>
      </c>
      <c r="D4191" t="s">
        <v>33975</v>
      </c>
      <c r="E4191" t="s">
        <v>33982</v>
      </c>
      <c r="F4191" t="s">
        <v>33981</v>
      </c>
      <c r="G4191" t="s">
        <v>33980</v>
      </c>
      <c r="H4191" s="18" t="s">
        <v>33979</v>
      </c>
    </row>
    <row r="4192" spans="1:8" x14ac:dyDescent="0.25">
      <c r="A4192" s="19" t="s">
        <v>33978</v>
      </c>
      <c r="B4192" t="s">
        <v>33985</v>
      </c>
      <c r="C4192" t="s">
        <v>33969</v>
      </c>
      <c r="D4192" t="s">
        <v>33968</v>
      </c>
      <c r="E4192" t="s">
        <v>33974</v>
      </c>
      <c r="F4192" t="s">
        <v>42581</v>
      </c>
      <c r="G4192" t="s">
        <v>33973</v>
      </c>
      <c r="H4192" s="18" t="s">
        <v>33972</v>
      </c>
    </row>
    <row r="4193" spans="1:8" x14ac:dyDescent="0.25">
      <c r="A4193" s="19" t="s">
        <v>33971</v>
      </c>
      <c r="B4193" t="s">
        <v>33993</v>
      </c>
      <c r="C4193" t="s">
        <v>33910</v>
      </c>
      <c r="D4193" t="s">
        <v>33909</v>
      </c>
      <c r="E4193" t="s">
        <v>33967</v>
      </c>
      <c r="F4193" t="s">
        <v>42580</v>
      </c>
      <c r="G4193" t="s">
        <v>33966</v>
      </c>
      <c r="H4193" s="18" t="s">
        <v>33965</v>
      </c>
    </row>
    <row r="4194" spans="1:8" x14ac:dyDescent="0.25">
      <c r="A4194" s="19" t="s">
        <v>33964</v>
      </c>
      <c r="B4194" t="s">
        <v>19110</v>
      </c>
      <c r="C4194" t="s">
        <v>33962</v>
      </c>
      <c r="D4194" t="s">
        <v>33961</v>
      </c>
      <c r="E4194" t="s">
        <v>33960</v>
      </c>
      <c r="F4194" t="s">
        <v>33959</v>
      </c>
      <c r="G4194" t="s">
        <v>33958</v>
      </c>
      <c r="H4194" s="18" t="s">
        <v>33957</v>
      </c>
    </row>
    <row r="4195" spans="1:8" x14ac:dyDescent="0.25">
      <c r="A4195" s="19" t="s">
        <v>33956</v>
      </c>
      <c r="B4195" t="s">
        <v>33970</v>
      </c>
      <c r="C4195" t="s">
        <v>33954</v>
      </c>
      <c r="D4195" t="s">
        <v>33953</v>
      </c>
      <c r="E4195" t="s">
        <v>33952</v>
      </c>
      <c r="F4195" t="s">
        <v>33951</v>
      </c>
      <c r="G4195" t="s">
        <v>33950</v>
      </c>
      <c r="H4195" s="18" t="s">
        <v>33949</v>
      </c>
    </row>
    <row r="4196" spans="1:8" x14ac:dyDescent="0.25">
      <c r="A4196" s="19" t="s">
        <v>33948</v>
      </c>
      <c r="B4196" t="s">
        <v>33911</v>
      </c>
      <c r="C4196" t="s">
        <v>33946</v>
      </c>
      <c r="D4196" t="s">
        <v>33945</v>
      </c>
      <c r="E4196" t="s">
        <v>33944</v>
      </c>
      <c r="F4196" t="s">
        <v>42579</v>
      </c>
      <c r="G4196" t="s">
        <v>33943</v>
      </c>
      <c r="H4196" s="18" t="s">
        <v>33942</v>
      </c>
    </row>
    <row r="4197" spans="1:8" x14ac:dyDescent="0.25">
      <c r="A4197" s="19" t="s">
        <v>33941</v>
      </c>
      <c r="B4197" t="s">
        <v>33963</v>
      </c>
      <c r="C4197" t="s">
        <v>33939</v>
      </c>
      <c r="D4197" t="s">
        <v>33938</v>
      </c>
      <c r="E4197" t="s">
        <v>33937</v>
      </c>
      <c r="F4197" t="s">
        <v>42578</v>
      </c>
      <c r="G4197" t="s">
        <v>33936</v>
      </c>
      <c r="H4197" s="18" t="s">
        <v>33935</v>
      </c>
    </row>
    <row r="4198" spans="1:8" x14ac:dyDescent="0.25">
      <c r="A4198" s="19" t="s">
        <v>33934</v>
      </c>
      <c r="B4198" t="s">
        <v>33955</v>
      </c>
      <c r="C4198" t="s">
        <v>33932</v>
      </c>
      <c r="D4198" t="s">
        <v>33931</v>
      </c>
      <c r="E4198" t="s">
        <v>33930</v>
      </c>
      <c r="F4198" t="s">
        <v>33929</v>
      </c>
      <c r="G4198" t="s">
        <v>33928</v>
      </c>
      <c r="H4198" s="18" t="s">
        <v>33927</v>
      </c>
    </row>
    <row r="4199" spans="1:8" x14ac:dyDescent="0.25">
      <c r="A4199" s="19" t="s">
        <v>33926</v>
      </c>
      <c r="B4199" t="s">
        <v>33947</v>
      </c>
      <c r="C4199" t="s">
        <v>33924</v>
      </c>
      <c r="D4199" t="s">
        <v>33923</v>
      </c>
      <c r="E4199" t="s">
        <v>33922</v>
      </c>
      <c r="F4199" t="s">
        <v>42577</v>
      </c>
      <c r="G4199" t="s">
        <v>33921</v>
      </c>
      <c r="H4199" s="18" t="s">
        <v>33920</v>
      </c>
    </row>
    <row r="4200" spans="1:8" x14ac:dyDescent="0.25">
      <c r="A4200" s="19" t="s">
        <v>33919</v>
      </c>
      <c r="B4200" t="s">
        <v>33940</v>
      </c>
      <c r="C4200" t="s">
        <v>33917</v>
      </c>
      <c r="D4200" t="s">
        <v>33916</v>
      </c>
      <c r="E4200" t="s">
        <v>33915</v>
      </c>
      <c r="F4200" t="s">
        <v>42576</v>
      </c>
      <c r="G4200" t="s">
        <v>33914</v>
      </c>
      <c r="H4200" s="18" t="s">
        <v>33913</v>
      </c>
    </row>
    <row r="4201" spans="1:8" x14ac:dyDescent="0.25">
      <c r="A4201" s="19" t="s">
        <v>33912</v>
      </c>
      <c r="B4201" t="s">
        <v>33933</v>
      </c>
      <c r="C4201" t="s">
        <v>27893</v>
      </c>
      <c r="D4201" t="s">
        <v>27892</v>
      </c>
      <c r="E4201" t="s">
        <v>33908</v>
      </c>
      <c r="F4201" t="s">
        <v>42575</v>
      </c>
      <c r="G4201" t="s">
        <v>33907</v>
      </c>
      <c r="H4201" s="18" t="s">
        <v>33906</v>
      </c>
    </row>
    <row r="4202" spans="1:8" x14ac:dyDescent="0.25">
      <c r="A4202" s="19" t="s">
        <v>33905</v>
      </c>
      <c r="B4202" t="s">
        <v>33925</v>
      </c>
      <c r="C4202" t="s">
        <v>27891</v>
      </c>
      <c r="D4202" t="s">
        <v>27890</v>
      </c>
      <c r="E4202" t="s">
        <v>33901</v>
      </c>
      <c r="F4202" t="s">
        <v>33900</v>
      </c>
      <c r="G4202" t="s">
        <v>33899</v>
      </c>
      <c r="H4202" s="18" t="s">
        <v>33898</v>
      </c>
    </row>
    <row r="4203" spans="1:8" x14ac:dyDescent="0.25">
      <c r="A4203" s="19" t="s">
        <v>33897</v>
      </c>
      <c r="B4203" t="s">
        <v>33918</v>
      </c>
      <c r="C4203" t="s">
        <v>27889</v>
      </c>
      <c r="D4203" t="s">
        <v>27888</v>
      </c>
      <c r="E4203" t="s">
        <v>33893</v>
      </c>
      <c r="F4203" t="s">
        <v>42574</v>
      </c>
      <c r="G4203" t="s">
        <v>33892</v>
      </c>
      <c r="H4203" s="18" t="s">
        <v>33891</v>
      </c>
    </row>
    <row r="4204" spans="1:8" x14ac:dyDescent="0.25">
      <c r="A4204" s="19" t="s">
        <v>33890</v>
      </c>
      <c r="B4204" t="s">
        <v>33904</v>
      </c>
      <c r="C4204" t="s">
        <v>27887</v>
      </c>
      <c r="D4204" t="s">
        <v>27886</v>
      </c>
      <c r="E4204" t="s">
        <v>33886</v>
      </c>
      <c r="F4204" t="s">
        <v>33885</v>
      </c>
      <c r="G4204" t="s">
        <v>33884</v>
      </c>
      <c r="H4204" s="18" t="s">
        <v>33883</v>
      </c>
    </row>
    <row r="4205" spans="1:8" x14ac:dyDescent="0.25">
      <c r="A4205" s="19" t="s">
        <v>33882</v>
      </c>
      <c r="B4205" t="s">
        <v>33896</v>
      </c>
      <c r="C4205" t="s">
        <v>27885</v>
      </c>
      <c r="D4205" t="s">
        <v>27884</v>
      </c>
      <c r="E4205" t="s">
        <v>33878</v>
      </c>
      <c r="F4205" t="s">
        <v>33877</v>
      </c>
      <c r="G4205" t="s">
        <v>33876</v>
      </c>
      <c r="H4205" s="18" t="s">
        <v>33875</v>
      </c>
    </row>
    <row r="4206" spans="1:8" x14ac:dyDescent="0.25">
      <c r="A4206" s="19" t="s">
        <v>33874</v>
      </c>
      <c r="B4206" t="s">
        <v>33889</v>
      </c>
      <c r="C4206" t="s">
        <v>27841</v>
      </c>
      <c r="D4206" t="s">
        <v>27840</v>
      </c>
      <c r="E4206" t="s">
        <v>33870</v>
      </c>
      <c r="F4206" t="s">
        <v>33869</v>
      </c>
      <c r="G4206" t="s">
        <v>42573</v>
      </c>
      <c r="H4206" s="18" t="s">
        <v>42572</v>
      </c>
    </row>
    <row r="4207" spans="1:8" x14ac:dyDescent="0.25">
      <c r="A4207" s="19" t="s">
        <v>33866</v>
      </c>
      <c r="B4207" t="s">
        <v>33881</v>
      </c>
      <c r="C4207" t="s">
        <v>33903</v>
      </c>
      <c r="D4207" t="s">
        <v>33902</v>
      </c>
      <c r="E4207" t="s">
        <v>33862</v>
      </c>
      <c r="F4207" t="s">
        <v>42571</v>
      </c>
      <c r="G4207" t="s">
        <v>33868</v>
      </c>
      <c r="H4207" s="18" t="s">
        <v>33867</v>
      </c>
    </row>
    <row r="4208" spans="1:8" x14ac:dyDescent="0.25">
      <c r="A4208" s="19" t="s">
        <v>33859</v>
      </c>
      <c r="B4208" t="s">
        <v>33873</v>
      </c>
      <c r="C4208" t="s">
        <v>33895</v>
      </c>
      <c r="D4208" t="s">
        <v>33894</v>
      </c>
      <c r="E4208" t="s">
        <v>33855</v>
      </c>
      <c r="F4208" t="s">
        <v>42570</v>
      </c>
      <c r="G4208" t="s">
        <v>33861</v>
      </c>
      <c r="H4208" s="18" t="s">
        <v>33860</v>
      </c>
    </row>
    <row r="4209" spans="1:8" x14ac:dyDescent="0.25">
      <c r="A4209" s="19" t="s">
        <v>33852</v>
      </c>
      <c r="B4209" t="s">
        <v>33865</v>
      </c>
      <c r="C4209" t="s">
        <v>33888</v>
      </c>
      <c r="D4209" t="s">
        <v>33887</v>
      </c>
      <c r="E4209" t="s">
        <v>33848</v>
      </c>
      <c r="F4209" t="s">
        <v>42569</v>
      </c>
      <c r="G4209" t="s">
        <v>33854</v>
      </c>
      <c r="H4209" s="18" t="s">
        <v>33853</v>
      </c>
    </row>
    <row r="4210" spans="1:8" x14ac:dyDescent="0.25">
      <c r="A4210" s="19" t="s">
        <v>33845</v>
      </c>
      <c r="B4210" t="s">
        <v>33858</v>
      </c>
      <c r="C4210" t="s">
        <v>33880</v>
      </c>
      <c r="D4210" t="s">
        <v>33879</v>
      </c>
      <c r="E4210" t="s">
        <v>33841</v>
      </c>
      <c r="F4210" t="s">
        <v>42568</v>
      </c>
      <c r="G4210" t="s">
        <v>33847</v>
      </c>
      <c r="H4210" s="18" t="s">
        <v>33846</v>
      </c>
    </row>
    <row r="4211" spans="1:8" x14ac:dyDescent="0.25">
      <c r="A4211" s="19" t="s">
        <v>33838</v>
      </c>
      <c r="B4211" t="s">
        <v>33851</v>
      </c>
      <c r="C4211" t="s">
        <v>33872</v>
      </c>
      <c r="D4211" t="s">
        <v>33871</v>
      </c>
      <c r="E4211" t="s">
        <v>33835</v>
      </c>
      <c r="F4211" t="s">
        <v>33834</v>
      </c>
      <c r="G4211" t="s">
        <v>33840</v>
      </c>
      <c r="H4211" s="18" t="s">
        <v>33839</v>
      </c>
    </row>
    <row r="4212" spans="1:8" x14ac:dyDescent="0.25">
      <c r="A4212" s="19" t="s">
        <v>33831</v>
      </c>
      <c r="B4212" t="s">
        <v>33844</v>
      </c>
      <c r="C4212" t="s">
        <v>33864</v>
      </c>
      <c r="D4212" t="s">
        <v>33863</v>
      </c>
      <c r="E4212" t="s">
        <v>33827</v>
      </c>
      <c r="F4212" t="s">
        <v>42567</v>
      </c>
      <c r="G4212" t="s">
        <v>33833</v>
      </c>
      <c r="H4212" s="18" t="s">
        <v>33832</v>
      </c>
    </row>
    <row r="4213" spans="1:8" x14ac:dyDescent="0.25">
      <c r="A4213" s="19" t="s">
        <v>33824</v>
      </c>
      <c r="B4213" t="s">
        <v>33977</v>
      </c>
      <c r="C4213" t="s">
        <v>33857</v>
      </c>
      <c r="D4213" t="s">
        <v>33856</v>
      </c>
      <c r="E4213" t="s">
        <v>33820</v>
      </c>
      <c r="F4213" t="s">
        <v>42566</v>
      </c>
      <c r="G4213" t="s">
        <v>33826</v>
      </c>
      <c r="H4213" s="18" t="s">
        <v>33825</v>
      </c>
    </row>
    <row r="4214" spans="1:8" x14ac:dyDescent="0.25">
      <c r="A4214" s="19" t="s">
        <v>33817</v>
      </c>
      <c r="B4214" t="s">
        <v>33830</v>
      </c>
      <c r="C4214" t="s">
        <v>33850</v>
      </c>
      <c r="D4214" t="s">
        <v>33849</v>
      </c>
      <c r="E4214" t="s">
        <v>33813</v>
      </c>
      <c r="F4214" t="s">
        <v>33812</v>
      </c>
      <c r="G4214" t="s">
        <v>33819</v>
      </c>
      <c r="H4214" s="18" t="s">
        <v>33818</v>
      </c>
    </row>
    <row r="4215" spans="1:8" x14ac:dyDescent="0.25">
      <c r="A4215" s="19" t="s">
        <v>33809</v>
      </c>
      <c r="B4215" t="s">
        <v>33823</v>
      </c>
      <c r="C4215" t="s">
        <v>33843</v>
      </c>
      <c r="D4215" t="s">
        <v>33842</v>
      </c>
      <c r="E4215" t="s">
        <v>33805</v>
      </c>
      <c r="F4215" t="s">
        <v>42565</v>
      </c>
      <c r="G4215" t="s">
        <v>33811</v>
      </c>
      <c r="H4215" s="18" t="s">
        <v>33810</v>
      </c>
    </row>
    <row r="4216" spans="1:8" x14ac:dyDescent="0.25">
      <c r="A4216" s="19" t="s">
        <v>33802</v>
      </c>
      <c r="B4216" t="s">
        <v>33816</v>
      </c>
      <c r="C4216" t="s">
        <v>33837</v>
      </c>
      <c r="D4216" t="s">
        <v>33836</v>
      </c>
      <c r="E4216" t="s">
        <v>33798</v>
      </c>
      <c r="F4216" t="s">
        <v>42564</v>
      </c>
      <c r="G4216" t="s">
        <v>33804</v>
      </c>
      <c r="H4216" s="18" t="s">
        <v>33803</v>
      </c>
    </row>
    <row r="4217" spans="1:8" x14ac:dyDescent="0.25">
      <c r="A4217" s="19" t="s">
        <v>33795</v>
      </c>
      <c r="B4217" t="s">
        <v>33808</v>
      </c>
      <c r="C4217" t="s">
        <v>33829</v>
      </c>
      <c r="D4217" t="s">
        <v>33828</v>
      </c>
      <c r="E4217" t="s">
        <v>33791</v>
      </c>
      <c r="F4217" t="s">
        <v>42563</v>
      </c>
      <c r="G4217" t="s">
        <v>33797</v>
      </c>
      <c r="H4217" s="18" t="s">
        <v>33796</v>
      </c>
    </row>
    <row r="4218" spans="1:8" x14ac:dyDescent="0.25">
      <c r="A4218" s="19" t="s">
        <v>33788</v>
      </c>
      <c r="B4218" t="s">
        <v>33801</v>
      </c>
      <c r="C4218" t="s">
        <v>33822</v>
      </c>
      <c r="D4218" t="s">
        <v>33821</v>
      </c>
      <c r="E4218" t="s">
        <v>33784</v>
      </c>
      <c r="F4218" t="s">
        <v>42562</v>
      </c>
      <c r="G4218" t="s">
        <v>33790</v>
      </c>
      <c r="H4218" s="18" t="s">
        <v>33789</v>
      </c>
    </row>
    <row r="4219" spans="1:8" x14ac:dyDescent="0.25">
      <c r="A4219" s="19" t="s">
        <v>33781</v>
      </c>
      <c r="B4219" t="s">
        <v>33794</v>
      </c>
      <c r="C4219" t="s">
        <v>33815</v>
      </c>
      <c r="D4219" t="s">
        <v>33814</v>
      </c>
      <c r="E4219" t="s">
        <v>33777</v>
      </c>
      <c r="F4219" t="s">
        <v>33776</v>
      </c>
      <c r="G4219" t="s">
        <v>33783</v>
      </c>
      <c r="H4219" s="18" t="s">
        <v>33782</v>
      </c>
    </row>
    <row r="4220" spans="1:8" x14ac:dyDescent="0.25">
      <c r="A4220" s="19" t="s">
        <v>33773</v>
      </c>
      <c r="B4220" t="s">
        <v>33787</v>
      </c>
      <c r="C4220" t="s">
        <v>33807</v>
      </c>
      <c r="D4220" t="s">
        <v>33806</v>
      </c>
      <c r="E4220" t="s">
        <v>33769</v>
      </c>
      <c r="F4220" t="s">
        <v>42561</v>
      </c>
      <c r="G4220" t="s">
        <v>33775</v>
      </c>
      <c r="H4220" s="18" t="s">
        <v>33774</v>
      </c>
    </row>
    <row r="4221" spans="1:8" x14ac:dyDescent="0.25">
      <c r="A4221" s="19" t="s">
        <v>33766</v>
      </c>
      <c r="B4221" t="s">
        <v>33780</v>
      </c>
      <c r="C4221" t="s">
        <v>33800</v>
      </c>
      <c r="D4221" t="s">
        <v>33799</v>
      </c>
      <c r="E4221" t="s">
        <v>33762</v>
      </c>
      <c r="F4221" t="s">
        <v>42560</v>
      </c>
      <c r="G4221" t="s">
        <v>33768</v>
      </c>
      <c r="H4221" s="18" t="s">
        <v>33767</v>
      </c>
    </row>
    <row r="4222" spans="1:8" x14ac:dyDescent="0.25">
      <c r="A4222" s="19" t="s">
        <v>33759</v>
      </c>
      <c r="B4222" t="s">
        <v>33772</v>
      </c>
      <c r="C4222" t="s">
        <v>33793</v>
      </c>
      <c r="D4222" t="s">
        <v>33792</v>
      </c>
      <c r="E4222" t="s">
        <v>33755</v>
      </c>
      <c r="F4222" t="s">
        <v>42559</v>
      </c>
      <c r="G4222" t="s">
        <v>33761</v>
      </c>
      <c r="H4222" s="18" t="s">
        <v>33760</v>
      </c>
    </row>
    <row r="4223" spans="1:8" x14ac:dyDescent="0.25">
      <c r="A4223" s="19" t="s">
        <v>33752</v>
      </c>
      <c r="B4223" t="s">
        <v>33765</v>
      </c>
      <c r="C4223" t="s">
        <v>33786</v>
      </c>
      <c r="D4223" t="s">
        <v>33785</v>
      </c>
      <c r="E4223" t="s">
        <v>33748</v>
      </c>
      <c r="F4223" t="s">
        <v>42558</v>
      </c>
      <c r="G4223" t="s">
        <v>33754</v>
      </c>
      <c r="H4223" s="18" t="s">
        <v>33753</v>
      </c>
    </row>
    <row r="4224" spans="1:8" x14ac:dyDescent="0.25">
      <c r="A4224" s="19" t="s">
        <v>33745</v>
      </c>
      <c r="B4224" t="s">
        <v>33758</v>
      </c>
      <c r="C4224" t="s">
        <v>33779</v>
      </c>
      <c r="D4224" t="s">
        <v>33778</v>
      </c>
      <c r="E4224" t="s">
        <v>33741</v>
      </c>
      <c r="F4224" t="s">
        <v>33740</v>
      </c>
      <c r="G4224" t="s">
        <v>33747</v>
      </c>
      <c r="H4224" s="18" t="s">
        <v>33746</v>
      </c>
    </row>
    <row r="4225" spans="1:8" x14ac:dyDescent="0.25">
      <c r="A4225" s="19" t="s">
        <v>33737</v>
      </c>
      <c r="B4225" t="s">
        <v>33751</v>
      </c>
      <c r="C4225" t="s">
        <v>33771</v>
      </c>
      <c r="D4225" t="s">
        <v>33770</v>
      </c>
      <c r="E4225" t="s">
        <v>33733</v>
      </c>
      <c r="F4225" t="s">
        <v>42557</v>
      </c>
      <c r="G4225" t="s">
        <v>33739</v>
      </c>
      <c r="H4225" s="18" t="s">
        <v>33738</v>
      </c>
    </row>
    <row r="4226" spans="1:8" x14ac:dyDescent="0.25">
      <c r="A4226" s="19" t="s">
        <v>33730</v>
      </c>
      <c r="B4226" t="s">
        <v>33744</v>
      </c>
      <c r="C4226" t="s">
        <v>33764</v>
      </c>
      <c r="D4226" t="s">
        <v>33763</v>
      </c>
      <c r="E4226" t="s">
        <v>33726</v>
      </c>
      <c r="F4226" t="s">
        <v>42556</v>
      </c>
      <c r="G4226" t="s">
        <v>33732</v>
      </c>
      <c r="H4226" s="18" t="s">
        <v>33731</v>
      </c>
    </row>
    <row r="4227" spans="1:8" x14ac:dyDescent="0.25">
      <c r="A4227" s="19" t="s">
        <v>33723</v>
      </c>
      <c r="B4227" t="s">
        <v>33736</v>
      </c>
      <c r="C4227" t="s">
        <v>33757</v>
      </c>
      <c r="D4227" t="s">
        <v>33756</v>
      </c>
      <c r="E4227" t="s">
        <v>33719</v>
      </c>
      <c r="F4227" t="s">
        <v>42555</v>
      </c>
      <c r="G4227" t="s">
        <v>33725</v>
      </c>
      <c r="H4227" s="18" t="s">
        <v>33724</v>
      </c>
    </row>
    <row r="4228" spans="1:8" x14ac:dyDescent="0.25">
      <c r="A4228" s="19" t="s">
        <v>33716</v>
      </c>
      <c r="B4228" t="s">
        <v>33729</v>
      </c>
      <c r="C4228" t="s">
        <v>33550</v>
      </c>
      <c r="D4228" t="s">
        <v>33549</v>
      </c>
      <c r="E4228" t="s">
        <v>33712</v>
      </c>
      <c r="F4228" t="s">
        <v>33711</v>
      </c>
      <c r="G4228" t="s">
        <v>33718</v>
      </c>
      <c r="H4228" s="18" t="s">
        <v>33717</v>
      </c>
    </row>
    <row r="4229" spans="1:8" x14ac:dyDescent="0.25">
      <c r="A4229" s="19" t="s">
        <v>33708</v>
      </c>
      <c r="B4229" t="s">
        <v>33722</v>
      </c>
      <c r="C4229" t="s">
        <v>33743</v>
      </c>
      <c r="D4229" t="s">
        <v>33742</v>
      </c>
      <c r="E4229" t="s">
        <v>33704</v>
      </c>
      <c r="F4229" t="s">
        <v>33703</v>
      </c>
      <c r="G4229" t="s">
        <v>33710</v>
      </c>
      <c r="H4229" s="18" t="s">
        <v>33709</v>
      </c>
    </row>
    <row r="4230" spans="1:8" x14ac:dyDescent="0.25">
      <c r="A4230" s="19" t="s">
        <v>33700</v>
      </c>
      <c r="B4230" t="s">
        <v>33715</v>
      </c>
      <c r="C4230" t="s">
        <v>33735</v>
      </c>
      <c r="D4230" t="s">
        <v>33734</v>
      </c>
      <c r="E4230" t="s">
        <v>33696</v>
      </c>
      <c r="F4230" t="s">
        <v>33695</v>
      </c>
      <c r="G4230" t="s">
        <v>33702</v>
      </c>
      <c r="H4230" s="18" t="s">
        <v>33701</v>
      </c>
    </row>
    <row r="4231" spans="1:8" x14ac:dyDescent="0.25">
      <c r="A4231" s="19" t="s">
        <v>33692</v>
      </c>
      <c r="B4231" t="s">
        <v>33707</v>
      </c>
      <c r="C4231" t="s">
        <v>33728</v>
      </c>
      <c r="D4231" t="s">
        <v>33727</v>
      </c>
      <c r="E4231" t="s">
        <v>33688</v>
      </c>
      <c r="F4231" t="s">
        <v>42554</v>
      </c>
      <c r="G4231" t="s">
        <v>33694</v>
      </c>
      <c r="H4231" s="18" t="s">
        <v>33693</v>
      </c>
    </row>
    <row r="4232" spans="1:8" x14ac:dyDescent="0.25">
      <c r="A4232" s="19" t="s">
        <v>33685</v>
      </c>
      <c r="B4232" t="s">
        <v>33699</v>
      </c>
      <c r="C4232" t="s">
        <v>33721</v>
      </c>
      <c r="D4232" t="s">
        <v>33720</v>
      </c>
      <c r="E4232" t="s">
        <v>33681</v>
      </c>
      <c r="F4232" t="s">
        <v>42553</v>
      </c>
      <c r="G4232" t="s">
        <v>33687</v>
      </c>
      <c r="H4232" s="18" t="s">
        <v>33686</v>
      </c>
    </row>
    <row r="4233" spans="1:8" x14ac:dyDescent="0.25">
      <c r="A4233" s="19" t="s">
        <v>33678</v>
      </c>
      <c r="B4233" t="s">
        <v>33691</v>
      </c>
      <c r="C4233" t="s">
        <v>33714</v>
      </c>
      <c r="D4233" t="s">
        <v>33713</v>
      </c>
      <c r="E4233" t="s">
        <v>33674</v>
      </c>
      <c r="F4233" t="s">
        <v>42552</v>
      </c>
      <c r="G4233" t="s">
        <v>33680</v>
      </c>
      <c r="H4233" s="18" t="s">
        <v>33679</v>
      </c>
    </row>
    <row r="4234" spans="1:8" x14ac:dyDescent="0.25">
      <c r="A4234" s="19" t="s">
        <v>33671</v>
      </c>
      <c r="B4234" t="s">
        <v>33684</v>
      </c>
      <c r="C4234" t="s">
        <v>33706</v>
      </c>
      <c r="D4234" t="s">
        <v>33705</v>
      </c>
      <c r="E4234" t="s">
        <v>33667</v>
      </c>
      <c r="F4234" t="s">
        <v>33666</v>
      </c>
      <c r="G4234" t="s">
        <v>33673</v>
      </c>
      <c r="H4234" s="18" t="s">
        <v>33672</v>
      </c>
    </row>
    <row r="4235" spans="1:8" x14ac:dyDescent="0.25">
      <c r="A4235" s="19" t="s">
        <v>33663</v>
      </c>
      <c r="B4235" t="s">
        <v>33677</v>
      </c>
      <c r="C4235" t="s">
        <v>33698</v>
      </c>
      <c r="D4235" t="s">
        <v>33697</v>
      </c>
      <c r="E4235" t="s">
        <v>33659</v>
      </c>
      <c r="F4235" t="s">
        <v>33658</v>
      </c>
      <c r="G4235" t="s">
        <v>33665</v>
      </c>
      <c r="H4235" s="18" t="s">
        <v>33664</v>
      </c>
    </row>
    <row r="4236" spans="1:8" x14ac:dyDescent="0.25">
      <c r="A4236" s="19" t="s">
        <v>33655</v>
      </c>
      <c r="B4236" t="s">
        <v>33670</v>
      </c>
      <c r="C4236" t="s">
        <v>33690</v>
      </c>
      <c r="D4236" t="s">
        <v>33689</v>
      </c>
      <c r="E4236" t="s">
        <v>33651</v>
      </c>
      <c r="F4236" t="s">
        <v>33650</v>
      </c>
      <c r="G4236" t="s">
        <v>33657</v>
      </c>
      <c r="H4236" s="18" t="s">
        <v>33656</v>
      </c>
    </row>
    <row r="4237" spans="1:8" x14ac:dyDescent="0.25">
      <c r="A4237" s="19" t="s">
        <v>33647</v>
      </c>
      <c r="B4237" t="s">
        <v>33662</v>
      </c>
      <c r="C4237" t="s">
        <v>33683</v>
      </c>
      <c r="D4237" t="s">
        <v>33682</v>
      </c>
      <c r="E4237" t="s">
        <v>33643</v>
      </c>
      <c r="F4237" t="s">
        <v>32738</v>
      </c>
      <c r="G4237" t="s">
        <v>33649</v>
      </c>
      <c r="H4237" s="18" t="s">
        <v>33648</v>
      </c>
    </row>
    <row r="4238" spans="1:8" x14ac:dyDescent="0.25">
      <c r="A4238" s="19" t="s">
        <v>33640</v>
      </c>
      <c r="B4238" t="s">
        <v>33654</v>
      </c>
      <c r="C4238" t="s">
        <v>33676</v>
      </c>
      <c r="D4238" t="s">
        <v>33675</v>
      </c>
      <c r="E4238" t="s">
        <v>33636</v>
      </c>
      <c r="F4238" t="s">
        <v>42551</v>
      </c>
      <c r="G4238" t="s">
        <v>33642</v>
      </c>
      <c r="H4238" s="18" t="s">
        <v>33641</v>
      </c>
    </row>
    <row r="4239" spans="1:8" x14ac:dyDescent="0.25">
      <c r="A4239" s="19" t="s">
        <v>33633</v>
      </c>
      <c r="B4239" t="s">
        <v>33646</v>
      </c>
      <c r="C4239" t="s">
        <v>31638</v>
      </c>
      <c r="D4239" t="s">
        <v>31637</v>
      </c>
      <c r="E4239" t="s">
        <v>33629</v>
      </c>
      <c r="F4239" t="s">
        <v>42550</v>
      </c>
      <c r="G4239" t="s">
        <v>33635</v>
      </c>
      <c r="H4239" s="18" t="s">
        <v>33634</v>
      </c>
    </row>
    <row r="4240" spans="1:8" x14ac:dyDescent="0.25">
      <c r="A4240" s="19" t="s">
        <v>33626</v>
      </c>
      <c r="B4240" t="s">
        <v>33639</v>
      </c>
      <c r="C4240" t="s">
        <v>31634</v>
      </c>
      <c r="D4240" t="s">
        <v>31633</v>
      </c>
      <c r="E4240" t="s">
        <v>33622</v>
      </c>
      <c r="F4240" t="s">
        <v>33621</v>
      </c>
      <c r="G4240" t="s">
        <v>33628</v>
      </c>
      <c r="H4240" s="18" t="s">
        <v>33627</v>
      </c>
    </row>
    <row r="4241" spans="1:8" x14ac:dyDescent="0.25">
      <c r="A4241" s="19" t="s">
        <v>33618</v>
      </c>
      <c r="B4241" t="s">
        <v>33632</v>
      </c>
      <c r="C4241" t="s">
        <v>31630</v>
      </c>
      <c r="D4241" t="s">
        <v>31629</v>
      </c>
      <c r="E4241" t="s">
        <v>33614</v>
      </c>
      <c r="F4241" t="s">
        <v>33613</v>
      </c>
      <c r="G4241" t="s">
        <v>42549</v>
      </c>
      <c r="H4241" s="18" t="s">
        <v>42548</v>
      </c>
    </row>
    <row r="4242" spans="1:8" x14ac:dyDescent="0.25">
      <c r="A4242" s="19" t="s">
        <v>33610</v>
      </c>
      <c r="B4242" t="s">
        <v>33625</v>
      </c>
      <c r="C4242" t="s">
        <v>33475</v>
      </c>
      <c r="D4242" t="s">
        <v>33474</v>
      </c>
      <c r="E4242" t="s">
        <v>33606</v>
      </c>
      <c r="F4242" t="s">
        <v>32696</v>
      </c>
      <c r="G4242" t="s">
        <v>33620</v>
      </c>
      <c r="H4242" s="18" t="s">
        <v>33619</v>
      </c>
    </row>
    <row r="4243" spans="1:8" x14ac:dyDescent="0.25">
      <c r="A4243" s="19" t="s">
        <v>33603</v>
      </c>
      <c r="B4243" t="s">
        <v>32864</v>
      </c>
      <c r="C4243" t="s">
        <v>33091</v>
      </c>
      <c r="D4243" t="s">
        <v>33090</v>
      </c>
      <c r="E4243" t="s">
        <v>33599</v>
      </c>
      <c r="F4243" t="s">
        <v>42547</v>
      </c>
      <c r="G4243" t="s">
        <v>33612</v>
      </c>
      <c r="H4243" s="18" t="s">
        <v>33611</v>
      </c>
    </row>
    <row r="4244" spans="1:8" x14ac:dyDescent="0.25">
      <c r="A4244" s="19" t="s">
        <v>33596</v>
      </c>
      <c r="B4244" t="s">
        <v>33617</v>
      </c>
      <c r="C4244" t="s">
        <v>33085</v>
      </c>
      <c r="D4244" t="s">
        <v>33084</v>
      </c>
      <c r="E4244" t="s">
        <v>33592</v>
      </c>
      <c r="F4244" t="s">
        <v>42546</v>
      </c>
      <c r="G4244" t="s">
        <v>33605</v>
      </c>
      <c r="H4244" s="18" t="s">
        <v>33604</v>
      </c>
    </row>
    <row r="4245" spans="1:8" x14ac:dyDescent="0.25">
      <c r="A4245" s="19" t="s">
        <v>33589</v>
      </c>
      <c r="B4245" t="s">
        <v>33609</v>
      </c>
      <c r="C4245" t="s">
        <v>33469</v>
      </c>
      <c r="D4245" t="s">
        <v>33468</v>
      </c>
      <c r="E4245" t="s">
        <v>33585</v>
      </c>
      <c r="F4245" t="s">
        <v>33584</v>
      </c>
      <c r="G4245" t="s">
        <v>33598</v>
      </c>
      <c r="H4245" s="18" t="s">
        <v>33597</v>
      </c>
    </row>
    <row r="4246" spans="1:8" x14ac:dyDescent="0.25">
      <c r="A4246" s="19" t="s">
        <v>33581</v>
      </c>
      <c r="B4246" t="s">
        <v>33602</v>
      </c>
      <c r="C4246" t="s">
        <v>33461</v>
      </c>
      <c r="D4246" t="s">
        <v>33460</v>
      </c>
      <c r="E4246" t="s">
        <v>33577</v>
      </c>
      <c r="F4246" t="s">
        <v>42545</v>
      </c>
      <c r="G4246" t="s">
        <v>33591</v>
      </c>
      <c r="H4246" s="18" t="s">
        <v>33590</v>
      </c>
    </row>
    <row r="4247" spans="1:8" x14ac:dyDescent="0.25">
      <c r="A4247" s="19" t="s">
        <v>33574</v>
      </c>
      <c r="B4247" t="s">
        <v>33595</v>
      </c>
      <c r="C4247" t="s">
        <v>33453</v>
      </c>
      <c r="D4247" t="s">
        <v>33452</v>
      </c>
      <c r="E4247" t="s">
        <v>33570</v>
      </c>
      <c r="F4247" t="s">
        <v>33569</v>
      </c>
      <c r="G4247" t="s">
        <v>33583</v>
      </c>
      <c r="H4247" s="18" t="s">
        <v>33582</v>
      </c>
    </row>
    <row r="4248" spans="1:8" x14ac:dyDescent="0.25">
      <c r="A4248" s="19" t="s">
        <v>33566</v>
      </c>
      <c r="B4248" t="s">
        <v>33588</v>
      </c>
      <c r="C4248" t="s">
        <v>33445</v>
      </c>
      <c r="D4248" t="s">
        <v>33444</v>
      </c>
      <c r="E4248" t="s">
        <v>33562</v>
      </c>
      <c r="F4248" t="s">
        <v>42544</v>
      </c>
      <c r="G4248" t="s">
        <v>33576</v>
      </c>
      <c r="H4248" s="18" t="s">
        <v>33575</v>
      </c>
    </row>
    <row r="4249" spans="1:8" x14ac:dyDescent="0.25">
      <c r="A4249" s="19" t="s">
        <v>33559</v>
      </c>
      <c r="B4249" t="s">
        <v>33580</v>
      </c>
      <c r="C4249" t="s">
        <v>33437</v>
      </c>
      <c r="D4249" t="s">
        <v>33436</v>
      </c>
      <c r="E4249" t="s">
        <v>33555</v>
      </c>
      <c r="F4249" t="s">
        <v>32636</v>
      </c>
      <c r="G4249" t="s">
        <v>33568</v>
      </c>
      <c r="H4249" s="18" t="s">
        <v>33567</v>
      </c>
    </row>
    <row r="4250" spans="1:8" x14ac:dyDescent="0.25">
      <c r="A4250" s="19" t="s">
        <v>33552</v>
      </c>
      <c r="B4250" t="s">
        <v>33573</v>
      </c>
      <c r="C4250" t="s">
        <v>33429</v>
      </c>
      <c r="D4250" t="s">
        <v>33428</v>
      </c>
      <c r="E4250" t="s">
        <v>33548</v>
      </c>
      <c r="F4250" t="s">
        <v>42543</v>
      </c>
      <c r="G4250" t="s">
        <v>33561</v>
      </c>
      <c r="H4250" s="18" t="s">
        <v>33560</v>
      </c>
    </row>
    <row r="4251" spans="1:8" x14ac:dyDescent="0.25">
      <c r="A4251" s="19" t="s">
        <v>33545</v>
      </c>
      <c r="B4251" t="s">
        <v>33565</v>
      </c>
      <c r="C4251" t="s">
        <v>33421</v>
      </c>
      <c r="D4251" t="s">
        <v>33420</v>
      </c>
      <c r="E4251" t="s">
        <v>33541</v>
      </c>
      <c r="F4251" t="s">
        <v>33540</v>
      </c>
      <c r="G4251" t="s">
        <v>33554</v>
      </c>
      <c r="H4251" s="18" t="s">
        <v>33553</v>
      </c>
    </row>
    <row r="4252" spans="1:8" x14ac:dyDescent="0.25">
      <c r="A4252" s="19" t="s">
        <v>33537</v>
      </c>
      <c r="B4252" t="s">
        <v>33558</v>
      </c>
      <c r="C4252" t="s">
        <v>33413</v>
      </c>
      <c r="D4252" t="s">
        <v>33412</v>
      </c>
      <c r="E4252" t="s">
        <v>33533</v>
      </c>
      <c r="F4252" t="s">
        <v>33532</v>
      </c>
      <c r="G4252" t="s">
        <v>33547</v>
      </c>
      <c r="H4252" s="18" t="s">
        <v>33546</v>
      </c>
    </row>
    <row r="4253" spans="1:8" x14ac:dyDescent="0.25">
      <c r="A4253" s="19" t="s">
        <v>33529</v>
      </c>
      <c r="B4253" t="s">
        <v>33551</v>
      </c>
      <c r="C4253" t="s">
        <v>33406</v>
      </c>
      <c r="D4253" t="s">
        <v>33405</v>
      </c>
      <c r="E4253" t="s">
        <v>33525</v>
      </c>
      <c r="F4253" t="s">
        <v>33524</v>
      </c>
      <c r="G4253" t="s">
        <v>33539</v>
      </c>
      <c r="H4253" s="18" t="s">
        <v>33538</v>
      </c>
    </row>
    <row r="4254" spans="1:8" x14ac:dyDescent="0.25">
      <c r="A4254" s="19" t="s">
        <v>33521</v>
      </c>
      <c r="B4254" t="s">
        <v>33544</v>
      </c>
      <c r="C4254" t="s">
        <v>33399</v>
      </c>
      <c r="D4254" t="s">
        <v>33398</v>
      </c>
      <c r="E4254" t="s">
        <v>33517</v>
      </c>
      <c r="F4254" t="s">
        <v>33516</v>
      </c>
      <c r="G4254" t="s">
        <v>33531</v>
      </c>
      <c r="H4254" s="18" t="s">
        <v>33530</v>
      </c>
    </row>
    <row r="4255" spans="1:8" x14ac:dyDescent="0.25">
      <c r="A4255" s="19" t="s">
        <v>33513</v>
      </c>
      <c r="B4255" t="s">
        <v>33536</v>
      </c>
      <c r="C4255" t="s">
        <v>33393</v>
      </c>
      <c r="D4255" t="s">
        <v>33392</v>
      </c>
      <c r="E4255" t="s">
        <v>33509</v>
      </c>
      <c r="F4255" t="s">
        <v>33508</v>
      </c>
      <c r="G4255" t="s">
        <v>33523</v>
      </c>
      <c r="H4255" s="18" t="s">
        <v>33522</v>
      </c>
    </row>
    <row r="4256" spans="1:8" x14ac:dyDescent="0.25">
      <c r="A4256" s="19" t="s">
        <v>33505</v>
      </c>
      <c r="B4256" t="s">
        <v>33528</v>
      </c>
      <c r="C4256" t="s">
        <v>33386</v>
      </c>
      <c r="D4256" t="s">
        <v>33385</v>
      </c>
      <c r="E4256" t="s">
        <v>33501</v>
      </c>
      <c r="F4256" t="s">
        <v>42542</v>
      </c>
      <c r="G4256" t="s">
        <v>33515</v>
      </c>
      <c r="H4256" s="18" t="s">
        <v>33514</v>
      </c>
    </row>
    <row r="4257" spans="1:8" x14ac:dyDescent="0.25">
      <c r="A4257" s="19" t="s">
        <v>33498</v>
      </c>
      <c r="B4257" t="s">
        <v>33520</v>
      </c>
      <c r="C4257" t="s">
        <v>33379</v>
      </c>
      <c r="D4257" t="s">
        <v>33378</v>
      </c>
      <c r="E4257" t="s">
        <v>33494</v>
      </c>
      <c r="F4257" t="s">
        <v>42541</v>
      </c>
      <c r="G4257" t="s">
        <v>33507</v>
      </c>
      <c r="H4257" s="18" t="s">
        <v>33506</v>
      </c>
    </row>
    <row r="4258" spans="1:8" x14ac:dyDescent="0.25">
      <c r="A4258" s="19" t="s">
        <v>33491</v>
      </c>
      <c r="B4258" t="s">
        <v>33512</v>
      </c>
      <c r="C4258" t="s">
        <v>33372</v>
      </c>
      <c r="D4258" t="s">
        <v>33371</v>
      </c>
      <c r="E4258" t="s">
        <v>33487</v>
      </c>
      <c r="F4258" t="s">
        <v>42540</v>
      </c>
      <c r="G4258" t="s">
        <v>33500</v>
      </c>
      <c r="H4258" s="18" t="s">
        <v>33499</v>
      </c>
    </row>
    <row r="4259" spans="1:8" x14ac:dyDescent="0.25">
      <c r="A4259" s="19" t="s">
        <v>33484</v>
      </c>
      <c r="B4259" t="s">
        <v>33504</v>
      </c>
      <c r="C4259" t="s">
        <v>33364</v>
      </c>
      <c r="D4259" t="s">
        <v>33363</v>
      </c>
      <c r="E4259" t="s">
        <v>33480</v>
      </c>
      <c r="F4259" t="s">
        <v>32552</v>
      </c>
      <c r="G4259" t="s">
        <v>33493</v>
      </c>
      <c r="H4259" s="18" t="s">
        <v>33492</v>
      </c>
    </row>
    <row r="4260" spans="1:8" x14ac:dyDescent="0.25">
      <c r="A4260" s="19" t="s">
        <v>33477</v>
      </c>
      <c r="B4260" t="s">
        <v>33483</v>
      </c>
      <c r="C4260" t="s">
        <v>33357</v>
      </c>
      <c r="D4260" t="s">
        <v>33356</v>
      </c>
      <c r="E4260" t="s">
        <v>33473</v>
      </c>
      <c r="F4260" t="s">
        <v>42539</v>
      </c>
      <c r="G4260" t="s">
        <v>33486</v>
      </c>
      <c r="H4260" s="18" t="s">
        <v>33485</v>
      </c>
    </row>
    <row r="4261" spans="1:8" x14ac:dyDescent="0.25">
      <c r="A4261" s="19" t="s">
        <v>33470</v>
      </c>
      <c r="B4261" t="s">
        <v>33497</v>
      </c>
      <c r="C4261" t="s">
        <v>33349</v>
      </c>
      <c r="D4261" t="s">
        <v>33348</v>
      </c>
      <c r="E4261" t="s">
        <v>33467</v>
      </c>
      <c r="F4261" t="s">
        <v>33466</v>
      </c>
      <c r="G4261" t="s">
        <v>33479</v>
      </c>
      <c r="H4261" s="18" t="s">
        <v>33478</v>
      </c>
    </row>
    <row r="4262" spans="1:8" x14ac:dyDescent="0.25">
      <c r="A4262" s="19" t="s">
        <v>33463</v>
      </c>
      <c r="B4262" t="s">
        <v>33490</v>
      </c>
      <c r="C4262" t="s">
        <v>33341</v>
      </c>
      <c r="D4262" t="s">
        <v>33340</v>
      </c>
      <c r="E4262" t="s">
        <v>33459</v>
      </c>
      <c r="F4262" t="s">
        <v>33458</v>
      </c>
      <c r="G4262" t="s">
        <v>33472</v>
      </c>
      <c r="H4262" s="18" t="s">
        <v>33471</v>
      </c>
    </row>
    <row r="4263" spans="1:8" x14ac:dyDescent="0.25">
      <c r="A4263" s="19" t="s">
        <v>33455</v>
      </c>
      <c r="B4263" t="s">
        <v>33476</v>
      </c>
      <c r="C4263" t="s">
        <v>33333</v>
      </c>
      <c r="D4263" t="s">
        <v>33332</v>
      </c>
      <c r="E4263" t="s">
        <v>33451</v>
      </c>
      <c r="F4263" t="s">
        <v>33450</v>
      </c>
      <c r="G4263" t="s">
        <v>33465</v>
      </c>
      <c r="H4263" s="18" t="s">
        <v>33464</v>
      </c>
    </row>
    <row r="4264" spans="1:8" x14ac:dyDescent="0.25">
      <c r="A4264" s="19" t="s">
        <v>33447</v>
      </c>
      <c r="B4264" t="s">
        <v>22336</v>
      </c>
      <c r="C4264" t="s">
        <v>33325</v>
      </c>
      <c r="D4264" t="s">
        <v>33324</v>
      </c>
      <c r="E4264" t="s">
        <v>33443</v>
      </c>
      <c r="F4264" t="s">
        <v>33442</v>
      </c>
      <c r="G4264" t="s">
        <v>33457</v>
      </c>
      <c r="H4264" s="18" t="s">
        <v>33456</v>
      </c>
    </row>
    <row r="4265" spans="1:8" x14ac:dyDescent="0.25">
      <c r="A4265" s="19" t="s">
        <v>33439</v>
      </c>
      <c r="B4265" t="s">
        <v>33462</v>
      </c>
      <c r="C4265" t="s">
        <v>33317</v>
      </c>
      <c r="D4265" t="s">
        <v>33316</v>
      </c>
      <c r="E4265" t="s">
        <v>33435</v>
      </c>
      <c r="F4265" t="s">
        <v>33434</v>
      </c>
      <c r="G4265" t="s">
        <v>33449</v>
      </c>
      <c r="H4265" s="18" t="s">
        <v>33448</v>
      </c>
    </row>
    <row r="4266" spans="1:8" x14ac:dyDescent="0.25">
      <c r="A4266" s="19" t="s">
        <v>33431</v>
      </c>
      <c r="B4266" t="s">
        <v>33454</v>
      </c>
      <c r="C4266" t="s">
        <v>33309</v>
      </c>
      <c r="D4266" t="s">
        <v>33308</v>
      </c>
      <c r="E4266" t="s">
        <v>33427</v>
      </c>
      <c r="F4266" t="s">
        <v>33426</v>
      </c>
      <c r="G4266" t="s">
        <v>33441</v>
      </c>
      <c r="H4266" s="18" t="s">
        <v>33440</v>
      </c>
    </row>
    <row r="4267" spans="1:8" x14ac:dyDescent="0.25">
      <c r="A4267" s="19" t="s">
        <v>33423</v>
      </c>
      <c r="B4267" t="s">
        <v>33446</v>
      </c>
      <c r="C4267" t="s">
        <v>33301</v>
      </c>
      <c r="D4267" t="s">
        <v>33300</v>
      </c>
      <c r="E4267" t="s">
        <v>33419</v>
      </c>
      <c r="F4267" t="s">
        <v>33418</v>
      </c>
      <c r="G4267" t="s">
        <v>33433</v>
      </c>
      <c r="H4267" s="18" t="s">
        <v>33432</v>
      </c>
    </row>
    <row r="4268" spans="1:8" x14ac:dyDescent="0.25">
      <c r="A4268" s="19" t="s">
        <v>33415</v>
      </c>
      <c r="B4268" t="s">
        <v>33438</v>
      </c>
      <c r="C4268" t="s">
        <v>33294</v>
      </c>
      <c r="D4268" t="s">
        <v>33293</v>
      </c>
      <c r="E4268" t="s">
        <v>33411</v>
      </c>
      <c r="F4268" t="s">
        <v>33410</v>
      </c>
      <c r="G4268" t="s">
        <v>33425</v>
      </c>
      <c r="H4268" s="18" t="s">
        <v>33424</v>
      </c>
    </row>
    <row r="4269" spans="1:8" x14ac:dyDescent="0.25">
      <c r="A4269" s="19" t="s">
        <v>33408</v>
      </c>
      <c r="B4269" t="s">
        <v>33176</v>
      </c>
      <c r="C4269" t="s">
        <v>33289</v>
      </c>
      <c r="D4269" t="s">
        <v>33288</v>
      </c>
      <c r="E4269" t="s">
        <v>33404</v>
      </c>
      <c r="F4269" t="s">
        <v>33403</v>
      </c>
      <c r="G4269" t="s">
        <v>33417</v>
      </c>
      <c r="H4269" s="18" t="s">
        <v>33416</v>
      </c>
    </row>
    <row r="4270" spans="1:8" x14ac:dyDescent="0.25">
      <c r="A4270" s="19" t="s">
        <v>33401</v>
      </c>
      <c r="B4270" t="s">
        <v>33430</v>
      </c>
      <c r="C4270" t="s">
        <v>33283</v>
      </c>
      <c r="D4270" t="s">
        <v>33282</v>
      </c>
      <c r="E4270" t="s">
        <v>33397</v>
      </c>
      <c r="F4270" t="s">
        <v>42538</v>
      </c>
      <c r="G4270" t="s">
        <v>42537</v>
      </c>
      <c r="H4270" s="18" t="s">
        <v>33409</v>
      </c>
    </row>
    <row r="4271" spans="1:8" x14ac:dyDescent="0.25">
      <c r="A4271" s="19" t="s">
        <v>33395</v>
      </c>
      <c r="B4271" t="s">
        <v>33422</v>
      </c>
      <c r="C4271" t="s">
        <v>33277</v>
      </c>
      <c r="D4271" t="s">
        <v>33276</v>
      </c>
      <c r="E4271" t="s">
        <v>33391</v>
      </c>
      <c r="F4271" t="s">
        <v>33390</v>
      </c>
      <c r="G4271" t="s">
        <v>42536</v>
      </c>
      <c r="H4271" s="18" t="s">
        <v>33402</v>
      </c>
    </row>
    <row r="4272" spans="1:8" x14ac:dyDescent="0.25">
      <c r="A4272" s="19" t="s">
        <v>33388</v>
      </c>
      <c r="B4272" t="s">
        <v>33414</v>
      </c>
      <c r="C4272" t="s">
        <v>33271</v>
      </c>
      <c r="D4272" t="s">
        <v>33270</v>
      </c>
      <c r="E4272" t="s">
        <v>33384</v>
      </c>
      <c r="F4272" t="s">
        <v>33383</v>
      </c>
      <c r="G4272" t="s">
        <v>42535</v>
      </c>
      <c r="H4272" s="18" t="s">
        <v>33396</v>
      </c>
    </row>
    <row r="4273" spans="1:8" x14ac:dyDescent="0.25">
      <c r="A4273" s="19" t="s">
        <v>33381</v>
      </c>
      <c r="B4273" t="s">
        <v>33407</v>
      </c>
      <c r="C4273" t="s">
        <v>33265</v>
      </c>
      <c r="D4273" t="s">
        <v>33264</v>
      </c>
      <c r="E4273" t="s">
        <v>33377</v>
      </c>
      <c r="F4273" t="s">
        <v>33376</v>
      </c>
      <c r="G4273" t="s">
        <v>42534</v>
      </c>
      <c r="H4273" s="18" t="s">
        <v>33389</v>
      </c>
    </row>
    <row r="4274" spans="1:8" x14ac:dyDescent="0.25">
      <c r="A4274" s="19" t="s">
        <v>33374</v>
      </c>
      <c r="B4274" t="s">
        <v>33400</v>
      </c>
      <c r="C4274" t="s">
        <v>33259</v>
      </c>
      <c r="D4274" t="s">
        <v>33258</v>
      </c>
      <c r="E4274" t="s">
        <v>33370</v>
      </c>
      <c r="F4274" t="s">
        <v>33369</v>
      </c>
      <c r="G4274" t="s">
        <v>42533</v>
      </c>
      <c r="H4274" s="18" t="s">
        <v>33382</v>
      </c>
    </row>
    <row r="4275" spans="1:8" x14ac:dyDescent="0.25">
      <c r="A4275" s="19" t="s">
        <v>33366</v>
      </c>
      <c r="B4275" t="s">
        <v>33394</v>
      </c>
      <c r="C4275" t="s">
        <v>33253</v>
      </c>
      <c r="D4275" t="s">
        <v>33252</v>
      </c>
      <c r="E4275" t="s">
        <v>33362</v>
      </c>
      <c r="F4275" t="s">
        <v>42532</v>
      </c>
      <c r="G4275" t="s">
        <v>42531</v>
      </c>
      <c r="H4275" s="18" t="s">
        <v>33375</v>
      </c>
    </row>
    <row r="4276" spans="1:8" x14ac:dyDescent="0.25">
      <c r="A4276" s="19" t="s">
        <v>33359</v>
      </c>
      <c r="B4276" t="s">
        <v>33387</v>
      </c>
      <c r="C4276" t="s">
        <v>33247</v>
      </c>
      <c r="D4276" t="s">
        <v>33246</v>
      </c>
      <c r="E4276" t="s">
        <v>33355</v>
      </c>
      <c r="F4276" t="s">
        <v>33354</v>
      </c>
      <c r="G4276" t="s">
        <v>33368</v>
      </c>
      <c r="H4276" s="18" t="s">
        <v>33367</v>
      </c>
    </row>
    <row r="4277" spans="1:8" x14ac:dyDescent="0.25">
      <c r="A4277" s="19" t="s">
        <v>33351</v>
      </c>
      <c r="B4277" t="s">
        <v>33380</v>
      </c>
      <c r="C4277" t="s">
        <v>33241</v>
      </c>
      <c r="D4277" t="s">
        <v>33240</v>
      </c>
      <c r="E4277" t="s">
        <v>33347</v>
      </c>
      <c r="F4277" t="s">
        <v>33346</v>
      </c>
      <c r="G4277" t="s">
        <v>33361</v>
      </c>
      <c r="H4277" s="18" t="s">
        <v>33360</v>
      </c>
    </row>
    <row r="4278" spans="1:8" x14ac:dyDescent="0.25">
      <c r="A4278" s="19" t="s">
        <v>33343</v>
      </c>
      <c r="B4278" t="s">
        <v>33373</v>
      </c>
      <c r="C4278" t="s">
        <v>33217</v>
      </c>
      <c r="D4278" t="s">
        <v>33216</v>
      </c>
      <c r="E4278" t="s">
        <v>33339</v>
      </c>
      <c r="F4278" t="s">
        <v>33338</v>
      </c>
      <c r="G4278" t="s">
        <v>33353</v>
      </c>
      <c r="H4278" s="18" t="s">
        <v>33352</v>
      </c>
    </row>
    <row r="4279" spans="1:8" x14ac:dyDescent="0.25">
      <c r="A4279" s="19" t="s">
        <v>33335</v>
      </c>
      <c r="B4279" t="s">
        <v>33365</v>
      </c>
      <c r="C4279" t="s">
        <v>33211</v>
      </c>
      <c r="D4279" t="s">
        <v>33210</v>
      </c>
      <c r="E4279" t="s">
        <v>33331</v>
      </c>
      <c r="F4279" t="s">
        <v>33330</v>
      </c>
      <c r="G4279" t="s">
        <v>33345</v>
      </c>
      <c r="H4279" s="18" t="s">
        <v>33344</v>
      </c>
    </row>
    <row r="4280" spans="1:8" x14ac:dyDescent="0.25">
      <c r="A4280" s="19" t="s">
        <v>33327</v>
      </c>
      <c r="B4280" t="s">
        <v>33358</v>
      </c>
      <c r="C4280" t="s">
        <v>33205</v>
      </c>
      <c r="D4280" t="s">
        <v>33204</v>
      </c>
      <c r="E4280" t="s">
        <v>33323</v>
      </c>
      <c r="F4280" t="s">
        <v>33322</v>
      </c>
      <c r="G4280" t="s">
        <v>33337</v>
      </c>
      <c r="H4280" s="18" t="s">
        <v>33336</v>
      </c>
    </row>
    <row r="4281" spans="1:8" x14ac:dyDescent="0.25">
      <c r="A4281" s="19" t="s">
        <v>33319</v>
      </c>
      <c r="B4281" t="s">
        <v>33350</v>
      </c>
      <c r="C4281" t="s">
        <v>33199</v>
      </c>
      <c r="D4281" t="s">
        <v>33198</v>
      </c>
      <c r="E4281" t="s">
        <v>33315</v>
      </c>
      <c r="F4281" t="s">
        <v>33314</v>
      </c>
      <c r="G4281" t="s">
        <v>33329</v>
      </c>
      <c r="H4281" s="18" t="s">
        <v>33328</v>
      </c>
    </row>
    <row r="4282" spans="1:8" x14ac:dyDescent="0.25">
      <c r="A4282" s="19" t="s">
        <v>33311</v>
      </c>
      <c r="B4282" t="s">
        <v>33342</v>
      </c>
      <c r="C4282" t="s">
        <v>33193</v>
      </c>
      <c r="D4282" t="s">
        <v>33192</v>
      </c>
      <c r="E4282" t="s">
        <v>33307</v>
      </c>
      <c r="F4282" t="s">
        <v>33306</v>
      </c>
      <c r="G4282" t="s">
        <v>33321</v>
      </c>
      <c r="H4282" s="18" t="s">
        <v>33320</v>
      </c>
    </row>
    <row r="4283" spans="1:8" x14ac:dyDescent="0.25">
      <c r="A4283" s="19" t="s">
        <v>33303</v>
      </c>
      <c r="B4283" t="s">
        <v>33334</v>
      </c>
      <c r="C4283" t="s">
        <v>33181</v>
      </c>
      <c r="D4283" t="s">
        <v>33180</v>
      </c>
      <c r="E4283" t="s">
        <v>33299</v>
      </c>
      <c r="F4283" t="s">
        <v>33298</v>
      </c>
      <c r="G4283" t="s">
        <v>33313</v>
      </c>
      <c r="H4283" s="18" t="s">
        <v>33312</v>
      </c>
    </row>
    <row r="4284" spans="1:8" x14ac:dyDescent="0.25">
      <c r="A4284" s="19" t="s">
        <v>33296</v>
      </c>
      <c r="B4284" t="s">
        <v>33310</v>
      </c>
      <c r="C4284" t="s">
        <v>33187</v>
      </c>
      <c r="D4284" t="s">
        <v>33186</v>
      </c>
      <c r="G4284" t="s">
        <v>33305</v>
      </c>
      <c r="H4284" s="18" t="s">
        <v>33304</v>
      </c>
    </row>
    <row r="4285" spans="1:8" x14ac:dyDescent="0.25">
      <c r="A4285" s="19" t="s">
        <v>33291</v>
      </c>
      <c r="B4285" t="s">
        <v>33326</v>
      </c>
      <c r="C4285" t="s">
        <v>33175</v>
      </c>
      <c r="D4285" t="s">
        <v>33174</v>
      </c>
      <c r="G4285" t="s">
        <v>42530</v>
      </c>
      <c r="H4285" s="18" t="s">
        <v>33297</v>
      </c>
    </row>
    <row r="4286" spans="1:8" x14ac:dyDescent="0.25">
      <c r="A4286" s="19" t="s">
        <v>33285</v>
      </c>
      <c r="B4286" t="s">
        <v>32840</v>
      </c>
      <c r="C4286" t="s">
        <v>33169</v>
      </c>
      <c r="D4286" t="s">
        <v>33168</v>
      </c>
      <c r="G4286" t="s">
        <v>42529</v>
      </c>
      <c r="H4286" s="18" t="s">
        <v>33292</v>
      </c>
    </row>
    <row r="4287" spans="1:8" x14ac:dyDescent="0.25">
      <c r="A4287" s="19" t="s">
        <v>33279</v>
      </c>
      <c r="B4287" t="s">
        <v>33318</v>
      </c>
      <c r="C4287" t="s">
        <v>33163</v>
      </c>
      <c r="D4287" t="s">
        <v>33162</v>
      </c>
      <c r="G4287" t="s">
        <v>33287</v>
      </c>
      <c r="H4287" s="18" t="s">
        <v>33286</v>
      </c>
    </row>
    <row r="4288" spans="1:8" x14ac:dyDescent="0.25">
      <c r="A4288" s="19" t="s">
        <v>33273</v>
      </c>
      <c r="B4288" t="s">
        <v>33302</v>
      </c>
      <c r="C4288" t="s">
        <v>33157</v>
      </c>
      <c r="D4288" t="s">
        <v>33156</v>
      </c>
      <c r="G4288" t="s">
        <v>33281</v>
      </c>
      <c r="H4288" s="18" t="s">
        <v>33280</v>
      </c>
    </row>
    <row r="4289" spans="1:8" x14ac:dyDescent="0.25">
      <c r="A4289" s="19" t="s">
        <v>33267</v>
      </c>
      <c r="B4289" t="s">
        <v>33295</v>
      </c>
      <c r="C4289" t="s">
        <v>33151</v>
      </c>
      <c r="D4289" t="s">
        <v>33150</v>
      </c>
      <c r="G4289" t="s">
        <v>33275</v>
      </c>
      <c r="H4289" s="18" t="s">
        <v>33274</v>
      </c>
    </row>
    <row r="4290" spans="1:8" x14ac:dyDescent="0.25">
      <c r="A4290" s="19" t="s">
        <v>33261</v>
      </c>
      <c r="B4290" t="s">
        <v>33290</v>
      </c>
      <c r="C4290" t="s">
        <v>33145</v>
      </c>
      <c r="D4290" t="s">
        <v>33144</v>
      </c>
      <c r="G4290" t="s">
        <v>33269</v>
      </c>
      <c r="H4290" s="18" t="s">
        <v>33268</v>
      </c>
    </row>
    <row r="4291" spans="1:8" x14ac:dyDescent="0.25">
      <c r="A4291" s="19" t="s">
        <v>33255</v>
      </c>
      <c r="B4291" t="s">
        <v>33284</v>
      </c>
      <c r="C4291" t="s">
        <v>33139</v>
      </c>
      <c r="D4291" t="s">
        <v>33138</v>
      </c>
      <c r="G4291" t="s">
        <v>33263</v>
      </c>
      <c r="H4291" s="18" t="s">
        <v>33262</v>
      </c>
    </row>
    <row r="4292" spans="1:8" x14ac:dyDescent="0.25">
      <c r="A4292" s="19" t="s">
        <v>33249</v>
      </c>
      <c r="B4292" t="s">
        <v>33278</v>
      </c>
      <c r="C4292" t="s">
        <v>33133</v>
      </c>
      <c r="D4292" t="s">
        <v>33132</v>
      </c>
      <c r="G4292" t="s">
        <v>33257</v>
      </c>
      <c r="H4292" s="18" t="s">
        <v>33256</v>
      </c>
    </row>
    <row r="4293" spans="1:8" x14ac:dyDescent="0.25">
      <c r="A4293" s="19" t="s">
        <v>33243</v>
      </c>
      <c r="B4293" t="s">
        <v>33266</v>
      </c>
      <c r="C4293" t="s">
        <v>33127</v>
      </c>
      <c r="D4293" t="s">
        <v>33126</v>
      </c>
      <c r="G4293" t="s">
        <v>33251</v>
      </c>
      <c r="H4293" s="18" t="s">
        <v>33250</v>
      </c>
    </row>
    <row r="4294" spans="1:8" x14ac:dyDescent="0.25">
      <c r="A4294" s="19" t="s">
        <v>33237</v>
      </c>
      <c r="B4294" t="s">
        <v>33260</v>
      </c>
      <c r="C4294" t="s">
        <v>33121</v>
      </c>
      <c r="D4294" t="s">
        <v>33120</v>
      </c>
      <c r="G4294" t="s">
        <v>33245</v>
      </c>
      <c r="H4294" s="18" t="s">
        <v>33244</v>
      </c>
    </row>
    <row r="4295" spans="1:8" x14ac:dyDescent="0.25">
      <c r="A4295" s="19" t="s">
        <v>33231</v>
      </c>
      <c r="B4295" t="s">
        <v>33254</v>
      </c>
      <c r="C4295" t="s">
        <v>33097</v>
      </c>
      <c r="D4295" t="s">
        <v>33096</v>
      </c>
      <c r="G4295" t="s">
        <v>33239</v>
      </c>
      <c r="H4295" s="18" t="s">
        <v>33238</v>
      </c>
    </row>
    <row r="4296" spans="1:8" x14ac:dyDescent="0.25">
      <c r="A4296" s="19" t="s">
        <v>33225</v>
      </c>
      <c r="B4296" t="s">
        <v>33248</v>
      </c>
      <c r="C4296" t="s">
        <v>33079</v>
      </c>
      <c r="D4296" t="s">
        <v>33078</v>
      </c>
      <c r="G4296" t="s">
        <v>33233</v>
      </c>
      <c r="H4296" s="18" t="s">
        <v>33232</v>
      </c>
    </row>
    <row r="4297" spans="1:8" x14ac:dyDescent="0.25">
      <c r="A4297" s="19" t="s">
        <v>33219</v>
      </c>
      <c r="B4297" t="s">
        <v>33242</v>
      </c>
      <c r="C4297" t="s">
        <v>33073</v>
      </c>
      <c r="D4297" t="s">
        <v>33072</v>
      </c>
      <c r="G4297" t="s">
        <v>33227</v>
      </c>
      <c r="H4297" s="18" t="s">
        <v>33226</v>
      </c>
    </row>
    <row r="4298" spans="1:8" x14ac:dyDescent="0.25">
      <c r="A4298" s="19" t="s">
        <v>33213</v>
      </c>
      <c r="B4298" t="s">
        <v>33236</v>
      </c>
      <c r="C4298" t="s">
        <v>33067</v>
      </c>
      <c r="D4298" t="s">
        <v>33066</v>
      </c>
      <c r="G4298" t="s">
        <v>33221</v>
      </c>
      <c r="H4298" s="18" t="s">
        <v>33220</v>
      </c>
    </row>
    <row r="4299" spans="1:8" x14ac:dyDescent="0.25">
      <c r="A4299" s="19" t="s">
        <v>33207</v>
      </c>
      <c r="B4299" t="s">
        <v>33230</v>
      </c>
      <c r="C4299" t="s">
        <v>33061</v>
      </c>
      <c r="D4299" t="s">
        <v>33060</v>
      </c>
      <c r="G4299" t="s">
        <v>33215</v>
      </c>
      <c r="H4299" s="18" t="s">
        <v>33214</v>
      </c>
    </row>
    <row r="4300" spans="1:8" x14ac:dyDescent="0.25">
      <c r="A4300" s="19" t="s">
        <v>33201</v>
      </c>
      <c r="B4300" t="s">
        <v>33224</v>
      </c>
      <c r="C4300" t="s">
        <v>33055</v>
      </c>
      <c r="D4300" t="s">
        <v>33054</v>
      </c>
      <c r="G4300" t="s">
        <v>33209</v>
      </c>
      <c r="H4300" s="18" t="s">
        <v>33208</v>
      </c>
    </row>
    <row r="4301" spans="1:8" x14ac:dyDescent="0.25">
      <c r="A4301" s="19" t="s">
        <v>33195</v>
      </c>
      <c r="B4301" t="s">
        <v>33218</v>
      </c>
      <c r="C4301" t="s">
        <v>33049</v>
      </c>
      <c r="D4301" t="s">
        <v>33048</v>
      </c>
      <c r="G4301" t="s">
        <v>33203</v>
      </c>
      <c r="H4301" s="18" t="s">
        <v>33202</v>
      </c>
    </row>
    <row r="4302" spans="1:8" x14ac:dyDescent="0.25">
      <c r="A4302" s="19" t="s">
        <v>33189</v>
      </c>
      <c r="B4302" t="s">
        <v>33212</v>
      </c>
      <c r="C4302" t="s">
        <v>33043</v>
      </c>
      <c r="D4302" t="s">
        <v>33042</v>
      </c>
      <c r="G4302" t="s">
        <v>33197</v>
      </c>
      <c r="H4302" s="18" t="s">
        <v>33196</v>
      </c>
    </row>
    <row r="4303" spans="1:8" x14ac:dyDescent="0.25">
      <c r="A4303" s="19" t="s">
        <v>33183</v>
      </c>
      <c r="B4303" t="s">
        <v>33206</v>
      </c>
      <c r="C4303" t="s">
        <v>33037</v>
      </c>
      <c r="D4303" t="s">
        <v>33036</v>
      </c>
      <c r="G4303" t="s">
        <v>33191</v>
      </c>
      <c r="H4303" s="18" t="s">
        <v>33190</v>
      </c>
    </row>
    <row r="4304" spans="1:8" x14ac:dyDescent="0.25">
      <c r="A4304" s="19" t="s">
        <v>33177</v>
      </c>
      <c r="B4304" t="s">
        <v>33200</v>
      </c>
      <c r="C4304" t="s">
        <v>33031</v>
      </c>
      <c r="D4304" t="s">
        <v>33030</v>
      </c>
      <c r="G4304" t="s">
        <v>33185</v>
      </c>
      <c r="H4304" s="18" t="s">
        <v>33184</v>
      </c>
    </row>
    <row r="4305" spans="1:8" x14ac:dyDescent="0.25">
      <c r="A4305" s="19" t="s">
        <v>33171</v>
      </c>
      <c r="B4305" t="s">
        <v>33194</v>
      </c>
      <c r="C4305" t="s">
        <v>33025</v>
      </c>
      <c r="D4305" t="s">
        <v>33024</v>
      </c>
      <c r="G4305" t="s">
        <v>33179</v>
      </c>
      <c r="H4305" s="18" t="s">
        <v>33178</v>
      </c>
    </row>
    <row r="4306" spans="1:8" x14ac:dyDescent="0.25">
      <c r="A4306" s="19" t="s">
        <v>33165</v>
      </c>
      <c r="B4306" t="s">
        <v>33188</v>
      </c>
      <c r="C4306" t="s">
        <v>33019</v>
      </c>
      <c r="D4306" t="s">
        <v>33018</v>
      </c>
      <c r="G4306" t="s">
        <v>33173</v>
      </c>
      <c r="H4306" s="18" t="s">
        <v>33172</v>
      </c>
    </row>
    <row r="4307" spans="1:8" x14ac:dyDescent="0.25">
      <c r="A4307" s="19" t="s">
        <v>33159</v>
      </c>
      <c r="B4307" t="s">
        <v>33182</v>
      </c>
      <c r="C4307" t="s">
        <v>33013</v>
      </c>
      <c r="D4307" t="s">
        <v>33012</v>
      </c>
      <c r="G4307" t="s">
        <v>33167</v>
      </c>
      <c r="H4307" s="18" t="s">
        <v>33166</v>
      </c>
    </row>
    <row r="4308" spans="1:8" x14ac:dyDescent="0.25">
      <c r="A4308" s="19" t="s">
        <v>33153</v>
      </c>
      <c r="B4308" t="s">
        <v>33152</v>
      </c>
      <c r="C4308" t="s">
        <v>33007</v>
      </c>
      <c r="D4308" t="s">
        <v>33006</v>
      </c>
      <c r="G4308" t="s">
        <v>33161</v>
      </c>
      <c r="H4308" s="18" t="s">
        <v>33160</v>
      </c>
    </row>
    <row r="4309" spans="1:8" x14ac:dyDescent="0.25">
      <c r="A4309" s="19" t="s">
        <v>33147</v>
      </c>
      <c r="B4309" t="s">
        <v>33170</v>
      </c>
      <c r="C4309" t="s">
        <v>33001</v>
      </c>
      <c r="D4309" t="s">
        <v>33000</v>
      </c>
      <c r="G4309" t="s">
        <v>33155</v>
      </c>
      <c r="H4309" s="18" t="s">
        <v>33154</v>
      </c>
    </row>
    <row r="4310" spans="1:8" x14ac:dyDescent="0.25">
      <c r="A4310" s="19" t="s">
        <v>33141</v>
      </c>
      <c r="B4310" t="s">
        <v>33164</v>
      </c>
      <c r="C4310" t="s">
        <v>32995</v>
      </c>
      <c r="D4310" t="s">
        <v>32994</v>
      </c>
      <c r="G4310" t="s">
        <v>33149</v>
      </c>
      <c r="H4310" s="18" t="s">
        <v>33148</v>
      </c>
    </row>
    <row r="4311" spans="1:8" x14ac:dyDescent="0.25">
      <c r="A4311" s="19" t="s">
        <v>33135</v>
      </c>
      <c r="B4311" t="s">
        <v>33158</v>
      </c>
      <c r="C4311" t="s">
        <v>32989</v>
      </c>
      <c r="D4311" t="s">
        <v>32988</v>
      </c>
      <c r="G4311" t="s">
        <v>33143</v>
      </c>
      <c r="H4311" s="18" t="s">
        <v>33142</v>
      </c>
    </row>
    <row r="4312" spans="1:8" x14ac:dyDescent="0.25">
      <c r="A4312" s="19" t="s">
        <v>33129</v>
      </c>
      <c r="B4312" t="s">
        <v>33146</v>
      </c>
      <c r="C4312" t="s">
        <v>32983</v>
      </c>
      <c r="D4312" t="s">
        <v>32982</v>
      </c>
      <c r="G4312" t="s">
        <v>33137</v>
      </c>
      <c r="H4312" s="18" t="s">
        <v>33136</v>
      </c>
    </row>
    <row r="4313" spans="1:8" x14ac:dyDescent="0.25">
      <c r="A4313" s="19" t="s">
        <v>33123</v>
      </c>
      <c r="B4313" t="s">
        <v>33140</v>
      </c>
      <c r="C4313" t="s">
        <v>32977</v>
      </c>
      <c r="D4313" t="s">
        <v>32976</v>
      </c>
      <c r="G4313" t="s">
        <v>33131</v>
      </c>
      <c r="H4313" s="18" t="s">
        <v>33130</v>
      </c>
    </row>
    <row r="4314" spans="1:8" x14ac:dyDescent="0.25">
      <c r="A4314" s="19" t="s">
        <v>33117</v>
      </c>
      <c r="B4314" t="s">
        <v>33134</v>
      </c>
      <c r="C4314" t="s">
        <v>32683</v>
      </c>
      <c r="D4314" t="s">
        <v>32682</v>
      </c>
      <c r="G4314" t="s">
        <v>33125</v>
      </c>
      <c r="H4314" s="18" t="s">
        <v>33124</v>
      </c>
    </row>
    <row r="4315" spans="1:8" x14ac:dyDescent="0.25">
      <c r="A4315" s="19" t="s">
        <v>33111</v>
      </c>
      <c r="B4315" t="s">
        <v>33128</v>
      </c>
      <c r="C4315" t="s">
        <v>32677</v>
      </c>
      <c r="D4315" t="s">
        <v>32676</v>
      </c>
      <c r="G4315" t="s">
        <v>33119</v>
      </c>
      <c r="H4315" s="18" t="s">
        <v>33118</v>
      </c>
    </row>
    <row r="4316" spans="1:8" x14ac:dyDescent="0.25">
      <c r="A4316" s="19" t="s">
        <v>33105</v>
      </c>
      <c r="B4316" t="s">
        <v>33122</v>
      </c>
      <c r="C4316" t="s">
        <v>32671</v>
      </c>
      <c r="D4316" t="s">
        <v>32670</v>
      </c>
      <c r="G4316" t="s">
        <v>33113</v>
      </c>
      <c r="H4316" s="18" t="s">
        <v>33112</v>
      </c>
    </row>
    <row r="4317" spans="1:8" x14ac:dyDescent="0.25">
      <c r="A4317" s="19" t="s">
        <v>33099</v>
      </c>
      <c r="B4317" t="s">
        <v>33116</v>
      </c>
      <c r="C4317" t="s">
        <v>32665</v>
      </c>
      <c r="D4317" t="s">
        <v>32664</v>
      </c>
      <c r="G4317" t="s">
        <v>33107</v>
      </c>
      <c r="H4317" s="18" t="s">
        <v>33106</v>
      </c>
    </row>
    <row r="4318" spans="1:8" x14ac:dyDescent="0.25">
      <c r="A4318" s="19" t="s">
        <v>33093</v>
      </c>
      <c r="B4318" t="s">
        <v>33110</v>
      </c>
      <c r="C4318" t="s">
        <v>32659</v>
      </c>
      <c r="D4318" t="s">
        <v>32658</v>
      </c>
      <c r="G4318" t="s">
        <v>33101</v>
      </c>
      <c r="H4318" s="18" t="s">
        <v>33100</v>
      </c>
    </row>
    <row r="4319" spans="1:8" x14ac:dyDescent="0.25">
      <c r="A4319" s="19" t="s">
        <v>33087</v>
      </c>
      <c r="B4319" t="s">
        <v>33104</v>
      </c>
      <c r="C4319" t="s">
        <v>32653</v>
      </c>
      <c r="D4319" t="s">
        <v>32652</v>
      </c>
      <c r="G4319" t="s">
        <v>33095</v>
      </c>
      <c r="H4319" s="18" t="s">
        <v>33094</v>
      </c>
    </row>
    <row r="4320" spans="1:8" x14ac:dyDescent="0.25">
      <c r="A4320" s="19" t="s">
        <v>33081</v>
      </c>
      <c r="B4320" t="s">
        <v>33098</v>
      </c>
      <c r="C4320" t="s">
        <v>32647</v>
      </c>
      <c r="D4320" t="s">
        <v>32646</v>
      </c>
      <c r="G4320" t="s">
        <v>33089</v>
      </c>
      <c r="H4320" s="18" t="s">
        <v>33088</v>
      </c>
    </row>
    <row r="4321" spans="1:8" x14ac:dyDescent="0.25">
      <c r="A4321" s="19" t="s">
        <v>33075</v>
      </c>
      <c r="B4321" t="s">
        <v>33092</v>
      </c>
      <c r="C4321" t="s">
        <v>32641</v>
      </c>
      <c r="D4321" t="s">
        <v>32640</v>
      </c>
      <c r="G4321" t="s">
        <v>33083</v>
      </c>
      <c r="H4321" s="18" t="s">
        <v>33082</v>
      </c>
    </row>
    <row r="4322" spans="1:8" x14ac:dyDescent="0.25">
      <c r="A4322" s="19" t="s">
        <v>33069</v>
      </c>
      <c r="B4322" t="s">
        <v>33086</v>
      </c>
      <c r="C4322" t="s">
        <v>32635</v>
      </c>
      <c r="D4322" t="s">
        <v>32634</v>
      </c>
      <c r="G4322" t="s">
        <v>33077</v>
      </c>
      <c r="H4322" s="18" t="s">
        <v>33076</v>
      </c>
    </row>
    <row r="4323" spans="1:8" x14ac:dyDescent="0.25">
      <c r="A4323" s="19" t="s">
        <v>33063</v>
      </c>
      <c r="B4323" t="s">
        <v>33080</v>
      </c>
      <c r="C4323" t="s">
        <v>32629</v>
      </c>
      <c r="D4323" t="s">
        <v>32628</v>
      </c>
      <c r="G4323" t="s">
        <v>33071</v>
      </c>
      <c r="H4323" s="18" t="s">
        <v>33070</v>
      </c>
    </row>
    <row r="4324" spans="1:8" x14ac:dyDescent="0.25">
      <c r="A4324" s="19" t="s">
        <v>33057</v>
      </c>
      <c r="B4324" t="s">
        <v>33074</v>
      </c>
      <c r="C4324" t="s">
        <v>32623</v>
      </c>
      <c r="D4324" t="s">
        <v>32622</v>
      </c>
      <c r="G4324" t="s">
        <v>33065</v>
      </c>
      <c r="H4324" s="18" t="s">
        <v>33064</v>
      </c>
    </row>
    <row r="4325" spans="1:8" x14ac:dyDescent="0.25">
      <c r="A4325" s="19" t="s">
        <v>33051</v>
      </c>
      <c r="B4325" t="s">
        <v>33068</v>
      </c>
      <c r="C4325" t="s">
        <v>32617</v>
      </c>
      <c r="D4325" t="s">
        <v>32616</v>
      </c>
      <c r="G4325" t="s">
        <v>33059</v>
      </c>
      <c r="H4325" s="18" t="s">
        <v>33058</v>
      </c>
    </row>
    <row r="4326" spans="1:8" x14ac:dyDescent="0.25">
      <c r="A4326" s="19" t="s">
        <v>33045</v>
      </c>
      <c r="B4326" t="s">
        <v>33062</v>
      </c>
      <c r="C4326" t="s">
        <v>32611</v>
      </c>
      <c r="D4326" t="s">
        <v>32610</v>
      </c>
      <c r="G4326" t="s">
        <v>33053</v>
      </c>
      <c r="H4326" s="18" t="s">
        <v>33052</v>
      </c>
    </row>
    <row r="4327" spans="1:8" x14ac:dyDescent="0.25">
      <c r="A4327" s="19" t="s">
        <v>33039</v>
      </c>
      <c r="B4327" t="s">
        <v>33056</v>
      </c>
      <c r="C4327" t="s">
        <v>32605</v>
      </c>
      <c r="D4327" t="s">
        <v>32604</v>
      </c>
      <c r="G4327" t="s">
        <v>33047</v>
      </c>
      <c r="H4327" s="18" t="s">
        <v>33046</v>
      </c>
    </row>
    <row r="4328" spans="1:8" x14ac:dyDescent="0.25">
      <c r="A4328" s="19" t="s">
        <v>33033</v>
      </c>
      <c r="B4328" t="s">
        <v>33050</v>
      </c>
      <c r="C4328" t="s">
        <v>32599</v>
      </c>
      <c r="D4328" t="s">
        <v>32598</v>
      </c>
      <c r="G4328" t="s">
        <v>33041</v>
      </c>
      <c r="H4328" s="18" t="s">
        <v>33040</v>
      </c>
    </row>
    <row r="4329" spans="1:8" x14ac:dyDescent="0.25">
      <c r="A4329" s="19" t="s">
        <v>33027</v>
      </c>
      <c r="B4329" t="s">
        <v>33044</v>
      </c>
      <c r="C4329" t="s">
        <v>32593</v>
      </c>
      <c r="D4329" t="s">
        <v>32592</v>
      </c>
      <c r="G4329" t="s">
        <v>33035</v>
      </c>
      <c r="H4329" s="18" t="s">
        <v>33034</v>
      </c>
    </row>
    <row r="4330" spans="1:8" x14ac:dyDescent="0.25">
      <c r="A4330" s="19" t="s">
        <v>33021</v>
      </c>
      <c r="B4330" t="s">
        <v>33038</v>
      </c>
      <c r="C4330" t="s">
        <v>32587</v>
      </c>
      <c r="D4330" t="s">
        <v>32586</v>
      </c>
      <c r="G4330" t="s">
        <v>33029</v>
      </c>
      <c r="H4330" s="18" t="s">
        <v>33028</v>
      </c>
    </row>
    <row r="4331" spans="1:8" x14ac:dyDescent="0.25">
      <c r="A4331" s="19" t="s">
        <v>33015</v>
      </c>
      <c r="B4331" t="s">
        <v>33032</v>
      </c>
      <c r="C4331" t="s">
        <v>32581</v>
      </c>
      <c r="D4331" t="s">
        <v>32580</v>
      </c>
      <c r="G4331" t="s">
        <v>33023</v>
      </c>
      <c r="H4331" s="18" t="s">
        <v>33022</v>
      </c>
    </row>
    <row r="4332" spans="1:8" x14ac:dyDescent="0.25">
      <c r="A4332" s="19" t="s">
        <v>33009</v>
      </c>
      <c r="B4332" t="s">
        <v>33026</v>
      </c>
      <c r="C4332" t="s">
        <v>32575</v>
      </c>
      <c r="D4332" t="s">
        <v>32574</v>
      </c>
      <c r="G4332" t="s">
        <v>33017</v>
      </c>
      <c r="H4332" s="18" t="s">
        <v>33016</v>
      </c>
    </row>
    <row r="4333" spans="1:8" x14ac:dyDescent="0.25">
      <c r="A4333" s="19" t="s">
        <v>33003</v>
      </c>
      <c r="B4333" t="s">
        <v>33020</v>
      </c>
      <c r="C4333" t="s">
        <v>32569</v>
      </c>
      <c r="D4333" t="s">
        <v>32568</v>
      </c>
      <c r="G4333" t="s">
        <v>33011</v>
      </c>
      <c r="H4333" s="18" t="s">
        <v>33010</v>
      </c>
    </row>
    <row r="4334" spans="1:8" x14ac:dyDescent="0.25">
      <c r="A4334" s="19" t="s">
        <v>32997</v>
      </c>
      <c r="B4334" t="s">
        <v>33008</v>
      </c>
      <c r="C4334" t="s">
        <v>32563</v>
      </c>
      <c r="D4334" t="s">
        <v>32562</v>
      </c>
      <c r="G4334" t="s">
        <v>33005</v>
      </c>
      <c r="H4334" s="18" t="s">
        <v>33004</v>
      </c>
    </row>
    <row r="4335" spans="1:8" x14ac:dyDescent="0.25">
      <c r="A4335" s="19" t="s">
        <v>32991</v>
      </c>
      <c r="B4335" t="s">
        <v>33014</v>
      </c>
      <c r="C4335" t="s">
        <v>32557</v>
      </c>
      <c r="D4335" t="s">
        <v>32556</v>
      </c>
      <c r="G4335" t="s">
        <v>32999</v>
      </c>
      <c r="H4335" s="18" t="s">
        <v>32998</v>
      </c>
    </row>
    <row r="4336" spans="1:8" x14ac:dyDescent="0.25">
      <c r="A4336" s="19" t="s">
        <v>32985</v>
      </c>
      <c r="B4336" t="s">
        <v>33002</v>
      </c>
      <c r="C4336" t="s">
        <v>32551</v>
      </c>
      <c r="D4336" t="s">
        <v>32550</v>
      </c>
      <c r="G4336" t="s">
        <v>42528</v>
      </c>
      <c r="H4336" s="18" t="s">
        <v>42527</v>
      </c>
    </row>
    <row r="4337" spans="1:8" x14ac:dyDescent="0.25">
      <c r="A4337" s="19" t="s">
        <v>32979</v>
      </c>
      <c r="B4337" t="s">
        <v>32996</v>
      </c>
      <c r="C4337" t="s">
        <v>32545</v>
      </c>
      <c r="D4337" t="s">
        <v>32544</v>
      </c>
      <c r="G4337" t="s">
        <v>42526</v>
      </c>
      <c r="H4337" s="18" t="s">
        <v>42525</v>
      </c>
    </row>
    <row r="4338" spans="1:8" x14ac:dyDescent="0.25">
      <c r="A4338" s="19" t="s">
        <v>32973</v>
      </c>
      <c r="B4338" t="s">
        <v>32990</v>
      </c>
      <c r="C4338" t="s">
        <v>31990</v>
      </c>
      <c r="D4338" t="s">
        <v>31989</v>
      </c>
      <c r="G4338" t="s">
        <v>42524</v>
      </c>
      <c r="H4338" s="18" t="s">
        <v>42523</v>
      </c>
    </row>
    <row r="4339" spans="1:8" x14ac:dyDescent="0.25">
      <c r="A4339" s="19" t="s">
        <v>32967</v>
      </c>
      <c r="B4339" t="s">
        <v>32984</v>
      </c>
      <c r="C4339" t="s">
        <v>31986</v>
      </c>
      <c r="D4339" t="s">
        <v>31985</v>
      </c>
      <c r="G4339" t="s">
        <v>42522</v>
      </c>
      <c r="H4339" s="18" t="s">
        <v>42521</v>
      </c>
    </row>
    <row r="4340" spans="1:8" x14ac:dyDescent="0.25">
      <c r="A4340" s="19" t="s">
        <v>32961</v>
      </c>
      <c r="B4340" t="s">
        <v>32972</v>
      </c>
      <c r="C4340" t="s">
        <v>31982</v>
      </c>
      <c r="D4340" t="s">
        <v>31981</v>
      </c>
      <c r="G4340" t="s">
        <v>32993</v>
      </c>
      <c r="H4340" s="18" t="s">
        <v>32992</v>
      </c>
    </row>
    <row r="4341" spans="1:8" x14ac:dyDescent="0.25">
      <c r="A4341" s="19" t="s">
        <v>32955</v>
      </c>
      <c r="B4341" t="s">
        <v>32966</v>
      </c>
      <c r="C4341" t="s">
        <v>31978</v>
      </c>
      <c r="D4341" t="s">
        <v>31977</v>
      </c>
      <c r="G4341" t="s">
        <v>32987</v>
      </c>
      <c r="H4341" s="18" t="s">
        <v>32986</v>
      </c>
    </row>
    <row r="4342" spans="1:8" x14ac:dyDescent="0.25">
      <c r="A4342" s="19" t="s">
        <v>32949</v>
      </c>
      <c r="B4342" t="s">
        <v>32978</v>
      </c>
      <c r="C4342" t="s">
        <v>31974</v>
      </c>
      <c r="D4342" t="s">
        <v>31973</v>
      </c>
      <c r="G4342" t="s">
        <v>32981</v>
      </c>
      <c r="H4342" s="18" t="s">
        <v>32980</v>
      </c>
    </row>
    <row r="4343" spans="1:8" x14ac:dyDescent="0.25">
      <c r="A4343" s="19" t="s">
        <v>32943</v>
      </c>
      <c r="B4343" t="s">
        <v>32960</v>
      </c>
      <c r="C4343" t="s">
        <v>31970</v>
      </c>
      <c r="D4343" t="s">
        <v>31969</v>
      </c>
      <c r="G4343" t="s">
        <v>32975</v>
      </c>
      <c r="H4343" s="18" t="s">
        <v>32974</v>
      </c>
    </row>
    <row r="4344" spans="1:8" x14ac:dyDescent="0.25">
      <c r="A4344" s="19" t="s">
        <v>32937</v>
      </c>
      <c r="B4344" t="s">
        <v>32954</v>
      </c>
      <c r="C4344" t="s">
        <v>31966</v>
      </c>
      <c r="D4344" t="s">
        <v>31965</v>
      </c>
      <c r="G4344" t="s">
        <v>32969</v>
      </c>
      <c r="H4344" s="18" t="s">
        <v>32968</v>
      </c>
    </row>
    <row r="4345" spans="1:8" x14ac:dyDescent="0.25">
      <c r="A4345" s="19" t="s">
        <v>32931</v>
      </c>
      <c r="B4345" t="s">
        <v>32948</v>
      </c>
      <c r="C4345" t="s">
        <v>31962</v>
      </c>
      <c r="D4345" t="s">
        <v>31961</v>
      </c>
      <c r="G4345" t="s">
        <v>32963</v>
      </c>
      <c r="H4345" s="18" t="s">
        <v>32962</v>
      </c>
    </row>
    <row r="4346" spans="1:8" x14ac:dyDescent="0.25">
      <c r="A4346" s="19" t="s">
        <v>32925</v>
      </c>
      <c r="B4346" t="s">
        <v>32942</v>
      </c>
      <c r="C4346" t="s">
        <v>31958</v>
      </c>
      <c r="D4346" t="s">
        <v>31957</v>
      </c>
      <c r="G4346" t="s">
        <v>32957</v>
      </c>
      <c r="H4346" s="18" t="s">
        <v>32956</v>
      </c>
    </row>
    <row r="4347" spans="1:8" x14ac:dyDescent="0.25">
      <c r="A4347" s="19" t="s">
        <v>32919</v>
      </c>
      <c r="B4347" t="s">
        <v>32936</v>
      </c>
      <c r="C4347" t="s">
        <v>31954</v>
      </c>
      <c r="D4347" t="s">
        <v>31953</v>
      </c>
      <c r="G4347" t="s">
        <v>32951</v>
      </c>
      <c r="H4347" s="18" t="s">
        <v>32950</v>
      </c>
    </row>
    <row r="4348" spans="1:8" x14ac:dyDescent="0.25">
      <c r="A4348" s="19" t="s">
        <v>32913</v>
      </c>
      <c r="B4348" t="s">
        <v>32900</v>
      </c>
      <c r="C4348" t="s">
        <v>31950</v>
      </c>
      <c r="D4348" t="s">
        <v>31949</v>
      </c>
      <c r="G4348" t="s">
        <v>32945</v>
      </c>
      <c r="H4348" s="18" t="s">
        <v>32944</v>
      </c>
    </row>
    <row r="4349" spans="1:8" x14ac:dyDescent="0.25">
      <c r="A4349" s="19" t="s">
        <v>32907</v>
      </c>
      <c r="B4349" t="s">
        <v>32930</v>
      </c>
      <c r="C4349" t="s">
        <v>31946</v>
      </c>
      <c r="D4349" t="s">
        <v>31945</v>
      </c>
      <c r="G4349" t="s">
        <v>32939</v>
      </c>
      <c r="H4349" s="18" t="s">
        <v>32938</v>
      </c>
    </row>
    <row r="4350" spans="1:8" x14ac:dyDescent="0.25">
      <c r="A4350" s="19" t="s">
        <v>32901</v>
      </c>
      <c r="B4350" t="s">
        <v>32924</v>
      </c>
      <c r="C4350" t="s">
        <v>31942</v>
      </c>
      <c r="D4350" t="s">
        <v>31941</v>
      </c>
      <c r="G4350" t="s">
        <v>32933</v>
      </c>
      <c r="H4350" s="18" t="s">
        <v>32932</v>
      </c>
    </row>
    <row r="4351" spans="1:8" x14ac:dyDescent="0.25">
      <c r="A4351" s="19" t="s">
        <v>32895</v>
      </c>
      <c r="B4351" t="s">
        <v>32918</v>
      </c>
      <c r="C4351" t="s">
        <v>31938</v>
      </c>
      <c r="D4351" t="s">
        <v>31937</v>
      </c>
      <c r="G4351" t="s">
        <v>32927</v>
      </c>
      <c r="H4351" s="18" t="s">
        <v>32926</v>
      </c>
    </row>
    <row r="4352" spans="1:8" x14ac:dyDescent="0.25">
      <c r="A4352" s="19" t="s">
        <v>32889</v>
      </c>
      <c r="B4352" t="s">
        <v>32912</v>
      </c>
      <c r="C4352" t="s">
        <v>31934</v>
      </c>
      <c r="D4352" t="s">
        <v>31933</v>
      </c>
      <c r="G4352" t="s">
        <v>32921</v>
      </c>
      <c r="H4352" s="18" t="s">
        <v>32920</v>
      </c>
    </row>
    <row r="4353" spans="1:8" x14ac:dyDescent="0.25">
      <c r="A4353" s="19" t="s">
        <v>32883</v>
      </c>
      <c r="B4353" t="s">
        <v>32906</v>
      </c>
      <c r="C4353" t="s">
        <v>31930</v>
      </c>
      <c r="D4353" t="s">
        <v>31929</v>
      </c>
      <c r="G4353" t="s">
        <v>32915</v>
      </c>
      <c r="H4353" s="18" t="s">
        <v>32914</v>
      </c>
    </row>
    <row r="4354" spans="1:8" x14ac:dyDescent="0.25">
      <c r="A4354" s="19" t="s">
        <v>32877</v>
      </c>
      <c r="B4354" t="s">
        <v>32894</v>
      </c>
      <c r="C4354" t="s">
        <v>31862</v>
      </c>
      <c r="D4354" t="s">
        <v>31861</v>
      </c>
      <c r="G4354" t="s">
        <v>32909</v>
      </c>
      <c r="H4354" s="18" t="s">
        <v>32908</v>
      </c>
    </row>
    <row r="4355" spans="1:8" x14ac:dyDescent="0.25">
      <c r="A4355" s="19" t="s">
        <v>32871</v>
      </c>
      <c r="B4355" t="s">
        <v>32888</v>
      </c>
      <c r="C4355" t="s">
        <v>31858</v>
      </c>
      <c r="D4355" t="s">
        <v>31857</v>
      </c>
      <c r="G4355" t="s">
        <v>32903</v>
      </c>
      <c r="H4355" s="18" t="s">
        <v>32902</v>
      </c>
    </row>
    <row r="4356" spans="1:8" x14ac:dyDescent="0.25">
      <c r="A4356" s="19" t="s">
        <v>32865</v>
      </c>
      <c r="B4356" t="s">
        <v>32876</v>
      </c>
      <c r="C4356" t="s">
        <v>31854</v>
      </c>
      <c r="D4356" t="s">
        <v>31853</v>
      </c>
      <c r="G4356" t="s">
        <v>32897</v>
      </c>
      <c r="H4356" s="18" t="s">
        <v>32896</v>
      </c>
    </row>
    <row r="4357" spans="1:8" x14ac:dyDescent="0.25">
      <c r="A4357" s="19" t="s">
        <v>32859</v>
      </c>
      <c r="B4357" t="s">
        <v>32870</v>
      </c>
      <c r="C4357" t="s">
        <v>31850</v>
      </c>
      <c r="D4357" t="s">
        <v>31849</v>
      </c>
      <c r="G4357" t="s">
        <v>32891</v>
      </c>
      <c r="H4357" s="18" t="s">
        <v>32890</v>
      </c>
    </row>
    <row r="4358" spans="1:8" x14ac:dyDescent="0.25">
      <c r="A4358" s="19" t="s">
        <v>32853</v>
      </c>
      <c r="B4358" t="s">
        <v>32858</v>
      </c>
      <c r="C4358" t="s">
        <v>31846</v>
      </c>
      <c r="D4358" t="s">
        <v>31845</v>
      </c>
      <c r="G4358" t="s">
        <v>32885</v>
      </c>
      <c r="H4358" s="18" t="s">
        <v>32884</v>
      </c>
    </row>
    <row r="4359" spans="1:8" x14ac:dyDescent="0.25">
      <c r="A4359" s="19" t="s">
        <v>32847</v>
      </c>
      <c r="B4359" t="s">
        <v>32852</v>
      </c>
      <c r="C4359" t="s">
        <v>31842</v>
      </c>
      <c r="D4359" t="s">
        <v>31841</v>
      </c>
      <c r="G4359" t="s">
        <v>32879</v>
      </c>
      <c r="H4359" s="18" t="s">
        <v>32878</v>
      </c>
    </row>
    <row r="4360" spans="1:8" x14ac:dyDescent="0.25">
      <c r="A4360" s="19" t="s">
        <v>32841</v>
      </c>
      <c r="B4360" t="s">
        <v>32846</v>
      </c>
      <c r="C4360" t="s">
        <v>31838</v>
      </c>
      <c r="D4360" t="s">
        <v>31837</v>
      </c>
      <c r="G4360" t="s">
        <v>32873</v>
      </c>
      <c r="H4360" s="18" t="s">
        <v>32872</v>
      </c>
    </row>
    <row r="4361" spans="1:8" x14ac:dyDescent="0.25">
      <c r="A4361" s="19" t="s">
        <v>32835</v>
      </c>
      <c r="B4361" t="s">
        <v>32834</v>
      </c>
      <c r="C4361" t="s">
        <v>31834</v>
      </c>
      <c r="D4361" t="s">
        <v>31833</v>
      </c>
      <c r="G4361" t="s">
        <v>32867</v>
      </c>
      <c r="H4361" s="18" t="s">
        <v>32866</v>
      </c>
    </row>
    <row r="4362" spans="1:8" x14ac:dyDescent="0.25">
      <c r="A4362" s="19" t="s">
        <v>32829</v>
      </c>
      <c r="B4362" t="s">
        <v>32828</v>
      </c>
      <c r="C4362" t="s">
        <v>31830</v>
      </c>
      <c r="D4362" t="s">
        <v>31829</v>
      </c>
      <c r="G4362" t="s">
        <v>32861</v>
      </c>
      <c r="H4362" s="18" t="s">
        <v>32860</v>
      </c>
    </row>
    <row r="4363" spans="1:8" x14ac:dyDescent="0.25">
      <c r="A4363" s="19" t="s">
        <v>32823</v>
      </c>
      <c r="B4363" t="s">
        <v>32810</v>
      </c>
      <c r="C4363" t="s">
        <v>31682</v>
      </c>
      <c r="D4363" t="s">
        <v>31681</v>
      </c>
      <c r="G4363" t="s">
        <v>32855</v>
      </c>
      <c r="H4363" s="18" t="s">
        <v>32854</v>
      </c>
    </row>
    <row r="4364" spans="1:8" x14ac:dyDescent="0.25">
      <c r="A4364" s="19" t="s">
        <v>32817</v>
      </c>
      <c r="B4364" t="s">
        <v>32804</v>
      </c>
      <c r="C4364" t="s">
        <v>31678</v>
      </c>
      <c r="D4364" t="s">
        <v>31677</v>
      </c>
      <c r="G4364" t="s">
        <v>32849</v>
      </c>
      <c r="H4364" s="18" t="s">
        <v>32848</v>
      </c>
    </row>
    <row r="4365" spans="1:8" x14ac:dyDescent="0.25">
      <c r="A4365" s="19" t="s">
        <v>32811</v>
      </c>
      <c r="B4365" t="s">
        <v>32798</v>
      </c>
      <c r="C4365" t="s">
        <v>31674</v>
      </c>
      <c r="D4365" t="s">
        <v>31673</v>
      </c>
      <c r="G4365" t="s">
        <v>32843</v>
      </c>
      <c r="H4365" s="18" t="s">
        <v>32842</v>
      </c>
    </row>
    <row r="4366" spans="1:8" x14ac:dyDescent="0.25">
      <c r="A4366" s="19" t="s">
        <v>32805</v>
      </c>
      <c r="B4366" t="s">
        <v>32792</v>
      </c>
      <c r="C4366" t="s">
        <v>31670</v>
      </c>
      <c r="D4366" t="s">
        <v>31669</v>
      </c>
      <c r="G4366" t="s">
        <v>32837</v>
      </c>
      <c r="H4366" s="18" t="s">
        <v>32836</v>
      </c>
    </row>
    <row r="4367" spans="1:8" x14ac:dyDescent="0.25">
      <c r="A4367" s="19" t="s">
        <v>32799</v>
      </c>
      <c r="B4367" t="s">
        <v>32780</v>
      </c>
      <c r="C4367" t="s">
        <v>31666</v>
      </c>
      <c r="D4367" t="s">
        <v>31665</v>
      </c>
      <c r="G4367" t="s">
        <v>32831</v>
      </c>
      <c r="H4367" s="18" t="s">
        <v>32830</v>
      </c>
    </row>
    <row r="4368" spans="1:8" x14ac:dyDescent="0.25">
      <c r="A4368" s="19" t="s">
        <v>32793</v>
      </c>
      <c r="B4368" t="s">
        <v>32774</v>
      </c>
      <c r="C4368" t="s">
        <v>31662</v>
      </c>
      <c r="D4368" t="s">
        <v>31661</v>
      </c>
      <c r="G4368" t="s">
        <v>32825</v>
      </c>
      <c r="H4368" s="18" t="s">
        <v>32824</v>
      </c>
    </row>
    <row r="4369" spans="1:8" x14ac:dyDescent="0.25">
      <c r="A4369" s="19" t="s">
        <v>32787</v>
      </c>
      <c r="B4369" t="s">
        <v>32768</v>
      </c>
      <c r="C4369" t="s">
        <v>31658</v>
      </c>
      <c r="D4369" t="s">
        <v>31657</v>
      </c>
      <c r="G4369" t="s">
        <v>32819</v>
      </c>
      <c r="H4369" s="18" t="s">
        <v>32818</v>
      </c>
    </row>
    <row r="4370" spans="1:8" x14ac:dyDescent="0.25">
      <c r="A4370" s="19" t="s">
        <v>32781</v>
      </c>
      <c r="B4370" t="s">
        <v>32762</v>
      </c>
      <c r="C4370" t="s">
        <v>31654</v>
      </c>
      <c r="D4370" t="s">
        <v>31653</v>
      </c>
      <c r="G4370" t="s">
        <v>32813</v>
      </c>
      <c r="H4370" s="18" t="s">
        <v>32812</v>
      </c>
    </row>
    <row r="4371" spans="1:8" x14ac:dyDescent="0.25">
      <c r="A4371" s="19" t="s">
        <v>32775</v>
      </c>
      <c r="B4371" t="s">
        <v>32756</v>
      </c>
      <c r="C4371" t="s">
        <v>31650</v>
      </c>
      <c r="D4371" t="s">
        <v>31649</v>
      </c>
      <c r="G4371" t="s">
        <v>32807</v>
      </c>
      <c r="H4371" s="18" t="s">
        <v>32806</v>
      </c>
    </row>
    <row r="4372" spans="1:8" x14ac:dyDescent="0.25">
      <c r="A4372" s="19" t="s">
        <v>32769</v>
      </c>
      <c r="B4372" t="s">
        <v>32750</v>
      </c>
      <c r="C4372" t="s">
        <v>31646</v>
      </c>
      <c r="D4372" t="s">
        <v>31645</v>
      </c>
      <c r="G4372" t="s">
        <v>32801</v>
      </c>
      <c r="H4372" s="18" t="s">
        <v>32800</v>
      </c>
    </row>
    <row r="4373" spans="1:8" x14ac:dyDescent="0.25">
      <c r="A4373" s="19" t="s">
        <v>32763</v>
      </c>
      <c r="B4373" t="s">
        <v>32744</v>
      </c>
      <c r="C4373" t="s">
        <v>27883</v>
      </c>
      <c r="D4373" t="s">
        <v>27882</v>
      </c>
      <c r="G4373" t="s">
        <v>32795</v>
      </c>
      <c r="H4373" s="18" t="s">
        <v>32794</v>
      </c>
    </row>
    <row r="4374" spans="1:8" x14ac:dyDescent="0.25">
      <c r="A4374" s="19" t="s">
        <v>32757</v>
      </c>
      <c r="B4374" t="s">
        <v>32738</v>
      </c>
      <c r="C4374" t="s">
        <v>31642</v>
      </c>
      <c r="D4374" t="s">
        <v>31641</v>
      </c>
      <c r="G4374" t="s">
        <v>32789</v>
      </c>
      <c r="H4374" s="18" t="s">
        <v>32788</v>
      </c>
    </row>
    <row r="4375" spans="1:8" x14ac:dyDescent="0.25">
      <c r="A4375" s="19" t="s">
        <v>32751</v>
      </c>
      <c r="B4375" t="s">
        <v>32732</v>
      </c>
      <c r="C4375" t="s">
        <v>33543</v>
      </c>
      <c r="D4375" t="s">
        <v>33542</v>
      </c>
      <c r="G4375" t="s">
        <v>32783</v>
      </c>
      <c r="H4375" s="18" t="s">
        <v>32782</v>
      </c>
    </row>
    <row r="4376" spans="1:8" x14ac:dyDescent="0.25">
      <c r="A4376" s="19" t="s">
        <v>32745</v>
      </c>
      <c r="B4376" t="s">
        <v>32726</v>
      </c>
      <c r="C4376" t="s">
        <v>33535</v>
      </c>
      <c r="D4376" t="s">
        <v>33534</v>
      </c>
      <c r="G4376" t="s">
        <v>32777</v>
      </c>
      <c r="H4376" s="18" t="s">
        <v>32776</v>
      </c>
    </row>
    <row r="4377" spans="1:8" x14ac:dyDescent="0.25">
      <c r="A4377" s="19" t="s">
        <v>32739</v>
      </c>
      <c r="B4377" t="s">
        <v>32720</v>
      </c>
      <c r="C4377" t="s">
        <v>33527</v>
      </c>
      <c r="D4377" t="s">
        <v>33526</v>
      </c>
      <c r="G4377" t="s">
        <v>32771</v>
      </c>
      <c r="H4377" s="18" t="s">
        <v>32770</v>
      </c>
    </row>
    <row r="4378" spans="1:8" x14ac:dyDescent="0.25">
      <c r="A4378" s="19" t="s">
        <v>32733</v>
      </c>
      <c r="B4378" t="s">
        <v>32714</v>
      </c>
      <c r="C4378" t="s">
        <v>31582</v>
      </c>
      <c r="D4378" t="s">
        <v>31581</v>
      </c>
      <c r="G4378" t="s">
        <v>32765</v>
      </c>
      <c r="H4378" s="18" t="s">
        <v>32764</v>
      </c>
    </row>
    <row r="4379" spans="1:8" x14ac:dyDescent="0.25">
      <c r="A4379" s="19" t="s">
        <v>32727</v>
      </c>
      <c r="B4379" t="s">
        <v>32708</v>
      </c>
      <c r="C4379" t="s">
        <v>31578</v>
      </c>
      <c r="D4379" t="s">
        <v>31577</v>
      </c>
      <c r="G4379" t="s">
        <v>32759</v>
      </c>
      <c r="H4379" s="18" t="s">
        <v>32758</v>
      </c>
    </row>
    <row r="4380" spans="1:8" x14ac:dyDescent="0.25">
      <c r="A4380" s="19" t="s">
        <v>32721</v>
      </c>
      <c r="B4380" t="s">
        <v>32702</v>
      </c>
      <c r="C4380" t="s">
        <v>31574</v>
      </c>
      <c r="D4380" t="s">
        <v>31573</v>
      </c>
      <c r="G4380" t="s">
        <v>32753</v>
      </c>
      <c r="H4380" s="18" t="s">
        <v>32752</v>
      </c>
    </row>
    <row r="4381" spans="1:8" x14ac:dyDescent="0.25">
      <c r="A4381" s="19" t="s">
        <v>32715</v>
      </c>
      <c r="B4381" t="s">
        <v>32690</v>
      </c>
      <c r="C4381" t="s">
        <v>31570</v>
      </c>
      <c r="D4381" t="s">
        <v>31569</v>
      </c>
      <c r="G4381" t="s">
        <v>32747</v>
      </c>
      <c r="H4381" s="18" t="s">
        <v>32746</v>
      </c>
    </row>
    <row r="4382" spans="1:8" x14ac:dyDescent="0.25">
      <c r="A4382" s="19" t="s">
        <v>32709</v>
      </c>
      <c r="B4382" t="s">
        <v>32684</v>
      </c>
      <c r="C4382" t="s">
        <v>31566</v>
      </c>
      <c r="D4382" t="s">
        <v>31565</v>
      </c>
      <c r="G4382" t="s">
        <v>32741</v>
      </c>
      <c r="H4382" s="18" t="s">
        <v>32740</v>
      </c>
    </row>
    <row r="4383" spans="1:8" x14ac:dyDescent="0.25">
      <c r="A4383" s="19" t="s">
        <v>32703</v>
      </c>
      <c r="B4383" t="s">
        <v>32672</v>
      </c>
      <c r="C4383" t="s">
        <v>31562</v>
      </c>
      <c r="D4383" t="s">
        <v>31561</v>
      </c>
      <c r="G4383" t="s">
        <v>32735</v>
      </c>
      <c r="H4383" s="18" t="s">
        <v>32734</v>
      </c>
    </row>
    <row r="4384" spans="1:8" x14ac:dyDescent="0.25">
      <c r="A4384" s="19" t="s">
        <v>32697</v>
      </c>
      <c r="B4384" t="s">
        <v>32678</v>
      </c>
      <c r="C4384" t="s">
        <v>31558</v>
      </c>
      <c r="D4384" t="s">
        <v>31557</v>
      </c>
      <c r="G4384" t="s">
        <v>32729</v>
      </c>
      <c r="H4384" s="18" t="s">
        <v>32728</v>
      </c>
    </row>
    <row r="4385" spans="1:8" x14ac:dyDescent="0.25">
      <c r="A4385" s="19" t="s">
        <v>32691</v>
      </c>
      <c r="B4385" t="s">
        <v>32666</v>
      </c>
      <c r="C4385" t="s">
        <v>31554</v>
      </c>
      <c r="D4385" t="s">
        <v>31553</v>
      </c>
      <c r="G4385" t="s">
        <v>32723</v>
      </c>
      <c r="H4385" s="18" t="s">
        <v>32722</v>
      </c>
    </row>
    <row r="4386" spans="1:8" x14ac:dyDescent="0.25">
      <c r="A4386" s="19" t="s">
        <v>32685</v>
      </c>
      <c r="B4386" t="s">
        <v>32660</v>
      </c>
      <c r="C4386" t="s">
        <v>31551</v>
      </c>
      <c r="D4386" t="s">
        <v>31550</v>
      </c>
      <c r="G4386" t="s">
        <v>32717</v>
      </c>
      <c r="H4386" s="18" t="s">
        <v>32716</v>
      </c>
    </row>
    <row r="4387" spans="1:8" x14ac:dyDescent="0.25">
      <c r="A4387" s="19" t="s">
        <v>32679</v>
      </c>
      <c r="B4387" t="s">
        <v>32654</v>
      </c>
      <c r="C4387" t="s">
        <v>31548</v>
      </c>
      <c r="D4387" t="s">
        <v>31547</v>
      </c>
      <c r="G4387" t="s">
        <v>32711</v>
      </c>
      <c r="H4387" s="18" t="s">
        <v>32710</v>
      </c>
    </row>
    <row r="4388" spans="1:8" x14ac:dyDescent="0.25">
      <c r="A4388" s="19" t="s">
        <v>32673</v>
      </c>
      <c r="B4388" t="s">
        <v>32648</v>
      </c>
      <c r="C4388" t="s">
        <v>31545</v>
      </c>
      <c r="D4388" t="s">
        <v>31544</v>
      </c>
      <c r="G4388" t="s">
        <v>32705</v>
      </c>
      <c r="H4388" s="18" t="s">
        <v>32704</v>
      </c>
    </row>
    <row r="4389" spans="1:8" x14ac:dyDescent="0.25">
      <c r="A4389" s="19" t="s">
        <v>32667</v>
      </c>
      <c r="B4389" t="s">
        <v>32642</v>
      </c>
      <c r="C4389" t="s">
        <v>31542</v>
      </c>
      <c r="D4389" t="s">
        <v>31541</v>
      </c>
      <c r="G4389" t="s">
        <v>32699</v>
      </c>
      <c r="H4389" s="18" t="s">
        <v>32698</v>
      </c>
    </row>
    <row r="4390" spans="1:8" x14ac:dyDescent="0.25">
      <c r="A4390" s="19" t="s">
        <v>32661</v>
      </c>
      <c r="B4390" t="s">
        <v>32636</v>
      </c>
      <c r="C4390" t="s">
        <v>31539</v>
      </c>
      <c r="D4390" t="s">
        <v>31538</v>
      </c>
      <c r="G4390" t="s">
        <v>32693</v>
      </c>
      <c r="H4390" s="18" t="s">
        <v>32692</v>
      </c>
    </row>
    <row r="4391" spans="1:8" x14ac:dyDescent="0.25">
      <c r="A4391" s="19" t="s">
        <v>32655</v>
      </c>
      <c r="B4391" t="s">
        <v>32630</v>
      </c>
      <c r="C4391" t="s">
        <v>31536</v>
      </c>
      <c r="D4391" t="s">
        <v>31535</v>
      </c>
      <c r="G4391" t="s">
        <v>32687</v>
      </c>
      <c r="H4391" s="18" t="s">
        <v>32686</v>
      </c>
    </row>
    <row r="4392" spans="1:8" x14ac:dyDescent="0.25">
      <c r="A4392" s="19" t="s">
        <v>32649</v>
      </c>
      <c r="B4392" t="s">
        <v>32624</v>
      </c>
      <c r="C4392" t="s">
        <v>31533</v>
      </c>
      <c r="D4392" t="s">
        <v>31532</v>
      </c>
      <c r="G4392" t="s">
        <v>32681</v>
      </c>
      <c r="H4392" s="18" t="s">
        <v>32680</v>
      </c>
    </row>
    <row r="4393" spans="1:8" x14ac:dyDescent="0.25">
      <c r="A4393" s="19" t="s">
        <v>32643</v>
      </c>
      <c r="B4393" t="s">
        <v>32696</v>
      </c>
      <c r="C4393" t="s">
        <v>31530</v>
      </c>
      <c r="D4393" t="s">
        <v>31529</v>
      </c>
      <c r="G4393" t="s">
        <v>32675</v>
      </c>
      <c r="H4393" s="18" t="s">
        <v>32674</v>
      </c>
    </row>
    <row r="4394" spans="1:8" x14ac:dyDescent="0.25">
      <c r="A4394" s="19" t="s">
        <v>32637</v>
      </c>
      <c r="B4394" t="s">
        <v>32618</v>
      </c>
      <c r="C4394" t="s">
        <v>31527</v>
      </c>
      <c r="D4394" t="s">
        <v>31526</v>
      </c>
      <c r="G4394" t="s">
        <v>32669</v>
      </c>
      <c r="H4394" s="18" t="s">
        <v>32668</v>
      </c>
    </row>
    <row r="4395" spans="1:8" x14ac:dyDescent="0.25">
      <c r="A4395" s="19" t="s">
        <v>32631</v>
      </c>
      <c r="B4395" t="s">
        <v>32612</v>
      </c>
      <c r="C4395" t="s">
        <v>31524</v>
      </c>
      <c r="D4395" t="s">
        <v>31523</v>
      </c>
      <c r="G4395" t="s">
        <v>32663</v>
      </c>
      <c r="H4395" s="18" t="s">
        <v>32662</v>
      </c>
    </row>
    <row r="4396" spans="1:8" x14ac:dyDescent="0.25">
      <c r="A4396" s="19" t="s">
        <v>32625</v>
      </c>
      <c r="B4396" t="s">
        <v>32606</v>
      </c>
      <c r="C4396" t="s">
        <v>31521</v>
      </c>
      <c r="D4396" t="s">
        <v>31520</v>
      </c>
      <c r="G4396" t="s">
        <v>32657</v>
      </c>
      <c r="H4396" s="18" t="s">
        <v>32656</v>
      </c>
    </row>
    <row r="4397" spans="1:8" x14ac:dyDescent="0.25">
      <c r="A4397" s="19" t="s">
        <v>32619</v>
      </c>
      <c r="B4397" t="s">
        <v>32600</v>
      </c>
      <c r="C4397" t="s">
        <v>31518</v>
      </c>
      <c r="D4397" t="s">
        <v>31517</v>
      </c>
      <c r="G4397" t="s">
        <v>32651</v>
      </c>
      <c r="H4397" s="18" t="s">
        <v>32650</v>
      </c>
    </row>
    <row r="4398" spans="1:8" x14ac:dyDescent="0.25">
      <c r="A4398" s="19" t="s">
        <v>32613</v>
      </c>
      <c r="B4398" t="s">
        <v>32594</v>
      </c>
      <c r="C4398" t="s">
        <v>31515</v>
      </c>
      <c r="D4398" t="s">
        <v>31514</v>
      </c>
      <c r="G4398" t="s">
        <v>32645</v>
      </c>
      <c r="H4398" s="18" t="s">
        <v>32644</v>
      </c>
    </row>
    <row r="4399" spans="1:8" x14ac:dyDescent="0.25">
      <c r="A4399" s="19" t="s">
        <v>32607</v>
      </c>
      <c r="B4399" t="s">
        <v>32588</v>
      </c>
      <c r="C4399" t="s">
        <v>31512</v>
      </c>
      <c r="D4399" t="s">
        <v>31511</v>
      </c>
      <c r="G4399" t="s">
        <v>32639</v>
      </c>
      <c r="H4399" s="18" t="s">
        <v>32638</v>
      </c>
    </row>
    <row r="4400" spans="1:8" x14ac:dyDescent="0.25">
      <c r="A4400" s="19" t="s">
        <v>32601</v>
      </c>
      <c r="B4400" t="s">
        <v>32882</v>
      </c>
      <c r="C4400" t="s">
        <v>31509</v>
      </c>
      <c r="D4400" t="s">
        <v>31508</v>
      </c>
      <c r="G4400" t="s">
        <v>32633</v>
      </c>
      <c r="H4400" s="18" t="s">
        <v>32632</v>
      </c>
    </row>
    <row r="4401" spans="1:8" x14ac:dyDescent="0.25">
      <c r="A4401" s="19" t="s">
        <v>32595</v>
      </c>
      <c r="B4401" t="s">
        <v>32582</v>
      </c>
      <c r="C4401" t="s">
        <v>31506</v>
      </c>
      <c r="D4401" t="s">
        <v>31505</v>
      </c>
      <c r="G4401" t="s">
        <v>32627</v>
      </c>
      <c r="H4401" s="18" t="s">
        <v>32626</v>
      </c>
    </row>
    <row r="4402" spans="1:8" x14ac:dyDescent="0.25">
      <c r="A4402" s="19" t="s">
        <v>32589</v>
      </c>
      <c r="B4402" t="s">
        <v>32576</v>
      </c>
      <c r="C4402" t="s">
        <v>31503</v>
      </c>
      <c r="D4402" t="s">
        <v>31502</v>
      </c>
      <c r="G4402" t="s">
        <v>32621</v>
      </c>
      <c r="H4402" s="18" t="s">
        <v>32620</v>
      </c>
    </row>
    <row r="4403" spans="1:8" x14ac:dyDescent="0.25">
      <c r="A4403" s="19" t="s">
        <v>32583</v>
      </c>
      <c r="B4403" t="s">
        <v>32570</v>
      </c>
      <c r="C4403" t="s">
        <v>31500</v>
      </c>
      <c r="D4403" t="s">
        <v>31499</v>
      </c>
      <c r="G4403" t="s">
        <v>32615</v>
      </c>
      <c r="H4403" s="18" t="s">
        <v>32614</v>
      </c>
    </row>
    <row r="4404" spans="1:8" x14ac:dyDescent="0.25">
      <c r="A4404" s="19" t="s">
        <v>32577</v>
      </c>
      <c r="B4404" t="s">
        <v>32564</v>
      </c>
      <c r="C4404" t="s">
        <v>31497</v>
      </c>
      <c r="D4404" t="s">
        <v>31496</v>
      </c>
      <c r="G4404" t="s">
        <v>32609</v>
      </c>
      <c r="H4404" s="18" t="s">
        <v>32608</v>
      </c>
    </row>
    <row r="4405" spans="1:8" x14ac:dyDescent="0.25">
      <c r="A4405" s="19" t="s">
        <v>32571</v>
      </c>
      <c r="B4405" t="s">
        <v>32558</v>
      </c>
      <c r="C4405" t="s">
        <v>31494</v>
      </c>
      <c r="D4405" t="s">
        <v>31493</v>
      </c>
      <c r="G4405" t="s">
        <v>32603</v>
      </c>
      <c r="H4405" s="18" t="s">
        <v>32602</v>
      </c>
    </row>
    <row r="4406" spans="1:8" x14ac:dyDescent="0.25">
      <c r="A4406" s="19" t="s">
        <v>32565</v>
      </c>
      <c r="B4406" t="s">
        <v>32552</v>
      </c>
      <c r="C4406" t="s">
        <v>31491</v>
      </c>
      <c r="D4406" t="s">
        <v>31490</v>
      </c>
      <c r="G4406" t="s">
        <v>32597</v>
      </c>
      <c r="H4406" s="18" t="s">
        <v>32596</v>
      </c>
    </row>
    <row r="4407" spans="1:8" x14ac:dyDescent="0.25">
      <c r="A4407" s="19" t="s">
        <v>32559</v>
      </c>
      <c r="B4407" t="s">
        <v>32540</v>
      </c>
      <c r="C4407" t="s">
        <v>31488</v>
      </c>
      <c r="D4407" t="s">
        <v>31487</v>
      </c>
      <c r="G4407" t="s">
        <v>32591</v>
      </c>
      <c r="H4407" s="18" t="s">
        <v>32590</v>
      </c>
    </row>
    <row r="4408" spans="1:8" x14ac:dyDescent="0.25">
      <c r="A4408" s="19" t="s">
        <v>32553</v>
      </c>
      <c r="B4408" t="s">
        <v>32534</v>
      </c>
      <c r="C4408" t="s">
        <v>31485</v>
      </c>
      <c r="D4408" t="s">
        <v>31484</v>
      </c>
      <c r="G4408" t="s">
        <v>32585</v>
      </c>
      <c r="H4408" s="18" t="s">
        <v>32584</v>
      </c>
    </row>
    <row r="4409" spans="1:8" x14ac:dyDescent="0.25">
      <c r="A4409" s="19" t="s">
        <v>32547</v>
      </c>
      <c r="B4409" t="s">
        <v>32528</v>
      </c>
      <c r="C4409" t="s">
        <v>31482</v>
      </c>
      <c r="D4409" t="s">
        <v>31481</v>
      </c>
      <c r="G4409" t="s">
        <v>32579</v>
      </c>
      <c r="H4409" s="18" t="s">
        <v>32578</v>
      </c>
    </row>
    <row r="4410" spans="1:8" x14ac:dyDescent="0.25">
      <c r="A4410" s="19" t="s">
        <v>32541</v>
      </c>
      <c r="B4410" t="s">
        <v>32516</v>
      </c>
      <c r="C4410" t="s">
        <v>31479</v>
      </c>
      <c r="D4410" t="s">
        <v>31478</v>
      </c>
      <c r="G4410" t="s">
        <v>32573</v>
      </c>
      <c r="H4410" s="18" t="s">
        <v>32572</v>
      </c>
    </row>
    <row r="4411" spans="1:8" x14ac:dyDescent="0.25">
      <c r="A4411" s="19" t="s">
        <v>32535</v>
      </c>
      <c r="B4411" t="s">
        <v>32510</v>
      </c>
      <c r="C4411" t="s">
        <v>31476</v>
      </c>
      <c r="D4411" t="s">
        <v>31475</v>
      </c>
      <c r="G4411" t="s">
        <v>32567</v>
      </c>
      <c r="H4411" s="18" t="s">
        <v>32566</v>
      </c>
    </row>
    <row r="4412" spans="1:8" x14ac:dyDescent="0.25">
      <c r="A4412" s="19" t="s">
        <v>32529</v>
      </c>
      <c r="B4412" t="s">
        <v>32522</v>
      </c>
      <c r="C4412" t="s">
        <v>31473</v>
      </c>
      <c r="D4412" t="s">
        <v>31472</v>
      </c>
      <c r="G4412" t="s">
        <v>32561</v>
      </c>
      <c r="H4412" s="18" t="s">
        <v>32560</v>
      </c>
    </row>
    <row r="4413" spans="1:8" x14ac:dyDescent="0.25">
      <c r="A4413" s="19" t="s">
        <v>32523</v>
      </c>
      <c r="B4413" t="s">
        <v>32504</v>
      </c>
      <c r="C4413" t="s">
        <v>31470</v>
      </c>
      <c r="D4413" t="s">
        <v>31469</v>
      </c>
      <c r="G4413" t="s">
        <v>32555</v>
      </c>
      <c r="H4413" s="18" t="s">
        <v>32554</v>
      </c>
    </row>
    <row r="4414" spans="1:8" x14ac:dyDescent="0.25">
      <c r="A4414" s="19" t="s">
        <v>32517</v>
      </c>
      <c r="B4414" t="s">
        <v>32498</v>
      </c>
      <c r="C4414" t="s">
        <v>31467</v>
      </c>
      <c r="D4414" t="s">
        <v>31466</v>
      </c>
      <c r="G4414" t="s">
        <v>32549</v>
      </c>
      <c r="H4414" s="18" t="s">
        <v>32548</v>
      </c>
    </row>
    <row r="4415" spans="1:8" x14ac:dyDescent="0.25">
      <c r="A4415" s="19" t="s">
        <v>32511</v>
      </c>
      <c r="B4415" t="s">
        <v>32546</v>
      </c>
      <c r="C4415" t="s">
        <v>31464</v>
      </c>
      <c r="D4415" t="s">
        <v>31463</v>
      </c>
      <c r="G4415" t="s">
        <v>32543</v>
      </c>
      <c r="H4415" s="18" t="s">
        <v>32542</v>
      </c>
    </row>
    <row r="4416" spans="1:8" x14ac:dyDescent="0.25">
      <c r="A4416" s="19" t="s">
        <v>32505</v>
      </c>
      <c r="B4416" t="s">
        <v>32492</v>
      </c>
      <c r="C4416" t="s">
        <v>31461</v>
      </c>
      <c r="D4416" t="s">
        <v>31460</v>
      </c>
      <c r="G4416" t="s">
        <v>32537</v>
      </c>
      <c r="H4416" s="18" t="s">
        <v>32536</v>
      </c>
    </row>
    <row r="4417" spans="1:8" x14ac:dyDescent="0.25">
      <c r="A4417" s="19" t="s">
        <v>32499</v>
      </c>
      <c r="B4417" t="s">
        <v>32486</v>
      </c>
      <c r="C4417" t="s">
        <v>31458</v>
      </c>
      <c r="D4417" t="s">
        <v>31457</v>
      </c>
      <c r="G4417" t="s">
        <v>32531</v>
      </c>
      <c r="H4417" s="18" t="s">
        <v>32530</v>
      </c>
    </row>
    <row r="4418" spans="1:8" x14ac:dyDescent="0.25">
      <c r="A4418" s="19" t="s">
        <v>32493</v>
      </c>
      <c r="B4418" t="s">
        <v>32480</v>
      </c>
      <c r="C4418" t="s">
        <v>31455</v>
      </c>
      <c r="D4418" t="s">
        <v>31454</v>
      </c>
      <c r="G4418" t="s">
        <v>32525</v>
      </c>
      <c r="H4418" s="18" t="s">
        <v>32524</v>
      </c>
    </row>
    <row r="4419" spans="1:8" x14ac:dyDescent="0.25">
      <c r="A4419" s="19" t="s">
        <v>32487</v>
      </c>
      <c r="B4419" t="s">
        <v>32474</v>
      </c>
      <c r="C4419" t="s">
        <v>31452</v>
      </c>
      <c r="D4419" t="s">
        <v>31451</v>
      </c>
      <c r="G4419" t="s">
        <v>32519</v>
      </c>
      <c r="H4419" s="18" t="s">
        <v>32518</v>
      </c>
    </row>
    <row r="4420" spans="1:8" x14ac:dyDescent="0.25">
      <c r="A4420" s="19" t="s">
        <v>32481</v>
      </c>
      <c r="B4420" t="s">
        <v>32468</v>
      </c>
      <c r="C4420" t="s">
        <v>31449</v>
      </c>
      <c r="D4420" t="s">
        <v>31448</v>
      </c>
      <c r="G4420" t="s">
        <v>32513</v>
      </c>
      <c r="H4420" s="18" t="s">
        <v>32512</v>
      </c>
    </row>
    <row r="4421" spans="1:8" x14ac:dyDescent="0.25">
      <c r="A4421" s="19" t="s">
        <v>32475</v>
      </c>
      <c r="B4421" t="s">
        <v>32462</v>
      </c>
      <c r="C4421" t="s">
        <v>31446</v>
      </c>
      <c r="D4421" t="s">
        <v>31445</v>
      </c>
      <c r="G4421" t="s">
        <v>32507</v>
      </c>
      <c r="H4421" s="18" t="s">
        <v>32506</v>
      </c>
    </row>
    <row r="4422" spans="1:8" x14ac:dyDescent="0.25">
      <c r="A4422" s="19" t="s">
        <v>32469</v>
      </c>
      <c r="B4422" t="s">
        <v>32456</v>
      </c>
      <c r="C4422" t="s">
        <v>31443</v>
      </c>
      <c r="D4422" t="s">
        <v>31442</v>
      </c>
      <c r="G4422" t="s">
        <v>32501</v>
      </c>
      <c r="H4422" s="18" t="s">
        <v>32500</v>
      </c>
    </row>
    <row r="4423" spans="1:8" x14ac:dyDescent="0.25">
      <c r="A4423" s="19" t="s">
        <v>32463</v>
      </c>
      <c r="B4423" t="s">
        <v>32450</v>
      </c>
      <c r="C4423" t="s">
        <v>31440</v>
      </c>
      <c r="D4423" t="s">
        <v>31439</v>
      </c>
      <c r="G4423" t="s">
        <v>32495</v>
      </c>
      <c r="H4423" s="18" t="s">
        <v>32494</v>
      </c>
    </row>
    <row r="4424" spans="1:8" x14ac:dyDescent="0.25">
      <c r="A4424" s="19" t="s">
        <v>32457</v>
      </c>
      <c r="B4424" t="s">
        <v>32444</v>
      </c>
      <c r="C4424" t="s">
        <v>31437</v>
      </c>
      <c r="D4424" t="s">
        <v>31436</v>
      </c>
      <c r="G4424" t="s">
        <v>32489</v>
      </c>
      <c r="H4424" s="18" t="s">
        <v>32488</v>
      </c>
    </row>
    <row r="4425" spans="1:8" x14ac:dyDescent="0.25">
      <c r="A4425" s="19" t="s">
        <v>32451</v>
      </c>
      <c r="B4425" t="s">
        <v>32438</v>
      </c>
      <c r="C4425" t="s">
        <v>31434</v>
      </c>
      <c r="D4425" t="s">
        <v>31433</v>
      </c>
      <c r="G4425" t="s">
        <v>32483</v>
      </c>
      <c r="H4425" s="18" t="s">
        <v>32482</v>
      </c>
    </row>
    <row r="4426" spans="1:8" x14ac:dyDescent="0.25">
      <c r="A4426" s="19" t="s">
        <v>32445</v>
      </c>
      <c r="B4426" t="s">
        <v>32432</v>
      </c>
      <c r="C4426" t="s">
        <v>31431</v>
      </c>
      <c r="D4426" t="s">
        <v>31430</v>
      </c>
      <c r="G4426" t="s">
        <v>32477</v>
      </c>
      <c r="H4426" s="18" t="s">
        <v>32476</v>
      </c>
    </row>
    <row r="4427" spans="1:8" x14ac:dyDescent="0.25">
      <c r="A4427" s="19" t="s">
        <v>32439</v>
      </c>
      <c r="B4427" t="s">
        <v>32426</v>
      </c>
      <c r="C4427" t="s">
        <v>31428</v>
      </c>
      <c r="D4427" t="s">
        <v>31427</v>
      </c>
      <c r="G4427" t="s">
        <v>32471</v>
      </c>
      <c r="H4427" s="18" t="s">
        <v>32470</v>
      </c>
    </row>
    <row r="4428" spans="1:8" x14ac:dyDescent="0.25">
      <c r="A4428" s="19" t="s">
        <v>32433</v>
      </c>
      <c r="B4428" t="s">
        <v>32420</v>
      </c>
      <c r="C4428" t="s">
        <v>31425</v>
      </c>
      <c r="D4428" t="s">
        <v>31424</v>
      </c>
      <c r="G4428" t="s">
        <v>32465</v>
      </c>
      <c r="H4428" s="18" t="s">
        <v>32464</v>
      </c>
    </row>
    <row r="4429" spans="1:8" x14ac:dyDescent="0.25">
      <c r="A4429" s="19" t="s">
        <v>32427</v>
      </c>
      <c r="B4429" t="s">
        <v>32410</v>
      </c>
      <c r="C4429" t="s">
        <v>31422</v>
      </c>
      <c r="D4429" t="s">
        <v>31421</v>
      </c>
      <c r="G4429" t="s">
        <v>32459</v>
      </c>
      <c r="H4429" s="18" t="s">
        <v>32458</v>
      </c>
    </row>
    <row r="4430" spans="1:8" x14ac:dyDescent="0.25">
      <c r="A4430" s="19" t="s">
        <v>32421</v>
      </c>
      <c r="B4430" t="s">
        <v>32415</v>
      </c>
      <c r="C4430" t="s">
        <v>31416</v>
      </c>
      <c r="D4430" t="s">
        <v>31415</v>
      </c>
      <c r="G4430" t="s">
        <v>32453</v>
      </c>
      <c r="H4430" s="18" t="s">
        <v>32452</v>
      </c>
    </row>
    <row r="4431" spans="1:8" x14ac:dyDescent="0.25">
      <c r="A4431" s="19" t="s">
        <v>32416</v>
      </c>
      <c r="B4431" t="s">
        <v>32405</v>
      </c>
      <c r="C4431" t="s">
        <v>31413</v>
      </c>
      <c r="D4431" t="s">
        <v>31412</v>
      </c>
      <c r="G4431" t="s">
        <v>32447</v>
      </c>
      <c r="H4431" s="18" t="s">
        <v>32446</v>
      </c>
    </row>
    <row r="4432" spans="1:8" x14ac:dyDescent="0.25">
      <c r="A4432" s="19" t="s">
        <v>32411</v>
      </c>
      <c r="B4432" t="s">
        <v>32400</v>
      </c>
      <c r="C4432" t="s">
        <v>31410</v>
      </c>
      <c r="D4432" t="s">
        <v>31409</v>
      </c>
      <c r="G4432" t="s">
        <v>32441</v>
      </c>
      <c r="H4432" s="18" t="s">
        <v>32440</v>
      </c>
    </row>
    <row r="4433" spans="1:8" x14ac:dyDescent="0.25">
      <c r="A4433" s="19" t="s">
        <v>32406</v>
      </c>
      <c r="B4433" t="s">
        <v>32395</v>
      </c>
      <c r="C4433" t="s">
        <v>31407</v>
      </c>
      <c r="D4433" t="s">
        <v>31406</v>
      </c>
      <c r="G4433" t="s">
        <v>32435</v>
      </c>
      <c r="H4433" s="18" t="s">
        <v>32434</v>
      </c>
    </row>
    <row r="4434" spans="1:8" x14ac:dyDescent="0.25">
      <c r="A4434" s="19" t="s">
        <v>32401</v>
      </c>
      <c r="B4434" t="s">
        <v>32816</v>
      </c>
      <c r="C4434" t="s">
        <v>31404</v>
      </c>
      <c r="D4434" t="s">
        <v>31403</v>
      </c>
      <c r="G4434" t="s">
        <v>32429</v>
      </c>
      <c r="H4434" s="18" t="s">
        <v>32428</v>
      </c>
    </row>
    <row r="4435" spans="1:8" x14ac:dyDescent="0.25">
      <c r="A4435" s="19" t="s">
        <v>32396</v>
      </c>
      <c r="B4435" t="s">
        <v>32390</v>
      </c>
      <c r="C4435" t="s">
        <v>31626</v>
      </c>
      <c r="D4435" t="s">
        <v>31625</v>
      </c>
      <c r="G4435" t="s">
        <v>32423</v>
      </c>
      <c r="H4435" s="18" t="s">
        <v>32422</v>
      </c>
    </row>
    <row r="4436" spans="1:8" x14ac:dyDescent="0.25">
      <c r="A4436" s="19" t="s">
        <v>32391</v>
      </c>
      <c r="B4436" t="s">
        <v>32385</v>
      </c>
      <c r="C4436" t="s">
        <v>31622</v>
      </c>
      <c r="D4436" t="s">
        <v>31621</v>
      </c>
      <c r="G4436" t="s">
        <v>42520</v>
      </c>
      <c r="H4436" s="18" t="s">
        <v>42519</v>
      </c>
    </row>
    <row r="4437" spans="1:8" x14ac:dyDescent="0.25">
      <c r="A4437" s="19" t="s">
        <v>32386</v>
      </c>
      <c r="B4437" t="s">
        <v>33272</v>
      </c>
      <c r="C4437" t="s">
        <v>31402</v>
      </c>
      <c r="D4437" t="s">
        <v>31401</v>
      </c>
      <c r="G4437" t="s">
        <v>42518</v>
      </c>
      <c r="H4437" s="18" t="s">
        <v>32417</v>
      </c>
    </row>
    <row r="4438" spans="1:8" x14ac:dyDescent="0.25">
      <c r="A4438" s="19" t="s">
        <v>32381</v>
      </c>
      <c r="B4438" t="s">
        <v>32380</v>
      </c>
      <c r="C4438" t="s">
        <v>31399</v>
      </c>
      <c r="D4438" t="s">
        <v>31398</v>
      </c>
      <c r="G4438" t="s">
        <v>42517</v>
      </c>
      <c r="H4438" s="18" t="s">
        <v>32412</v>
      </c>
    </row>
    <row r="4439" spans="1:8" x14ac:dyDescent="0.25">
      <c r="A4439" s="19" t="s">
        <v>32375</v>
      </c>
      <c r="B4439" t="s">
        <v>32374</v>
      </c>
      <c r="C4439" t="s">
        <v>31396</v>
      </c>
      <c r="D4439" t="s">
        <v>31395</v>
      </c>
      <c r="G4439" t="s">
        <v>42516</v>
      </c>
      <c r="H4439" s="18" t="s">
        <v>32407</v>
      </c>
    </row>
    <row r="4440" spans="1:8" x14ac:dyDescent="0.25">
      <c r="A4440" s="19" t="s">
        <v>32369</v>
      </c>
      <c r="B4440" t="s">
        <v>32368</v>
      </c>
      <c r="C4440" t="s">
        <v>31393</v>
      </c>
      <c r="D4440" t="s">
        <v>31392</v>
      </c>
      <c r="G4440" t="s">
        <v>42515</v>
      </c>
      <c r="H4440" s="18" t="s">
        <v>32402</v>
      </c>
    </row>
    <row r="4441" spans="1:8" x14ac:dyDescent="0.25">
      <c r="A4441" s="19" t="s">
        <v>32363</v>
      </c>
      <c r="B4441" t="s">
        <v>32362</v>
      </c>
      <c r="C4441" t="s">
        <v>31390</v>
      </c>
      <c r="D4441" t="s">
        <v>31389</v>
      </c>
      <c r="G4441" t="s">
        <v>42514</v>
      </c>
      <c r="H4441" s="18" t="s">
        <v>32397</v>
      </c>
    </row>
    <row r="4442" spans="1:8" x14ac:dyDescent="0.25">
      <c r="A4442" s="19" t="s">
        <v>42513</v>
      </c>
      <c r="B4442" t="s">
        <v>42512</v>
      </c>
      <c r="C4442" t="s">
        <v>31387</v>
      </c>
      <c r="D4442" t="s">
        <v>31386</v>
      </c>
      <c r="G4442" t="s">
        <v>42511</v>
      </c>
      <c r="H4442" s="18" t="s">
        <v>32392</v>
      </c>
    </row>
    <row r="4443" spans="1:8" x14ac:dyDescent="0.25">
      <c r="A4443" s="19" t="s">
        <v>42510</v>
      </c>
      <c r="B4443" t="s">
        <v>42509</v>
      </c>
      <c r="C4443" t="s">
        <v>31384</v>
      </c>
      <c r="D4443" t="s">
        <v>31383</v>
      </c>
      <c r="G4443" t="s">
        <v>42508</v>
      </c>
      <c r="H4443" s="18" t="s">
        <v>32387</v>
      </c>
    </row>
    <row r="4444" spans="1:8" x14ac:dyDescent="0.25">
      <c r="A4444" s="19" t="s">
        <v>42507</v>
      </c>
      <c r="B4444" t="s">
        <v>42506</v>
      </c>
      <c r="C4444" t="s">
        <v>31381</v>
      </c>
      <c r="D4444" t="s">
        <v>31380</v>
      </c>
      <c r="G4444" t="s">
        <v>42505</v>
      </c>
      <c r="H4444" s="18" t="s">
        <v>32382</v>
      </c>
    </row>
    <row r="4445" spans="1:8" x14ac:dyDescent="0.25">
      <c r="A4445" s="19" t="s">
        <v>42504</v>
      </c>
      <c r="B4445" t="s">
        <v>42503</v>
      </c>
      <c r="C4445" t="s">
        <v>31378</v>
      </c>
      <c r="D4445" t="s">
        <v>31377</v>
      </c>
      <c r="G4445" t="s">
        <v>32377</v>
      </c>
      <c r="H4445" s="18" t="s">
        <v>32376</v>
      </c>
    </row>
    <row r="4446" spans="1:8" x14ac:dyDescent="0.25">
      <c r="A4446" s="19" t="s">
        <v>42502</v>
      </c>
      <c r="B4446" t="s">
        <v>42501</v>
      </c>
      <c r="C4446" t="s">
        <v>31375</v>
      </c>
      <c r="D4446" t="s">
        <v>31374</v>
      </c>
      <c r="G4446" t="s">
        <v>32371</v>
      </c>
      <c r="H4446" s="18" t="s">
        <v>32370</v>
      </c>
    </row>
    <row r="4447" spans="1:8" x14ac:dyDescent="0.25">
      <c r="A4447" s="19" t="s">
        <v>42500</v>
      </c>
      <c r="B4447" t="s">
        <v>42499</v>
      </c>
      <c r="C4447" t="s">
        <v>28361</v>
      </c>
      <c r="D4447" t="s">
        <v>28360</v>
      </c>
      <c r="G4447" t="s">
        <v>32365</v>
      </c>
      <c r="H4447" s="18" t="s">
        <v>32364</v>
      </c>
    </row>
    <row r="4448" spans="1:8" x14ac:dyDescent="0.25">
      <c r="A4448" s="19" t="s">
        <v>42498</v>
      </c>
      <c r="B4448" t="s">
        <v>42497</v>
      </c>
      <c r="C4448" t="s">
        <v>28359</v>
      </c>
      <c r="D4448" t="s">
        <v>28358</v>
      </c>
      <c r="G4448" t="s">
        <v>32359</v>
      </c>
      <c r="H4448" s="18" t="s">
        <v>32358</v>
      </c>
    </row>
    <row r="4449" spans="1:8" x14ac:dyDescent="0.25">
      <c r="A4449" s="19" t="s">
        <v>42496</v>
      </c>
      <c r="B4449" t="s">
        <v>42495</v>
      </c>
      <c r="C4449" t="s">
        <v>31372</v>
      </c>
      <c r="D4449" t="s">
        <v>31371</v>
      </c>
      <c r="G4449" t="s">
        <v>32355</v>
      </c>
      <c r="H4449" s="18" t="s">
        <v>32354</v>
      </c>
    </row>
    <row r="4450" spans="1:8" x14ac:dyDescent="0.25">
      <c r="A4450" s="19"/>
      <c r="C4450" t="s">
        <v>31369</v>
      </c>
      <c r="D4450" t="s">
        <v>31368</v>
      </c>
      <c r="G4450" t="s">
        <v>32351</v>
      </c>
      <c r="H4450" s="18" t="s">
        <v>32350</v>
      </c>
    </row>
    <row r="4451" spans="1:8" x14ac:dyDescent="0.25">
      <c r="A4451" s="19"/>
      <c r="C4451" t="s">
        <v>31366</v>
      </c>
      <c r="D4451" t="s">
        <v>31365</v>
      </c>
      <c r="G4451" t="s">
        <v>32347</v>
      </c>
      <c r="H4451" s="18" t="s">
        <v>32346</v>
      </c>
    </row>
    <row r="4452" spans="1:8" x14ac:dyDescent="0.25">
      <c r="A4452" s="19"/>
      <c r="C4452" t="s">
        <v>31363</v>
      </c>
      <c r="D4452" t="s">
        <v>31362</v>
      </c>
      <c r="G4452" t="s">
        <v>32343</v>
      </c>
      <c r="H4452" s="18" t="s">
        <v>32342</v>
      </c>
    </row>
    <row r="4453" spans="1:8" x14ac:dyDescent="0.25">
      <c r="A4453" s="19"/>
      <c r="C4453" t="s">
        <v>31360</v>
      </c>
      <c r="D4453" t="s">
        <v>31359</v>
      </c>
      <c r="G4453" t="s">
        <v>32339</v>
      </c>
      <c r="H4453" s="18" t="s">
        <v>32338</v>
      </c>
    </row>
    <row r="4454" spans="1:8" x14ac:dyDescent="0.25">
      <c r="A4454" s="19"/>
      <c r="C4454" t="s">
        <v>31357</v>
      </c>
      <c r="D4454" t="s">
        <v>31356</v>
      </c>
      <c r="G4454" t="s">
        <v>32335</v>
      </c>
      <c r="H4454" s="18" t="s">
        <v>32334</v>
      </c>
    </row>
    <row r="4455" spans="1:8" x14ac:dyDescent="0.25">
      <c r="A4455" s="19"/>
      <c r="C4455" t="s">
        <v>31354</v>
      </c>
      <c r="D4455" t="s">
        <v>31353</v>
      </c>
      <c r="G4455" t="s">
        <v>32331</v>
      </c>
      <c r="H4455" s="18" t="s">
        <v>32330</v>
      </c>
    </row>
    <row r="4456" spans="1:8" x14ac:dyDescent="0.25">
      <c r="A4456" s="19"/>
      <c r="C4456" t="s">
        <v>31351</v>
      </c>
      <c r="D4456" t="s">
        <v>31350</v>
      </c>
      <c r="G4456" t="s">
        <v>32327</v>
      </c>
      <c r="H4456" s="18" t="s">
        <v>32326</v>
      </c>
    </row>
    <row r="4457" spans="1:8" x14ac:dyDescent="0.25">
      <c r="A4457" s="19"/>
      <c r="C4457" t="s">
        <v>31348</v>
      </c>
      <c r="D4457" t="s">
        <v>31347</v>
      </c>
      <c r="G4457" t="s">
        <v>32323</v>
      </c>
      <c r="H4457" s="18" t="s">
        <v>32322</v>
      </c>
    </row>
    <row r="4458" spans="1:8" x14ac:dyDescent="0.25">
      <c r="A4458" s="19"/>
      <c r="C4458" t="s">
        <v>31344</v>
      </c>
      <c r="D4458" t="s">
        <v>31343</v>
      </c>
      <c r="G4458" t="s">
        <v>32319</v>
      </c>
      <c r="H4458" s="18" t="s">
        <v>32318</v>
      </c>
    </row>
    <row r="4459" spans="1:8" x14ac:dyDescent="0.25">
      <c r="A4459" s="19"/>
      <c r="C4459" t="s">
        <v>31336</v>
      </c>
      <c r="D4459" t="s">
        <v>31335</v>
      </c>
      <c r="G4459" t="s">
        <v>32315</v>
      </c>
      <c r="H4459" s="18" t="s">
        <v>32314</v>
      </c>
    </row>
    <row r="4460" spans="1:8" x14ac:dyDescent="0.25">
      <c r="A4460" s="19"/>
      <c r="C4460" t="s">
        <v>31332</v>
      </c>
      <c r="D4460" t="s">
        <v>31331</v>
      </c>
      <c r="G4460" t="s">
        <v>32311</v>
      </c>
      <c r="H4460" s="18" t="s">
        <v>32310</v>
      </c>
    </row>
    <row r="4461" spans="1:8" x14ac:dyDescent="0.25">
      <c r="A4461" s="19"/>
      <c r="C4461" t="s">
        <v>31328</v>
      </c>
      <c r="D4461" t="s">
        <v>31327</v>
      </c>
      <c r="G4461" t="s">
        <v>32307</v>
      </c>
      <c r="H4461" s="18" t="s">
        <v>32306</v>
      </c>
    </row>
    <row r="4462" spans="1:8" x14ac:dyDescent="0.25">
      <c r="A4462" s="19"/>
      <c r="C4462" t="s">
        <v>31324</v>
      </c>
      <c r="D4462" t="s">
        <v>31323</v>
      </c>
      <c r="G4462" t="s">
        <v>32303</v>
      </c>
      <c r="H4462" s="18" t="s">
        <v>32302</v>
      </c>
    </row>
    <row r="4463" spans="1:8" x14ac:dyDescent="0.25">
      <c r="A4463" s="19"/>
      <c r="C4463" t="s">
        <v>31320</v>
      </c>
      <c r="D4463" t="s">
        <v>31319</v>
      </c>
      <c r="G4463" t="s">
        <v>32299</v>
      </c>
      <c r="H4463" s="18" t="s">
        <v>32298</v>
      </c>
    </row>
    <row r="4464" spans="1:8" x14ac:dyDescent="0.25">
      <c r="A4464" s="19"/>
      <c r="C4464" t="s">
        <v>31316</v>
      </c>
      <c r="D4464" t="s">
        <v>31315</v>
      </c>
      <c r="G4464" t="s">
        <v>32295</v>
      </c>
      <c r="H4464" s="18" t="s">
        <v>32294</v>
      </c>
    </row>
    <row r="4465" spans="1:8" x14ac:dyDescent="0.25">
      <c r="A4465" s="19"/>
      <c r="C4465" t="s">
        <v>31312</v>
      </c>
      <c r="D4465" t="s">
        <v>31311</v>
      </c>
      <c r="G4465" t="s">
        <v>32291</v>
      </c>
      <c r="H4465" s="18" t="s">
        <v>32290</v>
      </c>
    </row>
    <row r="4466" spans="1:8" x14ac:dyDescent="0.25">
      <c r="A4466" s="19"/>
      <c r="C4466" t="s">
        <v>31308</v>
      </c>
      <c r="D4466" t="s">
        <v>31307</v>
      </c>
      <c r="G4466" t="s">
        <v>32287</v>
      </c>
      <c r="H4466" s="18" t="s">
        <v>32286</v>
      </c>
    </row>
    <row r="4467" spans="1:8" x14ac:dyDescent="0.25">
      <c r="A4467" s="19"/>
      <c r="C4467" t="s">
        <v>31304</v>
      </c>
      <c r="D4467" t="s">
        <v>31303</v>
      </c>
      <c r="G4467" t="s">
        <v>32283</v>
      </c>
      <c r="H4467" s="18" t="s">
        <v>32282</v>
      </c>
    </row>
    <row r="4468" spans="1:8" x14ac:dyDescent="0.25">
      <c r="A4468" s="19"/>
      <c r="C4468" t="s">
        <v>31292</v>
      </c>
      <c r="D4468" t="s">
        <v>31291</v>
      </c>
      <c r="G4468" t="s">
        <v>32279</v>
      </c>
      <c r="H4468" s="18" t="s">
        <v>32278</v>
      </c>
    </row>
    <row r="4469" spans="1:8" x14ac:dyDescent="0.25">
      <c r="A4469" s="19"/>
      <c r="C4469" t="s">
        <v>31288</v>
      </c>
      <c r="D4469" t="s">
        <v>31287</v>
      </c>
      <c r="G4469" t="s">
        <v>32275</v>
      </c>
      <c r="H4469" s="18" t="s">
        <v>32274</v>
      </c>
    </row>
    <row r="4470" spans="1:8" x14ac:dyDescent="0.25">
      <c r="A4470" s="19"/>
      <c r="C4470" t="s">
        <v>31284</v>
      </c>
      <c r="D4470" t="s">
        <v>31283</v>
      </c>
      <c r="G4470" t="s">
        <v>32271</v>
      </c>
      <c r="H4470" s="18" t="s">
        <v>32270</v>
      </c>
    </row>
    <row r="4471" spans="1:8" x14ac:dyDescent="0.25">
      <c r="A4471" s="19"/>
      <c r="C4471" t="s">
        <v>31280</v>
      </c>
      <c r="D4471" t="s">
        <v>31279</v>
      </c>
      <c r="G4471" t="s">
        <v>32267</v>
      </c>
      <c r="H4471" s="18" t="s">
        <v>32266</v>
      </c>
    </row>
    <row r="4472" spans="1:8" x14ac:dyDescent="0.25">
      <c r="A4472" s="19"/>
      <c r="C4472" t="s">
        <v>31276</v>
      </c>
      <c r="D4472" t="s">
        <v>31275</v>
      </c>
      <c r="G4472" t="s">
        <v>42494</v>
      </c>
      <c r="H4472" s="18" t="s">
        <v>32263</v>
      </c>
    </row>
    <row r="4473" spans="1:8" x14ac:dyDescent="0.25">
      <c r="A4473" s="19"/>
      <c r="C4473" t="s">
        <v>31272</v>
      </c>
      <c r="D4473" t="s">
        <v>31271</v>
      </c>
      <c r="G4473" t="s">
        <v>42493</v>
      </c>
      <c r="H4473" s="18" t="s">
        <v>32260</v>
      </c>
    </row>
    <row r="4474" spans="1:8" x14ac:dyDescent="0.25">
      <c r="A4474" s="19"/>
      <c r="C4474" t="s">
        <v>31268</v>
      </c>
      <c r="D4474" t="s">
        <v>31267</v>
      </c>
      <c r="G4474" t="s">
        <v>42492</v>
      </c>
      <c r="H4474" s="18" t="s">
        <v>32257</v>
      </c>
    </row>
    <row r="4475" spans="1:8" x14ac:dyDescent="0.25">
      <c r="A4475" s="19"/>
      <c r="C4475" t="s">
        <v>31264</v>
      </c>
      <c r="D4475" t="s">
        <v>31263</v>
      </c>
      <c r="G4475" t="s">
        <v>42491</v>
      </c>
      <c r="H4475" s="18" t="s">
        <v>32254</v>
      </c>
    </row>
    <row r="4476" spans="1:8" x14ac:dyDescent="0.25">
      <c r="A4476" s="19"/>
      <c r="C4476" t="s">
        <v>31260</v>
      </c>
      <c r="D4476" t="s">
        <v>31259</v>
      </c>
      <c r="G4476" t="s">
        <v>42490</v>
      </c>
      <c r="H4476" s="18" t="s">
        <v>32251</v>
      </c>
    </row>
    <row r="4477" spans="1:8" x14ac:dyDescent="0.25">
      <c r="A4477" s="19"/>
      <c r="C4477" t="s">
        <v>31256</v>
      </c>
      <c r="D4477" t="s">
        <v>31255</v>
      </c>
      <c r="G4477" t="s">
        <v>42489</v>
      </c>
      <c r="H4477" s="18" t="s">
        <v>32248</v>
      </c>
    </row>
    <row r="4478" spans="1:8" x14ac:dyDescent="0.25">
      <c r="A4478" s="19"/>
      <c r="C4478" t="s">
        <v>31252</v>
      </c>
      <c r="D4478" t="s">
        <v>31251</v>
      </c>
      <c r="G4478" t="s">
        <v>42488</v>
      </c>
      <c r="H4478" s="18" t="s">
        <v>32245</v>
      </c>
    </row>
    <row r="4479" spans="1:8" x14ac:dyDescent="0.25">
      <c r="A4479" s="19"/>
      <c r="C4479" t="s">
        <v>31248</v>
      </c>
      <c r="D4479" t="s">
        <v>31247</v>
      </c>
      <c r="G4479" t="s">
        <v>42487</v>
      </c>
      <c r="H4479" s="18" t="s">
        <v>32242</v>
      </c>
    </row>
    <row r="4480" spans="1:8" x14ac:dyDescent="0.25">
      <c r="A4480" s="19"/>
      <c r="C4480" t="s">
        <v>31244</v>
      </c>
      <c r="D4480" t="s">
        <v>31243</v>
      </c>
      <c r="G4480" t="s">
        <v>42486</v>
      </c>
      <c r="H4480" s="18" t="s">
        <v>32239</v>
      </c>
    </row>
    <row r="4481" spans="1:8" x14ac:dyDescent="0.25">
      <c r="A4481" s="19"/>
      <c r="C4481" t="s">
        <v>31240</v>
      </c>
      <c r="D4481" t="s">
        <v>31239</v>
      </c>
      <c r="G4481" t="s">
        <v>42485</v>
      </c>
      <c r="H4481" s="18" t="s">
        <v>32236</v>
      </c>
    </row>
    <row r="4482" spans="1:8" x14ac:dyDescent="0.25">
      <c r="A4482" s="19"/>
      <c r="C4482" t="s">
        <v>31236</v>
      </c>
      <c r="D4482" t="s">
        <v>31235</v>
      </c>
      <c r="G4482" t="s">
        <v>42484</v>
      </c>
      <c r="H4482" s="18" t="s">
        <v>32233</v>
      </c>
    </row>
    <row r="4483" spans="1:8" x14ac:dyDescent="0.25">
      <c r="A4483" s="19"/>
      <c r="C4483" t="s">
        <v>31232</v>
      </c>
      <c r="D4483" t="s">
        <v>31231</v>
      </c>
      <c r="G4483" t="s">
        <v>42483</v>
      </c>
      <c r="H4483" s="18" t="s">
        <v>32230</v>
      </c>
    </row>
    <row r="4484" spans="1:8" x14ac:dyDescent="0.25">
      <c r="A4484" s="19"/>
      <c r="C4484" t="s">
        <v>31228</v>
      </c>
      <c r="D4484" t="s">
        <v>31227</v>
      </c>
      <c r="G4484" t="s">
        <v>42482</v>
      </c>
      <c r="H4484" s="18" t="s">
        <v>32227</v>
      </c>
    </row>
    <row r="4485" spans="1:8" x14ac:dyDescent="0.25">
      <c r="A4485" s="19"/>
      <c r="C4485" t="s">
        <v>31212</v>
      </c>
      <c r="D4485" t="s">
        <v>31211</v>
      </c>
      <c r="G4485" t="s">
        <v>42481</v>
      </c>
      <c r="H4485" s="18" t="s">
        <v>32224</v>
      </c>
    </row>
    <row r="4486" spans="1:8" x14ac:dyDescent="0.25">
      <c r="A4486" s="19"/>
      <c r="C4486" t="s">
        <v>31208</v>
      </c>
      <c r="D4486" t="s">
        <v>31207</v>
      </c>
      <c r="G4486" t="s">
        <v>32221</v>
      </c>
      <c r="H4486" s="18" t="s">
        <v>32220</v>
      </c>
    </row>
    <row r="4487" spans="1:8" x14ac:dyDescent="0.25">
      <c r="A4487" s="19"/>
      <c r="C4487" t="s">
        <v>31204</v>
      </c>
      <c r="D4487" t="s">
        <v>31203</v>
      </c>
      <c r="G4487" t="s">
        <v>42480</v>
      </c>
      <c r="H4487" s="18" t="s">
        <v>32217</v>
      </c>
    </row>
    <row r="4488" spans="1:8" x14ac:dyDescent="0.25">
      <c r="A4488" s="19"/>
      <c r="C4488" t="s">
        <v>31200</v>
      </c>
      <c r="D4488" t="s">
        <v>31199</v>
      </c>
      <c r="G4488" t="s">
        <v>42479</v>
      </c>
      <c r="H4488" s="18" t="s">
        <v>32214</v>
      </c>
    </row>
    <row r="4489" spans="1:8" x14ac:dyDescent="0.25">
      <c r="A4489" s="19"/>
      <c r="C4489" t="s">
        <v>31196</v>
      </c>
      <c r="D4489" t="s">
        <v>31195</v>
      </c>
      <c r="G4489" t="s">
        <v>42478</v>
      </c>
      <c r="H4489" s="18" t="s">
        <v>32211</v>
      </c>
    </row>
    <row r="4490" spans="1:8" x14ac:dyDescent="0.25">
      <c r="A4490" s="19"/>
      <c r="C4490" t="s">
        <v>31192</v>
      </c>
      <c r="D4490" t="s">
        <v>31191</v>
      </c>
      <c r="G4490" t="s">
        <v>42477</v>
      </c>
      <c r="H4490" s="18" t="s">
        <v>32208</v>
      </c>
    </row>
    <row r="4491" spans="1:8" x14ac:dyDescent="0.25">
      <c r="A4491" s="19"/>
      <c r="C4491" t="s">
        <v>31188</v>
      </c>
      <c r="D4491" t="s">
        <v>31187</v>
      </c>
      <c r="G4491" t="s">
        <v>32205</v>
      </c>
      <c r="H4491" s="18" t="s">
        <v>32204</v>
      </c>
    </row>
    <row r="4492" spans="1:8" x14ac:dyDescent="0.25">
      <c r="A4492" s="19"/>
      <c r="C4492" t="s">
        <v>31184</v>
      </c>
      <c r="D4492" t="s">
        <v>31183</v>
      </c>
      <c r="G4492" t="s">
        <v>42476</v>
      </c>
      <c r="H4492" s="18" t="s">
        <v>32201</v>
      </c>
    </row>
    <row r="4493" spans="1:8" x14ac:dyDescent="0.25">
      <c r="A4493" s="19"/>
      <c r="C4493" t="s">
        <v>31180</v>
      </c>
      <c r="D4493" t="s">
        <v>31179</v>
      </c>
      <c r="G4493" t="s">
        <v>42475</v>
      </c>
      <c r="H4493" s="18" t="s">
        <v>32198</v>
      </c>
    </row>
    <row r="4494" spans="1:8" x14ac:dyDescent="0.25">
      <c r="A4494" s="19"/>
      <c r="C4494" t="s">
        <v>31176</v>
      </c>
      <c r="D4494" t="s">
        <v>31175</v>
      </c>
      <c r="G4494" t="s">
        <v>42474</v>
      </c>
      <c r="H4494" s="18" t="s">
        <v>32195</v>
      </c>
    </row>
    <row r="4495" spans="1:8" x14ac:dyDescent="0.25">
      <c r="A4495" s="19"/>
      <c r="C4495" t="s">
        <v>31172</v>
      </c>
      <c r="D4495" t="s">
        <v>31171</v>
      </c>
      <c r="G4495" t="s">
        <v>32192</v>
      </c>
      <c r="H4495" s="18" t="s">
        <v>32191</v>
      </c>
    </row>
    <row r="4496" spans="1:8" x14ac:dyDescent="0.25">
      <c r="A4496" s="19"/>
      <c r="C4496" t="s">
        <v>31168</v>
      </c>
      <c r="D4496" t="s">
        <v>31167</v>
      </c>
      <c r="G4496" t="s">
        <v>32188</v>
      </c>
      <c r="H4496" s="18" t="s">
        <v>32187</v>
      </c>
    </row>
    <row r="4497" spans="1:8" x14ac:dyDescent="0.25">
      <c r="A4497" s="19"/>
      <c r="C4497" t="s">
        <v>31164</v>
      </c>
      <c r="D4497" t="s">
        <v>31163</v>
      </c>
      <c r="G4497" t="s">
        <v>42473</v>
      </c>
      <c r="H4497" s="18" t="s">
        <v>42472</v>
      </c>
    </row>
    <row r="4498" spans="1:8" x14ac:dyDescent="0.25">
      <c r="A4498" s="19"/>
      <c r="C4498" t="s">
        <v>31160</v>
      </c>
      <c r="D4498" t="s">
        <v>31159</v>
      </c>
      <c r="G4498" t="s">
        <v>32184</v>
      </c>
      <c r="H4498" s="18" t="s">
        <v>32183</v>
      </c>
    </row>
    <row r="4499" spans="1:8" x14ac:dyDescent="0.25">
      <c r="A4499" s="19"/>
      <c r="C4499" t="s">
        <v>31156</v>
      </c>
      <c r="D4499" t="s">
        <v>31155</v>
      </c>
      <c r="G4499" t="s">
        <v>32180</v>
      </c>
      <c r="H4499" s="18" t="s">
        <v>32179</v>
      </c>
    </row>
    <row r="4500" spans="1:8" x14ac:dyDescent="0.25">
      <c r="A4500" s="19"/>
      <c r="C4500" t="s">
        <v>31152</v>
      </c>
      <c r="D4500" t="s">
        <v>31151</v>
      </c>
      <c r="G4500" t="s">
        <v>32176</v>
      </c>
      <c r="H4500" s="18" t="s">
        <v>32175</v>
      </c>
    </row>
    <row r="4501" spans="1:8" x14ac:dyDescent="0.25">
      <c r="A4501" s="19"/>
      <c r="C4501" t="s">
        <v>31148</v>
      </c>
      <c r="D4501" t="s">
        <v>31147</v>
      </c>
      <c r="G4501" t="s">
        <v>32172</v>
      </c>
      <c r="H4501" s="18" t="s">
        <v>32171</v>
      </c>
    </row>
    <row r="4502" spans="1:8" x14ac:dyDescent="0.25">
      <c r="A4502" s="19"/>
      <c r="C4502" t="s">
        <v>31144</v>
      </c>
      <c r="D4502" t="s">
        <v>31143</v>
      </c>
      <c r="G4502" t="s">
        <v>32168</v>
      </c>
      <c r="H4502" s="18" t="s">
        <v>32167</v>
      </c>
    </row>
    <row r="4503" spans="1:8" x14ac:dyDescent="0.25">
      <c r="A4503" s="19"/>
      <c r="C4503" t="s">
        <v>31140</v>
      </c>
      <c r="D4503" t="s">
        <v>31139</v>
      </c>
      <c r="G4503" t="s">
        <v>32164</v>
      </c>
      <c r="H4503" s="18" t="s">
        <v>32163</v>
      </c>
    </row>
    <row r="4504" spans="1:8" x14ac:dyDescent="0.25">
      <c r="A4504" s="19"/>
      <c r="C4504" t="s">
        <v>31136</v>
      </c>
      <c r="D4504" t="s">
        <v>31135</v>
      </c>
      <c r="G4504" t="s">
        <v>32160</v>
      </c>
      <c r="H4504" s="18" t="s">
        <v>32159</v>
      </c>
    </row>
    <row r="4505" spans="1:8" x14ac:dyDescent="0.25">
      <c r="A4505" s="19"/>
      <c r="C4505" t="s">
        <v>31132</v>
      </c>
      <c r="D4505" t="s">
        <v>31131</v>
      </c>
      <c r="G4505" t="s">
        <v>32156</v>
      </c>
      <c r="H4505" s="18" t="s">
        <v>32155</v>
      </c>
    </row>
    <row r="4506" spans="1:8" x14ac:dyDescent="0.25">
      <c r="A4506" s="19"/>
      <c r="C4506" t="s">
        <v>31128</v>
      </c>
      <c r="D4506" t="s">
        <v>31127</v>
      </c>
      <c r="G4506" t="s">
        <v>32152</v>
      </c>
      <c r="H4506" s="18" t="s">
        <v>32151</v>
      </c>
    </row>
    <row r="4507" spans="1:8" x14ac:dyDescent="0.25">
      <c r="A4507" s="19"/>
      <c r="C4507" t="s">
        <v>31124</v>
      </c>
      <c r="D4507" t="s">
        <v>31123</v>
      </c>
      <c r="G4507" t="s">
        <v>32148</v>
      </c>
      <c r="H4507" s="18" t="s">
        <v>32147</v>
      </c>
    </row>
    <row r="4508" spans="1:8" x14ac:dyDescent="0.25">
      <c r="A4508" s="19"/>
      <c r="C4508" t="s">
        <v>31120</v>
      </c>
      <c r="D4508" t="s">
        <v>31119</v>
      </c>
      <c r="G4508" t="s">
        <v>32144</v>
      </c>
      <c r="H4508" s="18" t="s">
        <v>32143</v>
      </c>
    </row>
    <row r="4509" spans="1:8" x14ac:dyDescent="0.25">
      <c r="A4509" s="19"/>
      <c r="C4509" t="s">
        <v>31116</v>
      </c>
      <c r="D4509" t="s">
        <v>31115</v>
      </c>
      <c r="G4509" t="s">
        <v>32140</v>
      </c>
      <c r="H4509" s="18" t="s">
        <v>32139</v>
      </c>
    </row>
    <row r="4510" spans="1:8" x14ac:dyDescent="0.25">
      <c r="A4510" s="19"/>
      <c r="C4510" t="s">
        <v>31112</v>
      </c>
      <c r="D4510" t="s">
        <v>31111</v>
      </c>
      <c r="G4510" t="s">
        <v>32136</v>
      </c>
      <c r="H4510" s="18" t="s">
        <v>32135</v>
      </c>
    </row>
    <row r="4511" spans="1:8" x14ac:dyDescent="0.25">
      <c r="A4511" s="19"/>
      <c r="C4511" t="s">
        <v>31108</v>
      </c>
      <c r="D4511" t="s">
        <v>31107</v>
      </c>
      <c r="G4511" t="s">
        <v>32132</v>
      </c>
      <c r="H4511" s="18" t="s">
        <v>32131</v>
      </c>
    </row>
    <row r="4512" spans="1:8" x14ac:dyDescent="0.25">
      <c r="A4512" s="19"/>
      <c r="C4512" t="s">
        <v>30921</v>
      </c>
      <c r="D4512" t="s">
        <v>30920</v>
      </c>
      <c r="G4512" t="s">
        <v>32128</v>
      </c>
      <c r="H4512" s="18" t="s">
        <v>32127</v>
      </c>
    </row>
    <row r="4513" spans="1:8" x14ac:dyDescent="0.25">
      <c r="A4513" s="19"/>
      <c r="C4513" t="s">
        <v>30917</v>
      </c>
      <c r="D4513" t="s">
        <v>30916</v>
      </c>
      <c r="G4513" t="s">
        <v>32124</v>
      </c>
      <c r="H4513" s="18" t="s">
        <v>32123</v>
      </c>
    </row>
    <row r="4514" spans="1:8" x14ac:dyDescent="0.25">
      <c r="A4514" s="19"/>
      <c r="C4514" t="s">
        <v>30913</v>
      </c>
      <c r="D4514" t="s">
        <v>30912</v>
      </c>
      <c r="G4514" t="s">
        <v>32120</v>
      </c>
      <c r="H4514" s="18" t="s">
        <v>32119</v>
      </c>
    </row>
    <row r="4515" spans="1:8" x14ac:dyDescent="0.25">
      <c r="A4515" s="19"/>
      <c r="C4515" t="s">
        <v>30909</v>
      </c>
      <c r="D4515" t="s">
        <v>30908</v>
      </c>
      <c r="G4515" t="s">
        <v>32116</v>
      </c>
      <c r="H4515" s="18" t="s">
        <v>32115</v>
      </c>
    </row>
    <row r="4516" spans="1:8" x14ac:dyDescent="0.25">
      <c r="A4516" s="19"/>
      <c r="C4516" t="s">
        <v>30903</v>
      </c>
      <c r="D4516" t="s">
        <v>30902</v>
      </c>
      <c r="G4516" t="s">
        <v>32112</v>
      </c>
      <c r="H4516" s="18" t="s">
        <v>32111</v>
      </c>
    </row>
    <row r="4517" spans="1:8" x14ac:dyDescent="0.25">
      <c r="A4517" s="19"/>
      <c r="C4517" t="s">
        <v>30900</v>
      </c>
      <c r="D4517" t="s">
        <v>30899</v>
      </c>
      <c r="G4517" t="s">
        <v>32108</v>
      </c>
      <c r="H4517" s="18" t="s">
        <v>32107</v>
      </c>
    </row>
    <row r="4518" spans="1:8" x14ac:dyDescent="0.25">
      <c r="A4518" s="19"/>
      <c r="C4518" t="s">
        <v>30897</v>
      </c>
      <c r="D4518" t="s">
        <v>30896</v>
      </c>
      <c r="G4518" t="s">
        <v>32104</v>
      </c>
      <c r="H4518" s="18" t="s">
        <v>32103</v>
      </c>
    </row>
    <row r="4519" spans="1:8" x14ac:dyDescent="0.25">
      <c r="A4519" s="19"/>
      <c r="C4519" t="s">
        <v>30894</v>
      </c>
      <c r="D4519" t="s">
        <v>30893</v>
      </c>
      <c r="G4519" t="s">
        <v>32100</v>
      </c>
      <c r="H4519" s="18" t="s">
        <v>32099</v>
      </c>
    </row>
    <row r="4520" spans="1:8" x14ac:dyDescent="0.25">
      <c r="A4520" s="19"/>
      <c r="C4520" t="s">
        <v>30786</v>
      </c>
      <c r="D4520" t="s">
        <v>30785</v>
      </c>
      <c r="G4520" t="s">
        <v>32096</v>
      </c>
      <c r="H4520" s="18" t="s">
        <v>32095</v>
      </c>
    </row>
    <row r="4521" spans="1:8" x14ac:dyDescent="0.25">
      <c r="A4521" s="19"/>
      <c r="C4521" t="s">
        <v>30891</v>
      </c>
      <c r="D4521" t="s">
        <v>30890</v>
      </c>
      <c r="G4521" t="s">
        <v>32092</v>
      </c>
      <c r="H4521" s="18" t="s">
        <v>32091</v>
      </c>
    </row>
    <row r="4522" spans="1:8" x14ac:dyDescent="0.25">
      <c r="A4522" s="19"/>
      <c r="C4522" t="s">
        <v>30888</v>
      </c>
      <c r="D4522" t="s">
        <v>30887</v>
      </c>
      <c r="G4522" t="s">
        <v>32088</v>
      </c>
      <c r="H4522" s="18" t="s">
        <v>32087</v>
      </c>
    </row>
    <row r="4523" spans="1:8" x14ac:dyDescent="0.25">
      <c r="A4523" s="19"/>
      <c r="C4523" t="s">
        <v>30885</v>
      </c>
      <c r="D4523" t="s">
        <v>30884</v>
      </c>
      <c r="G4523" t="s">
        <v>32084</v>
      </c>
      <c r="H4523" s="18" t="s">
        <v>32083</v>
      </c>
    </row>
    <row r="4524" spans="1:8" x14ac:dyDescent="0.25">
      <c r="A4524" s="19"/>
      <c r="C4524" t="s">
        <v>30882</v>
      </c>
      <c r="D4524" t="s">
        <v>30881</v>
      </c>
      <c r="G4524" t="s">
        <v>32080</v>
      </c>
      <c r="H4524" s="18" t="s">
        <v>32079</v>
      </c>
    </row>
    <row r="4525" spans="1:8" x14ac:dyDescent="0.25">
      <c r="A4525" s="19"/>
      <c r="C4525" t="s">
        <v>30879</v>
      </c>
      <c r="D4525" t="s">
        <v>30878</v>
      </c>
      <c r="G4525" t="s">
        <v>32076</v>
      </c>
      <c r="H4525" s="18" t="s">
        <v>32075</v>
      </c>
    </row>
    <row r="4526" spans="1:8" x14ac:dyDescent="0.25">
      <c r="A4526" s="19"/>
      <c r="C4526" t="s">
        <v>30876</v>
      </c>
      <c r="D4526" t="s">
        <v>30875</v>
      </c>
      <c r="G4526" t="s">
        <v>32072</v>
      </c>
      <c r="H4526" s="18" t="s">
        <v>32071</v>
      </c>
    </row>
    <row r="4527" spans="1:8" x14ac:dyDescent="0.25">
      <c r="A4527" s="19"/>
      <c r="C4527" t="s">
        <v>30873</v>
      </c>
      <c r="D4527" t="s">
        <v>30872</v>
      </c>
      <c r="G4527" t="s">
        <v>32068</v>
      </c>
      <c r="H4527" s="18" t="s">
        <v>32067</v>
      </c>
    </row>
    <row r="4528" spans="1:8" x14ac:dyDescent="0.25">
      <c r="A4528" s="19"/>
      <c r="C4528" t="s">
        <v>30870</v>
      </c>
      <c r="D4528" t="s">
        <v>30869</v>
      </c>
      <c r="G4528" t="s">
        <v>32064</v>
      </c>
      <c r="H4528" s="18" t="s">
        <v>32063</v>
      </c>
    </row>
    <row r="4529" spans="1:8" x14ac:dyDescent="0.25">
      <c r="A4529" s="19"/>
      <c r="C4529" t="s">
        <v>30867</v>
      </c>
      <c r="D4529" t="s">
        <v>30866</v>
      </c>
      <c r="G4529" t="s">
        <v>32060</v>
      </c>
      <c r="H4529" s="18" t="s">
        <v>32059</v>
      </c>
    </row>
    <row r="4530" spans="1:8" x14ac:dyDescent="0.25">
      <c r="A4530" s="19"/>
      <c r="C4530" t="s">
        <v>30864</v>
      </c>
      <c r="D4530" t="s">
        <v>30863</v>
      </c>
      <c r="G4530" t="s">
        <v>32056</v>
      </c>
      <c r="H4530" s="18" t="s">
        <v>32055</v>
      </c>
    </row>
    <row r="4531" spans="1:8" x14ac:dyDescent="0.25">
      <c r="A4531" s="19"/>
      <c r="C4531" t="s">
        <v>30861</v>
      </c>
      <c r="D4531" t="s">
        <v>30860</v>
      </c>
      <c r="G4531" t="s">
        <v>32052</v>
      </c>
      <c r="H4531" s="18" t="s">
        <v>32051</v>
      </c>
    </row>
    <row r="4532" spans="1:8" x14ac:dyDescent="0.25">
      <c r="A4532" s="19"/>
      <c r="C4532" t="s">
        <v>30858</v>
      </c>
      <c r="D4532" t="s">
        <v>30857</v>
      </c>
      <c r="G4532" t="s">
        <v>32048</v>
      </c>
      <c r="H4532" s="18" t="s">
        <v>32047</v>
      </c>
    </row>
    <row r="4533" spans="1:8" x14ac:dyDescent="0.25">
      <c r="A4533" s="19"/>
      <c r="C4533" t="s">
        <v>30855</v>
      </c>
      <c r="D4533" t="s">
        <v>30854</v>
      </c>
      <c r="G4533" t="s">
        <v>32044</v>
      </c>
      <c r="H4533" s="18" t="s">
        <v>32043</v>
      </c>
    </row>
    <row r="4534" spans="1:8" x14ac:dyDescent="0.25">
      <c r="A4534" s="19"/>
      <c r="C4534" t="s">
        <v>30852</v>
      </c>
      <c r="D4534" t="s">
        <v>30851</v>
      </c>
      <c r="G4534" t="s">
        <v>32040</v>
      </c>
      <c r="H4534" s="18" t="s">
        <v>32039</v>
      </c>
    </row>
    <row r="4535" spans="1:8" x14ac:dyDescent="0.25">
      <c r="A4535" s="19"/>
      <c r="C4535" t="s">
        <v>30849</v>
      </c>
      <c r="D4535" t="s">
        <v>30848</v>
      </c>
      <c r="G4535" t="s">
        <v>32036</v>
      </c>
      <c r="H4535" s="18" t="s">
        <v>32035</v>
      </c>
    </row>
    <row r="4536" spans="1:8" x14ac:dyDescent="0.25">
      <c r="A4536" s="19"/>
      <c r="C4536" t="s">
        <v>30846</v>
      </c>
      <c r="D4536" t="s">
        <v>30845</v>
      </c>
      <c r="G4536" t="s">
        <v>32032</v>
      </c>
      <c r="H4536" s="18" t="s">
        <v>32031</v>
      </c>
    </row>
    <row r="4537" spans="1:8" x14ac:dyDescent="0.25">
      <c r="A4537" s="19"/>
      <c r="C4537" t="s">
        <v>30843</v>
      </c>
      <c r="D4537" t="s">
        <v>30842</v>
      </c>
      <c r="G4537" t="s">
        <v>32028</v>
      </c>
      <c r="H4537" s="18" t="s">
        <v>32027</v>
      </c>
    </row>
    <row r="4538" spans="1:8" x14ac:dyDescent="0.25">
      <c r="A4538" s="19"/>
      <c r="C4538" t="s">
        <v>30840</v>
      </c>
      <c r="D4538" t="s">
        <v>30839</v>
      </c>
      <c r="G4538" t="s">
        <v>32024</v>
      </c>
      <c r="H4538" s="18" t="s">
        <v>32023</v>
      </c>
    </row>
    <row r="4539" spans="1:8" x14ac:dyDescent="0.25">
      <c r="A4539" s="19"/>
      <c r="C4539" t="s">
        <v>30837</v>
      </c>
      <c r="D4539" t="s">
        <v>30836</v>
      </c>
      <c r="G4539" t="s">
        <v>32020</v>
      </c>
      <c r="H4539" s="18" t="s">
        <v>32019</v>
      </c>
    </row>
    <row r="4540" spans="1:8" x14ac:dyDescent="0.25">
      <c r="A4540" s="19"/>
      <c r="C4540" t="s">
        <v>30834</v>
      </c>
      <c r="D4540" t="s">
        <v>30833</v>
      </c>
      <c r="G4540" t="s">
        <v>32016</v>
      </c>
      <c r="H4540" s="18" t="s">
        <v>32015</v>
      </c>
    </row>
    <row r="4541" spans="1:8" x14ac:dyDescent="0.25">
      <c r="A4541" s="19"/>
      <c r="C4541" t="s">
        <v>30830</v>
      </c>
      <c r="D4541" t="s">
        <v>30829</v>
      </c>
      <c r="G4541" t="s">
        <v>32012</v>
      </c>
      <c r="H4541" s="18" t="s">
        <v>32011</v>
      </c>
    </row>
    <row r="4542" spans="1:8" x14ac:dyDescent="0.25">
      <c r="A4542" s="19"/>
      <c r="C4542" t="s">
        <v>30826</v>
      </c>
      <c r="D4542" t="s">
        <v>30825</v>
      </c>
      <c r="G4542" t="s">
        <v>32008</v>
      </c>
      <c r="H4542" s="18" t="s">
        <v>32007</v>
      </c>
    </row>
    <row r="4543" spans="1:8" x14ac:dyDescent="0.25">
      <c r="A4543" s="19"/>
      <c r="C4543" t="s">
        <v>30822</v>
      </c>
      <c r="D4543" t="s">
        <v>30821</v>
      </c>
      <c r="G4543" t="s">
        <v>32004</v>
      </c>
      <c r="H4543" s="18" t="s">
        <v>32003</v>
      </c>
    </row>
    <row r="4544" spans="1:8" x14ac:dyDescent="0.25">
      <c r="A4544" s="19"/>
      <c r="C4544" t="s">
        <v>30814</v>
      </c>
      <c r="D4544" t="s">
        <v>30813</v>
      </c>
      <c r="G4544" t="s">
        <v>32000</v>
      </c>
      <c r="H4544" s="18" t="s">
        <v>31999</v>
      </c>
    </row>
    <row r="4545" spans="1:8" x14ac:dyDescent="0.25">
      <c r="A4545" s="19"/>
      <c r="C4545" t="s">
        <v>30810</v>
      </c>
      <c r="D4545" t="s">
        <v>30809</v>
      </c>
      <c r="G4545" t="s">
        <v>31996</v>
      </c>
      <c r="H4545" s="18" t="s">
        <v>31995</v>
      </c>
    </row>
    <row r="4546" spans="1:8" x14ac:dyDescent="0.25">
      <c r="A4546" s="19"/>
      <c r="C4546" t="s">
        <v>30806</v>
      </c>
      <c r="D4546" t="s">
        <v>30805</v>
      </c>
      <c r="G4546" t="s">
        <v>31992</v>
      </c>
      <c r="H4546" s="18" t="s">
        <v>31991</v>
      </c>
    </row>
    <row r="4547" spans="1:8" x14ac:dyDescent="0.25">
      <c r="A4547" s="19"/>
      <c r="C4547" t="s">
        <v>30802</v>
      </c>
      <c r="D4547" t="s">
        <v>30801</v>
      </c>
      <c r="G4547" t="s">
        <v>31988</v>
      </c>
      <c r="H4547" s="18" t="s">
        <v>31987</v>
      </c>
    </row>
    <row r="4548" spans="1:8" x14ac:dyDescent="0.25">
      <c r="A4548" s="19"/>
      <c r="C4548" t="s">
        <v>30798</v>
      </c>
      <c r="D4548" t="s">
        <v>30797</v>
      </c>
      <c r="G4548" t="s">
        <v>31984</v>
      </c>
      <c r="H4548" s="18" t="s">
        <v>31983</v>
      </c>
    </row>
    <row r="4549" spans="1:8" x14ac:dyDescent="0.25">
      <c r="A4549" s="19"/>
      <c r="C4549" t="s">
        <v>30794</v>
      </c>
      <c r="D4549" t="s">
        <v>30793</v>
      </c>
      <c r="G4549" t="s">
        <v>31980</v>
      </c>
      <c r="H4549" s="18" t="s">
        <v>31979</v>
      </c>
    </row>
    <row r="4550" spans="1:8" x14ac:dyDescent="0.25">
      <c r="A4550" s="19"/>
      <c r="C4550" t="s">
        <v>30790</v>
      </c>
      <c r="D4550" t="s">
        <v>30789</v>
      </c>
      <c r="G4550" t="s">
        <v>31976</v>
      </c>
      <c r="H4550" s="18" t="s">
        <v>31975</v>
      </c>
    </row>
    <row r="4551" spans="1:8" x14ac:dyDescent="0.25">
      <c r="A4551" s="19"/>
      <c r="C4551" t="s">
        <v>30782</v>
      </c>
      <c r="D4551" t="s">
        <v>30781</v>
      </c>
      <c r="G4551" t="s">
        <v>31972</v>
      </c>
      <c r="H4551" s="18" t="s">
        <v>31971</v>
      </c>
    </row>
    <row r="4552" spans="1:8" x14ac:dyDescent="0.25">
      <c r="A4552" s="19"/>
      <c r="C4552" t="s">
        <v>30778</v>
      </c>
      <c r="D4552" t="s">
        <v>30777</v>
      </c>
      <c r="G4552" t="s">
        <v>31968</v>
      </c>
      <c r="H4552" s="18" t="s">
        <v>31967</v>
      </c>
    </row>
    <row r="4553" spans="1:8" x14ac:dyDescent="0.25">
      <c r="A4553" s="19"/>
      <c r="C4553" t="s">
        <v>30774</v>
      </c>
      <c r="D4553" t="s">
        <v>30773</v>
      </c>
      <c r="G4553" t="s">
        <v>31964</v>
      </c>
      <c r="H4553" s="18" t="s">
        <v>31963</v>
      </c>
    </row>
    <row r="4554" spans="1:8" x14ac:dyDescent="0.25">
      <c r="A4554" s="19"/>
      <c r="C4554" t="s">
        <v>30770</v>
      </c>
      <c r="D4554" t="s">
        <v>30769</v>
      </c>
      <c r="G4554" t="s">
        <v>31960</v>
      </c>
      <c r="H4554" s="18" t="s">
        <v>31959</v>
      </c>
    </row>
    <row r="4555" spans="1:8" x14ac:dyDescent="0.25">
      <c r="A4555" s="19"/>
      <c r="C4555" t="s">
        <v>30766</v>
      </c>
      <c r="D4555" t="s">
        <v>30765</v>
      </c>
      <c r="G4555" t="s">
        <v>31956</v>
      </c>
      <c r="H4555" s="18" t="s">
        <v>31955</v>
      </c>
    </row>
    <row r="4556" spans="1:8" x14ac:dyDescent="0.25">
      <c r="A4556" s="19"/>
      <c r="C4556" t="s">
        <v>30762</v>
      </c>
      <c r="D4556" t="s">
        <v>30761</v>
      </c>
      <c r="G4556" t="s">
        <v>31952</v>
      </c>
      <c r="H4556" s="18" t="s">
        <v>31951</v>
      </c>
    </row>
    <row r="4557" spans="1:8" x14ac:dyDescent="0.25">
      <c r="A4557" s="19"/>
      <c r="C4557" t="s">
        <v>30759</v>
      </c>
      <c r="D4557" t="s">
        <v>30758</v>
      </c>
      <c r="G4557" t="s">
        <v>31948</v>
      </c>
      <c r="H4557" s="18" t="s">
        <v>31947</v>
      </c>
    </row>
    <row r="4558" spans="1:8" x14ac:dyDescent="0.25">
      <c r="A4558" s="19"/>
      <c r="C4558" t="s">
        <v>30756</v>
      </c>
      <c r="D4558" t="s">
        <v>30755</v>
      </c>
      <c r="G4558" t="s">
        <v>31944</v>
      </c>
      <c r="H4558" s="18" t="s">
        <v>31943</v>
      </c>
    </row>
    <row r="4559" spans="1:8" x14ac:dyDescent="0.25">
      <c r="A4559" s="19"/>
      <c r="C4559" t="s">
        <v>30753</v>
      </c>
      <c r="D4559" t="s">
        <v>30752</v>
      </c>
      <c r="G4559" t="s">
        <v>31940</v>
      </c>
      <c r="H4559" s="18" t="s">
        <v>31939</v>
      </c>
    </row>
    <row r="4560" spans="1:8" x14ac:dyDescent="0.25">
      <c r="A4560" s="19"/>
      <c r="C4560" t="s">
        <v>30750</v>
      </c>
      <c r="D4560" t="s">
        <v>30749</v>
      </c>
      <c r="G4560" t="s">
        <v>31936</v>
      </c>
      <c r="H4560" s="18" t="s">
        <v>31935</v>
      </c>
    </row>
    <row r="4561" spans="1:8" x14ac:dyDescent="0.25">
      <c r="A4561" s="19"/>
      <c r="C4561" t="s">
        <v>30747</v>
      </c>
      <c r="D4561" t="s">
        <v>30746</v>
      </c>
      <c r="G4561" t="s">
        <v>31932</v>
      </c>
      <c r="H4561" s="18" t="s">
        <v>31931</v>
      </c>
    </row>
    <row r="4562" spans="1:8" x14ac:dyDescent="0.25">
      <c r="A4562" s="19"/>
      <c r="C4562" t="s">
        <v>30744</v>
      </c>
      <c r="D4562" t="s">
        <v>30743</v>
      </c>
      <c r="G4562" t="s">
        <v>31928</v>
      </c>
      <c r="H4562" s="18" t="s">
        <v>31927</v>
      </c>
    </row>
    <row r="4563" spans="1:8" x14ac:dyDescent="0.25">
      <c r="A4563" s="19"/>
      <c r="C4563" t="s">
        <v>30741</v>
      </c>
      <c r="D4563" t="s">
        <v>30740</v>
      </c>
      <c r="G4563" t="s">
        <v>31924</v>
      </c>
      <c r="H4563" s="18" t="s">
        <v>31923</v>
      </c>
    </row>
    <row r="4564" spans="1:8" x14ac:dyDescent="0.25">
      <c r="A4564" s="19"/>
      <c r="C4564" t="s">
        <v>30738</v>
      </c>
      <c r="D4564" t="s">
        <v>30737</v>
      </c>
      <c r="G4564" t="s">
        <v>31920</v>
      </c>
      <c r="H4564" s="18" t="s">
        <v>31919</v>
      </c>
    </row>
    <row r="4565" spans="1:8" x14ac:dyDescent="0.25">
      <c r="A4565" s="19"/>
      <c r="C4565" t="s">
        <v>30735</v>
      </c>
      <c r="D4565" t="s">
        <v>30734</v>
      </c>
      <c r="G4565" t="s">
        <v>31916</v>
      </c>
      <c r="H4565" s="18" t="s">
        <v>31915</v>
      </c>
    </row>
    <row r="4566" spans="1:8" x14ac:dyDescent="0.25">
      <c r="A4566" s="19"/>
      <c r="C4566" t="s">
        <v>30732</v>
      </c>
      <c r="D4566" t="s">
        <v>30731</v>
      </c>
      <c r="G4566" t="s">
        <v>31912</v>
      </c>
      <c r="H4566" s="18" t="s">
        <v>31911</v>
      </c>
    </row>
    <row r="4567" spans="1:8" x14ac:dyDescent="0.25">
      <c r="A4567" s="19"/>
      <c r="C4567" t="s">
        <v>30729</v>
      </c>
      <c r="D4567" t="s">
        <v>30728</v>
      </c>
      <c r="G4567" t="s">
        <v>31908</v>
      </c>
      <c r="H4567" s="18" t="s">
        <v>31907</v>
      </c>
    </row>
    <row r="4568" spans="1:8" x14ac:dyDescent="0.25">
      <c r="A4568" s="19"/>
      <c r="C4568" t="s">
        <v>30726</v>
      </c>
      <c r="D4568" t="s">
        <v>30725</v>
      </c>
      <c r="G4568" t="s">
        <v>31904</v>
      </c>
      <c r="H4568" s="18" t="s">
        <v>31903</v>
      </c>
    </row>
    <row r="4569" spans="1:8" x14ac:dyDescent="0.25">
      <c r="A4569" s="19"/>
      <c r="C4569" t="s">
        <v>30723</v>
      </c>
      <c r="D4569" t="s">
        <v>30722</v>
      </c>
      <c r="G4569" t="s">
        <v>31900</v>
      </c>
      <c r="H4569" s="18" t="s">
        <v>31899</v>
      </c>
    </row>
    <row r="4570" spans="1:8" x14ac:dyDescent="0.25">
      <c r="A4570" s="19"/>
      <c r="C4570" t="s">
        <v>29943</v>
      </c>
      <c r="D4570" t="s">
        <v>29942</v>
      </c>
      <c r="G4570" t="s">
        <v>42471</v>
      </c>
      <c r="H4570" s="18" t="s">
        <v>42470</v>
      </c>
    </row>
    <row r="4571" spans="1:8" x14ac:dyDescent="0.25">
      <c r="A4571" s="19"/>
      <c r="C4571" t="s">
        <v>29940</v>
      </c>
      <c r="D4571" t="s">
        <v>29939</v>
      </c>
      <c r="G4571" t="s">
        <v>42469</v>
      </c>
      <c r="H4571" s="18" t="s">
        <v>42468</v>
      </c>
    </row>
    <row r="4572" spans="1:8" x14ac:dyDescent="0.25">
      <c r="A4572" s="19"/>
      <c r="C4572" t="s">
        <v>29937</v>
      </c>
      <c r="D4572" t="s">
        <v>29936</v>
      </c>
      <c r="G4572" t="s">
        <v>31896</v>
      </c>
      <c r="H4572" s="18" t="s">
        <v>31895</v>
      </c>
    </row>
    <row r="4573" spans="1:8" x14ac:dyDescent="0.25">
      <c r="A4573" s="19"/>
      <c r="C4573" t="s">
        <v>30720</v>
      </c>
      <c r="D4573" t="s">
        <v>30719</v>
      </c>
      <c r="G4573" t="s">
        <v>31892</v>
      </c>
      <c r="H4573" s="18" t="s">
        <v>31891</v>
      </c>
    </row>
    <row r="4574" spans="1:8" x14ac:dyDescent="0.25">
      <c r="A4574" s="19"/>
      <c r="C4574" t="s">
        <v>30717</v>
      </c>
      <c r="D4574" t="s">
        <v>30716</v>
      </c>
      <c r="G4574" t="s">
        <v>31888</v>
      </c>
      <c r="H4574" s="18" t="s">
        <v>31887</v>
      </c>
    </row>
    <row r="4575" spans="1:8" x14ac:dyDescent="0.25">
      <c r="A4575" s="19"/>
      <c r="C4575" t="s">
        <v>30714</v>
      </c>
      <c r="D4575" t="s">
        <v>30713</v>
      </c>
      <c r="G4575" t="s">
        <v>31884</v>
      </c>
      <c r="H4575" s="18" t="s">
        <v>31883</v>
      </c>
    </row>
    <row r="4576" spans="1:8" x14ac:dyDescent="0.25">
      <c r="A4576" s="19"/>
      <c r="C4576" t="s">
        <v>30705</v>
      </c>
      <c r="D4576" t="s">
        <v>30704</v>
      </c>
      <c r="G4576" t="s">
        <v>31880</v>
      </c>
      <c r="H4576" s="18" t="s">
        <v>31879</v>
      </c>
    </row>
    <row r="4577" spans="1:8" x14ac:dyDescent="0.25">
      <c r="A4577" s="19"/>
      <c r="C4577" t="s">
        <v>30702</v>
      </c>
      <c r="D4577" t="s">
        <v>30701</v>
      </c>
      <c r="G4577" t="s">
        <v>31876</v>
      </c>
      <c r="H4577" s="18" t="s">
        <v>31875</v>
      </c>
    </row>
    <row r="4578" spans="1:8" x14ac:dyDescent="0.25">
      <c r="A4578" s="19"/>
      <c r="C4578" t="s">
        <v>30699</v>
      </c>
      <c r="D4578" t="s">
        <v>30698</v>
      </c>
      <c r="G4578" t="s">
        <v>31872</v>
      </c>
      <c r="H4578" s="18" t="s">
        <v>31871</v>
      </c>
    </row>
    <row r="4579" spans="1:8" x14ac:dyDescent="0.25">
      <c r="A4579" s="19"/>
      <c r="C4579" t="s">
        <v>30696</v>
      </c>
      <c r="D4579" t="s">
        <v>30695</v>
      </c>
      <c r="G4579" t="s">
        <v>31868</v>
      </c>
      <c r="H4579" s="18" t="s">
        <v>31867</v>
      </c>
    </row>
    <row r="4580" spans="1:8" x14ac:dyDescent="0.25">
      <c r="A4580" s="19"/>
      <c r="C4580" t="s">
        <v>30693</v>
      </c>
      <c r="D4580" t="s">
        <v>30692</v>
      </c>
      <c r="G4580" t="s">
        <v>31864</v>
      </c>
      <c r="H4580" s="18" t="s">
        <v>31863</v>
      </c>
    </row>
    <row r="4581" spans="1:8" x14ac:dyDescent="0.25">
      <c r="A4581" s="19"/>
      <c r="C4581" t="s">
        <v>30690</v>
      </c>
      <c r="D4581" t="s">
        <v>30689</v>
      </c>
      <c r="G4581" t="s">
        <v>31860</v>
      </c>
      <c r="H4581" s="18" t="s">
        <v>31859</v>
      </c>
    </row>
    <row r="4582" spans="1:8" x14ac:dyDescent="0.25">
      <c r="A4582" s="19"/>
      <c r="C4582" t="s">
        <v>30687</v>
      </c>
      <c r="D4582" t="s">
        <v>30686</v>
      </c>
      <c r="G4582" t="s">
        <v>31856</v>
      </c>
      <c r="H4582" s="18" t="s">
        <v>31855</v>
      </c>
    </row>
    <row r="4583" spans="1:8" x14ac:dyDescent="0.25">
      <c r="A4583" s="19"/>
      <c r="C4583" t="s">
        <v>30684</v>
      </c>
      <c r="D4583" t="s">
        <v>30683</v>
      </c>
      <c r="G4583" t="s">
        <v>31852</v>
      </c>
      <c r="H4583" s="18" t="s">
        <v>31851</v>
      </c>
    </row>
    <row r="4584" spans="1:8" x14ac:dyDescent="0.25">
      <c r="A4584" s="19"/>
      <c r="C4584" t="s">
        <v>30670</v>
      </c>
      <c r="D4584" t="s">
        <v>30669</v>
      </c>
      <c r="G4584" t="s">
        <v>31848</v>
      </c>
      <c r="H4584" s="18" t="s">
        <v>31847</v>
      </c>
    </row>
    <row r="4585" spans="1:8" x14ac:dyDescent="0.25">
      <c r="A4585" s="19"/>
      <c r="C4585" t="s">
        <v>30666</v>
      </c>
      <c r="D4585" t="s">
        <v>30665</v>
      </c>
      <c r="G4585" t="s">
        <v>31844</v>
      </c>
      <c r="H4585" s="18" t="s">
        <v>31843</v>
      </c>
    </row>
    <row r="4586" spans="1:8" x14ac:dyDescent="0.25">
      <c r="A4586" s="19"/>
      <c r="C4586" t="s">
        <v>30662</v>
      </c>
      <c r="D4586" t="s">
        <v>30661</v>
      </c>
      <c r="G4586" t="s">
        <v>31840</v>
      </c>
      <c r="H4586" s="18" t="s">
        <v>31839</v>
      </c>
    </row>
    <row r="4587" spans="1:8" x14ac:dyDescent="0.25">
      <c r="A4587" s="19"/>
      <c r="C4587" t="s">
        <v>30658</v>
      </c>
      <c r="D4587" t="s">
        <v>30657</v>
      </c>
      <c r="G4587" t="s">
        <v>31836</v>
      </c>
      <c r="H4587" s="18" t="s">
        <v>31835</v>
      </c>
    </row>
    <row r="4588" spans="1:8" x14ac:dyDescent="0.25">
      <c r="A4588" s="19"/>
      <c r="C4588" t="s">
        <v>30654</v>
      </c>
      <c r="D4588" t="s">
        <v>30653</v>
      </c>
      <c r="G4588" t="s">
        <v>31832</v>
      </c>
      <c r="H4588" s="18" t="s">
        <v>31831</v>
      </c>
    </row>
    <row r="4589" spans="1:8" x14ac:dyDescent="0.25">
      <c r="A4589" s="19"/>
      <c r="C4589" t="s">
        <v>30650</v>
      </c>
      <c r="D4589" t="s">
        <v>30649</v>
      </c>
      <c r="G4589" t="s">
        <v>31828</v>
      </c>
      <c r="H4589" s="18" t="s">
        <v>31827</v>
      </c>
    </row>
    <row r="4590" spans="1:8" x14ac:dyDescent="0.25">
      <c r="A4590" s="19"/>
      <c r="C4590" t="s">
        <v>30646</v>
      </c>
      <c r="D4590" t="s">
        <v>30645</v>
      </c>
      <c r="G4590" t="s">
        <v>31824</v>
      </c>
      <c r="H4590" s="18" t="s">
        <v>31823</v>
      </c>
    </row>
    <row r="4591" spans="1:8" x14ac:dyDescent="0.25">
      <c r="A4591" s="19"/>
      <c r="C4591" t="s">
        <v>30642</v>
      </c>
      <c r="D4591" t="s">
        <v>30641</v>
      </c>
      <c r="G4591" t="s">
        <v>31820</v>
      </c>
      <c r="H4591" s="18" t="s">
        <v>31819</v>
      </c>
    </row>
    <row r="4592" spans="1:8" x14ac:dyDescent="0.25">
      <c r="A4592" s="19"/>
      <c r="C4592" t="s">
        <v>30638</v>
      </c>
      <c r="D4592" t="s">
        <v>30637</v>
      </c>
      <c r="G4592" t="s">
        <v>31816</v>
      </c>
      <c r="H4592" s="18" t="s">
        <v>31815</v>
      </c>
    </row>
    <row r="4593" spans="1:8" x14ac:dyDescent="0.25">
      <c r="A4593" s="19"/>
      <c r="C4593" t="s">
        <v>30634</v>
      </c>
      <c r="D4593" t="s">
        <v>30633</v>
      </c>
      <c r="G4593" t="s">
        <v>31812</v>
      </c>
      <c r="H4593" s="18" t="s">
        <v>31811</v>
      </c>
    </row>
    <row r="4594" spans="1:8" x14ac:dyDescent="0.25">
      <c r="A4594" s="19"/>
      <c r="C4594" t="s">
        <v>30630</v>
      </c>
      <c r="D4594" t="s">
        <v>30629</v>
      </c>
      <c r="G4594" t="s">
        <v>31808</v>
      </c>
      <c r="H4594" s="18" t="s">
        <v>31807</v>
      </c>
    </row>
    <row r="4595" spans="1:8" x14ac:dyDescent="0.25">
      <c r="A4595" s="19"/>
      <c r="C4595" t="s">
        <v>30626</v>
      </c>
      <c r="D4595" t="s">
        <v>30625</v>
      </c>
      <c r="G4595" t="s">
        <v>31804</v>
      </c>
      <c r="H4595" s="18" t="s">
        <v>31803</v>
      </c>
    </row>
    <row r="4596" spans="1:8" x14ac:dyDescent="0.25">
      <c r="A4596" s="19"/>
      <c r="C4596" t="s">
        <v>30622</v>
      </c>
      <c r="D4596" t="s">
        <v>30621</v>
      </c>
      <c r="G4596" t="s">
        <v>31800</v>
      </c>
      <c r="H4596" s="18" t="s">
        <v>31799</v>
      </c>
    </row>
    <row r="4597" spans="1:8" x14ac:dyDescent="0.25">
      <c r="A4597" s="19"/>
      <c r="C4597" t="s">
        <v>30618</v>
      </c>
      <c r="D4597" t="s">
        <v>30617</v>
      </c>
      <c r="G4597" t="s">
        <v>31796</v>
      </c>
      <c r="H4597" s="18" t="s">
        <v>31795</v>
      </c>
    </row>
    <row r="4598" spans="1:8" x14ac:dyDescent="0.25">
      <c r="A4598" s="19"/>
      <c r="C4598" t="s">
        <v>30614</v>
      </c>
      <c r="D4598" t="s">
        <v>30613</v>
      </c>
      <c r="G4598" t="s">
        <v>31792</v>
      </c>
      <c r="H4598" s="18" t="s">
        <v>31791</v>
      </c>
    </row>
    <row r="4599" spans="1:8" x14ac:dyDescent="0.25">
      <c r="A4599" s="19"/>
      <c r="C4599" t="s">
        <v>30610</v>
      </c>
      <c r="D4599" t="s">
        <v>30609</v>
      </c>
      <c r="G4599" t="s">
        <v>31788</v>
      </c>
      <c r="H4599" s="18" t="s">
        <v>31787</v>
      </c>
    </row>
    <row r="4600" spans="1:8" x14ac:dyDescent="0.25">
      <c r="A4600" s="19"/>
      <c r="C4600" t="s">
        <v>30562</v>
      </c>
      <c r="D4600" t="s">
        <v>30561</v>
      </c>
      <c r="G4600" t="s">
        <v>31784</v>
      </c>
      <c r="H4600" s="18" t="s">
        <v>31783</v>
      </c>
    </row>
    <row r="4601" spans="1:8" x14ac:dyDescent="0.25">
      <c r="A4601" s="19"/>
      <c r="C4601" t="s">
        <v>30558</v>
      </c>
      <c r="D4601" t="s">
        <v>30557</v>
      </c>
      <c r="G4601" t="s">
        <v>31780</v>
      </c>
      <c r="H4601" s="18" t="s">
        <v>31779</v>
      </c>
    </row>
    <row r="4602" spans="1:8" x14ac:dyDescent="0.25">
      <c r="A4602" s="19"/>
      <c r="C4602" t="s">
        <v>30554</v>
      </c>
      <c r="D4602" t="s">
        <v>30553</v>
      </c>
      <c r="G4602" t="s">
        <v>31776</v>
      </c>
      <c r="H4602" s="18" t="s">
        <v>31775</v>
      </c>
    </row>
    <row r="4603" spans="1:8" x14ac:dyDescent="0.25">
      <c r="A4603" s="19"/>
      <c r="C4603" t="s">
        <v>30550</v>
      </c>
      <c r="D4603" t="s">
        <v>30549</v>
      </c>
      <c r="G4603" t="s">
        <v>31772</v>
      </c>
      <c r="H4603" s="18" t="s">
        <v>31771</v>
      </c>
    </row>
    <row r="4604" spans="1:8" x14ac:dyDescent="0.25">
      <c r="A4604" s="19"/>
      <c r="C4604" t="s">
        <v>30546</v>
      </c>
      <c r="D4604" t="s">
        <v>30545</v>
      </c>
      <c r="G4604" t="s">
        <v>31768</v>
      </c>
      <c r="H4604" s="18" t="s">
        <v>31767</v>
      </c>
    </row>
    <row r="4605" spans="1:8" x14ac:dyDescent="0.25">
      <c r="A4605" s="19"/>
      <c r="C4605" t="s">
        <v>30542</v>
      </c>
      <c r="D4605" t="s">
        <v>30541</v>
      </c>
      <c r="G4605" t="s">
        <v>31764</v>
      </c>
      <c r="H4605" s="18" t="s">
        <v>31763</v>
      </c>
    </row>
    <row r="4606" spans="1:8" x14ac:dyDescent="0.25">
      <c r="A4606" s="19"/>
      <c r="C4606" t="s">
        <v>30538</v>
      </c>
      <c r="D4606" t="s">
        <v>30537</v>
      </c>
      <c r="G4606" t="s">
        <v>31760</v>
      </c>
      <c r="H4606" s="18" t="s">
        <v>31759</v>
      </c>
    </row>
    <row r="4607" spans="1:8" x14ac:dyDescent="0.25">
      <c r="A4607" s="19"/>
      <c r="C4607" t="s">
        <v>30534</v>
      </c>
      <c r="D4607" t="s">
        <v>30533</v>
      </c>
      <c r="G4607" t="s">
        <v>31756</v>
      </c>
      <c r="H4607" s="18" t="s">
        <v>31755</v>
      </c>
    </row>
    <row r="4608" spans="1:8" x14ac:dyDescent="0.25">
      <c r="A4608" s="19"/>
      <c r="C4608" t="s">
        <v>30530</v>
      </c>
      <c r="D4608" t="s">
        <v>30529</v>
      </c>
      <c r="G4608" t="s">
        <v>31752</v>
      </c>
      <c r="H4608" s="18" t="s">
        <v>31751</v>
      </c>
    </row>
    <row r="4609" spans="1:8" x14ac:dyDescent="0.25">
      <c r="A4609" s="19"/>
      <c r="C4609" t="s">
        <v>30526</v>
      </c>
      <c r="D4609" t="s">
        <v>30525</v>
      </c>
      <c r="G4609" t="s">
        <v>31748</v>
      </c>
      <c r="H4609" s="18" t="s">
        <v>31747</v>
      </c>
    </row>
    <row r="4610" spans="1:8" x14ac:dyDescent="0.25">
      <c r="A4610" s="19"/>
      <c r="C4610" t="s">
        <v>30522</v>
      </c>
      <c r="D4610" t="s">
        <v>30521</v>
      </c>
      <c r="G4610" t="s">
        <v>31744</v>
      </c>
      <c r="H4610" s="18" t="s">
        <v>31743</v>
      </c>
    </row>
    <row r="4611" spans="1:8" x14ac:dyDescent="0.25">
      <c r="A4611" s="19"/>
      <c r="C4611" t="s">
        <v>30518</v>
      </c>
      <c r="D4611" t="s">
        <v>30517</v>
      </c>
      <c r="G4611" t="s">
        <v>31740</v>
      </c>
      <c r="H4611" s="18" t="s">
        <v>31739</v>
      </c>
    </row>
    <row r="4612" spans="1:8" x14ac:dyDescent="0.25">
      <c r="A4612" s="19"/>
      <c r="C4612" t="s">
        <v>30514</v>
      </c>
      <c r="D4612" t="s">
        <v>30513</v>
      </c>
      <c r="G4612" t="s">
        <v>31736</v>
      </c>
      <c r="H4612" s="18" t="s">
        <v>31735</v>
      </c>
    </row>
    <row r="4613" spans="1:8" x14ac:dyDescent="0.25">
      <c r="A4613" s="19"/>
      <c r="C4613" t="s">
        <v>30510</v>
      </c>
      <c r="D4613" t="s">
        <v>30509</v>
      </c>
      <c r="G4613" t="s">
        <v>31732</v>
      </c>
      <c r="H4613" s="18" t="s">
        <v>31731</v>
      </c>
    </row>
    <row r="4614" spans="1:8" x14ac:dyDescent="0.25">
      <c r="A4614" s="19"/>
      <c r="C4614" t="s">
        <v>30506</v>
      </c>
      <c r="D4614" t="s">
        <v>30505</v>
      </c>
      <c r="G4614" t="s">
        <v>31728</v>
      </c>
      <c r="H4614" s="18" t="s">
        <v>31727</v>
      </c>
    </row>
    <row r="4615" spans="1:8" x14ac:dyDescent="0.25">
      <c r="A4615" s="19"/>
      <c r="C4615" t="s">
        <v>30502</v>
      </c>
      <c r="D4615" t="s">
        <v>30501</v>
      </c>
      <c r="G4615" t="s">
        <v>31724</v>
      </c>
      <c r="H4615" s="18" t="s">
        <v>31723</v>
      </c>
    </row>
    <row r="4616" spans="1:8" x14ac:dyDescent="0.25">
      <c r="A4616" s="19"/>
      <c r="C4616" t="s">
        <v>30382</v>
      </c>
      <c r="D4616" t="s">
        <v>30381</v>
      </c>
      <c r="G4616" t="s">
        <v>31720</v>
      </c>
      <c r="H4616" s="18" t="s">
        <v>31719</v>
      </c>
    </row>
    <row r="4617" spans="1:8" x14ac:dyDescent="0.25">
      <c r="A4617" s="19"/>
      <c r="C4617" t="s">
        <v>30494</v>
      </c>
      <c r="D4617" t="s">
        <v>30493</v>
      </c>
      <c r="G4617" t="s">
        <v>31716</v>
      </c>
      <c r="H4617" s="18" t="s">
        <v>31715</v>
      </c>
    </row>
    <row r="4618" spans="1:8" x14ac:dyDescent="0.25">
      <c r="A4618" s="19"/>
      <c r="C4618" t="s">
        <v>30378</v>
      </c>
      <c r="D4618" t="s">
        <v>30377</v>
      </c>
      <c r="G4618" t="s">
        <v>31712</v>
      </c>
      <c r="H4618" s="18" t="s">
        <v>31711</v>
      </c>
    </row>
    <row r="4619" spans="1:8" x14ac:dyDescent="0.25">
      <c r="A4619" s="19"/>
      <c r="C4619" t="s">
        <v>27975</v>
      </c>
      <c r="D4619" t="s">
        <v>27974</v>
      </c>
      <c r="G4619" t="s">
        <v>31708</v>
      </c>
      <c r="H4619" s="18" t="s">
        <v>31707</v>
      </c>
    </row>
    <row r="4620" spans="1:8" x14ac:dyDescent="0.25">
      <c r="A4620" s="19"/>
      <c r="C4620" t="s">
        <v>30490</v>
      </c>
      <c r="D4620" t="s">
        <v>30489</v>
      </c>
      <c r="G4620" t="s">
        <v>31704</v>
      </c>
      <c r="H4620" s="18" t="s">
        <v>31703</v>
      </c>
    </row>
    <row r="4621" spans="1:8" x14ac:dyDescent="0.25">
      <c r="A4621" s="19"/>
      <c r="C4621" t="s">
        <v>30486</v>
      </c>
      <c r="D4621" t="s">
        <v>30485</v>
      </c>
      <c r="G4621" t="s">
        <v>31700</v>
      </c>
      <c r="H4621" s="18" t="s">
        <v>31699</v>
      </c>
    </row>
    <row r="4622" spans="1:8" x14ac:dyDescent="0.25">
      <c r="A4622" s="19"/>
      <c r="C4622" t="s">
        <v>30482</v>
      </c>
      <c r="D4622" t="s">
        <v>30481</v>
      </c>
      <c r="G4622" t="s">
        <v>31696</v>
      </c>
      <c r="H4622" s="18" t="s">
        <v>31695</v>
      </c>
    </row>
    <row r="4623" spans="1:8" x14ac:dyDescent="0.25">
      <c r="A4623" s="19"/>
      <c r="C4623" t="s">
        <v>30478</v>
      </c>
      <c r="D4623" t="s">
        <v>30477</v>
      </c>
      <c r="G4623" t="s">
        <v>31692</v>
      </c>
      <c r="H4623" s="18" t="s">
        <v>31691</v>
      </c>
    </row>
    <row r="4624" spans="1:8" x14ac:dyDescent="0.25">
      <c r="A4624" s="19"/>
      <c r="C4624" t="s">
        <v>30474</v>
      </c>
      <c r="D4624" t="s">
        <v>30473</v>
      </c>
      <c r="G4624" t="s">
        <v>31688</v>
      </c>
      <c r="H4624" s="18" t="s">
        <v>31687</v>
      </c>
    </row>
    <row r="4625" spans="1:8" x14ac:dyDescent="0.25">
      <c r="A4625" s="19"/>
      <c r="C4625" t="s">
        <v>30470</v>
      </c>
      <c r="D4625" t="s">
        <v>30469</v>
      </c>
      <c r="G4625" t="s">
        <v>31684</v>
      </c>
      <c r="H4625" s="18" t="s">
        <v>31683</v>
      </c>
    </row>
    <row r="4626" spans="1:8" x14ac:dyDescent="0.25">
      <c r="A4626" s="19"/>
      <c r="C4626" t="s">
        <v>30466</v>
      </c>
      <c r="D4626" t="s">
        <v>30465</v>
      </c>
      <c r="G4626" t="s">
        <v>31680</v>
      </c>
      <c r="H4626" s="18" t="s">
        <v>31679</v>
      </c>
    </row>
    <row r="4627" spans="1:8" x14ac:dyDescent="0.25">
      <c r="A4627" s="19"/>
      <c r="C4627" t="s">
        <v>30462</v>
      </c>
      <c r="D4627" t="s">
        <v>30461</v>
      </c>
      <c r="G4627" t="s">
        <v>31676</v>
      </c>
      <c r="H4627" s="18" t="s">
        <v>31675</v>
      </c>
    </row>
    <row r="4628" spans="1:8" x14ac:dyDescent="0.25">
      <c r="A4628" s="19"/>
      <c r="C4628" t="s">
        <v>30458</v>
      </c>
      <c r="D4628" t="s">
        <v>30457</v>
      </c>
      <c r="G4628" t="s">
        <v>31672</v>
      </c>
      <c r="H4628" s="18" t="s">
        <v>31671</v>
      </c>
    </row>
    <row r="4629" spans="1:8" x14ac:dyDescent="0.25">
      <c r="A4629" s="19"/>
      <c r="C4629" t="s">
        <v>30454</v>
      </c>
      <c r="D4629" t="s">
        <v>30453</v>
      </c>
      <c r="G4629" t="s">
        <v>31668</v>
      </c>
      <c r="H4629" s="18" t="s">
        <v>31667</v>
      </c>
    </row>
    <row r="4630" spans="1:8" x14ac:dyDescent="0.25">
      <c r="A4630" s="19"/>
      <c r="C4630" t="s">
        <v>30450</v>
      </c>
      <c r="D4630" t="s">
        <v>30449</v>
      </c>
      <c r="G4630" t="s">
        <v>31664</v>
      </c>
      <c r="H4630" s="18" t="s">
        <v>31663</v>
      </c>
    </row>
    <row r="4631" spans="1:8" x14ac:dyDescent="0.25">
      <c r="A4631" s="19"/>
      <c r="C4631" t="s">
        <v>30446</v>
      </c>
      <c r="D4631" t="s">
        <v>30445</v>
      </c>
      <c r="G4631" t="s">
        <v>31660</v>
      </c>
      <c r="H4631" s="18" t="s">
        <v>31659</v>
      </c>
    </row>
    <row r="4632" spans="1:8" x14ac:dyDescent="0.25">
      <c r="A4632" s="19"/>
      <c r="C4632" t="s">
        <v>30442</v>
      </c>
      <c r="D4632" t="s">
        <v>30441</v>
      </c>
      <c r="G4632" t="s">
        <v>31656</v>
      </c>
      <c r="H4632" s="18" t="s">
        <v>31655</v>
      </c>
    </row>
    <row r="4633" spans="1:8" x14ac:dyDescent="0.25">
      <c r="A4633" s="19"/>
      <c r="C4633" t="s">
        <v>30438</v>
      </c>
      <c r="D4633" t="s">
        <v>30437</v>
      </c>
      <c r="G4633" t="s">
        <v>31652</v>
      </c>
      <c r="H4633" s="18" t="s">
        <v>31651</v>
      </c>
    </row>
    <row r="4634" spans="1:8" x14ac:dyDescent="0.25">
      <c r="A4634" s="19"/>
      <c r="C4634" t="s">
        <v>30434</v>
      </c>
      <c r="D4634" t="s">
        <v>30433</v>
      </c>
      <c r="G4634" t="s">
        <v>31648</v>
      </c>
      <c r="H4634" s="18" t="s">
        <v>31647</v>
      </c>
    </row>
    <row r="4635" spans="1:8" x14ac:dyDescent="0.25">
      <c r="A4635" s="19"/>
      <c r="C4635" t="s">
        <v>30374</v>
      </c>
      <c r="D4635" t="s">
        <v>30373</v>
      </c>
      <c r="G4635" t="s">
        <v>31644</v>
      </c>
      <c r="H4635" s="18" t="s">
        <v>31643</v>
      </c>
    </row>
    <row r="4636" spans="1:8" x14ac:dyDescent="0.25">
      <c r="A4636" s="19"/>
      <c r="C4636" t="s">
        <v>30370</v>
      </c>
      <c r="D4636" t="s">
        <v>30369</v>
      </c>
      <c r="G4636" t="s">
        <v>31640</v>
      </c>
      <c r="H4636" s="18" t="s">
        <v>31639</v>
      </c>
    </row>
    <row r="4637" spans="1:8" x14ac:dyDescent="0.25">
      <c r="A4637" s="19"/>
      <c r="C4637" t="s">
        <v>30366</v>
      </c>
      <c r="D4637" t="s">
        <v>30365</v>
      </c>
      <c r="G4637" t="s">
        <v>31636</v>
      </c>
      <c r="H4637" s="18" t="s">
        <v>31635</v>
      </c>
    </row>
    <row r="4638" spans="1:8" x14ac:dyDescent="0.25">
      <c r="A4638" s="19"/>
      <c r="C4638" t="s">
        <v>30362</v>
      </c>
      <c r="D4638" t="s">
        <v>30361</v>
      </c>
      <c r="G4638" t="s">
        <v>31632</v>
      </c>
      <c r="H4638" s="18" t="s">
        <v>31631</v>
      </c>
    </row>
    <row r="4639" spans="1:8" x14ac:dyDescent="0.25">
      <c r="A4639" s="19"/>
      <c r="C4639" t="s">
        <v>30358</v>
      </c>
      <c r="D4639" t="s">
        <v>30357</v>
      </c>
      <c r="G4639" t="s">
        <v>31628</v>
      </c>
      <c r="H4639" s="18" t="s">
        <v>31627</v>
      </c>
    </row>
    <row r="4640" spans="1:8" x14ac:dyDescent="0.25">
      <c r="A4640" s="19"/>
      <c r="C4640" t="s">
        <v>30354</v>
      </c>
      <c r="D4640" t="s">
        <v>30353</v>
      </c>
      <c r="G4640" t="s">
        <v>31624</v>
      </c>
      <c r="H4640" s="18" t="s">
        <v>31623</v>
      </c>
    </row>
    <row r="4641" spans="1:8" x14ac:dyDescent="0.25">
      <c r="A4641" s="19"/>
      <c r="C4641" t="s">
        <v>30350</v>
      </c>
      <c r="D4641" t="s">
        <v>30349</v>
      </c>
      <c r="G4641" t="s">
        <v>31620</v>
      </c>
      <c r="H4641" s="18" t="s">
        <v>31619</v>
      </c>
    </row>
    <row r="4642" spans="1:8" x14ac:dyDescent="0.25">
      <c r="A4642" s="19"/>
      <c r="C4642" t="s">
        <v>30346</v>
      </c>
      <c r="D4642" t="s">
        <v>30345</v>
      </c>
      <c r="G4642" t="s">
        <v>31616</v>
      </c>
      <c r="H4642" s="18" t="s">
        <v>31615</v>
      </c>
    </row>
    <row r="4643" spans="1:8" x14ac:dyDescent="0.25">
      <c r="A4643" s="19"/>
      <c r="C4643" t="s">
        <v>30342</v>
      </c>
      <c r="D4643" t="s">
        <v>30341</v>
      </c>
      <c r="G4643" t="s">
        <v>31612</v>
      </c>
      <c r="H4643" s="18" t="s">
        <v>31611</v>
      </c>
    </row>
    <row r="4644" spans="1:8" x14ac:dyDescent="0.25">
      <c r="A4644" s="19"/>
      <c r="C4644" t="s">
        <v>30430</v>
      </c>
      <c r="D4644" t="s">
        <v>30429</v>
      </c>
      <c r="G4644" t="s">
        <v>31608</v>
      </c>
      <c r="H4644" s="18" t="s">
        <v>31607</v>
      </c>
    </row>
    <row r="4645" spans="1:8" x14ac:dyDescent="0.25">
      <c r="A4645" s="19"/>
      <c r="C4645" t="s">
        <v>30426</v>
      </c>
      <c r="D4645" t="s">
        <v>30425</v>
      </c>
      <c r="G4645" t="s">
        <v>31604</v>
      </c>
      <c r="H4645" s="18" t="s">
        <v>31603</v>
      </c>
    </row>
    <row r="4646" spans="1:8" x14ac:dyDescent="0.25">
      <c r="A4646" s="19"/>
      <c r="C4646" t="s">
        <v>30422</v>
      </c>
      <c r="D4646" t="s">
        <v>30421</v>
      </c>
      <c r="G4646" t="s">
        <v>31600</v>
      </c>
      <c r="H4646" s="18" t="s">
        <v>31599</v>
      </c>
    </row>
    <row r="4647" spans="1:8" x14ac:dyDescent="0.25">
      <c r="A4647" s="19"/>
      <c r="C4647" t="s">
        <v>30418</v>
      </c>
      <c r="D4647" t="s">
        <v>30417</v>
      </c>
      <c r="G4647" t="s">
        <v>31596</v>
      </c>
      <c r="H4647" s="18" t="s">
        <v>31595</v>
      </c>
    </row>
    <row r="4648" spans="1:8" x14ac:dyDescent="0.25">
      <c r="A4648" s="19"/>
      <c r="C4648" t="s">
        <v>30338</v>
      </c>
      <c r="D4648" t="s">
        <v>30337</v>
      </c>
      <c r="G4648" t="s">
        <v>31592</v>
      </c>
      <c r="H4648" s="18" t="s">
        <v>31591</v>
      </c>
    </row>
    <row r="4649" spans="1:8" x14ac:dyDescent="0.25">
      <c r="A4649" s="19"/>
      <c r="C4649" t="s">
        <v>30334</v>
      </c>
      <c r="D4649" t="s">
        <v>30333</v>
      </c>
      <c r="G4649" t="s">
        <v>31588</v>
      </c>
      <c r="H4649" s="18" t="s">
        <v>31587</v>
      </c>
    </row>
    <row r="4650" spans="1:8" x14ac:dyDescent="0.25">
      <c r="A4650" s="19"/>
      <c r="C4650" t="s">
        <v>30330</v>
      </c>
      <c r="D4650" t="s">
        <v>30329</v>
      </c>
      <c r="G4650" t="s">
        <v>31584</v>
      </c>
      <c r="H4650" s="18" t="s">
        <v>31583</v>
      </c>
    </row>
    <row r="4651" spans="1:8" x14ac:dyDescent="0.25">
      <c r="A4651" s="19"/>
      <c r="C4651" t="s">
        <v>30326</v>
      </c>
      <c r="D4651" t="s">
        <v>30325</v>
      </c>
      <c r="G4651" t="s">
        <v>31580</v>
      </c>
      <c r="H4651" s="18" t="s">
        <v>31579</v>
      </c>
    </row>
    <row r="4652" spans="1:8" x14ac:dyDescent="0.25">
      <c r="A4652" s="19"/>
      <c r="C4652" t="s">
        <v>30322</v>
      </c>
      <c r="D4652" t="s">
        <v>30321</v>
      </c>
      <c r="G4652" t="s">
        <v>31576</v>
      </c>
      <c r="H4652" s="18" t="s">
        <v>31575</v>
      </c>
    </row>
    <row r="4653" spans="1:8" x14ac:dyDescent="0.25">
      <c r="A4653" s="19"/>
      <c r="C4653" t="s">
        <v>30318</v>
      </c>
      <c r="D4653" t="s">
        <v>30317</v>
      </c>
      <c r="G4653" t="s">
        <v>31572</v>
      </c>
      <c r="H4653" s="18" t="s">
        <v>31571</v>
      </c>
    </row>
    <row r="4654" spans="1:8" x14ac:dyDescent="0.25">
      <c r="A4654" s="19"/>
      <c r="C4654" t="s">
        <v>30306</v>
      </c>
      <c r="D4654" t="s">
        <v>30305</v>
      </c>
      <c r="G4654" t="s">
        <v>31568</v>
      </c>
      <c r="H4654" s="18" t="s">
        <v>31567</v>
      </c>
    </row>
    <row r="4655" spans="1:8" x14ac:dyDescent="0.25">
      <c r="A4655" s="19"/>
      <c r="C4655" t="s">
        <v>30302</v>
      </c>
      <c r="D4655" t="s">
        <v>30301</v>
      </c>
      <c r="G4655" t="s">
        <v>31564</v>
      </c>
      <c r="H4655" s="18" t="s">
        <v>31563</v>
      </c>
    </row>
    <row r="4656" spans="1:8" x14ac:dyDescent="0.25">
      <c r="A4656" s="19"/>
      <c r="C4656" t="s">
        <v>33669</v>
      </c>
      <c r="D4656" t="s">
        <v>33668</v>
      </c>
      <c r="G4656" t="s">
        <v>31560</v>
      </c>
      <c r="H4656" s="18" t="s">
        <v>31559</v>
      </c>
    </row>
    <row r="4657" spans="1:8" x14ac:dyDescent="0.25">
      <c r="A4657" s="19"/>
      <c r="C4657" t="s">
        <v>33661</v>
      </c>
      <c r="D4657" t="s">
        <v>33660</v>
      </c>
      <c r="G4657" t="s">
        <v>31556</v>
      </c>
      <c r="H4657" s="18" t="s">
        <v>31555</v>
      </c>
    </row>
    <row r="4658" spans="1:8" x14ac:dyDescent="0.25">
      <c r="A4658" s="19"/>
      <c r="C4658" t="s">
        <v>33653</v>
      </c>
      <c r="D4658" t="s">
        <v>33652</v>
      </c>
      <c r="G4658" t="s">
        <v>42467</v>
      </c>
      <c r="H4658" s="18" t="s">
        <v>42466</v>
      </c>
    </row>
    <row r="4659" spans="1:8" x14ac:dyDescent="0.25">
      <c r="A4659" s="19"/>
      <c r="C4659" t="s">
        <v>33645</v>
      </c>
      <c r="D4659" t="s">
        <v>33644</v>
      </c>
      <c r="G4659" t="s">
        <v>42465</v>
      </c>
      <c r="H4659" s="18" t="s">
        <v>31552</v>
      </c>
    </row>
    <row r="4660" spans="1:8" x14ac:dyDescent="0.25">
      <c r="A4660" s="19"/>
      <c r="C4660" t="s">
        <v>33638</v>
      </c>
      <c r="D4660" t="s">
        <v>33637</v>
      </c>
      <c r="G4660" t="s">
        <v>42464</v>
      </c>
      <c r="H4660" s="18" t="s">
        <v>31549</v>
      </c>
    </row>
    <row r="4661" spans="1:8" x14ac:dyDescent="0.25">
      <c r="A4661" s="19"/>
      <c r="C4661" t="s">
        <v>33631</v>
      </c>
      <c r="D4661" t="s">
        <v>33630</v>
      </c>
      <c r="G4661" t="s">
        <v>42463</v>
      </c>
      <c r="H4661" s="18" t="s">
        <v>31546</v>
      </c>
    </row>
    <row r="4662" spans="1:8" x14ac:dyDescent="0.25">
      <c r="A4662" s="19"/>
      <c r="C4662" t="s">
        <v>33624</v>
      </c>
      <c r="D4662" t="s">
        <v>33623</v>
      </c>
      <c r="G4662" t="s">
        <v>42462</v>
      </c>
      <c r="H4662" s="18" t="s">
        <v>31543</v>
      </c>
    </row>
    <row r="4663" spans="1:8" x14ac:dyDescent="0.25">
      <c r="A4663" s="19"/>
      <c r="C4663" t="s">
        <v>33616</v>
      </c>
      <c r="D4663" t="s">
        <v>33615</v>
      </c>
      <c r="G4663" t="s">
        <v>42461</v>
      </c>
      <c r="H4663" s="18" t="s">
        <v>31540</v>
      </c>
    </row>
    <row r="4664" spans="1:8" x14ac:dyDescent="0.25">
      <c r="A4664" s="19"/>
      <c r="C4664" t="s">
        <v>33608</v>
      </c>
      <c r="D4664" t="s">
        <v>33607</v>
      </c>
      <c r="G4664" t="s">
        <v>42460</v>
      </c>
      <c r="H4664" s="18" t="s">
        <v>31537</v>
      </c>
    </row>
    <row r="4665" spans="1:8" x14ac:dyDescent="0.25">
      <c r="A4665" s="19"/>
      <c r="C4665" t="s">
        <v>33601</v>
      </c>
      <c r="D4665" t="s">
        <v>33600</v>
      </c>
      <c r="G4665" t="s">
        <v>42459</v>
      </c>
      <c r="H4665" s="18" t="s">
        <v>31534</v>
      </c>
    </row>
    <row r="4666" spans="1:8" x14ac:dyDescent="0.25">
      <c r="A4666" s="19"/>
      <c r="C4666" t="s">
        <v>33594</v>
      </c>
      <c r="D4666" t="s">
        <v>33593</v>
      </c>
      <c r="G4666" t="s">
        <v>42458</v>
      </c>
      <c r="H4666" s="18" t="s">
        <v>31531</v>
      </c>
    </row>
    <row r="4667" spans="1:8" x14ac:dyDescent="0.25">
      <c r="A4667" s="19"/>
      <c r="C4667" t="s">
        <v>33587</v>
      </c>
      <c r="D4667" t="s">
        <v>33586</v>
      </c>
      <c r="G4667" t="s">
        <v>42457</v>
      </c>
      <c r="H4667" s="18" t="s">
        <v>31528</v>
      </c>
    </row>
    <row r="4668" spans="1:8" x14ac:dyDescent="0.25">
      <c r="A4668" s="19"/>
      <c r="C4668" t="s">
        <v>33579</v>
      </c>
      <c r="D4668" t="s">
        <v>33578</v>
      </c>
      <c r="G4668" t="s">
        <v>42456</v>
      </c>
      <c r="H4668" s="18" t="s">
        <v>31525</v>
      </c>
    </row>
    <row r="4669" spans="1:8" x14ac:dyDescent="0.25">
      <c r="A4669" s="19"/>
      <c r="C4669" t="s">
        <v>33572</v>
      </c>
      <c r="D4669" t="s">
        <v>33571</v>
      </c>
      <c r="G4669" t="s">
        <v>42455</v>
      </c>
      <c r="H4669" s="18" t="s">
        <v>31522</v>
      </c>
    </row>
    <row r="4670" spans="1:8" x14ac:dyDescent="0.25">
      <c r="A4670" s="19"/>
      <c r="C4670" t="s">
        <v>33564</v>
      </c>
      <c r="D4670" t="s">
        <v>33563</v>
      </c>
      <c r="G4670" t="s">
        <v>42454</v>
      </c>
      <c r="H4670" s="18" t="s">
        <v>31519</v>
      </c>
    </row>
    <row r="4671" spans="1:8" x14ac:dyDescent="0.25">
      <c r="A4671" s="19"/>
      <c r="C4671" t="s">
        <v>30298</v>
      </c>
      <c r="D4671" t="s">
        <v>30297</v>
      </c>
      <c r="G4671" t="s">
        <v>42453</v>
      </c>
      <c r="H4671" s="18" t="s">
        <v>31516</v>
      </c>
    </row>
    <row r="4672" spans="1:8" x14ac:dyDescent="0.25">
      <c r="A4672" s="19"/>
      <c r="C4672" t="s">
        <v>30294</v>
      </c>
      <c r="D4672" t="s">
        <v>30293</v>
      </c>
      <c r="G4672" t="s">
        <v>42452</v>
      </c>
      <c r="H4672" s="18" t="s">
        <v>31513</v>
      </c>
    </row>
    <row r="4673" spans="1:8" x14ac:dyDescent="0.25">
      <c r="A4673" s="19"/>
      <c r="C4673" t="s">
        <v>30290</v>
      </c>
      <c r="D4673" t="s">
        <v>30289</v>
      </c>
      <c r="G4673" t="s">
        <v>42451</v>
      </c>
      <c r="H4673" s="18" t="s">
        <v>31510</v>
      </c>
    </row>
    <row r="4674" spans="1:8" x14ac:dyDescent="0.25">
      <c r="A4674" s="19"/>
      <c r="C4674" t="s">
        <v>30286</v>
      </c>
      <c r="D4674" t="s">
        <v>30285</v>
      </c>
      <c r="G4674" t="s">
        <v>42450</v>
      </c>
      <c r="H4674" s="18" t="s">
        <v>31507</v>
      </c>
    </row>
    <row r="4675" spans="1:8" x14ac:dyDescent="0.25">
      <c r="A4675" s="19"/>
      <c r="C4675" t="s">
        <v>30222</v>
      </c>
      <c r="D4675" t="s">
        <v>30221</v>
      </c>
      <c r="G4675" t="s">
        <v>42449</v>
      </c>
      <c r="H4675" s="18" t="s">
        <v>31504</v>
      </c>
    </row>
    <row r="4676" spans="1:8" x14ac:dyDescent="0.25">
      <c r="A4676" s="19"/>
      <c r="C4676" t="s">
        <v>30218</v>
      </c>
      <c r="D4676" t="s">
        <v>30217</v>
      </c>
      <c r="G4676" t="s">
        <v>42448</v>
      </c>
      <c r="H4676" s="18" t="s">
        <v>31501</v>
      </c>
    </row>
    <row r="4677" spans="1:8" x14ac:dyDescent="0.25">
      <c r="A4677" s="19"/>
      <c r="C4677" t="s">
        <v>30214</v>
      </c>
      <c r="D4677" t="s">
        <v>30213</v>
      </c>
      <c r="G4677" t="s">
        <v>42447</v>
      </c>
      <c r="H4677" s="18" t="s">
        <v>31498</v>
      </c>
    </row>
    <row r="4678" spans="1:8" x14ac:dyDescent="0.25">
      <c r="A4678" s="19"/>
      <c r="C4678" t="s">
        <v>30210</v>
      </c>
      <c r="D4678" t="s">
        <v>30209</v>
      </c>
      <c r="G4678" t="s">
        <v>42446</v>
      </c>
      <c r="H4678" s="18" t="s">
        <v>31495</v>
      </c>
    </row>
    <row r="4679" spans="1:8" x14ac:dyDescent="0.25">
      <c r="A4679" s="19"/>
      <c r="C4679" t="s">
        <v>30206</v>
      </c>
      <c r="D4679" t="s">
        <v>30205</v>
      </c>
      <c r="G4679" t="s">
        <v>42445</v>
      </c>
      <c r="H4679" s="18" t="s">
        <v>31492</v>
      </c>
    </row>
    <row r="4680" spans="1:8" x14ac:dyDescent="0.25">
      <c r="A4680" s="19"/>
      <c r="C4680" t="s">
        <v>30202</v>
      </c>
      <c r="D4680" t="s">
        <v>30201</v>
      </c>
      <c r="G4680" t="s">
        <v>42444</v>
      </c>
      <c r="H4680" s="18" t="s">
        <v>31489</v>
      </c>
    </row>
    <row r="4681" spans="1:8" x14ac:dyDescent="0.25">
      <c r="A4681" s="19"/>
      <c r="C4681" t="s">
        <v>30198</v>
      </c>
      <c r="D4681" t="s">
        <v>30197</v>
      </c>
      <c r="G4681" t="s">
        <v>42443</v>
      </c>
      <c r="H4681" s="18" t="s">
        <v>31486</v>
      </c>
    </row>
    <row r="4682" spans="1:8" x14ac:dyDescent="0.25">
      <c r="A4682" s="19"/>
      <c r="C4682" t="s">
        <v>30194</v>
      </c>
      <c r="D4682" t="s">
        <v>30193</v>
      </c>
      <c r="G4682" t="s">
        <v>42442</v>
      </c>
      <c r="H4682" s="18" t="s">
        <v>31483</v>
      </c>
    </row>
    <row r="4683" spans="1:8" x14ac:dyDescent="0.25">
      <c r="A4683" s="19"/>
      <c r="C4683" t="s">
        <v>30282</v>
      </c>
      <c r="D4683" t="s">
        <v>30281</v>
      </c>
      <c r="G4683" t="s">
        <v>42441</v>
      </c>
      <c r="H4683" s="18" t="s">
        <v>31480</v>
      </c>
    </row>
    <row r="4684" spans="1:8" x14ac:dyDescent="0.25">
      <c r="A4684" s="19"/>
      <c r="C4684" t="s">
        <v>30278</v>
      </c>
      <c r="D4684" t="s">
        <v>30277</v>
      </c>
      <c r="G4684" t="s">
        <v>42440</v>
      </c>
      <c r="H4684" s="18" t="s">
        <v>31477</v>
      </c>
    </row>
    <row r="4685" spans="1:8" x14ac:dyDescent="0.25">
      <c r="A4685" s="19"/>
      <c r="C4685" t="s">
        <v>30274</v>
      </c>
      <c r="D4685" t="s">
        <v>30273</v>
      </c>
      <c r="G4685" t="s">
        <v>42439</v>
      </c>
      <c r="H4685" s="18" t="s">
        <v>31474</v>
      </c>
    </row>
    <row r="4686" spans="1:8" x14ac:dyDescent="0.25">
      <c r="A4686" s="19"/>
      <c r="C4686" t="s">
        <v>30270</v>
      </c>
      <c r="D4686" t="s">
        <v>30269</v>
      </c>
      <c r="G4686" t="s">
        <v>42438</v>
      </c>
      <c r="H4686" s="18" t="s">
        <v>31471</v>
      </c>
    </row>
    <row r="4687" spans="1:8" x14ac:dyDescent="0.25">
      <c r="A4687" s="19"/>
      <c r="C4687" t="s">
        <v>30266</v>
      </c>
      <c r="D4687" t="s">
        <v>30265</v>
      </c>
      <c r="G4687" t="s">
        <v>42437</v>
      </c>
      <c r="H4687" s="18" t="s">
        <v>31468</v>
      </c>
    </row>
    <row r="4688" spans="1:8" x14ac:dyDescent="0.25">
      <c r="A4688" s="19"/>
      <c r="C4688" t="s">
        <v>30262</v>
      </c>
      <c r="D4688" t="s">
        <v>30261</v>
      </c>
      <c r="G4688" t="s">
        <v>42436</v>
      </c>
      <c r="H4688" s="18" t="s">
        <v>31465</v>
      </c>
    </row>
    <row r="4689" spans="1:8" x14ac:dyDescent="0.25">
      <c r="A4689" s="19"/>
      <c r="C4689" t="s">
        <v>30258</v>
      </c>
      <c r="D4689" t="s">
        <v>30257</v>
      </c>
      <c r="G4689" t="s">
        <v>42435</v>
      </c>
      <c r="H4689" s="18" t="s">
        <v>31462</v>
      </c>
    </row>
    <row r="4690" spans="1:8" x14ac:dyDescent="0.25">
      <c r="A4690" s="19"/>
      <c r="C4690" t="s">
        <v>30254</v>
      </c>
      <c r="D4690" t="s">
        <v>30253</v>
      </c>
      <c r="G4690" t="s">
        <v>42434</v>
      </c>
      <c r="H4690" s="18" t="s">
        <v>31459</v>
      </c>
    </row>
    <row r="4691" spans="1:8" x14ac:dyDescent="0.25">
      <c r="A4691" s="19"/>
      <c r="C4691" t="s">
        <v>30250</v>
      </c>
      <c r="D4691" t="s">
        <v>30249</v>
      </c>
      <c r="G4691" t="s">
        <v>42433</v>
      </c>
      <c r="H4691" s="18" t="s">
        <v>31456</v>
      </c>
    </row>
    <row r="4692" spans="1:8" x14ac:dyDescent="0.25">
      <c r="A4692" s="19"/>
      <c r="C4692" t="s">
        <v>30246</v>
      </c>
      <c r="D4692" t="s">
        <v>30245</v>
      </c>
      <c r="G4692" t="s">
        <v>42432</v>
      </c>
      <c r="H4692" s="18" t="s">
        <v>31453</v>
      </c>
    </row>
    <row r="4693" spans="1:8" x14ac:dyDescent="0.25">
      <c r="A4693" s="19"/>
      <c r="C4693" t="s">
        <v>30242</v>
      </c>
      <c r="D4693" t="s">
        <v>30241</v>
      </c>
      <c r="G4693" t="s">
        <v>42431</v>
      </c>
      <c r="H4693" s="18" t="s">
        <v>31450</v>
      </c>
    </row>
    <row r="4694" spans="1:8" x14ac:dyDescent="0.25">
      <c r="A4694" s="19"/>
      <c r="C4694" t="s">
        <v>30238</v>
      </c>
      <c r="D4694" t="s">
        <v>30237</v>
      </c>
      <c r="G4694" t="s">
        <v>42430</v>
      </c>
      <c r="H4694" s="18" t="s">
        <v>31447</v>
      </c>
    </row>
    <row r="4695" spans="1:8" x14ac:dyDescent="0.25">
      <c r="A4695" s="19"/>
      <c r="C4695" t="s">
        <v>30234</v>
      </c>
      <c r="D4695" t="s">
        <v>30233</v>
      </c>
      <c r="G4695" t="s">
        <v>42429</v>
      </c>
      <c r="H4695" s="18" t="s">
        <v>31444</v>
      </c>
    </row>
    <row r="4696" spans="1:8" x14ac:dyDescent="0.25">
      <c r="A4696" s="19"/>
      <c r="C4696" t="s">
        <v>30230</v>
      </c>
      <c r="D4696" t="s">
        <v>30229</v>
      </c>
      <c r="G4696" t="s">
        <v>42428</v>
      </c>
      <c r="H4696" s="18" t="s">
        <v>31441</v>
      </c>
    </row>
    <row r="4697" spans="1:8" x14ac:dyDescent="0.25">
      <c r="A4697" s="19"/>
      <c r="C4697" t="s">
        <v>30226</v>
      </c>
      <c r="D4697" t="s">
        <v>30225</v>
      </c>
      <c r="G4697" t="s">
        <v>42427</v>
      </c>
      <c r="H4697" s="18" t="s">
        <v>31438</v>
      </c>
    </row>
    <row r="4698" spans="1:8" x14ac:dyDescent="0.25">
      <c r="A4698" s="19"/>
      <c r="C4698" t="s">
        <v>30190</v>
      </c>
      <c r="D4698" t="s">
        <v>30189</v>
      </c>
      <c r="G4698" t="s">
        <v>42426</v>
      </c>
      <c r="H4698" s="18" t="s">
        <v>31435</v>
      </c>
    </row>
    <row r="4699" spans="1:8" x14ac:dyDescent="0.25">
      <c r="A4699" s="19"/>
      <c r="C4699" t="s">
        <v>30138</v>
      </c>
      <c r="D4699" t="s">
        <v>30137</v>
      </c>
      <c r="G4699" t="s">
        <v>42425</v>
      </c>
      <c r="H4699" s="18" t="s">
        <v>31432</v>
      </c>
    </row>
    <row r="4700" spans="1:8" x14ac:dyDescent="0.25">
      <c r="A4700" s="19"/>
      <c r="C4700" t="s">
        <v>30134</v>
      </c>
      <c r="D4700" t="s">
        <v>30133</v>
      </c>
      <c r="G4700" t="s">
        <v>42424</v>
      </c>
      <c r="H4700" s="18" t="s">
        <v>31429</v>
      </c>
    </row>
    <row r="4701" spans="1:8" x14ac:dyDescent="0.25">
      <c r="A4701" s="19"/>
      <c r="C4701" t="s">
        <v>30130</v>
      </c>
      <c r="D4701" t="s">
        <v>30129</v>
      </c>
      <c r="G4701" t="s">
        <v>42423</v>
      </c>
      <c r="H4701" s="18" t="s">
        <v>31426</v>
      </c>
    </row>
    <row r="4702" spans="1:8" x14ac:dyDescent="0.25">
      <c r="A4702" s="19"/>
      <c r="C4702" t="s">
        <v>30126</v>
      </c>
      <c r="D4702" t="s">
        <v>30125</v>
      </c>
      <c r="G4702" t="s">
        <v>42422</v>
      </c>
      <c r="H4702" s="18" t="s">
        <v>31423</v>
      </c>
    </row>
    <row r="4703" spans="1:8" x14ac:dyDescent="0.25">
      <c r="A4703" s="19"/>
      <c r="C4703" t="s">
        <v>30122</v>
      </c>
      <c r="D4703" t="s">
        <v>30121</v>
      </c>
      <c r="G4703" t="s">
        <v>42421</v>
      </c>
      <c r="H4703" s="18" t="s">
        <v>31420</v>
      </c>
    </row>
    <row r="4704" spans="1:8" x14ac:dyDescent="0.25">
      <c r="A4704" s="19"/>
      <c r="C4704" t="s">
        <v>30118</v>
      </c>
      <c r="D4704" t="s">
        <v>30117</v>
      </c>
      <c r="G4704" t="s">
        <v>42420</v>
      </c>
      <c r="H4704" s="18" t="s">
        <v>42419</v>
      </c>
    </row>
    <row r="4705" spans="1:8" x14ac:dyDescent="0.25">
      <c r="A4705" s="19"/>
      <c r="C4705" t="s">
        <v>30114</v>
      </c>
      <c r="D4705" t="s">
        <v>30113</v>
      </c>
      <c r="G4705" t="s">
        <v>42418</v>
      </c>
      <c r="H4705" s="18" t="s">
        <v>31417</v>
      </c>
    </row>
    <row r="4706" spans="1:8" x14ac:dyDescent="0.25">
      <c r="A4706" s="19"/>
      <c r="C4706" t="s">
        <v>30110</v>
      </c>
      <c r="D4706" t="s">
        <v>30109</v>
      </c>
      <c r="G4706" t="s">
        <v>42417</v>
      </c>
      <c r="H4706" s="18" t="s">
        <v>31414</v>
      </c>
    </row>
    <row r="4707" spans="1:8" x14ac:dyDescent="0.25">
      <c r="A4707" s="19"/>
      <c r="C4707" t="s">
        <v>30106</v>
      </c>
      <c r="D4707" t="s">
        <v>30105</v>
      </c>
      <c r="G4707" t="s">
        <v>42416</v>
      </c>
      <c r="H4707" s="18" t="s">
        <v>31411</v>
      </c>
    </row>
    <row r="4708" spans="1:8" x14ac:dyDescent="0.25">
      <c r="A4708" s="19"/>
      <c r="C4708" t="s">
        <v>30102</v>
      </c>
      <c r="D4708" t="s">
        <v>30101</v>
      </c>
      <c r="G4708" t="s">
        <v>42415</v>
      </c>
      <c r="H4708" s="18" t="s">
        <v>31408</v>
      </c>
    </row>
    <row r="4709" spans="1:8" x14ac:dyDescent="0.25">
      <c r="A4709" s="19"/>
      <c r="C4709" t="s">
        <v>30098</v>
      </c>
      <c r="D4709" t="s">
        <v>30097</v>
      </c>
      <c r="G4709" t="s">
        <v>42414</v>
      </c>
      <c r="H4709" s="18" t="s">
        <v>31405</v>
      </c>
    </row>
    <row r="4710" spans="1:8" x14ac:dyDescent="0.25">
      <c r="A4710" s="19"/>
      <c r="C4710" t="s">
        <v>30094</v>
      </c>
      <c r="D4710" t="s">
        <v>30093</v>
      </c>
      <c r="G4710" t="s">
        <v>42413</v>
      </c>
      <c r="H4710" s="18" t="s">
        <v>8397</v>
      </c>
    </row>
    <row r="4711" spans="1:8" x14ac:dyDescent="0.25">
      <c r="A4711" s="19"/>
      <c r="C4711" t="s">
        <v>30002</v>
      </c>
      <c r="D4711" t="s">
        <v>30001</v>
      </c>
      <c r="G4711" t="s">
        <v>42412</v>
      </c>
      <c r="H4711" s="18" t="s">
        <v>31400</v>
      </c>
    </row>
    <row r="4712" spans="1:8" x14ac:dyDescent="0.25">
      <c r="A4712" s="19"/>
      <c r="C4712" t="s">
        <v>30090</v>
      </c>
      <c r="D4712" t="s">
        <v>30089</v>
      </c>
      <c r="G4712" t="s">
        <v>42411</v>
      </c>
      <c r="H4712" s="18" t="s">
        <v>31397</v>
      </c>
    </row>
    <row r="4713" spans="1:8" x14ac:dyDescent="0.25">
      <c r="A4713" s="19"/>
      <c r="C4713" t="s">
        <v>30086</v>
      </c>
      <c r="D4713" t="s">
        <v>30085</v>
      </c>
      <c r="G4713" t="s">
        <v>42410</v>
      </c>
      <c r="H4713" s="18" t="s">
        <v>31394</v>
      </c>
    </row>
    <row r="4714" spans="1:8" x14ac:dyDescent="0.25">
      <c r="A4714" s="19"/>
      <c r="C4714" t="s">
        <v>30082</v>
      </c>
      <c r="D4714" t="s">
        <v>30081</v>
      </c>
      <c r="G4714" t="s">
        <v>42409</v>
      </c>
      <c r="H4714" s="18" t="s">
        <v>31391</v>
      </c>
    </row>
    <row r="4715" spans="1:8" x14ac:dyDescent="0.25">
      <c r="A4715" s="19"/>
      <c r="C4715" t="s">
        <v>30078</v>
      </c>
      <c r="D4715" t="s">
        <v>30077</v>
      </c>
      <c r="G4715" t="s">
        <v>42408</v>
      </c>
      <c r="H4715" s="18" t="s">
        <v>31388</v>
      </c>
    </row>
    <row r="4716" spans="1:8" x14ac:dyDescent="0.25">
      <c r="A4716" s="19"/>
      <c r="C4716" t="s">
        <v>30074</v>
      </c>
      <c r="D4716" t="s">
        <v>30073</v>
      </c>
      <c r="G4716" t="s">
        <v>42407</v>
      </c>
      <c r="H4716" s="18" t="s">
        <v>31385</v>
      </c>
    </row>
    <row r="4717" spans="1:8" x14ac:dyDescent="0.25">
      <c r="A4717" s="19"/>
      <c r="C4717" t="s">
        <v>30070</v>
      </c>
      <c r="D4717" t="s">
        <v>30069</v>
      </c>
      <c r="G4717" t="s">
        <v>42406</v>
      </c>
      <c r="H4717" s="18" t="s">
        <v>31382</v>
      </c>
    </row>
    <row r="4718" spans="1:8" x14ac:dyDescent="0.25">
      <c r="A4718" s="19"/>
      <c r="C4718" t="s">
        <v>30066</v>
      </c>
      <c r="D4718" t="s">
        <v>30065</v>
      </c>
      <c r="G4718" t="s">
        <v>42405</v>
      </c>
      <c r="H4718" s="18" t="s">
        <v>31379</v>
      </c>
    </row>
    <row r="4719" spans="1:8" x14ac:dyDescent="0.25">
      <c r="A4719" s="19"/>
      <c r="C4719" t="s">
        <v>30062</v>
      </c>
      <c r="D4719" t="s">
        <v>30061</v>
      </c>
      <c r="G4719" t="s">
        <v>42404</v>
      </c>
      <c r="H4719" s="18" t="s">
        <v>31376</v>
      </c>
    </row>
    <row r="4720" spans="1:8" x14ac:dyDescent="0.25">
      <c r="A4720" s="19"/>
      <c r="C4720" t="s">
        <v>30058</v>
      </c>
      <c r="D4720" t="s">
        <v>30057</v>
      </c>
      <c r="G4720" t="s">
        <v>42403</v>
      </c>
      <c r="H4720" s="18" t="s">
        <v>31373</v>
      </c>
    </row>
    <row r="4721" spans="1:8" x14ac:dyDescent="0.25">
      <c r="A4721" s="19"/>
      <c r="C4721" t="s">
        <v>30054</v>
      </c>
      <c r="D4721" t="s">
        <v>30053</v>
      </c>
      <c r="G4721" t="s">
        <v>42402</v>
      </c>
      <c r="H4721" s="18" t="s">
        <v>31370</v>
      </c>
    </row>
    <row r="4722" spans="1:8" x14ac:dyDescent="0.25">
      <c r="A4722" s="19"/>
      <c r="C4722" t="s">
        <v>30050</v>
      </c>
      <c r="D4722" t="s">
        <v>30049</v>
      </c>
      <c r="G4722" t="s">
        <v>42401</v>
      </c>
      <c r="H4722" s="18" t="s">
        <v>31367</v>
      </c>
    </row>
    <row r="4723" spans="1:8" x14ac:dyDescent="0.25">
      <c r="A4723" s="19"/>
      <c r="C4723" t="s">
        <v>30046</v>
      </c>
      <c r="D4723" t="s">
        <v>30045</v>
      </c>
      <c r="G4723" t="s">
        <v>42400</v>
      </c>
      <c r="H4723" s="18" t="s">
        <v>31364</v>
      </c>
    </row>
    <row r="4724" spans="1:8" x14ac:dyDescent="0.25">
      <c r="A4724" s="19"/>
      <c r="C4724" t="s">
        <v>30042</v>
      </c>
      <c r="D4724" t="s">
        <v>30041</v>
      </c>
      <c r="G4724" t="s">
        <v>42399</v>
      </c>
      <c r="H4724" s="18" t="s">
        <v>31361</v>
      </c>
    </row>
    <row r="4725" spans="1:8" x14ac:dyDescent="0.25">
      <c r="A4725" s="19"/>
      <c r="C4725" t="s">
        <v>30038</v>
      </c>
      <c r="D4725" t="s">
        <v>30037</v>
      </c>
      <c r="G4725" t="s">
        <v>42398</v>
      </c>
      <c r="H4725" s="18" t="s">
        <v>31358</v>
      </c>
    </row>
    <row r="4726" spans="1:8" x14ac:dyDescent="0.25">
      <c r="A4726" s="19"/>
      <c r="C4726" t="s">
        <v>30034</v>
      </c>
      <c r="D4726" t="s">
        <v>30033</v>
      </c>
      <c r="G4726" t="s">
        <v>42397</v>
      </c>
      <c r="H4726" s="18" t="s">
        <v>31355</v>
      </c>
    </row>
    <row r="4727" spans="1:8" x14ac:dyDescent="0.25">
      <c r="A4727" s="19"/>
      <c r="C4727" t="s">
        <v>30030</v>
      </c>
      <c r="D4727" t="s">
        <v>30029</v>
      </c>
      <c r="G4727" t="s">
        <v>42396</v>
      </c>
      <c r="H4727" s="18" t="s">
        <v>31352</v>
      </c>
    </row>
    <row r="4728" spans="1:8" x14ac:dyDescent="0.25">
      <c r="A4728" s="19"/>
      <c r="C4728" t="s">
        <v>30026</v>
      </c>
      <c r="D4728" t="s">
        <v>30025</v>
      </c>
      <c r="G4728" t="s">
        <v>42395</v>
      </c>
      <c r="H4728" s="18" t="s">
        <v>31349</v>
      </c>
    </row>
    <row r="4729" spans="1:8" x14ac:dyDescent="0.25">
      <c r="A4729" s="19"/>
      <c r="C4729" t="s">
        <v>30022</v>
      </c>
      <c r="D4729" t="s">
        <v>30021</v>
      </c>
      <c r="G4729" t="s">
        <v>31346</v>
      </c>
      <c r="H4729" s="18" t="s">
        <v>31345</v>
      </c>
    </row>
    <row r="4730" spans="1:8" x14ac:dyDescent="0.25">
      <c r="A4730" s="19"/>
      <c r="C4730" t="s">
        <v>30018</v>
      </c>
      <c r="D4730" t="s">
        <v>30017</v>
      </c>
      <c r="G4730" t="s">
        <v>31342</v>
      </c>
      <c r="H4730" s="18" t="s">
        <v>31341</v>
      </c>
    </row>
    <row r="4731" spans="1:8" x14ac:dyDescent="0.25">
      <c r="A4731" s="19"/>
      <c r="C4731" t="s">
        <v>30014</v>
      </c>
      <c r="D4731" t="s">
        <v>30013</v>
      </c>
      <c r="G4731" t="s">
        <v>31338</v>
      </c>
      <c r="H4731" s="18" t="s">
        <v>31337</v>
      </c>
    </row>
    <row r="4732" spans="1:8" x14ac:dyDescent="0.25">
      <c r="A4732" s="19"/>
      <c r="C4732" t="s">
        <v>30010</v>
      </c>
      <c r="D4732" t="s">
        <v>30009</v>
      </c>
      <c r="G4732" t="s">
        <v>31334</v>
      </c>
      <c r="H4732" s="18" t="s">
        <v>31333</v>
      </c>
    </row>
    <row r="4733" spans="1:8" x14ac:dyDescent="0.25">
      <c r="A4733" s="19"/>
      <c r="C4733" t="s">
        <v>30006</v>
      </c>
      <c r="D4733" t="s">
        <v>30005</v>
      </c>
      <c r="G4733" t="s">
        <v>31330</v>
      </c>
      <c r="H4733" s="18" t="s">
        <v>31329</v>
      </c>
    </row>
    <row r="4734" spans="1:8" x14ac:dyDescent="0.25">
      <c r="A4734" s="19"/>
      <c r="C4734" t="s">
        <v>29998</v>
      </c>
      <c r="D4734" t="s">
        <v>29997</v>
      </c>
      <c r="G4734" t="s">
        <v>31326</v>
      </c>
      <c r="H4734" s="18" t="s">
        <v>31325</v>
      </c>
    </row>
    <row r="4735" spans="1:8" x14ac:dyDescent="0.25">
      <c r="A4735" s="19"/>
      <c r="C4735" t="s">
        <v>29994</v>
      </c>
      <c r="D4735" t="s">
        <v>29993</v>
      </c>
      <c r="G4735" t="s">
        <v>31322</v>
      </c>
      <c r="H4735" s="18" t="s">
        <v>31321</v>
      </c>
    </row>
    <row r="4736" spans="1:8" x14ac:dyDescent="0.25">
      <c r="A4736" s="19"/>
      <c r="C4736" t="s">
        <v>29990</v>
      </c>
      <c r="D4736" t="s">
        <v>29989</v>
      </c>
      <c r="G4736" t="s">
        <v>31318</v>
      </c>
      <c r="H4736" s="18" t="s">
        <v>31317</v>
      </c>
    </row>
    <row r="4737" spans="1:8" x14ac:dyDescent="0.25">
      <c r="A4737" s="19"/>
      <c r="C4737" t="s">
        <v>29986</v>
      </c>
      <c r="D4737" t="s">
        <v>29985</v>
      </c>
      <c r="G4737" t="s">
        <v>31314</v>
      </c>
      <c r="H4737" s="18" t="s">
        <v>31313</v>
      </c>
    </row>
    <row r="4738" spans="1:8" x14ac:dyDescent="0.25">
      <c r="A4738" s="19"/>
      <c r="C4738" t="s">
        <v>29982</v>
      </c>
      <c r="D4738" t="s">
        <v>29981</v>
      </c>
      <c r="G4738" t="s">
        <v>31310</v>
      </c>
      <c r="H4738" s="18" t="s">
        <v>31309</v>
      </c>
    </row>
    <row r="4739" spans="1:8" x14ac:dyDescent="0.25">
      <c r="A4739" s="19"/>
      <c r="C4739" t="s">
        <v>29978</v>
      </c>
      <c r="D4739" t="s">
        <v>29977</v>
      </c>
      <c r="G4739" t="s">
        <v>31306</v>
      </c>
      <c r="H4739" s="18" t="s">
        <v>31305</v>
      </c>
    </row>
    <row r="4740" spans="1:8" x14ac:dyDescent="0.25">
      <c r="A4740" s="19"/>
      <c r="C4740" t="s">
        <v>29974</v>
      </c>
      <c r="D4740" t="s">
        <v>29973</v>
      </c>
      <c r="G4740" t="s">
        <v>31302</v>
      </c>
      <c r="H4740" s="18" t="s">
        <v>31301</v>
      </c>
    </row>
    <row r="4741" spans="1:8" x14ac:dyDescent="0.25">
      <c r="A4741" s="19"/>
      <c r="C4741" t="s">
        <v>29970</v>
      </c>
      <c r="D4741" t="s">
        <v>29969</v>
      </c>
      <c r="G4741" t="s">
        <v>31298</v>
      </c>
      <c r="H4741" s="18" t="s">
        <v>31297</v>
      </c>
    </row>
    <row r="4742" spans="1:8" x14ac:dyDescent="0.25">
      <c r="A4742" s="19"/>
      <c r="C4742" t="s">
        <v>29966</v>
      </c>
      <c r="D4742" t="s">
        <v>29965</v>
      </c>
      <c r="G4742" t="s">
        <v>31294</v>
      </c>
      <c r="H4742" s="18" t="s">
        <v>31293</v>
      </c>
    </row>
    <row r="4743" spans="1:8" x14ac:dyDescent="0.25">
      <c r="A4743" s="19"/>
      <c r="C4743" t="s">
        <v>29962</v>
      </c>
      <c r="D4743" t="s">
        <v>29961</v>
      </c>
      <c r="G4743" t="s">
        <v>31290</v>
      </c>
      <c r="H4743" s="18" t="s">
        <v>31289</v>
      </c>
    </row>
    <row r="4744" spans="1:8" x14ac:dyDescent="0.25">
      <c r="A4744" s="19"/>
      <c r="C4744" t="s">
        <v>29958</v>
      </c>
      <c r="D4744" t="s">
        <v>29957</v>
      </c>
      <c r="G4744" t="s">
        <v>31286</v>
      </c>
      <c r="H4744" s="18" t="s">
        <v>31285</v>
      </c>
    </row>
    <row r="4745" spans="1:8" x14ac:dyDescent="0.25">
      <c r="A4745" s="19"/>
      <c r="C4745" t="s">
        <v>29955</v>
      </c>
      <c r="D4745" t="s">
        <v>29954</v>
      </c>
      <c r="G4745" t="s">
        <v>31282</v>
      </c>
      <c r="H4745" s="18" t="s">
        <v>31281</v>
      </c>
    </row>
    <row r="4746" spans="1:8" x14ac:dyDescent="0.25">
      <c r="A4746" s="19"/>
      <c r="C4746" t="s">
        <v>29952</v>
      </c>
      <c r="D4746" t="s">
        <v>29951</v>
      </c>
      <c r="G4746" t="s">
        <v>31278</v>
      </c>
      <c r="H4746" s="18" t="s">
        <v>31277</v>
      </c>
    </row>
    <row r="4747" spans="1:8" x14ac:dyDescent="0.25">
      <c r="A4747" s="19"/>
      <c r="C4747" t="s">
        <v>29949</v>
      </c>
      <c r="D4747" t="s">
        <v>29948</v>
      </c>
      <c r="G4747" t="s">
        <v>31274</v>
      </c>
      <c r="H4747" s="18" t="s">
        <v>31273</v>
      </c>
    </row>
    <row r="4748" spans="1:8" x14ac:dyDescent="0.25">
      <c r="A4748" s="19"/>
      <c r="C4748" t="s">
        <v>29946</v>
      </c>
      <c r="D4748" t="s">
        <v>29945</v>
      </c>
      <c r="G4748" t="s">
        <v>31270</v>
      </c>
      <c r="H4748" s="18" t="s">
        <v>31269</v>
      </c>
    </row>
    <row r="4749" spans="1:8" x14ac:dyDescent="0.25">
      <c r="A4749" s="19"/>
      <c r="C4749" t="s">
        <v>29934</v>
      </c>
      <c r="D4749" t="s">
        <v>29933</v>
      </c>
      <c r="G4749" t="s">
        <v>31266</v>
      </c>
      <c r="H4749" s="18" t="s">
        <v>31265</v>
      </c>
    </row>
    <row r="4750" spans="1:8" x14ac:dyDescent="0.25">
      <c r="A4750" s="19"/>
      <c r="C4750" t="s">
        <v>29931</v>
      </c>
      <c r="D4750" t="s">
        <v>29930</v>
      </c>
      <c r="G4750" t="s">
        <v>31262</v>
      </c>
      <c r="H4750" s="18" t="s">
        <v>31261</v>
      </c>
    </row>
    <row r="4751" spans="1:8" x14ac:dyDescent="0.25">
      <c r="A4751" s="19"/>
      <c r="C4751" t="s">
        <v>29928</v>
      </c>
      <c r="D4751" t="s">
        <v>29927</v>
      </c>
      <c r="G4751" t="s">
        <v>31258</v>
      </c>
      <c r="H4751" s="18" t="s">
        <v>31257</v>
      </c>
    </row>
    <row r="4752" spans="1:8" x14ac:dyDescent="0.25">
      <c r="A4752" s="19"/>
      <c r="C4752" t="s">
        <v>29925</v>
      </c>
      <c r="D4752" t="s">
        <v>29924</v>
      </c>
      <c r="G4752" t="s">
        <v>31254</v>
      </c>
      <c r="H4752" s="18" t="s">
        <v>31253</v>
      </c>
    </row>
    <row r="4753" spans="1:8" x14ac:dyDescent="0.25">
      <c r="A4753" s="19"/>
      <c r="C4753" t="s">
        <v>29823</v>
      </c>
      <c r="D4753" t="s">
        <v>29822</v>
      </c>
      <c r="G4753" t="s">
        <v>31250</v>
      </c>
      <c r="H4753" s="18" t="s">
        <v>31249</v>
      </c>
    </row>
    <row r="4754" spans="1:8" x14ac:dyDescent="0.25">
      <c r="A4754" s="19"/>
      <c r="C4754" t="s">
        <v>29819</v>
      </c>
      <c r="D4754" t="s">
        <v>29818</v>
      </c>
      <c r="G4754" t="s">
        <v>31246</v>
      </c>
      <c r="H4754" s="18" t="s">
        <v>31245</v>
      </c>
    </row>
    <row r="4755" spans="1:8" x14ac:dyDescent="0.25">
      <c r="A4755" s="19"/>
      <c r="C4755" t="s">
        <v>29815</v>
      </c>
      <c r="D4755" t="s">
        <v>29814</v>
      </c>
      <c r="G4755" t="s">
        <v>31242</v>
      </c>
      <c r="H4755" s="18" t="s">
        <v>31241</v>
      </c>
    </row>
    <row r="4756" spans="1:8" x14ac:dyDescent="0.25">
      <c r="A4756" s="19"/>
      <c r="C4756" t="s">
        <v>29841</v>
      </c>
      <c r="D4756" t="s">
        <v>29840</v>
      </c>
      <c r="G4756" t="s">
        <v>31238</v>
      </c>
      <c r="H4756" s="18" t="s">
        <v>31237</v>
      </c>
    </row>
    <row r="4757" spans="1:8" x14ac:dyDescent="0.25">
      <c r="A4757" s="19"/>
      <c r="C4757" t="s">
        <v>29838</v>
      </c>
      <c r="D4757" t="s">
        <v>29837</v>
      </c>
      <c r="G4757" t="s">
        <v>31234</v>
      </c>
      <c r="H4757" s="18" t="s">
        <v>31233</v>
      </c>
    </row>
    <row r="4758" spans="1:8" x14ac:dyDescent="0.25">
      <c r="A4758" s="19"/>
      <c r="C4758" t="s">
        <v>29835</v>
      </c>
      <c r="D4758" t="s">
        <v>29834</v>
      </c>
      <c r="G4758" t="s">
        <v>31230</v>
      </c>
      <c r="H4758" s="18" t="s">
        <v>31229</v>
      </c>
    </row>
    <row r="4759" spans="1:8" x14ac:dyDescent="0.25">
      <c r="A4759" s="19"/>
      <c r="C4759" t="s">
        <v>29832</v>
      </c>
      <c r="D4759" t="s">
        <v>29831</v>
      </c>
      <c r="G4759" t="s">
        <v>31226</v>
      </c>
      <c r="H4759" s="18" t="s">
        <v>31225</v>
      </c>
    </row>
    <row r="4760" spans="1:8" x14ac:dyDescent="0.25">
      <c r="A4760" s="19"/>
      <c r="C4760" t="s">
        <v>29829</v>
      </c>
      <c r="D4760" t="s">
        <v>29828</v>
      </c>
      <c r="G4760" t="s">
        <v>31222</v>
      </c>
      <c r="H4760" s="18" t="s">
        <v>31221</v>
      </c>
    </row>
    <row r="4761" spans="1:8" x14ac:dyDescent="0.25">
      <c r="A4761" s="19"/>
      <c r="C4761" t="s">
        <v>29826</v>
      </c>
      <c r="D4761" t="s">
        <v>29825</v>
      </c>
      <c r="G4761" t="s">
        <v>31218</v>
      </c>
      <c r="H4761" s="18" t="s">
        <v>31217</v>
      </c>
    </row>
    <row r="4762" spans="1:8" x14ac:dyDescent="0.25">
      <c r="A4762" s="19"/>
      <c r="C4762" t="s">
        <v>29811</v>
      </c>
      <c r="D4762" t="s">
        <v>29810</v>
      </c>
      <c r="G4762" t="s">
        <v>31214</v>
      </c>
      <c r="H4762" s="18" t="s">
        <v>31213</v>
      </c>
    </row>
    <row r="4763" spans="1:8" x14ac:dyDescent="0.25">
      <c r="A4763" s="19"/>
      <c r="C4763" t="s">
        <v>29807</v>
      </c>
      <c r="D4763" t="s">
        <v>29806</v>
      </c>
      <c r="G4763" t="s">
        <v>31210</v>
      </c>
      <c r="H4763" s="18" t="s">
        <v>31209</v>
      </c>
    </row>
    <row r="4764" spans="1:8" x14ac:dyDescent="0.25">
      <c r="A4764" s="19"/>
      <c r="C4764" t="s">
        <v>29803</v>
      </c>
      <c r="D4764" t="s">
        <v>29802</v>
      </c>
      <c r="G4764" t="s">
        <v>31206</v>
      </c>
      <c r="H4764" s="18" t="s">
        <v>31205</v>
      </c>
    </row>
    <row r="4765" spans="1:8" x14ac:dyDescent="0.25">
      <c r="A4765" s="19"/>
      <c r="C4765" t="s">
        <v>29800</v>
      </c>
      <c r="D4765" t="s">
        <v>29799</v>
      </c>
      <c r="G4765" t="s">
        <v>31202</v>
      </c>
      <c r="H4765" s="18" t="s">
        <v>31201</v>
      </c>
    </row>
    <row r="4766" spans="1:8" x14ac:dyDescent="0.25">
      <c r="A4766" s="19"/>
      <c r="C4766" t="s">
        <v>29796</v>
      </c>
      <c r="D4766" t="s">
        <v>29795</v>
      </c>
      <c r="G4766" t="s">
        <v>31198</v>
      </c>
      <c r="H4766" s="18" t="s">
        <v>31197</v>
      </c>
    </row>
    <row r="4767" spans="1:8" x14ac:dyDescent="0.25">
      <c r="A4767" s="19"/>
      <c r="C4767" t="s">
        <v>29792</v>
      </c>
      <c r="D4767" t="s">
        <v>29791</v>
      </c>
      <c r="G4767" t="s">
        <v>31194</v>
      </c>
      <c r="H4767" s="18" t="s">
        <v>31193</v>
      </c>
    </row>
    <row r="4768" spans="1:8" x14ac:dyDescent="0.25">
      <c r="A4768" s="19"/>
      <c r="C4768" t="s">
        <v>29788</v>
      </c>
      <c r="D4768" t="s">
        <v>29787</v>
      </c>
      <c r="G4768" t="s">
        <v>31190</v>
      </c>
      <c r="H4768" s="18" t="s">
        <v>31189</v>
      </c>
    </row>
    <row r="4769" spans="1:8" x14ac:dyDescent="0.25">
      <c r="A4769" s="19"/>
      <c r="C4769" t="s">
        <v>29784</v>
      </c>
      <c r="D4769" t="s">
        <v>29783</v>
      </c>
      <c r="G4769" t="s">
        <v>31186</v>
      </c>
      <c r="H4769" s="18" t="s">
        <v>31185</v>
      </c>
    </row>
    <row r="4770" spans="1:8" x14ac:dyDescent="0.25">
      <c r="A4770" s="19"/>
      <c r="C4770" t="s">
        <v>29780</v>
      </c>
      <c r="D4770" t="s">
        <v>29779</v>
      </c>
      <c r="G4770" t="s">
        <v>31182</v>
      </c>
      <c r="H4770" s="18" t="s">
        <v>31181</v>
      </c>
    </row>
    <row r="4771" spans="1:8" x14ac:dyDescent="0.25">
      <c r="A4771" s="19"/>
      <c r="C4771" t="s">
        <v>29776</v>
      </c>
      <c r="D4771" t="s">
        <v>29775</v>
      </c>
      <c r="G4771" t="s">
        <v>31178</v>
      </c>
      <c r="H4771" s="18" t="s">
        <v>31177</v>
      </c>
    </row>
    <row r="4772" spans="1:8" x14ac:dyDescent="0.25">
      <c r="A4772" s="19"/>
      <c r="C4772" t="s">
        <v>29772</v>
      </c>
      <c r="D4772" t="s">
        <v>29771</v>
      </c>
      <c r="G4772" t="s">
        <v>31174</v>
      </c>
      <c r="H4772" s="18" t="s">
        <v>31173</v>
      </c>
    </row>
    <row r="4773" spans="1:8" x14ac:dyDescent="0.25">
      <c r="A4773" s="19"/>
      <c r="C4773" t="s">
        <v>29768</v>
      </c>
      <c r="D4773" t="s">
        <v>29767</v>
      </c>
      <c r="G4773" t="s">
        <v>31170</v>
      </c>
      <c r="H4773" s="18" t="s">
        <v>31169</v>
      </c>
    </row>
    <row r="4774" spans="1:8" x14ac:dyDescent="0.25">
      <c r="A4774" s="19"/>
      <c r="C4774" t="s">
        <v>29764</v>
      </c>
      <c r="D4774" t="s">
        <v>29763</v>
      </c>
      <c r="G4774" t="s">
        <v>31166</v>
      </c>
      <c r="H4774" s="18" t="s">
        <v>31165</v>
      </c>
    </row>
    <row r="4775" spans="1:8" x14ac:dyDescent="0.25">
      <c r="A4775" s="19"/>
      <c r="C4775" t="s">
        <v>29760</v>
      </c>
      <c r="D4775" t="s">
        <v>29759</v>
      </c>
      <c r="G4775" t="s">
        <v>31162</v>
      </c>
      <c r="H4775" s="18" t="s">
        <v>31161</v>
      </c>
    </row>
    <row r="4776" spans="1:8" x14ac:dyDescent="0.25">
      <c r="A4776" s="19"/>
      <c r="C4776" t="s">
        <v>29756</v>
      </c>
      <c r="D4776" t="s">
        <v>29755</v>
      </c>
      <c r="G4776" t="s">
        <v>31158</v>
      </c>
      <c r="H4776" s="18" t="s">
        <v>31157</v>
      </c>
    </row>
    <row r="4777" spans="1:8" x14ac:dyDescent="0.25">
      <c r="A4777" s="19"/>
      <c r="C4777" t="s">
        <v>29748</v>
      </c>
      <c r="D4777" t="s">
        <v>29747</v>
      </c>
      <c r="G4777" t="s">
        <v>31154</v>
      </c>
      <c r="H4777" s="18" t="s">
        <v>31153</v>
      </c>
    </row>
    <row r="4778" spans="1:8" x14ac:dyDescent="0.25">
      <c r="A4778" s="19"/>
      <c r="C4778" t="s">
        <v>29744</v>
      </c>
      <c r="D4778" t="s">
        <v>29743</v>
      </c>
      <c r="G4778" t="s">
        <v>31150</v>
      </c>
      <c r="H4778" s="18" t="s">
        <v>31149</v>
      </c>
    </row>
    <row r="4779" spans="1:8" x14ac:dyDescent="0.25">
      <c r="A4779" s="19"/>
      <c r="C4779" t="s">
        <v>29740</v>
      </c>
      <c r="D4779" t="s">
        <v>29739</v>
      </c>
      <c r="G4779" t="s">
        <v>31146</v>
      </c>
      <c r="H4779" s="18" t="s">
        <v>31145</v>
      </c>
    </row>
    <row r="4780" spans="1:8" x14ac:dyDescent="0.25">
      <c r="A4780" s="19"/>
      <c r="C4780" t="s">
        <v>29736</v>
      </c>
      <c r="D4780" t="s">
        <v>29735</v>
      </c>
      <c r="G4780" t="s">
        <v>31142</v>
      </c>
      <c r="H4780" s="18" t="s">
        <v>31141</v>
      </c>
    </row>
    <row r="4781" spans="1:8" x14ac:dyDescent="0.25">
      <c r="A4781" s="19"/>
      <c r="C4781" t="s">
        <v>29732</v>
      </c>
      <c r="D4781" t="s">
        <v>29731</v>
      </c>
      <c r="G4781" t="s">
        <v>31138</v>
      </c>
      <c r="H4781" s="18" t="s">
        <v>31137</v>
      </c>
    </row>
    <row r="4782" spans="1:8" x14ac:dyDescent="0.25">
      <c r="A4782" s="19"/>
      <c r="C4782" t="s">
        <v>29728</v>
      </c>
      <c r="D4782" t="s">
        <v>29727</v>
      </c>
      <c r="G4782" t="s">
        <v>31134</v>
      </c>
      <c r="H4782" s="18" t="s">
        <v>31133</v>
      </c>
    </row>
    <row r="4783" spans="1:8" x14ac:dyDescent="0.25">
      <c r="A4783" s="19"/>
      <c r="C4783" t="s">
        <v>29724</v>
      </c>
      <c r="D4783" t="s">
        <v>29723</v>
      </c>
      <c r="G4783" t="s">
        <v>31130</v>
      </c>
      <c r="H4783" s="18" t="s">
        <v>31129</v>
      </c>
    </row>
    <row r="4784" spans="1:8" x14ac:dyDescent="0.25">
      <c r="A4784" s="19"/>
      <c r="C4784" t="s">
        <v>29720</v>
      </c>
      <c r="D4784" t="s">
        <v>29719</v>
      </c>
      <c r="G4784" t="s">
        <v>31126</v>
      </c>
      <c r="H4784" s="18" t="s">
        <v>31125</v>
      </c>
    </row>
    <row r="4785" spans="1:8" x14ac:dyDescent="0.25">
      <c r="A4785" s="19"/>
      <c r="C4785" t="s">
        <v>29716</v>
      </c>
      <c r="D4785" t="s">
        <v>29715</v>
      </c>
      <c r="G4785" t="s">
        <v>31122</v>
      </c>
      <c r="H4785" s="18" t="s">
        <v>31121</v>
      </c>
    </row>
    <row r="4786" spans="1:8" x14ac:dyDescent="0.25">
      <c r="A4786" s="19"/>
      <c r="C4786" t="s">
        <v>29712</v>
      </c>
      <c r="D4786" t="s">
        <v>29711</v>
      </c>
      <c r="G4786" t="s">
        <v>31118</v>
      </c>
      <c r="H4786" s="18" t="s">
        <v>31117</v>
      </c>
    </row>
    <row r="4787" spans="1:8" x14ac:dyDescent="0.25">
      <c r="A4787" s="19"/>
      <c r="C4787" t="s">
        <v>29708</v>
      </c>
      <c r="D4787" t="s">
        <v>29707</v>
      </c>
      <c r="G4787" t="s">
        <v>31114</v>
      </c>
      <c r="H4787" s="18" t="s">
        <v>31113</v>
      </c>
    </row>
    <row r="4788" spans="1:8" x14ac:dyDescent="0.25">
      <c r="A4788" s="19"/>
      <c r="C4788" t="s">
        <v>29752</v>
      </c>
      <c r="D4788" t="s">
        <v>29751</v>
      </c>
      <c r="G4788" t="s">
        <v>31110</v>
      </c>
      <c r="H4788" s="18" t="s">
        <v>31109</v>
      </c>
    </row>
    <row r="4789" spans="1:8" x14ac:dyDescent="0.25">
      <c r="A4789" s="19"/>
      <c r="C4789" t="s">
        <v>29704</v>
      </c>
      <c r="D4789" t="s">
        <v>29703</v>
      </c>
      <c r="G4789" t="s">
        <v>31106</v>
      </c>
      <c r="H4789" s="18" t="s">
        <v>31105</v>
      </c>
    </row>
    <row r="4790" spans="1:8" x14ac:dyDescent="0.25">
      <c r="A4790" s="19"/>
      <c r="C4790" t="s">
        <v>29700</v>
      </c>
      <c r="D4790" t="s">
        <v>29699</v>
      </c>
      <c r="G4790" t="s">
        <v>31102</v>
      </c>
      <c r="H4790" s="18" t="s">
        <v>31101</v>
      </c>
    </row>
    <row r="4791" spans="1:8" x14ac:dyDescent="0.25">
      <c r="A4791" s="19"/>
      <c r="C4791" t="s">
        <v>29696</v>
      </c>
      <c r="D4791" t="s">
        <v>29695</v>
      </c>
      <c r="G4791" t="s">
        <v>31098</v>
      </c>
      <c r="H4791" s="18" t="s">
        <v>31097</v>
      </c>
    </row>
    <row r="4792" spans="1:8" x14ac:dyDescent="0.25">
      <c r="A4792" s="19"/>
      <c r="C4792" t="s">
        <v>29692</v>
      </c>
      <c r="D4792" t="s">
        <v>29691</v>
      </c>
      <c r="G4792" t="s">
        <v>31094</v>
      </c>
      <c r="H4792" s="18" t="s">
        <v>31093</v>
      </c>
    </row>
    <row r="4793" spans="1:8" x14ac:dyDescent="0.25">
      <c r="A4793" s="19"/>
      <c r="C4793" t="s">
        <v>29688</v>
      </c>
      <c r="D4793" t="s">
        <v>29687</v>
      </c>
      <c r="G4793" t="s">
        <v>31090</v>
      </c>
      <c r="H4793" s="18" t="s">
        <v>31089</v>
      </c>
    </row>
    <row r="4794" spans="1:8" x14ac:dyDescent="0.25">
      <c r="A4794" s="19"/>
      <c r="C4794" t="s">
        <v>29684</v>
      </c>
      <c r="D4794" t="s">
        <v>29683</v>
      </c>
      <c r="G4794" t="s">
        <v>31086</v>
      </c>
      <c r="H4794" s="18" t="s">
        <v>31085</v>
      </c>
    </row>
    <row r="4795" spans="1:8" x14ac:dyDescent="0.25">
      <c r="A4795" s="19"/>
      <c r="C4795" t="s">
        <v>29680</v>
      </c>
      <c r="D4795" t="s">
        <v>29679</v>
      </c>
      <c r="G4795" t="s">
        <v>42394</v>
      </c>
      <c r="H4795" s="18" t="s">
        <v>42393</v>
      </c>
    </row>
    <row r="4796" spans="1:8" x14ac:dyDescent="0.25">
      <c r="A4796" s="19"/>
      <c r="C4796" t="s">
        <v>29676</v>
      </c>
      <c r="D4796" t="s">
        <v>29675</v>
      </c>
      <c r="G4796" t="s">
        <v>42392</v>
      </c>
      <c r="H4796" s="18" t="s">
        <v>42391</v>
      </c>
    </row>
    <row r="4797" spans="1:8" x14ac:dyDescent="0.25">
      <c r="A4797" s="19"/>
      <c r="C4797" t="s">
        <v>29672</v>
      </c>
      <c r="D4797" t="s">
        <v>29671</v>
      </c>
      <c r="G4797" t="s">
        <v>42390</v>
      </c>
      <c r="H4797" s="18" t="s">
        <v>42389</v>
      </c>
    </row>
    <row r="4798" spans="1:8" x14ac:dyDescent="0.25">
      <c r="A4798" s="19"/>
      <c r="C4798" t="s">
        <v>29668</v>
      </c>
      <c r="D4798" t="s">
        <v>29667</v>
      </c>
      <c r="G4798" t="s">
        <v>42388</v>
      </c>
      <c r="H4798" s="18" t="s">
        <v>42387</v>
      </c>
    </row>
    <row r="4799" spans="1:8" x14ac:dyDescent="0.25">
      <c r="A4799" s="19"/>
      <c r="C4799" t="s">
        <v>29664</v>
      </c>
      <c r="D4799" t="s">
        <v>29663</v>
      </c>
      <c r="G4799" t="s">
        <v>42386</v>
      </c>
      <c r="H4799" s="18" t="s">
        <v>42385</v>
      </c>
    </row>
    <row r="4800" spans="1:8" x14ac:dyDescent="0.25">
      <c r="A4800" s="19"/>
      <c r="C4800" t="s">
        <v>29656</v>
      </c>
      <c r="D4800" t="s">
        <v>29655</v>
      </c>
      <c r="G4800" t="s">
        <v>42384</v>
      </c>
      <c r="H4800" s="18" t="s">
        <v>42383</v>
      </c>
    </row>
    <row r="4801" spans="1:8" x14ac:dyDescent="0.25">
      <c r="A4801" s="19"/>
      <c r="C4801" t="s">
        <v>29652</v>
      </c>
      <c r="D4801" t="s">
        <v>29651</v>
      </c>
      <c r="G4801" t="s">
        <v>42382</v>
      </c>
      <c r="H4801" s="18" t="s">
        <v>31082</v>
      </c>
    </row>
    <row r="4802" spans="1:8" x14ac:dyDescent="0.25">
      <c r="A4802" s="19"/>
      <c r="C4802" t="s">
        <v>29648</v>
      </c>
      <c r="D4802" t="s">
        <v>29647</v>
      </c>
      <c r="G4802" t="s">
        <v>42381</v>
      </c>
      <c r="H4802" s="18" t="s">
        <v>31079</v>
      </c>
    </row>
    <row r="4803" spans="1:8" x14ac:dyDescent="0.25">
      <c r="A4803" s="19"/>
      <c r="C4803" t="s">
        <v>29644</v>
      </c>
      <c r="D4803" t="s">
        <v>29643</v>
      </c>
      <c r="G4803" t="s">
        <v>42380</v>
      </c>
      <c r="H4803" s="18" t="s">
        <v>31076</v>
      </c>
    </row>
    <row r="4804" spans="1:8" x14ac:dyDescent="0.25">
      <c r="A4804" s="19"/>
      <c r="C4804" t="s">
        <v>29640</v>
      </c>
      <c r="D4804" t="s">
        <v>29639</v>
      </c>
      <c r="G4804" t="s">
        <v>42379</v>
      </c>
      <c r="H4804" s="18" t="s">
        <v>31073</v>
      </c>
    </row>
    <row r="4805" spans="1:8" x14ac:dyDescent="0.25">
      <c r="A4805" s="19"/>
      <c r="C4805" t="s">
        <v>29660</v>
      </c>
      <c r="D4805" t="s">
        <v>29659</v>
      </c>
      <c r="G4805" t="s">
        <v>42378</v>
      </c>
      <c r="H4805" s="18" t="s">
        <v>31070</v>
      </c>
    </row>
    <row r="4806" spans="1:8" x14ac:dyDescent="0.25">
      <c r="A4806" s="19"/>
      <c r="C4806" t="s">
        <v>29636</v>
      </c>
      <c r="D4806" t="s">
        <v>29635</v>
      </c>
      <c r="G4806" t="s">
        <v>42377</v>
      </c>
      <c r="H4806" s="18" t="s">
        <v>31067</v>
      </c>
    </row>
    <row r="4807" spans="1:8" x14ac:dyDescent="0.25">
      <c r="A4807" s="19"/>
      <c r="C4807" t="s">
        <v>29616</v>
      </c>
      <c r="D4807" t="s">
        <v>29615</v>
      </c>
      <c r="G4807" t="s">
        <v>42376</v>
      </c>
      <c r="H4807" s="18" t="s">
        <v>31064</v>
      </c>
    </row>
    <row r="4808" spans="1:8" x14ac:dyDescent="0.25">
      <c r="A4808" s="19"/>
      <c r="C4808" t="s">
        <v>29612</v>
      </c>
      <c r="D4808" t="s">
        <v>29611</v>
      </c>
      <c r="G4808" t="s">
        <v>42375</v>
      </c>
      <c r="H4808" s="18" t="s">
        <v>31061</v>
      </c>
    </row>
    <row r="4809" spans="1:8" x14ac:dyDescent="0.25">
      <c r="A4809" s="19"/>
      <c r="C4809" t="s">
        <v>29608</v>
      </c>
      <c r="D4809" t="s">
        <v>29607</v>
      </c>
      <c r="G4809" t="s">
        <v>42374</v>
      </c>
      <c r="H4809" s="18" t="s">
        <v>31058</v>
      </c>
    </row>
    <row r="4810" spans="1:8" x14ac:dyDescent="0.25">
      <c r="A4810" s="19"/>
      <c r="C4810" t="s">
        <v>29604</v>
      </c>
      <c r="D4810" t="s">
        <v>29603</v>
      </c>
      <c r="G4810" t="s">
        <v>42373</v>
      </c>
      <c r="H4810" s="18" t="s">
        <v>31055</v>
      </c>
    </row>
    <row r="4811" spans="1:8" x14ac:dyDescent="0.25">
      <c r="A4811" s="19"/>
      <c r="C4811" t="s">
        <v>29588</v>
      </c>
      <c r="D4811" t="s">
        <v>29587</v>
      </c>
      <c r="G4811" t="s">
        <v>42372</v>
      </c>
      <c r="H4811" s="18" t="s">
        <v>31052</v>
      </c>
    </row>
    <row r="4812" spans="1:8" x14ac:dyDescent="0.25">
      <c r="A4812" s="19"/>
      <c r="C4812" t="s">
        <v>29584</v>
      </c>
      <c r="D4812" t="s">
        <v>29583</v>
      </c>
      <c r="G4812" t="s">
        <v>42371</v>
      </c>
      <c r="H4812" s="18" t="s">
        <v>31049</v>
      </c>
    </row>
    <row r="4813" spans="1:8" x14ac:dyDescent="0.25">
      <c r="A4813" s="19"/>
      <c r="C4813" t="s">
        <v>29580</v>
      </c>
      <c r="D4813" t="s">
        <v>29579</v>
      </c>
      <c r="G4813" t="s">
        <v>31046</v>
      </c>
      <c r="H4813" s="18" t="s">
        <v>31045</v>
      </c>
    </row>
    <row r="4814" spans="1:8" x14ac:dyDescent="0.25">
      <c r="A4814" s="19"/>
      <c r="C4814" t="s">
        <v>29576</v>
      </c>
      <c r="D4814" t="s">
        <v>29575</v>
      </c>
      <c r="G4814" t="s">
        <v>31042</v>
      </c>
      <c r="H4814" s="18" t="s">
        <v>31041</v>
      </c>
    </row>
    <row r="4815" spans="1:8" x14ac:dyDescent="0.25">
      <c r="A4815" s="19"/>
      <c r="C4815" t="s">
        <v>29572</v>
      </c>
      <c r="D4815" t="s">
        <v>29571</v>
      </c>
      <c r="G4815" t="s">
        <v>31038</v>
      </c>
      <c r="H4815" s="18" t="s">
        <v>31037</v>
      </c>
    </row>
    <row r="4816" spans="1:8" x14ac:dyDescent="0.25">
      <c r="A4816" s="19"/>
      <c r="C4816" t="s">
        <v>29560</v>
      </c>
      <c r="D4816" t="s">
        <v>29559</v>
      </c>
      <c r="G4816" t="s">
        <v>31034</v>
      </c>
      <c r="H4816" s="18" t="s">
        <v>31033</v>
      </c>
    </row>
    <row r="4817" spans="1:8" x14ac:dyDescent="0.25">
      <c r="A4817" s="19"/>
      <c r="C4817" t="s">
        <v>29556</v>
      </c>
      <c r="D4817" t="s">
        <v>29555</v>
      </c>
      <c r="G4817" t="s">
        <v>31030</v>
      </c>
      <c r="H4817" s="18" t="s">
        <v>31029</v>
      </c>
    </row>
    <row r="4818" spans="1:8" x14ac:dyDescent="0.25">
      <c r="A4818" s="19"/>
      <c r="C4818" t="s">
        <v>29552</v>
      </c>
      <c r="D4818" t="s">
        <v>29551</v>
      </c>
      <c r="G4818" t="s">
        <v>31026</v>
      </c>
      <c r="H4818" s="18" t="s">
        <v>31025</v>
      </c>
    </row>
    <row r="4819" spans="1:8" x14ac:dyDescent="0.25">
      <c r="A4819" s="19"/>
      <c r="C4819" t="s">
        <v>29548</v>
      </c>
      <c r="D4819" t="s">
        <v>29547</v>
      </c>
      <c r="G4819" t="s">
        <v>31022</v>
      </c>
      <c r="H4819" s="18" t="s">
        <v>31021</v>
      </c>
    </row>
    <row r="4820" spans="1:8" x14ac:dyDescent="0.25">
      <c r="A4820" s="19"/>
      <c r="C4820" t="s">
        <v>29544</v>
      </c>
      <c r="D4820" t="s">
        <v>29543</v>
      </c>
      <c r="G4820" t="s">
        <v>31018</v>
      </c>
      <c r="H4820" s="18" t="s">
        <v>31017</v>
      </c>
    </row>
    <row r="4821" spans="1:8" x14ac:dyDescent="0.25">
      <c r="A4821" s="19"/>
      <c r="C4821" t="s">
        <v>29540</v>
      </c>
      <c r="D4821" t="s">
        <v>29539</v>
      </c>
      <c r="G4821" t="s">
        <v>31014</v>
      </c>
      <c r="H4821" s="18" t="s">
        <v>31013</v>
      </c>
    </row>
    <row r="4822" spans="1:8" x14ac:dyDescent="0.25">
      <c r="A4822" s="19"/>
      <c r="C4822" t="s">
        <v>29536</v>
      </c>
      <c r="D4822" t="s">
        <v>29535</v>
      </c>
      <c r="G4822" t="s">
        <v>42370</v>
      </c>
      <c r="H4822" s="18" t="s">
        <v>31010</v>
      </c>
    </row>
    <row r="4823" spans="1:8" x14ac:dyDescent="0.25">
      <c r="A4823" s="19"/>
      <c r="C4823" t="s">
        <v>29532</v>
      </c>
      <c r="D4823" t="s">
        <v>29531</v>
      </c>
      <c r="G4823" t="s">
        <v>42369</v>
      </c>
      <c r="H4823" s="18" t="s">
        <v>31007</v>
      </c>
    </row>
    <row r="4824" spans="1:8" x14ac:dyDescent="0.25">
      <c r="A4824" s="19"/>
      <c r="C4824" t="s">
        <v>29528</v>
      </c>
      <c r="D4824" t="s">
        <v>29527</v>
      </c>
      <c r="G4824" t="s">
        <v>42368</v>
      </c>
      <c r="H4824" s="18" t="s">
        <v>31004</v>
      </c>
    </row>
    <row r="4825" spans="1:8" x14ac:dyDescent="0.25">
      <c r="A4825" s="19"/>
      <c r="C4825" t="s">
        <v>29524</v>
      </c>
      <c r="D4825" t="s">
        <v>29523</v>
      </c>
      <c r="G4825" t="s">
        <v>42367</v>
      </c>
      <c r="H4825" s="18" t="s">
        <v>31001</v>
      </c>
    </row>
    <row r="4826" spans="1:8" x14ac:dyDescent="0.25">
      <c r="A4826" s="19"/>
      <c r="C4826" t="s">
        <v>29520</v>
      </c>
      <c r="D4826" t="s">
        <v>29519</v>
      </c>
      <c r="G4826" t="s">
        <v>42366</v>
      </c>
      <c r="H4826" s="18" t="s">
        <v>30998</v>
      </c>
    </row>
    <row r="4827" spans="1:8" x14ac:dyDescent="0.25">
      <c r="A4827" s="19"/>
      <c r="C4827" t="s">
        <v>29516</v>
      </c>
      <c r="D4827" t="s">
        <v>29515</v>
      </c>
      <c r="G4827" t="s">
        <v>42365</v>
      </c>
      <c r="H4827" s="18" t="s">
        <v>30995</v>
      </c>
    </row>
    <row r="4828" spans="1:8" x14ac:dyDescent="0.25">
      <c r="A4828" s="19"/>
      <c r="C4828" t="s">
        <v>29512</v>
      </c>
      <c r="D4828" t="s">
        <v>29511</v>
      </c>
      <c r="G4828" t="s">
        <v>42364</v>
      </c>
      <c r="H4828" s="18" t="s">
        <v>30992</v>
      </c>
    </row>
    <row r="4829" spans="1:8" x14ac:dyDescent="0.25">
      <c r="A4829" s="19"/>
      <c r="C4829" t="s">
        <v>29508</v>
      </c>
      <c r="D4829" t="s">
        <v>29507</v>
      </c>
      <c r="G4829" t="s">
        <v>42363</v>
      </c>
      <c r="H4829" s="18" t="s">
        <v>30989</v>
      </c>
    </row>
    <row r="4830" spans="1:8" x14ac:dyDescent="0.25">
      <c r="A4830" s="19"/>
      <c r="C4830" t="s">
        <v>29504</v>
      </c>
      <c r="D4830" t="s">
        <v>29503</v>
      </c>
      <c r="G4830" t="s">
        <v>42362</v>
      </c>
      <c r="H4830" s="18" t="s">
        <v>30986</v>
      </c>
    </row>
    <row r="4831" spans="1:8" x14ac:dyDescent="0.25">
      <c r="A4831" s="19"/>
      <c r="C4831" t="s">
        <v>29500</v>
      </c>
      <c r="D4831" t="s">
        <v>29499</v>
      </c>
      <c r="G4831" t="s">
        <v>42361</v>
      </c>
      <c r="H4831" s="18" t="s">
        <v>30983</v>
      </c>
    </row>
    <row r="4832" spans="1:8" x14ac:dyDescent="0.25">
      <c r="A4832" s="19"/>
      <c r="C4832" t="s">
        <v>29496</v>
      </c>
      <c r="D4832" t="s">
        <v>29495</v>
      </c>
      <c r="G4832" t="s">
        <v>42360</v>
      </c>
      <c r="H4832" s="18" t="s">
        <v>30980</v>
      </c>
    </row>
    <row r="4833" spans="1:8" x14ac:dyDescent="0.25">
      <c r="A4833" s="19"/>
      <c r="C4833" t="s">
        <v>29492</v>
      </c>
      <c r="D4833" t="s">
        <v>29491</v>
      </c>
      <c r="G4833" t="s">
        <v>42359</v>
      </c>
      <c r="H4833" s="18" t="s">
        <v>30977</v>
      </c>
    </row>
    <row r="4834" spans="1:8" x14ac:dyDescent="0.25">
      <c r="A4834" s="19"/>
      <c r="C4834" t="s">
        <v>29488</v>
      </c>
      <c r="D4834" t="s">
        <v>29487</v>
      </c>
      <c r="G4834" t="s">
        <v>42358</v>
      </c>
      <c r="H4834" s="18" t="s">
        <v>30974</v>
      </c>
    </row>
    <row r="4835" spans="1:8" x14ac:dyDescent="0.25">
      <c r="A4835" s="19"/>
      <c r="C4835" t="s">
        <v>29073</v>
      </c>
      <c r="D4835" t="s">
        <v>29072</v>
      </c>
      <c r="G4835" t="s">
        <v>42357</v>
      </c>
      <c r="H4835" s="18" t="s">
        <v>30971</v>
      </c>
    </row>
    <row r="4836" spans="1:8" x14ac:dyDescent="0.25">
      <c r="A4836" s="19"/>
      <c r="C4836" t="s">
        <v>29069</v>
      </c>
      <c r="D4836" t="s">
        <v>29068</v>
      </c>
      <c r="G4836" t="s">
        <v>42356</v>
      </c>
      <c r="H4836" s="18" t="s">
        <v>30968</v>
      </c>
    </row>
    <row r="4837" spans="1:8" x14ac:dyDescent="0.25">
      <c r="A4837" s="19"/>
      <c r="C4837" t="s">
        <v>29065</v>
      </c>
      <c r="D4837" t="s">
        <v>29064</v>
      </c>
      <c r="G4837" t="s">
        <v>42355</v>
      </c>
      <c r="H4837" s="18" t="s">
        <v>30965</v>
      </c>
    </row>
    <row r="4838" spans="1:8" x14ac:dyDescent="0.25">
      <c r="A4838" s="19"/>
      <c r="C4838" t="s">
        <v>29062</v>
      </c>
      <c r="D4838" t="s">
        <v>29061</v>
      </c>
      <c r="G4838" t="s">
        <v>42354</v>
      </c>
      <c r="H4838" s="18" t="s">
        <v>30962</v>
      </c>
    </row>
    <row r="4839" spans="1:8" x14ac:dyDescent="0.25">
      <c r="A4839" s="19"/>
      <c r="C4839" t="s">
        <v>29059</v>
      </c>
      <c r="D4839" t="s">
        <v>29058</v>
      </c>
      <c r="G4839" t="s">
        <v>30959</v>
      </c>
      <c r="H4839" s="18" t="s">
        <v>30958</v>
      </c>
    </row>
    <row r="4840" spans="1:8" x14ac:dyDescent="0.25">
      <c r="A4840" s="19"/>
      <c r="C4840" t="s">
        <v>29113</v>
      </c>
      <c r="D4840" t="s">
        <v>29112</v>
      </c>
      <c r="G4840" t="s">
        <v>30955</v>
      </c>
      <c r="H4840" s="18" t="s">
        <v>30954</v>
      </c>
    </row>
    <row r="4841" spans="1:8" x14ac:dyDescent="0.25">
      <c r="A4841" s="19"/>
      <c r="C4841" t="s">
        <v>29109</v>
      </c>
      <c r="D4841" t="s">
        <v>29108</v>
      </c>
      <c r="G4841" t="s">
        <v>30951</v>
      </c>
      <c r="H4841" s="18" t="s">
        <v>30950</v>
      </c>
    </row>
    <row r="4842" spans="1:8" x14ac:dyDescent="0.25">
      <c r="A4842" s="19"/>
      <c r="C4842" t="s">
        <v>29105</v>
      </c>
      <c r="D4842" t="s">
        <v>29104</v>
      </c>
      <c r="G4842" t="s">
        <v>30947</v>
      </c>
      <c r="H4842" s="18" t="s">
        <v>30946</v>
      </c>
    </row>
    <row r="4843" spans="1:8" x14ac:dyDescent="0.25">
      <c r="A4843" s="19"/>
      <c r="C4843" t="s">
        <v>29101</v>
      </c>
      <c r="D4843" t="s">
        <v>29100</v>
      </c>
      <c r="G4843" t="s">
        <v>30943</v>
      </c>
      <c r="H4843" s="18" t="s">
        <v>30942</v>
      </c>
    </row>
    <row r="4844" spans="1:8" x14ac:dyDescent="0.25">
      <c r="A4844" s="19"/>
      <c r="C4844" t="s">
        <v>29097</v>
      </c>
      <c r="D4844" t="s">
        <v>29096</v>
      </c>
      <c r="G4844" t="s">
        <v>30939</v>
      </c>
      <c r="H4844" s="18" t="s">
        <v>30938</v>
      </c>
    </row>
    <row r="4845" spans="1:8" x14ac:dyDescent="0.25">
      <c r="A4845" s="19"/>
      <c r="C4845" t="s">
        <v>29093</v>
      </c>
      <c r="D4845" t="s">
        <v>29092</v>
      </c>
      <c r="G4845" t="s">
        <v>30935</v>
      </c>
      <c r="H4845" s="18" t="s">
        <v>30934</v>
      </c>
    </row>
    <row r="4846" spans="1:8" x14ac:dyDescent="0.25">
      <c r="A4846" s="19"/>
      <c r="C4846" t="s">
        <v>29089</v>
      </c>
      <c r="D4846" t="s">
        <v>29088</v>
      </c>
      <c r="G4846" t="s">
        <v>30931</v>
      </c>
      <c r="H4846" s="18" t="s">
        <v>30930</v>
      </c>
    </row>
    <row r="4847" spans="1:8" x14ac:dyDescent="0.25">
      <c r="A4847" s="19"/>
      <c r="C4847" t="s">
        <v>29085</v>
      </c>
      <c r="D4847" t="s">
        <v>29084</v>
      </c>
      <c r="G4847" t="s">
        <v>30927</v>
      </c>
      <c r="H4847" s="18" t="s">
        <v>30926</v>
      </c>
    </row>
    <row r="4848" spans="1:8" x14ac:dyDescent="0.25">
      <c r="A4848" s="19"/>
      <c r="C4848" t="s">
        <v>29484</v>
      </c>
      <c r="D4848" t="s">
        <v>29483</v>
      </c>
      <c r="G4848" t="s">
        <v>30923</v>
      </c>
      <c r="H4848" s="18" t="s">
        <v>30922</v>
      </c>
    </row>
    <row r="4849" spans="1:8" x14ac:dyDescent="0.25">
      <c r="A4849" s="19"/>
      <c r="C4849" t="s">
        <v>29480</v>
      </c>
      <c r="D4849" t="s">
        <v>29479</v>
      </c>
      <c r="G4849" t="s">
        <v>30919</v>
      </c>
      <c r="H4849" s="18" t="s">
        <v>30918</v>
      </c>
    </row>
    <row r="4850" spans="1:8" x14ac:dyDescent="0.25">
      <c r="A4850" s="19"/>
      <c r="C4850" t="s">
        <v>29476</v>
      </c>
      <c r="D4850" t="s">
        <v>29475</v>
      </c>
      <c r="G4850" t="s">
        <v>30915</v>
      </c>
      <c r="H4850" s="18" t="s">
        <v>30914</v>
      </c>
    </row>
    <row r="4851" spans="1:8" x14ac:dyDescent="0.25">
      <c r="A4851" s="19"/>
      <c r="C4851" t="s">
        <v>29473</v>
      </c>
      <c r="D4851" t="s">
        <v>29472</v>
      </c>
      <c r="G4851" t="s">
        <v>30911</v>
      </c>
      <c r="H4851" s="18" t="s">
        <v>30910</v>
      </c>
    </row>
    <row r="4852" spans="1:8" x14ac:dyDescent="0.25">
      <c r="A4852" s="19"/>
      <c r="C4852" t="s">
        <v>29470</v>
      </c>
      <c r="D4852" t="s">
        <v>29469</v>
      </c>
      <c r="G4852" t="s">
        <v>42353</v>
      </c>
      <c r="H4852" s="18" t="s">
        <v>30907</v>
      </c>
    </row>
    <row r="4853" spans="1:8" x14ac:dyDescent="0.25">
      <c r="A4853" s="19"/>
      <c r="C4853" t="s">
        <v>29467</v>
      </c>
      <c r="D4853" t="s">
        <v>29466</v>
      </c>
      <c r="G4853" t="s">
        <v>42352</v>
      </c>
      <c r="H4853" s="18" t="s">
        <v>30904</v>
      </c>
    </row>
    <row r="4854" spans="1:8" x14ac:dyDescent="0.25">
      <c r="A4854" s="19"/>
      <c r="C4854" t="s">
        <v>29464</v>
      </c>
      <c r="D4854" t="s">
        <v>29463</v>
      </c>
      <c r="G4854" t="s">
        <v>42351</v>
      </c>
      <c r="H4854" s="18" t="s">
        <v>30901</v>
      </c>
    </row>
    <row r="4855" spans="1:8" x14ac:dyDescent="0.25">
      <c r="A4855" s="19"/>
      <c r="C4855" t="s">
        <v>29461</v>
      </c>
      <c r="D4855" t="s">
        <v>29460</v>
      </c>
      <c r="G4855" t="s">
        <v>42350</v>
      </c>
      <c r="H4855" s="18" t="s">
        <v>30898</v>
      </c>
    </row>
    <row r="4856" spans="1:8" x14ac:dyDescent="0.25">
      <c r="A4856" s="19"/>
      <c r="C4856" t="s">
        <v>29458</v>
      </c>
      <c r="D4856" t="s">
        <v>29457</v>
      </c>
      <c r="G4856" t="s">
        <v>42349</v>
      </c>
      <c r="H4856" s="18" t="s">
        <v>30895</v>
      </c>
    </row>
    <row r="4857" spans="1:8" x14ac:dyDescent="0.25">
      <c r="A4857" s="19"/>
      <c r="C4857" t="s">
        <v>29455</v>
      </c>
      <c r="D4857" t="s">
        <v>29454</v>
      </c>
      <c r="G4857" t="s">
        <v>42348</v>
      </c>
      <c r="H4857" s="18" t="s">
        <v>30892</v>
      </c>
    </row>
    <row r="4858" spans="1:8" x14ac:dyDescent="0.25">
      <c r="A4858" s="19"/>
      <c r="C4858" t="s">
        <v>29452</v>
      </c>
      <c r="D4858" t="s">
        <v>29451</v>
      </c>
      <c r="G4858" t="s">
        <v>42347</v>
      </c>
      <c r="H4858" s="18" t="s">
        <v>30889</v>
      </c>
    </row>
    <row r="4859" spans="1:8" x14ac:dyDescent="0.25">
      <c r="A4859" s="19"/>
      <c r="C4859" t="s">
        <v>29449</v>
      </c>
      <c r="D4859" t="s">
        <v>29448</v>
      </c>
      <c r="G4859" t="s">
        <v>42346</v>
      </c>
      <c r="H4859" s="18" t="s">
        <v>30886</v>
      </c>
    </row>
    <row r="4860" spans="1:8" x14ac:dyDescent="0.25">
      <c r="A4860" s="19"/>
      <c r="C4860" t="s">
        <v>29446</v>
      </c>
      <c r="D4860" t="s">
        <v>29445</v>
      </c>
      <c r="G4860" t="s">
        <v>42345</v>
      </c>
      <c r="H4860" s="18" t="s">
        <v>30883</v>
      </c>
    </row>
    <row r="4861" spans="1:8" x14ac:dyDescent="0.25">
      <c r="A4861" s="19"/>
      <c r="C4861" t="s">
        <v>29443</v>
      </c>
      <c r="D4861" t="s">
        <v>29442</v>
      </c>
      <c r="G4861" t="s">
        <v>42344</v>
      </c>
      <c r="H4861" s="18" t="s">
        <v>30880</v>
      </c>
    </row>
    <row r="4862" spans="1:8" x14ac:dyDescent="0.25">
      <c r="A4862" s="19"/>
      <c r="C4862" t="s">
        <v>29440</v>
      </c>
      <c r="D4862" t="s">
        <v>29439</v>
      </c>
      <c r="G4862" t="s">
        <v>42343</v>
      </c>
      <c r="H4862" s="18" t="s">
        <v>30877</v>
      </c>
    </row>
    <row r="4863" spans="1:8" x14ac:dyDescent="0.25">
      <c r="A4863" s="19"/>
      <c r="C4863" t="s">
        <v>29437</v>
      </c>
      <c r="D4863" t="s">
        <v>29436</v>
      </c>
      <c r="G4863" t="s">
        <v>42342</v>
      </c>
      <c r="H4863" s="18" t="s">
        <v>30874</v>
      </c>
    </row>
    <row r="4864" spans="1:8" x14ac:dyDescent="0.25">
      <c r="A4864" s="19"/>
      <c r="C4864" t="s">
        <v>29031</v>
      </c>
      <c r="D4864" t="s">
        <v>29030</v>
      </c>
      <c r="G4864" t="s">
        <v>42341</v>
      </c>
      <c r="H4864" s="18" t="s">
        <v>30871</v>
      </c>
    </row>
    <row r="4865" spans="1:8" x14ac:dyDescent="0.25">
      <c r="A4865" s="19"/>
      <c r="C4865" t="s">
        <v>29027</v>
      </c>
      <c r="D4865" t="s">
        <v>29026</v>
      </c>
      <c r="G4865" t="s">
        <v>42340</v>
      </c>
      <c r="H4865" s="18" t="s">
        <v>30868</v>
      </c>
    </row>
    <row r="4866" spans="1:8" x14ac:dyDescent="0.25">
      <c r="A4866" s="19"/>
      <c r="C4866" t="s">
        <v>29023</v>
      </c>
      <c r="D4866" t="s">
        <v>29022</v>
      </c>
      <c r="G4866" t="s">
        <v>42339</v>
      </c>
      <c r="H4866" s="18" t="s">
        <v>30865</v>
      </c>
    </row>
    <row r="4867" spans="1:8" x14ac:dyDescent="0.25">
      <c r="A4867" s="19"/>
      <c r="C4867" t="s">
        <v>29019</v>
      </c>
      <c r="D4867" t="s">
        <v>29018</v>
      </c>
      <c r="G4867" t="s">
        <v>42338</v>
      </c>
      <c r="H4867" s="18" t="s">
        <v>30862</v>
      </c>
    </row>
    <row r="4868" spans="1:8" x14ac:dyDescent="0.25">
      <c r="A4868" s="19"/>
      <c r="C4868" t="s">
        <v>29015</v>
      </c>
      <c r="D4868" t="s">
        <v>29014</v>
      </c>
      <c r="G4868" t="s">
        <v>42337</v>
      </c>
      <c r="H4868" s="18" t="s">
        <v>30859</v>
      </c>
    </row>
    <row r="4869" spans="1:8" x14ac:dyDescent="0.25">
      <c r="A4869" s="19"/>
      <c r="C4869" t="s">
        <v>29011</v>
      </c>
      <c r="D4869" t="s">
        <v>29010</v>
      </c>
      <c r="G4869" t="s">
        <v>42336</v>
      </c>
      <c r="H4869" s="18" t="s">
        <v>30856</v>
      </c>
    </row>
    <row r="4870" spans="1:8" x14ac:dyDescent="0.25">
      <c r="A4870" s="19"/>
      <c r="C4870" t="s">
        <v>28926</v>
      </c>
      <c r="D4870" t="s">
        <v>28925</v>
      </c>
      <c r="G4870" t="s">
        <v>42335</v>
      </c>
      <c r="H4870" s="18" t="s">
        <v>30853</v>
      </c>
    </row>
    <row r="4871" spans="1:8" x14ac:dyDescent="0.25">
      <c r="A4871" s="19"/>
      <c r="C4871" t="s">
        <v>28922</v>
      </c>
      <c r="D4871" t="s">
        <v>28921</v>
      </c>
      <c r="G4871" t="s">
        <v>42334</v>
      </c>
      <c r="H4871" s="18" t="s">
        <v>30850</v>
      </c>
    </row>
    <row r="4872" spans="1:8" x14ac:dyDescent="0.25">
      <c r="A4872" s="19"/>
      <c r="C4872" t="s">
        <v>28918</v>
      </c>
      <c r="D4872" t="s">
        <v>28917</v>
      </c>
      <c r="G4872" t="s">
        <v>42333</v>
      </c>
      <c r="H4872" s="18" t="s">
        <v>30847</v>
      </c>
    </row>
    <row r="4873" spans="1:8" x14ac:dyDescent="0.25">
      <c r="A4873" s="19"/>
      <c r="C4873" t="s">
        <v>28914</v>
      </c>
      <c r="D4873" t="s">
        <v>28913</v>
      </c>
      <c r="G4873" t="s">
        <v>42332</v>
      </c>
      <c r="H4873" s="18" t="s">
        <v>30844</v>
      </c>
    </row>
    <row r="4874" spans="1:8" x14ac:dyDescent="0.25">
      <c r="A4874" s="19"/>
      <c r="C4874" t="s">
        <v>28910</v>
      </c>
      <c r="D4874" t="s">
        <v>28909</v>
      </c>
      <c r="G4874" t="s">
        <v>42331</v>
      </c>
      <c r="H4874" s="18" t="s">
        <v>30841</v>
      </c>
    </row>
    <row r="4875" spans="1:8" x14ac:dyDescent="0.25">
      <c r="A4875" s="19"/>
      <c r="C4875" t="s">
        <v>28906</v>
      </c>
      <c r="D4875" t="s">
        <v>28905</v>
      </c>
      <c r="G4875" t="s">
        <v>42330</v>
      </c>
      <c r="H4875" s="18" t="s">
        <v>30838</v>
      </c>
    </row>
    <row r="4876" spans="1:8" x14ac:dyDescent="0.25">
      <c r="A4876" s="19"/>
      <c r="C4876" t="s">
        <v>29434</v>
      </c>
      <c r="D4876" t="s">
        <v>29433</v>
      </c>
      <c r="G4876" t="s">
        <v>42329</v>
      </c>
      <c r="H4876" s="18" t="s">
        <v>30835</v>
      </c>
    </row>
    <row r="4877" spans="1:8" x14ac:dyDescent="0.25">
      <c r="A4877" s="19"/>
      <c r="C4877" t="s">
        <v>29431</v>
      </c>
      <c r="D4877" t="s">
        <v>29430</v>
      </c>
      <c r="G4877" t="s">
        <v>30832</v>
      </c>
      <c r="H4877" s="18" t="s">
        <v>30831</v>
      </c>
    </row>
    <row r="4878" spans="1:8" x14ac:dyDescent="0.25">
      <c r="A4878" s="19"/>
      <c r="C4878" t="s">
        <v>29428</v>
      </c>
      <c r="D4878" t="s">
        <v>29427</v>
      </c>
      <c r="G4878" t="s">
        <v>30828</v>
      </c>
      <c r="H4878" s="18" t="s">
        <v>30827</v>
      </c>
    </row>
    <row r="4879" spans="1:8" x14ac:dyDescent="0.25">
      <c r="A4879" s="19"/>
      <c r="C4879" t="s">
        <v>29425</v>
      </c>
      <c r="D4879" t="s">
        <v>29424</v>
      </c>
      <c r="G4879" t="s">
        <v>30824</v>
      </c>
      <c r="H4879" s="18" t="s">
        <v>30823</v>
      </c>
    </row>
    <row r="4880" spans="1:8" x14ac:dyDescent="0.25">
      <c r="A4880" s="19"/>
      <c r="C4880" t="s">
        <v>29422</v>
      </c>
      <c r="D4880" t="s">
        <v>29421</v>
      </c>
      <c r="G4880" t="s">
        <v>30820</v>
      </c>
      <c r="H4880" s="18" t="s">
        <v>30819</v>
      </c>
    </row>
    <row r="4881" spans="1:8" x14ac:dyDescent="0.25">
      <c r="A4881" s="19"/>
      <c r="C4881" t="s">
        <v>29419</v>
      </c>
      <c r="D4881" t="s">
        <v>29418</v>
      </c>
      <c r="G4881" t="s">
        <v>30816</v>
      </c>
      <c r="H4881" s="18" t="s">
        <v>30815</v>
      </c>
    </row>
    <row r="4882" spans="1:8" x14ac:dyDescent="0.25">
      <c r="A4882" s="19"/>
      <c r="C4882" t="s">
        <v>29416</v>
      </c>
      <c r="D4882" t="s">
        <v>29415</v>
      </c>
      <c r="G4882" t="s">
        <v>30812</v>
      </c>
      <c r="H4882" s="18" t="s">
        <v>30811</v>
      </c>
    </row>
    <row r="4883" spans="1:8" x14ac:dyDescent="0.25">
      <c r="A4883" s="19"/>
      <c r="C4883" t="s">
        <v>29413</v>
      </c>
      <c r="D4883" t="s">
        <v>29412</v>
      </c>
      <c r="G4883" t="s">
        <v>30808</v>
      </c>
      <c r="H4883" s="18" t="s">
        <v>30807</v>
      </c>
    </row>
    <row r="4884" spans="1:8" x14ac:dyDescent="0.25">
      <c r="A4884" s="19"/>
      <c r="C4884" t="s">
        <v>29410</v>
      </c>
      <c r="D4884" t="s">
        <v>29409</v>
      </c>
      <c r="G4884" t="s">
        <v>30804</v>
      </c>
      <c r="H4884" s="18" t="s">
        <v>30803</v>
      </c>
    </row>
    <row r="4885" spans="1:8" x14ac:dyDescent="0.25">
      <c r="A4885" s="19"/>
      <c r="C4885" t="s">
        <v>29407</v>
      </c>
      <c r="D4885" t="s">
        <v>29406</v>
      </c>
      <c r="G4885" t="s">
        <v>30800</v>
      </c>
      <c r="H4885" s="18" t="s">
        <v>30799</v>
      </c>
    </row>
    <row r="4886" spans="1:8" x14ac:dyDescent="0.25">
      <c r="A4886" s="19"/>
      <c r="C4886" t="s">
        <v>29404</v>
      </c>
      <c r="D4886" t="s">
        <v>29403</v>
      </c>
      <c r="G4886" t="s">
        <v>30796</v>
      </c>
      <c r="H4886" s="18" t="s">
        <v>30795</v>
      </c>
    </row>
    <row r="4887" spans="1:8" x14ac:dyDescent="0.25">
      <c r="A4887" s="19"/>
      <c r="C4887" t="s">
        <v>29401</v>
      </c>
      <c r="D4887" t="s">
        <v>29400</v>
      </c>
      <c r="G4887" t="s">
        <v>30792</v>
      </c>
      <c r="H4887" s="18" t="s">
        <v>30791</v>
      </c>
    </row>
    <row r="4888" spans="1:8" x14ac:dyDescent="0.25">
      <c r="A4888" s="19"/>
      <c r="C4888" t="s">
        <v>29398</v>
      </c>
      <c r="D4888" t="s">
        <v>29397</v>
      </c>
      <c r="G4888" t="s">
        <v>30788</v>
      </c>
      <c r="H4888" s="18" t="s">
        <v>30787</v>
      </c>
    </row>
    <row r="4889" spans="1:8" x14ac:dyDescent="0.25">
      <c r="A4889" s="19"/>
      <c r="C4889" t="s">
        <v>29395</v>
      </c>
      <c r="D4889" t="s">
        <v>29394</v>
      </c>
      <c r="G4889" t="s">
        <v>30784</v>
      </c>
      <c r="H4889" s="18" t="s">
        <v>30783</v>
      </c>
    </row>
    <row r="4890" spans="1:8" x14ac:dyDescent="0.25">
      <c r="A4890" s="19"/>
      <c r="C4890" t="s">
        <v>28902</v>
      </c>
      <c r="D4890" t="s">
        <v>28901</v>
      </c>
      <c r="G4890" t="s">
        <v>30780</v>
      </c>
      <c r="H4890" s="18" t="s">
        <v>30779</v>
      </c>
    </row>
    <row r="4891" spans="1:8" x14ac:dyDescent="0.25">
      <c r="A4891" s="19"/>
      <c r="C4891" t="s">
        <v>28898</v>
      </c>
      <c r="D4891" t="s">
        <v>28897</v>
      </c>
      <c r="G4891" t="s">
        <v>30776</v>
      </c>
      <c r="H4891" s="18" t="s">
        <v>30775</v>
      </c>
    </row>
    <row r="4892" spans="1:8" x14ac:dyDescent="0.25">
      <c r="A4892" s="19"/>
      <c r="C4892" t="s">
        <v>27881</v>
      </c>
      <c r="D4892" t="s">
        <v>27880</v>
      </c>
      <c r="G4892" t="s">
        <v>30772</v>
      </c>
      <c r="H4892" s="18" t="s">
        <v>30771</v>
      </c>
    </row>
    <row r="4893" spans="1:8" x14ac:dyDescent="0.25">
      <c r="A4893" s="19"/>
      <c r="C4893" t="s">
        <v>29392</v>
      </c>
      <c r="D4893" t="s">
        <v>29391</v>
      </c>
      <c r="G4893" t="s">
        <v>30768</v>
      </c>
      <c r="H4893" s="18" t="s">
        <v>30767</v>
      </c>
    </row>
    <row r="4894" spans="1:8" x14ac:dyDescent="0.25">
      <c r="A4894" s="19"/>
      <c r="C4894" t="s">
        <v>29389</v>
      </c>
      <c r="D4894" t="s">
        <v>29388</v>
      </c>
      <c r="G4894" t="s">
        <v>30764</v>
      </c>
      <c r="H4894" s="18" t="s">
        <v>30763</v>
      </c>
    </row>
    <row r="4895" spans="1:8" x14ac:dyDescent="0.25">
      <c r="A4895" s="19"/>
      <c r="C4895" t="s">
        <v>29007</v>
      </c>
      <c r="D4895" t="s">
        <v>29006</v>
      </c>
      <c r="G4895" t="s">
        <v>42328</v>
      </c>
      <c r="H4895" s="18" t="s">
        <v>42327</v>
      </c>
    </row>
    <row r="4896" spans="1:8" x14ac:dyDescent="0.25">
      <c r="A4896" s="19"/>
      <c r="C4896" t="s">
        <v>29003</v>
      </c>
      <c r="D4896" t="s">
        <v>29002</v>
      </c>
      <c r="G4896" t="s">
        <v>42326</v>
      </c>
      <c r="H4896" s="18" t="s">
        <v>42325</v>
      </c>
    </row>
    <row r="4897" spans="1:8" x14ac:dyDescent="0.25">
      <c r="A4897" s="19"/>
      <c r="C4897" t="s">
        <v>28999</v>
      </c>
      <c r="D4897" t="s">
        <v>28998</v>
      </c>
      <c r="G4897" t="s">
        <v>42324</v>
      </c>
      <c r="H4897" s="18" t="s">
        <v>42323</v>
      </c>
    </row>
    <row r="4898" spans="1:8" x14ac:dyDescent="0.25">
      <c r="A4898" s="19"/>
      <c r="C4898" t="s">
        <v>28995</v>
      </c>
      <c r="D4898" t="s">
        <v>28994</v>
      </c>
      <c r="G4898" t="s">
        <v>42322</v>
      </c>
      <c r="H4898" s="18" t="s">
        <v>42321</v>
      </c>
    </row>
    <row r="4899" spans="1:8" x14ac:dyDescent="0.25">
      <c r="A4899" s="19"/>
      <c r="C4899" t="s">
        <v>28991</v>
      </c>
      <c r="D4899" t="s">
        <v>28990</v>
      </c>
      <c r="G4899" t="s">
        <v>42320</v>
      </c>
      <c r="H4899" s="18" t="s">
        <v>42319</v>
      </c>
    </row>
    <row r="4900" spans="1:8" x14ac:dyDescent="0.25">
      <c r="A4900" s="19"/>
      <c r="C4900" t="s">
        <v>28894</v>
      </c>
      <c r="D4900" t="s">
        <v>28893</v>
      </c>
      <c r="G4900" t="s">
        <v>42318</v>
      </c>
      <c r="H4900" s="18" t="s">
        <v>30760</v>
      </c>
    </row>
    <row r="4901" spans="1:8" x14ac:dyDescent="0.25">
      <c r="A4901" s="19"/>
      <c r="C4901" t="s">
        <v>28890</v>
      </c>
      <c r="D4901" t="s">
        <v>28889</v>
      </c>
      <c r="G4901" t="s">
        <v>42317</v>
      </c>
      <c r="H4901" s="18" t="s">
        <v>30757</v>
      </c>
    </row>
    <row r="4902" spans="1:8" x14ac:dyDescent="0.25">
      <c r="A4902" s="19"/>
      <c r="C4902" t="s">
        <v>28704</v>
      </c>
      <c r="D4902" t="s">
        <v>28703</v>
      </c>
      <c r="G4902" t="s">
        <v>42316</v>
      </c>
      <c r="H4902" s="18" t="s">
        <v>30754</v>
      </c>
    </row>
    <row r="4903" spans="1:8" x14ac:dyDescent="0.25">
      <c r="A4903" s="19"/>
      <c r="C4903" t="s">
        <v>28700</v>
      </c>
      <c r="D4903" t="s">
        <v>28699</v>
      </c>
      <c r="G4903" t="s">
        <v>42315</v>
      </c>
      <c r="H4903" s="18" t="s">
        <v>30751</v>
      </c>
    </row>
    <row r="4904" spans="1:8" x14ac:dyDescent="0.25">
      <c r="A4904" s="19"/>
      <c r="C4904" t="s">
        <v>28872</v>
      </c>
      <c r="D4904" t="s">
        <v>28871</v>
      </c>
      <c r="G4904" t="s">
        <v>42314</v>
      </c>
      <c r="H4904" s="18" t="s">
        <v>30748</v>
      </c>
    </row>
    <row r="4905" spans="1:8" x14ac:dyDescent="0.25">
      <c r="A4905" s="19"/>
      <c r="C4905" t="s">
        <v>28869</v>
      </c>
      <c r="D4905" t="s">
        <v>28868</v>
      </c>
      <c r="G4905" t="s">
        <v>42313</v>
      </c>
      <c r="H4905" s="18" t="s">
        <v>30745</v>
      </c>
    </row>
    <row r="4906" spans="1:8" x14ac:dyDescent="0.25">
      <c r="A4906" s="19"/>
      <c r="C4906" t="s">
        <v>28866</v>
      </c>
      <c r="D4906" t="s">
        <v>28865</v>
      </c>
      <c r="G4906" t="s">
        <v>42312</v>
      </c>
      <c r="H4906" s="18" t="s">
        <v>30742</v>
      </c>
    </row>
    <row r="4907" spans="1:8" x14ac:dyDescent="0.25">
      <c r="A4907" s="19"/>
      <c r="C4907" t="s">
        <v>28863</v>
      </c>
      <c r="D4907" t="s">
        <v>28862</v>
      </c>
      <c r="G4907" t="s">
        <v>42311</v>
      </c>
      <c r="H4907" s="18" t="s">
        <v>30739</v>
      </c>
    </row>
    <row r="4908" spans="1:8" x14ac:dyDescent="0.25">
      <c r="A4908" s="19"/>
      <c r="C4908" t="s">
        <v>28860</v>
      </c>
      <c r="D4908" t="s">
        <v>28859</v>
      </c>
      <c r="G4908" t="s">
        <v>42310</v>
      </c>
      <c r="H4908" s="18" t="s">
        <v>30736</v>
      </c>
    </row>
    <row r="4909" spans="1:8" x14ac:dyDescent="0.25">
      <c r="A4909" s="19"/>
      <c r="C4909" t="s">
        <v>28857</v>
      </c>
      <c r="D4909" t="s">
        <v>28856</v>
      </c>
      <c r="G4909" t="s">
        <v>42309</v>
      </c>
      <c r="H4909" s="18" t="s">
        <v>30733</v>
      </c>
    </row>
    <row r="4910" spans="1:8" x14ac:dyDescent="0.25">
      <c r="A4910" s="19"/>
      <c r="C4910" t="s">
        <v>28854</v>
      </c>
      <c r="D4910" t="s">
        <v>28853</v>
      </c>
      <c r="G4910" t="s">
        <v>42308</v>
      </c>
      <c r="H4910" s="18" t="s">
        <v>30730</v>
      </c>
    </row>
    <row r="4911" spans="1:8" x14ac:dyDescent="0.25">
      <c r="A4911" s="19"/>
      <c r="C4911" t="s">
        <v>28851</v>
      </c>
      <c r="D4911" t="s">
        <v>28850</v>
      </c>
      <c r="G4911" t="s">
        <v>42307</v>
      </c>
      <c r="H4911" s="18" t="s">
        <v>30727</v>
      </c>
    </row>
    <row r="4912" spans="1:8" x14ac:dyDescent="0.25">
      <c r="A4912" s="19"/>
      <c r="C4912" t="s">
        <v>28848</v>
      </c>
      <c r="D4912" t="s">
        <v>28847</v>
      </c>
      <c r="G4912" t="s">
        <v>42306</v>
      </c>
      <c r="H4912" s="18" t="s">
        <v>30724</v>
      </c>
    </row>
    <row r="4913" spans="1:8" x14ac:dyDescent="0.25">
      <c r="A4913" s="19"/>
      <c r="C4913" t="s">
        <v>28845</v>
      </c>
      <c r="D4913" t="s">
        <v>28844</v>
      </c>
      <c r="G4913" t="s">
        <v>42305</v>
      </c>
      <c r="H4913" s="18" t="s">
        <v>30721</v>
      </c>
    </row>
    <row r="4914" spans="1:8" x14ac:dyDescent="0.25">
      <c r="A4914" s="19"/>
      <c r="C4914" t="s">
        <v>28842</v>
      </c>
      <c r="D4914" t="s">
        <v>28841</v>
      </c>
      <c r="G4914" t="s">
        <v>42304</v>
      </c>
      <c r="H4914" s="18" t="s">
        <v>30718</v>
      </c>
    </row>
    <row r="4915" spans="1:8" x14ac:dyDescent="0.25">
      <c r="A4915" s="19"/>
      <c r="C4915" t="s">
        <v>28839</v>
      </c>
      <c r="D4915" t="s">
        <v>28838</v>
      </c>
      <c r="G4915" t="s">
        <v>42303</v>
      </c>
      <c r="H4915" s="18" t="s">
        <v>30715</v>
      </c>
    </row>
    <row r="4916" spans="1:8" x14ac:dyDescent="0.25">
      <c r="A4916" s="19"/>
      <c r="C4916" t="s">
        <v>28836</v>
      </c>
      <c r="D4916" t="s">
        <v>28835</v>
      </c>
      <c r="G4916" t="s">
        <v>42302</v>
      </c>
      <c r="H4916" s="18" t="s">
        <v>30712</v>
      </c>
    </row>
    <row r="4917" spans="1:8" x14ac:dyDescent="0.25">
      <c r="A4917" s="19"/>
      <c r="C4917" t="s">
        <v>28833</v>
      </c>
      <c r="D4917" t="s">
        <v>28832</v>
      </c>
      <c r="G4917" t="s">
        <v>42301</v>
      </c>
      <c r="H4917" s="18" t="s">
        <v>30709</v>
      </c>
    </row>
    <row r="4918" spans="1:8" x14ac:dyDescent="0.25">
      <c r="A4918" s="19"/>
      <c r="C4918" t="s">
        <v>28830</v>
      </c>
      <c r="D4918" t="s">
        <v>28829</v>
      </c>
      <c r="G4918" t="s">
        <v>42300</v>
      </c>
      <c r="H4918" s="18" t="s">
        <v>30706</v>
      </c>
    </row>
    <row r="4919" spans="1:8" x14ac:dyDescent="0.25">
      <c r="A4919" s="19"/>
      <c r="C4919" t="s">
        <v>28827</v>
      </c>
      <c r="D4919" t="s">
        <v>28826</v>
      </c>
      <c r="G4919" t="s">
        <v>42299</v>
      </c>
      <c r="H4919" s="18" t="s">
        <v>30703</v>
      </c>
    </row>
    <row r="4920" spans="1:8" x14ac:dyDescent="0.25">
      <c r="A4920" s="19"/>
      <c r="C4920" t="s">
        <v>28824</v>
      </c>
      <c r="D4920" t="s">
        <v>28823</v>
      </c>
      <c r="G4920" t="s">
        <v>42298</v>
      </c>
      <c r="H4920" s="18" t="s">
        <v>30700</v>
      </c>
    </row>
    <row r="4921" spans="1:8" x14ac:dyDescent="0.25">
      <c r="A4921" s="19"/>
      <c r="C4921" t="s">
        <v>28820</v>
      </c>
      <c r="D4921" t="s">
        <v>28819</v>
      </c>
      <c r="G4921" t="s">
        <v>42297</v>
      </c>
      <c r="H4921" s="18" t="s">
        <v>30697</v>
      </c>
    </row>
    <row r="4922" spans="1:8" x14ac:dyDescent="0.25">
      <c r="A4922" s="19"/>
      <c r="C4922" t="s">
        <v>28816</v>
      </c>
      <c r="D4922" t="s">
        <v>28815</v>
      </c>
      <c r="G4922" t="s">
        <v>42296</v>
      </c>
      <c r="H4922" s="18" t="s">
        <v>42295</v>
      </c>
    </row>
    <row r="4923" spans="1:8" x14ac:dyDescent="0.25">
      <c r="A4923" s="19"/>
      <c r="C4923" t="s">
        <v>28812</v>
      </c>
      <c r="D4923" t="s">
        <v>28811</v>
      </c>
      <c r="G4923" t="s">
        <v>42294</v>
      </c>
      <c r="H4923" s="18" t="s">
        <v>30694</v>
      </c>
    </row>
    <row r="4924" spans="1:8" x14ac:dyDescent="0.25">
      <c r="A4924" s="19"/>
      <c r="C4924" t="s">
        <v>28808</v>
      </c>
      <c r="D4924" t="s">
        <v>28807</v>
      </c>
      <c r="G4924" t="s">
        <v>42293</v>
      </c>
      <c r="H4924" s="18" t="s">
        <v>30691</v>
      </c>
    </row>
    <row r="4925" spans="1:8" x14ac:dyDescent="0.25">
      <c r="A4925" s="19"/>
      <c r="C4925" t="s">
        <v>28804</v>
      </c>
      <c r="D4925" t="s">
        <v>28803</v>
      </c>
      <c r="G4925" t="s">
        <v>42292</v>
      </c>
      <c r="H4925" s="18" t="s">
        <v>30688</v>
      </c>
    </row>
    <row r="4926" spans="1:8" x14ac:dyDescent="0.25">
      <c r="A4926" s="19"/>
      <c r="C4926" t="s">
        <v>28800</v>
      </c>
      <c r="D4926" t="s">
        <v>28799</v>
      </c>
      <c r="G4926" t="s">
        <v>42291</v>
      </c>
      <c r="H4926" s="18" t="s">
        <v>30685</v>
      </c>
    </row>
    <row r="4927" spans="1:8" x14ac:dyDescent="0.25">
      <c r="A4927" s="19"/>
      <c r="C4927" t="s">
        <v>28796</v>
      </c>
      <c r="D4927" t="s">
        <v>28795</v>
      </c>
      <c r="G4927" t="s">
        <v>42290</v>
      </c>
      <c r="H4927" s="18" t="s">
        <v>30682</v>
      </c>
    </row>
    <row r="4928" spans="1:8" x14ac:dyDescent="0.25">
      <c r="A4928" s="19"/>
      <c r="C4928" t="s">
        <v>28792</v>
      </c>
      <c r="D4928" t="s">
        <v>28791</v>
      </c>
      <c r="G4928" t="s">
        <v>42289</v>
      </c>
      <c r="H4928" s="18" t="s">
        <v>30679</v>
      </c>
    </row>
    <row r="4929" spans="1:8" x14ac:dyDescent="0.25">
      <c r="A4929" s="19"/>
      <c r="C4929" t="s">
        <v>28788</v>
      </c>
      <c r="D4929" t="s">
        <v>28787</v>
      </c>
      <c r="G4929" t="s">
        <v>30676</v>
      </c>
      <c r="H4929" s="18" t="s">
        <v>30675</v>
      </c>
    </row>
    <row r="4930" spans="1:8" x14ac:dyDescent="0.25">
      <c r="A4930" s="19"/>
      <c r="C4930" t="s">
        <v>28784</v>
      </c>
      <c r="D4930" t="s">
        <v>28783</v>
      </c>
      <c r="G4930" t="s">
        <v>30672</v>
      </c>
      <c r="H4930" s="18" t="s">
        <v>30671</v>
      </c>
    </row>
    <row r="4931" spans="1:8" x14ac:dyDescent="0.25">
      <c r="A4931" s="19"/>
      <c r="C4931" t="s">
        <v>28780</v>
      </c>
      <c r="D4931" t="s">
        <v>28779</v>
      </c>
      <c r="G4931" t="s">
        <v>30668</v>
      </c>
      <c r="H4931" s="18" t="s">
        <v>30667</v>
      </c>
    </row>
    <row r="4932" spans="1:8" x14ac:dyDescent="0.25">
      <c r="A4932" s="19"/>
      <c r="C4932" t="s">
        <v>28776</v>
      </c>
      <c r="D4932" t="s">
        <v>28775</v>
      </c>
      <c r="G4932" t="s">
        <v>30664</v>
      </c>
      <c r="H4932" s="18" t="s">
        <v>30663</v>
      </c>
    </row>
    <row r="4933" spans="1:8" x14ac:dyDescent="0.25">
      <c r="A4933" s="19"/>
      <c r="C4933" t="s">
        <v>28772</v>
      </c>
      <c r="D4933" t="s">
        <v>28771</v>
      </c>
      <c r="G4933" t="s">
        <v>30660</v>
      </c>
      <c r="H4933" s="18" t="s">
        <v>30659</v>
      </c>
    </row>
    <row r="4934" spans="1:8" x14ac:dyDescent="0.25">
      <c r="A4934" s="19"/>
      <c r="C4934" t="s">
        <v>28768</v>
      </c>
      <c r="D4934" t="s">
        <v>28767</v>
      </c>
      <c r="G4934" t="s">
        <v>30656</v>
      </c>
      <c r="H4934" s="18" t="s">
        <v>30655</v>
      </c>
    </row>
    <row r="4935" spans="1:8" x14ac:dyDescent="0.25">
      <c r="A4935" s="19"/>
      <c r="C4935" t="s">
        <v>28764</v>
      </c>
      <c r="D4935" t="s">
        <v>28763</v>
      </c>
      <c r="G4935" t="s">
        <v>30652</v>
      </c>
      <c r="H4935" s="18" t="s">
        <v>30651</v>
      </c>
    </row>
    <row r="4936" spans="1:8" x14ac:dyDescent="0.25">
      <c r="A4936" s="19"/>
      <c r="C4936" t="s">
        <v>28760</v>
      </c>
      <c r="D4936" t="s">
        <v>28759</v>
      </c>
      <c r="G4936" t="s">
        <v>30648</v>
      </c>
      <c r="H4936" s="18" t="s">
        <v>30647</v>
      </c>
    </row>
    <row r="4937" spans="1:8" x14ac:dyDescent="0.25">
      <c r="A4937" s="19"/>
      <c r="C4937" t="s">
        <v>28756</v>
      </c>
      <c r="D4937" t="s">
        <v>28755</v>
      </c>
      <c r="G4937" t="s">
        <v>30644</v>
      </c>
      <c r="H4937" s="18" t="s">
        <v>30643</v>
      </c>
    </row>
    <row r="4938" spans="1:8" x14ac:dyDescent="0.25">
      <c r="A4938" s="19"/>
      <c r="C4938" t="s">
        <v>28752</v>
      </c>
      <c r="D4938" t="s">
        <v>28751</v>
      </c>
      <c r="G4938" t="s">
        <v>30640</v>
      </c>
      <c r="H4938" s="18" t="s">
        <v>30639</v>
      </c>
    </row>
    <row r="4939" spans="1:8" x14ac:dyDescent="0.25">
      <c r="A4939" s="19"/>
      <c r="C4939" t="s">
        <v>28748</v>
      </c>
      <c r="D4939" t="s">
        <v>28747</v>
      </c>
      <c r="G4939" t="s">
        <v>30636</v>
      </c>
      <c r="H4939" s="18" t="s">
        <v>30635</v>
      </c>
    </row>
    <row r="4940" spans="1:8" x14ac:dyDescent="0.25">
      <c r="A4940" s="19"/>
      <c r="C4940" t="s">
        <v>28744</v>
      </c>
      <c r="D4940" t="s">
        <v>28743</v>
      </c>
      <c r="G4940" t="s">
        <v>30632</v>
      </c>
      <c r="H4940" s="18" t="s">
        <v>30631</v>
      </c>
    </row>
    <row r="4941" spans="1:8" x14ac:dyDescent="0.25">
      <c r="A4941" s="19"/>
      <c r="C4941" t="s">
        <v>28740</v>
      </c>
      <c r="D4941" t="s">
        <v>28739</v>
      </c>
      <c r="G4941" t="s">
        <v>30628</v>
      </c>
      <c r="H4941" s="18" t="s">
        <v>30627</v>
      </c>
    </row>
    <row r="4942" spans="1:8" x14ac:dyDescent="0.25">
      <c r="A4942" s="19"/>
      <c r="C4942" t="s">
        <v>28736</v>
      </c>
      <c r="D4942" t="s">
        <v>28735</v>
      </c>
      <c r="G4942" t="s">
        <v>30624</v>
      </c>
      <c r="H4942" s="18" t="s">
        <v>30623</v>
      </c>
    </row>
    <row r="4943" spans="1:8" x14ac:dyDescent="0.25">
      <c r="A4943" s="19"/>
      <c r="C4943" t="s">
        <v>28732</v>
      </c>
      <c r="D4943" t="s">
        <v>28731</v>
      </c>
      <c r="G4943" t="s">
        <v>30620</v>
      </c>
      <c r="H4943" s="18" t="s">
        <v>30619</v>
      </c>
    </row>
    <row r="4944" spans="1:8" x14ac:dyDescent="0.25">
      <c r="A4944" s="19"/>
      <c r="C4944" t="s">
        <v>28728</v>
      </c>
      <c r="D4944" t="s">
        <v>28727</v>
      </c>
      <c r="G4944" t="s">
        <v>30616</v>
      </c>
      <c r="H4944" s="18" t="s">
        <v>30615</v>
      </c>
    </row>
    <row r="4945" spans="1:8" x14ac:dyDescent="0.25">
      <c r="A4945" s="19"/>
      <c r="C4945" t="s">
        <v>28724</v>
      </c>
      <c r="D4945" t="s">
        <v>28723</v>
      </c>
      <c r="G4945" t="s">
        <v>30612</v>
      </c>
      <c r="H4945" s="18" t="s">
        <v>30611</v>
      </c>
    </row>
    <row r="4946" spans="1:8" x14ac:dyDescent="0.25">
      <c r="A4946" s="19"/>
      <c r="C4946" t="s">
        <v>28697</v>
      </c>
      <c r="D4946" t="s">
        <v>28696</v>
      </c>
      <c r="G4946" t="s">
        <v>30608</v>
      </c>
      <c r="H4946" s="18" t="s">
        <v>30607</v>
      </c>
    </row>
    <row r="4947" spans="1:8" x14ac:dyDescent="0.25">
      <c r="A4947" s="19"/>
      <c r="C4947" t="s">
        <v>28694</v>
      </c>
      <c r="D4947" t="s">
        <v>28693</v>
      </c>
      <c r="G4947" t="s">
        <v>30604</v>
      </c>
      <c r="H4947" s="18" t="s">
        <v>30603</v>
      </c>
    </row>
    <row r="4948" spans="1:8" x14ac:dyDescent="0.25">
      <c r="A4948" s="19"/>
      <c r="C4948" t="s">
        <v>28691</v>
      </c>
      <c r="D4948" t="s">
        <v>28690</v>
      </c>
      <c r="G4948" t="s">
        <v>30600</v>
      </c>
      <c r="H4948" s="18" t="s">
        <v>30599</v>
      </c>
    </row>
    <row r="4949" spans="1:8" x14ac:dyDescent="0.25">
      <c r="A4949" s="19"/>
      <c r="C4949" t="s">
        <v>28688</v>
      </c>
      <c r="D4949" t="s">
        <v>28687</v>
      </c>
      <c r="G4949" t="s">
        <v>30596</v>
      </c>
      <c r="H4949" s="18" t="s">
        <v>30595</v>
      </c>
    </row>
    <row r="4950" spans="1:8" x14ac:dyDescent="0.25">
      <c r="A4950" s="19"/>
      <c r="C4950" t="s">
        <v>28685</v>
      </c>
      <c r="D4950" t="s">
        <v>28684</v>
      </c>
      <c r="G4950" t="s">
        <v>30592</v>
      </c>
      <c r="H4950" s="18" t="s">
        <v>30591</v>
      </c>
    </row>
    <row r="4951" spans="1:8" x14ac:dyDescent="0.25">
      <c r="A4951" s="19"/>
      <c r="C4951" t="s">
        <v>28681</v>
      </c>
      <c r="D4951" t="s">
        <v>28680</v>
      </c>
      <c r="G4951" t="s">
        <v>30588</v>
      </c>
      <c r="H4951" s="18" t="s">
        <v>30587</v>
      </c>
    </row>
    <row r="4952" spans="1:8" x14ac:dyDescent="0.25">
      <c r="A4952" s="19"/>
      <c r="C4952" t="s">
        <v>28677</v>
      </c>
      <c r="D4952" t="s">
        <v>28676</v>
      </c>
      <c r="G4952" t="s">
        <v>30584</v>
      </c>
      <c r="H4952" s="18" t="s">
        <v>30583</v>
      </c>
    </row>
    <row r="4953" spans="1:8" x14ac:dyDescent="0.25">
      <c r="A4953" s="19"/>
      <c r="C4953" t="s">
        <v>28673</v>
      </c>
      <c r="D4953" t="s">
        <v>28672</v>
      </c>
      <c r="G4953" t="s">
        <v>30580</v>
      </c>
      <c r="H4953" s="18" t="s">
        <v>30579</v>
      </c>
    </row>
    <row r="4954" spans="1:8" x14ac:dyDescent="0.25">
      <c r="A4954" s="19"/>
      <c r="C4954" t="s">
        <v>28669</v>
      </c>
      <c r="D4954" t="s">
        <v>28668</v>
      </c>
      <c r="G4954" t="s">
        <v>30576</v>
      </c>
      <c r="H4954" s="18" t="s">
        <v>30575</v>
      </c>
    </row>
    <row r="4955" spans="1:8" x14ac:dyDescent="0.25">
      <c r="A4955" s="19"/>
      <c r="C4955" t="s">
        <v>28665</v>
      </c>
      <c r="D4955" t="s">
        <v>28664</v>
      </c>
      <c r="G4955" t="s">
        <v>30572</v>
      </c>
      <c r="H4955" s="18" t="s">
        <v>30571</v>
      </c>
    </row>
    <row r="4956" spans="1:8" x14ac:dyDescent="0.25">
      <c r="A4956" s="19"/>
      <c r="C4956" t="s">
        <v>28661</v>
      </c>
      <c r="D4956" t="s">
        <v>28660</v>
      </c>
      <c r="G4956" t="s">
        <v>30568</v>
      </c>
      <c r="H4956" s="18" t="s">
        <v>30567</v>
      </c>
    </row>
    <row r="4957" spans="1:8" x14ac:dyDescent="0.25">
      <c r="A4957" s="19"/>
      <c r="C4957" t="s">
        <v>28657</v>
      </c>
      <c r="D4957" t="s">
        <v>28656</v>
      </c>
      <c r="G4957" t="s">
        <v>30564</v>
      </c>
      <c r="H4957" s="18" t="s">
        <v>30563</v>
      </c>
    </row>
    <row r="4958" spans="1:8" x14ac:dyDescent="0.25">
      <c r="A4958" s="19"/>
      <c r="C4958" t="s">
        <v>28653</v>
      </c>
      <c r="D4958" t="s">
        <v>28652</v>
      </c>
      <c r="G4958" t="s">
        <v>30560</v>
      </c>
      <c r="H4958" s="18" t="s">
        <v>30559</v>
      </c>
    </row>
    <row r="4959" spans="1:8" x14ac:dyDescent="0.25">
      <c r="A4959" s="19"/>
      <c r="C4959" t="s">
        <v>28649</v>
      </c>
      <c r="D4959" t="s">
        <v>28648</v>
      </c>
      <c r="G4959" t="s">
        <v>30556</v>
      </c>
      <c r="H4959" s="18" t="s">
        <v>30555</v>
      </c>
    </row>
    <row r="4960" spans="1:8" x14ac:dyDescent="0.25">
      <c r="A4960" s="19"/>
      <c r="C4960" t="s">
        <v>28645</v>
      </c>
      <c r="D4960" t="s">
        <v>28644</v>
      </c>
      <c r="G4960" t="s">
        <v>30552</v>
      </c>
      <c r="H4960" s="18" t="s">
        <v>30551</v>
      </c>
    </row>
    <row r="4961" spans="1:8" x14ac:dyDescent="0.25">
      <c r="A4961" s="19"/>
      <c r="C4961" t="s">
        <v>28641</v>
      </c>
      <c r="D4961" t="s">
        <v>28640</v>
      </c>
      <c r="G4961" t="s">
        <v>30548</v>
      </c>
      <c r="H4961" s="18" t="s">
        <v>30547</v>
      </c>
    </row>
    <row r="4962" spans="1:8" x14ac:dyDescent="0.25">
      <c r="A4962" s="19"/>
      <c r="C4962" t="s">
        <v>28637</v>
      </c>
      <c r="D4962" t="s">
        <v>28636</v>
      </c>
      <c r="G4962" t="s">
        <v>30544</v>
      </c>
      <c r="H4962" s="18" t="s">
        <v>30543</v>
      </c>
    </row>
    <row r="4963" spans="1:8" x14ac:dyDescent="0.25">
      <c r="A4963" s="19"/>
      <c r="C4963" t="s">
        <v>28633</v>
      </c>
      <c r="D4963" t="s">
        <v>28632</v>
      </c>
      <c r="G4963" t="s">
        <v>30540</v>
      </c>
      <c r="H4963" s="18" t="s">
        <v>30539</v>
      </c>
    </row>
    <row r="4964" spans="1:8" x14ac:dyDescent="0.25">
      <c r="A4964" s="19"/>
      <c r="C4964" t="s">
        <v>28629</v>
      </c>
      <c r="D4964" t="s">
        <v>28628</v>
      </c>
      <c r="G4964" t="s">
        <v>30536</v>
      </c>
      <c r="H4964" s="18" t="s">
        <v>30535</v>
      </c>
    </row>
    <row r="4965" spans="1:8" x14ac:dyDescent="0.25">
      <c r="A4965" s="19"/>
      <c r="C4965" t="s">
        <v>28571</v>
      </c>
      <c r="D4965" t="s">
        <v>28570</v>
      </c>
      <c r="G4965" t="s">
        <v>30532</v>
      </c>
      <c r="H4965" s="18" t="s">
        <v>30531</v>
      </c>
    </row>
    <row r="4966" spans="1:8" x14ac:dyDescent="0.25">
      <c r="A4966" s="19"/>
      <c r="C4966" t="s">
        <v>28625</v>
      </c>
      <c r="D4966" t="s">
        <v>28624</v>
      </c>
      <c r="G4966" t="s">
        <v>30528</v>
      </c>
      <c r="H4966" s="18" t="s">
        <v>30527</v>
      </c>
    </row>
    <row r="4967" spans="1:8" x14ac:dyDescent="0.25">
      <c r="A4967" s="19"/>
      <c r="C4967" t="s">
        <v>28621</v>
      </c>
      <c r="D4967" t="s">
        <v>28620</v>
      </c>
      <c r="G4967" t="s">
        <v>30524</v>
      </c>
      <c r="H4967" s="18" t="s">
        <v>30523</v>
      </c>
    </row>
    <row r="4968" spans="1:8" x14ac:dyDescent="0.25">
      <c r="A4968" s="19"/>
      <c r="C4968" t="s">
        <v>28617</v>
      </c>
      <c r="D4968" t="s">
        <v>28616</v>
      </c>
      <c r="G4968" t="s">
        <v>30520</v>
      </c>
      <c r="H4968" s="18" t="s">
        <v>30519</v>
      </c>
    </row>
    <row r="4969" spans="1:8" x14ac:dyDescent="0.25">
      <c r="A4969" s="19"/>
      <c r="C4969" t="s">
        <v>28613</v>
      </c>
      <c r="D4969" t="s">
        <v>28612</v>
      </c>
      <c r="G4969" t="s">
        <v>30516</v>
      </c>
      <c r="H4969" s="18" t="s">
        <v>30515</v>
      </c>
    </row>
    <row r="4970" spans="1:8" x14ac:dyDescent="0.25">
      <c r="A4970" s="19"/>
      <c r="C4970" t="s">
        <v>28609</v>
      </c>
      <c r="D4970" t="s">
        <v>28608</v>
      </c>
      <c r="G4970" t="s">
        <v>30512</v>
      </c>
      <c r="H4970" s="18" t="s">
        <v>30511</v>
      </c>
    </row>
    <row r="4971" spans="1:8" x14ac:dyDescent="0.25">
      <c r="A4971" s="19"/>
      <c r="C4971" t="s">
        <v>28605</v>
      </c>
      <c r="D4971" t="s">
        <v>28604</v>
      </c>
      <c r="G4971" t="s">
        <v>30508</v>
      </c>
      <c r="H4971" s="18" t="s">
        <v>30507</v>
      </c>
    </row>
    <row r="4972" spans="1:8" x14ac:dyDescent="0.25">
      <c r="A4972" s="19"/>
      <c r="C4972" t="s">
        <v>28601</v>
      </c>
      <c r="D4972" t="s">
        <v>28600</v>
      </c>
      <c r="G4972" t="s">
        <v>30504</v>
      </c>
      <c r="H4972" s="18" t="s">
        <v>30503</v>
      </c>
    </row>
    <row r="4973" spans="1:8" x14ac:dyDescent="0.25">
      <c r="A4973" s="19"/>
      <c r="C4973" t="s">
        <v>28597</v>
      </c>
      <c r="D4973" t="s">
        <v>28596</v>
      </c>
      <c r="G4973" t="s">
        <v>30500</v>
      </c>
      <c r="H4973" s="18" t="s">
        <v>30499</v>
      </c>
    </row>
    <row r="4974" spans="1:8" x14ac:dyDescent="0.25">
      <c r="A4974" s="19"/>
      <c r="C4974" t="s">
        <v>28593</v>
      </c>
      <c r="D4974" t="s">
        <v>28592</v>
      </c>
      <c r="G4974" t="s">
        <v>30496</v>
      </c>
      <c r="H4974" s="18" t="s">
        <v>30495</v>
      </c>
    </row>
    <row r="4975" spans="1:8" x14ac:dyDescent="0.25">
      <c r="A4975" s="19"/>
      <c r="C4975" t="s">
        <v>28589</v>
      </c>
      <c r="D4975" t="s">
        <v>28588</v>
      </c>
      <c r="G4975" t="s">
        <v>30492</v>
      </c>
      <c r="H4975" s="18" t="s">
        <v>30491</v>
      </c>
    </row>
    <row r="4976" spans="1:8" x14ac:dyDescent="0.25">
      <c r="A4976" s="19"/>
      <c r="C4976" t="s">
        <v>28585</v>
      </c>
      <c r="D4976" t="s">
        <v>28584</v>
      </c>
      <c r="G4976" t="s">
        <v>30488</v>
      </c>
      <c r="H4976" s="18" t="s">
        <v>30487</v>
      </c>
    </row>
    <row r="4977" spans="1:8" x14ac:dyDescent="0.25">
      <c r="A4977" s="19"/>
      <c r="C4977" t="s">
        <v>28582</v>
      </c>
      <c r="D4977" t="s">
        <v>28581</v>
      </c>
      <c r="G4977" t="s">
        <v>30484</v>
      </c>
      <c r="H4977" s="18" t="s">
        <v>30483</v>
      </c>
    </row>
    <row r="4978" spans="1:8" x14ac:dyDescent="0.25">
      <c r="A4978" s="19"/>
      <c r="C4978" t="s">
        <v>28579</v>
      </c>
      <c r="D4978" t="s">
        <v>28578</v>
      </c>
      <c r="G4978" t="s">
        <v>30480</v>
      </c>
      <c r="H4978" s="18" t="s">
        <v>30479</v>
      </c>
    </row>
    <row r="4979" spans="1:8" x14ac:dyDescent="0.25">
      <c r="A4979" s="19"/>
      <c r="C4979" t="s">
        <v>28575</v>
      </c>
      <c r="D4979" t="s">
        <v>28574</v>
      </c>
      <c r="G4979" t="s">
        <v>30476</v>
      </c>
      <c r="H4979" s="18" t="s">
        <v>30475</v>
      </c>
    </row>
    <row r="4980" spans="1:8" x14ac:dyDescent="0.25">
      <c r="A4980" s="19"/>
      <c r="C4980" t="s">
        <v>28567</v>
      </c>
      <c r="D4980" t="s">
        <v>28566</v>
      </c>
      <c r="G4980" t="s">
        <v>30472</v>
      </c>
      <c r="H4980" s="18" t="s">
        <v>30471</v>
      </c>
    </row>
    <row r="4981" spans="1:8" x14ac:dyDescent="0.25">
      <c r="A4981" s="19"/>
      <c r="C4981" t="s">
        <v>32539</v>
      </c>
      <c r="D4981" t="s">
        <v>32538</v>
      </c>
      <c r="G4981" t="s">
        <v>30468</v>
      </c>
      <c r="H4981" s="18" t="s">
        <v>30467</v>
      </c>
    </row>
    <row r="4982" spans="1:8" x14ac:dyDescent="0.25">
      <c r="A4982" s="19"/>
      <c r="C4982" t="s">
        <v>32533</v>
      </c>
      <c r="D4982" t="s">
        <v>32532</v>
      </c>
      <c r="G4982" t="s">
        <v>30464</v>
      </c>
      <c r="H4982" s="18" t="s">
        <v>30463</v>
      </c>
    </row>
    <row r="4983" spans="1:8" x14ac:dyDescent="0.25">
      <c r="A4983" s="19"/>
      <c r="C4983" t="s">
        <v>32527</v>
      </c>
      <c r="D4983" t="s">
        <v>32526</v>
      </c>
      <c r="G4983" t="s">
        <v>30460</v>
      </c>
      <c r="H4983" s="18" t="s">
        <v>30459</v>
      </c>
    </row>
    <row r="4984" spans="1:8" x14ac:dyDescent="0.25">
      <c r="A4984" s="19"/>
      <c r="C4984" t="s">
        <v>32521</v>
      </c>
      <c r="D4984" t="s">
        <v>32520</v>
      </c>
      <c r="G4984" t="s">
        <v>30456</v>
      </c>
      <c r="H4984" s="18" t="s">
        <v>30455</v>
      </c>
    </row>
    <row r="4985" spans="1:8" x14ac:dyDescent="0.25">
      <c r="A4985" s="19"/>
      <c r="C4985" t="s">
        <v>28401</v>
      </c>
      <c r="D4985" t="s">
        <v>28400</v>
      </c>
      <c r="G4985" t="s">
        <v>30452</v>
      </c>
      <c r="H4985" s="18" t="s">
        <v>30451</v>
      </c>
    </row>
    <row r="4986" spans="1:8" x14ac:dyDescent="0.25">
      <c r="A4986" s="19"/>
      <c r="C4986" t="s">
        <v>32515</v>
      </c>
      <c r="D4986" t="s">
        <v>32514</v>
      </c>
      <c r="G4986" t="s">
        <v>30448</v>
      </c>
      <c r="H4986" s="18" t="s">
        <v>30447</v>
      </c>
    </row>
    <row r="4987" spans="1:8" x14ac:dyDescent="0.25">
      <c r="A4987" s="19"/>
      <c r="C4987" t="s">
        <v>28563</v>
      </c>
      <c r="D4987" t="s">
        <v>28562</v>
      </c>
      <c r="G4987" t="s">
        <v>30444</v>
      </c>
      <c r="H4987" s="18" t="s">
        <v>30443</v>
      </c>
    </row>
    <row r="4988" spans="1:8" x14ac:dyDescent="0.25">
      <c r="A4988" s="19"/>
      <c r="C4988" t="s">
        <v>29568</v>
      </c>
      <c r="D4988" t="s">
        <v>29567</v>
      </c>
      <c r="G4988" t="s">
        <v>42288</v>
      </c>
      <c r="H4988" s="18" t="s">
        <v>42287</v>
      </c>
    </row>
    <row r="4989" spans="1:8" x14ac:dyDescent="0.25">
      <c r="A4989" s="19"/>
      <c r="C4989" t="s">
        <v>28389</v>
      </c>
      <c r="D4989" t="s">
        <v>28388</v>
      </c>
      <c r="G4989" t="s">
        <v>42286</v>
      </c>
      <c r="H4989" s="18" t="s">
        <v>42285</v>
      </c>
    </row>
    <row r="4990" spans="1:8" x14ac:dyDescent="0.25">
      <c r="A4990" s="19"/>
      <c r="C4990" t="s">
        <v>28387</v>
      </c>
      <c r="D4990" t="s">
        <v>28386</v>
      </c>
      <c r="G4990" t="s">
        <v>30440</v>
      </c>
      <c r="H4990" s="18" t="s">
        <v>30439</v>
      </c>
    </row>
    <row r="4991" spans="1:8" x14ac:dyDescent="0.25">
      <c r="A4991" s="19"/>
      <c r="C4991" t="s">
        <v>28357</v>
      </c>
      <c r="D4991" t="s">
        <v>28356</v>
      </c>
      <c r="G4991" t="s">
        <v>30436</v>
      </c>
      <c r="H4991" s="18" t="s">
        <v>30435</v>
      </c>
    </row>
    <row r="4992" spans="1:8" x14ac:dyDescent="0.25">
      <c r="A4992" s="19"/>
      <c r="C4992" t="s">
        <v>32509</v>
      </c>
      <c r="D4992" t="s">
        <v>32508</v>
      </c>
      <c r="G4992" t="s">
        <v>30432</v>
      </c>
      <c r="H4992" s="18" t="s">
        <v>30431</v>
      </c>
    </row>
    <row r="4993" spans="1:8" x14ac:dyDescent="0.25">
      <c r="A4993" s="19"/>
      <c r="C4993" t="s">
        <v>29922</v>
      </c>
      <c r="D4993" t="s">
        <v>29921</v>
      </c>
      <c r="G4993" t="s">
        <v>30428</v>
      </c>
      <c r="H4993" s="18" t="s">
        <v>30427</v>
      </c>
    </row>
    <row r="4994" spans="1:8" x14ac:dyDescent="0.25">
      <c r="A4994" s="19"/>
      <c r="C4994" t="s">
        <v>32503</v>
      </c>
      <c r="D4994" t="s">
        <v>32502</v>
      </c>
      <c r="G4994" t="s">
        <v>30424</v>
      </c>
      <c r="H4994" s="18" t="s">
        <v>30423</v>
      </c>
    </row>
    <row r="4995" spans="1:8" x14ac:dyDescent="0.25">
      <c r="A4995" s="19"/>
      <c r="C4995" t="s">
        <v>32497</v>
      </c>
      <c r="D4995" t="s">
        <v>32496</v>
      </c>
      <c r="G4995" t="s">
        <v>30420</v>
      </c>
      <c r="H4995" s="18" t="s">
        <v>30419</v>
      </c>
    </row>
    <row r="4996" spans="1:8" x14ac:dyDescent="0.25">
      <c r="A4996" s="19"/>
      <c r="C4996" t="s">
        <v>30906</v>
      </c>
      <c r="D4996" t="s">
        <v>30905</v>
      </c>
      <c r="G4996" t="s">
        <v>30416</v>
      </c>
      <c r="H4996" s="18" t="s">
        <v>30415</v>
      </c>
    </row>
    <row r="4997" spans="1:8" x14ac:dyDescent="0.25">
      <c r="A4997" s="19"/>
      <c r="C4997" t="s">
        <v>32491</v>
      </c>
      <c r="D4997" t="s">
        <v>32490</v>
      </c>
      <c r="G4997" t="s">
        <v>30412</v>
      </c>
      <c r="H4997" s="18" t="s">
        <v>30411</v>
      </c>
    </row>
    <row r="4998" spans="1:8" x14ac:dyDescent="0.25">
      <c r="A4998" s="19"/>
      <c r="C4998" t="s">
        <v>28355</v>
      </c>
      <c r="D4998" t="s">
        <v>28354</v>
      </c>
      <c r="G4998" t="s">
        <v>30408</v>
      </c>
      <c r="H4998" s="18" t="s">
        <v>30407</v>
      </c>
    </row>
    <row r="4999" spans="1:8" x14ac:dyDescent="0.25">
      <c r="A4999" s="19"/>
      <c r="C4999" t="s">
        <v>28559</v>
      </c>
      <c r="D4999" t="s">
        <v>28558</v>
      </c>
      <c r="G4999" t="s">
        <v>30404</v>
      </c>
      <c r="H4999" s="18" t="s">
        <v>30403</v>
      </c>
    </row>
    <row r="5000" spans="1:8" x14ac:dyDescent="0.25">
      <c r="A5000" s="19"/>
      <c r="C5000" t="s">
        <v>32485</v>
      </c>
      <c r="D5000" t="s">
        <v>32484</v>
      </c>
      <c r="G5000" t="s">
        <v>30400</v>
      </c>
      <c r="H5000" s="18" t="s">
        <v>30399</v>
      </c>
    </row>
    <row r="5001" spans="1:8" x14ac:dyDescent="0.25">
      <c r="A5001" s="19"/>
      <c r="C5001" t="s">
        <v>31104</v>
      </c>
      <c r="D5001" t="s">
        <v>31103</v>
      </c>
      <c r="G5001" t="s">
        <v>30396</v>
      </c>
      <c r="H5001" s="18" t="s">
        <v>30395</v>
      </c>
    </row>
    <row r="5002" spans="1:8" x14ac:dyDescent="0.25">
      <c r="A5002" s="19"/>
      <c r="C5002" t="s">
        <v>32479</v>
      </c>
      <c r="D5002" t="s">
        <v>32478</v>
      </c>
      <c r="G5002" t="s">
        <v>30392</v>
      </c>
      <c r="H5002" s="18" t="s">
        <v>30391</v>
      </c>
    </row>
    <row r="5003" spans="1:8" x14ac:dyDescent="0.25">
      <c r="A5003" s="19"/>
      <c r="C5003" t="s">
        <v>28225</v>
      </c>
      <c r="D5003" t="s">
        <v>28224</v>
      </c>
      <c r="G5003" t="s">
        <v>30388</v>
      </c>
      <c r="H5003" s="18" t="s">
        <v>30387</v>
      </c>
    </row>
    <row r="5004" spans="1:8" x14ac:dyDescent="0.25">
      <c r="A5004" s="19"/>
      <c r="C5004" t="s">
        <v>28385</v>
      </c>
      <c r="D5004" t="s">
        <v>28384</v>
      </c>
      <c r="G5004" t="s">
        <v>30384</v>
      </c>
      <c r="H5004" s="18" t="s">
        <v>30383</v>
      </c>
    </row>
    <row r="5005" spans="1:8" x14ac:dyDescent="0.25">
      <c r="A5005" s="19"/>
      <c r="C5005" t="s">
        <v>28223</v>
      </c>
      <c r="D5005" t="s">
        <v>28222</v>
      </c>
      <c r="G5005" t="s">
        <v>30380</v>
      </c>
      <c r="H5005" s="18" t="s">
        <v>30379</v>
      </c>
    </row>
    <row r="5006" spans="1:8" x14ac:dyDescent="0.25">
      <c r="A5006" s="19"/>
      <c r="C5006" t="s">
        <v>28221</v>
      </c>
      <c r="D5006" t="s">
        <v>28220</v>
      </c>
      <c r="G5006" t="s">
        <v>30376</v>
      </c>
      <c r="H5006" s="18" t="s">
        <v>30375</v>
      </c>
    </row>
    <row r="5007" spans="1:8" x14ac:dyDescent="0.25">
      <c r="A5007" s="19"/>
      <c r="C5007" t="s">
        <v>31100</v>
      </c>
      <c r="D5007" t="s">
        <v>31099</v>
      </c>
      <c r="G5007" t="s">
        <v>30372</v>
      </c>
      <c r="H5007" s="18" t="s">
        <v>30371</v>
      </c>
    </row>
    <row r="5008" spans="1:8" x14ac:dyDescent="0.25">
      <c r="A5008" s="19"/>
      <c r="C5008" t="s">
        <v>32473</v>
      </c>
      <c r="D5008" t="s">
        <v>32472</v>
      </c>
      <c r="G5008" t="s">
        <v>30368</v>
      </c>
      <c r="H5008" s="18" t="s">
        <v>30367</v>
      </c>
    </row>
    <row r="5009" spans="1:8" x14ac:dyDescent="0.25">
      <c r="A5009" s="19"/>
      <c r="C5009" t="s">
        <v>28011</v>
      </c>
      <c r="D5009" t="s">
        <v>28010</v>
      </c>
      <c r="G5009" t="s">
        <v>30364</v>
      </c>
      <c r="H5009" s="18" t="s">
        <v>30363</v>
      </c>
    </row>
    <row r="5010" spans="1:8" x14ac:dyDescent="0.25">
      <c r="A5010" s="19"/>
      <c r="C5010" t="s">
        <v>31096</v>
      </c>
      <c r="D5010" t="s">
        <v>31095</v>
      </c>
      <c r="G5010" t="s">
        <v>30360</v>
      </c>
      <c r="H5010" s="18" t="s">
        <v>30359</v>
      </c>
    </row>
    <row r="5011" spans="1:8" x14ac:dyDescent="0.25">
      <c r="A5011" s="19"/>
      <c r="C5011" t="s">
        <v>28383</v>
      </c>
      <c r="D5011" t="s">
        <v>28382</v>
      </c>
      <c r="G5011" t="s">
        <v>30356</v>
      </c>
      <c r="H5011" s="18" t="s">
        <v>30355</v>
      </c>
    </row>
    <row r="5012" spans="1:8" x14ac:dyDescent="0.25">
      <c r="A5012" s="19"/>
      <c r="C5012" t="s">
        <v>28219</v>
      </c>
      <c r="D5012" t="s">
        <v>28218</v>
      </c>
      <c r="G5012" t="s">
        <v>30352</v>
      </c>
      <c r="H5012" s="18" t="s">
        <v>30351</v>
      </c>
    </row>
    <row r="5013" spans="1:8" x14ac:dyDescent="0.25">
      <c r="A5013" s="19"/>
      <c r="C5013" t="s">
        <v>32971</v>
      </c>
      <c r="D5013" t="s">
        <v>32970</v>
      </c>
      <c r="G5013" t="s">
        <v>30348</v>
      </c>
      <c r="H5013" s="18" t="s">
        <v>30347</v>
      </c>
    </row>
    <row r="5014" spans="1:8" x14ac:dyDescent="0.25">
      <c r="A5014" s="19"/>
      <c r="C5014" t="s">
        <v>32467</v>
      </c>
      <c r="D5014" t="s">
        <v>32466</v>
      </c>
      <c r="G5014" t="s">
        <v>30344</v>
      </c>
      <c r="H5014" s="18" t="s">
        <v>30343</v>
      </c>
    </row>
    <row r="5015" spans="1:8" x14ac:dyDescent="0.25">
      <c r="A5015" s="19"/>
      <c r="C5015" t="s">
        <v>28009</v>
      </c>
      <c r="D5015" t="s">
        <v>28008</v>
      </c>
      <c r="G5015" t="s">
        <v>30340</v>
      </c>
      <c r="H5015" s="18" t="s">
        <v>30339</v>
      </c>
    </row>
    <row r="5016" spans="1:8" x14ac:dyDescent="0.25">
      <c r="A5016" s="19"/>
      <c r="C5016" t="s">
        <v>32965</v>
      </c>
      <c r="D5016" t="s">
        <v>32964</v>
      </c>
      <c r="G5016" t="s">
        <v>30336</v>
      </c>
      <c r="H5016" s="18" t="s">
        <v>30335</v>
      </c>
    </row>
    <row r="5017" spans="1:8" x14ac:dyDescent="0.25">
      <c r="A5017" s="19"/>
      <c r="C5017" t="s">
        <v>32461</v>
      </c>
      <c r="D5017" t="s">
        <v>32460</v>
      </c>
      <c r="G5017" t="s">
        <v>30332</v>
      </c>
      <c r="H5017" s="18" t="s">
        <v>30331</v>
      </c>
    </row>
    <row r="5018" spans="1:8" x14ac:dyDescent="0.25">
      <c r="A5018" s="19"/>
      <c r="C5018" t="s">
        <v>32455</v>
      </c>
      <c r="D5018" t="s">
        <v>32454</v>
      </c>
      <c r="G5018" t="s">
        <v>30328</v>
      </c>
      <c r="H5018" s="18" t="s">
        <v>30327</v>
      </c>
    </row>
    <row r="5019" spans="1:8" x14ac:dyDescent="0.25">
      <c r="A5019" s="19"/>
      <c r="C5019" t="s">
        <v>27977</v>
      </c>
      <c r="D5019" t="s">
        <v>27976</v>
      </c>
      <c r="G5019" t="s">
        <v>30324</v>
      </c>
      <c r="H5019" s="18" t="s">
        <v>30323</v>
      </c>
    </row>
    <row r="5020" spans="1:8" x14ac:dyDescent="0.25">
      <c r="A5020" s="19"/>
      <c r="C5020" t="s">
        <v>32449</v>
      </c>
      <c r="D5020" t="s">
        <v>32448</v>
      </c>
      <c r="G5020" t="s">
        <v>30320</v>
      </c>
      <c r="H5020" s="18" t="s">
        <v>30319</v>
      </c>
    </row>
    <row r="5021" spans="1:8" x14ac:dyDescent="0.25">
      <c r="A5021" s="19"/>
      <c r="C5021" t="s">
        <v>32443</v>
      </c>
      <c r="D5021" t="s">
        <v>32442</v>
      </c>
      <c r="G5021" t="s">
        <v>30316</v>
      </c>
      <c r="H5021" s="18" t="s">
        <v>30315</v>
      </c>
    </row>
    <row r="5022" spans="1:8" x14ac:dyDescent="0.25">
      <c r="A5022" s="19"/>
      <c r="C5022" t="s">
        <v>29919</v>
      </c>
      <c r="D5022" t="s">
        <v>29918</v>
      </c>
      <c r="G5022" t="s">
        <v>30312</v>
      </c>
      <c r="H5022" s="18" t="s">
        <v>30311</v>
      </c>
    </row>
    <row r="5023" spans="1:8" x14ac:dyDescent="0.25">
      <c r="A5023" s="19"/>
      <c r="C5023" t="s">
        <v>28217</v>
      </c>
      <c r="D5023" t="s">
        <v>28216</v>
      </c>
      <c r="G5023" t="s">
        <v>30308</v>
      </c>
      <c r="H5023" s="18" t="s">
        <v>30307</v>
      </c>
    </row>
    <row r="5024" spans="1:8" x14ac:dyDescent="0.25">
      <c r="A5024" s="19"/>
      <c r="C5024" t="s">
        <v>27973</v>
      </c>
      <c r="D5024" t="s">
        <v>27972</v>
      </c>
      <c r="G5024" t="s">
        <v>30304</v>
      </c>
      <c r="H5024" s="18" t="s">
        <v>30303</v>
      </c>
    </row>
    <row r="5025" spans="1:8" x14ac:dyDescent="0.25">
      <c r="A5025" s="19"/>
      <c r="C5025" t="s">
        <v>29564</v>
      </c>
      <c r="D5025" t="s">
        <v>29563</v>
      </c>
      <c r="G5025" t="s">
        <v>30300</v>
      </c>
      <c r="H5025" s="18" t="s">
        <v>30299</v>
      </c>
    </row>
    <row r="5026" spans="1:8" x14ac:dyDescent="0.25">
      <c r="A5026" s="19"/>
      <c r="C5026" t="s">
        <v>27971</v>
      </c>
      <c r="D5026" t="s">
        <v>27970</v>
      </c>
      <c r="G5026" t="s">
        <v>30296</v>
      </c>
      <c r="H5026" s="18" t="s">
        <v>30295</v>
      </c>
    </row>
    <row r="5027" spans="1:8" x14ac:dyDescent="0.25">
      <c r="A5027" s="19"/>
      <c r="C5027" t="s">
        <v>27915</v>
      </c>
      <c r="D5027" t="s">
        <v>27914</v>
      </c>
      <c r="G5027" t="s">
        <v>30292</v>
      </c>
      <c r="H5027" s="18" t="s">
        <v>30291</v>
      </c>
    </row>
    <row r="5028" spans="1:8" x14ac:dyDescent="0.25">
      <c r="A5028" s="19"/>
      <c r="C5028" t="s">
        <v>27901</v>
      </c>
      <c r="D5028" t="s">
        <v>27900</v>
      </c>
      <c r="G5028" t="s">
        <v>42284</v>
      </c>
      <c r="H5028" s="18" t="s">
        <v>42283</v>
      </c>
    </row>
    <row r="5029" spans="1:8" x14ac:dyDescent="0.25">
      <c r="A5029" s="19"/>
      <c r="C5029" t="s">
        <v>27899</v>
      </c>
      <c r="D5029" t="s">
        <v>27898</v>
      </c>
      <c r="G5029" t="s">
        <v>30288</v>
      </c>
      <c r="H5029" s="18" t="s">
        <v>30287</v>
      </c>
    </row>
    <row r="5030" spans="1:8" x14ac:dyDescent="0.25">
      <c r="A5030" s="19"/>
      <c r="C5030" t="s">
        <v>32437</v>
      </c>
      <c r="D5030" t="s">
        <v>32436</v>
      </c>
      <c r="G5030" t="s">
        <v>30284</v>
      </c>
      <c r="H5030" s="18" t="s">
        <v>30283</v>
      </c>
    </row>
    <row r="5031" spans="1:8" x14ac:dyDescent="0.25">
      <c r="A5031" s="19"/>
      <c r="C5031" t="s">
        <v>28381</v>
      </c>
      <c r="D5031" t="s">
        <v>28380</v>
      </c>
      <c r="G5031" t="s">
        <v>30280</v>
      </c>
      <c r="H5031" s="18" t="s">
        <v>30279</v>
      </c>
    </row>
    <row r="5032" spans="1:8" x14ac:dyDescent="0.25">
      <c r="A5032" s="19"/>
      <c r="C5032" t="s">
        <v>31300</v>
      </c>
      <c r="D5032" t="s">
        <v>31299</v>
      </c>
      <c r="G5032" t="s">
        <v>30276</v>
      </c>
      <c r="H5032" s="18" t="s">
        <v>30275</v>
      </c>
    </row>
    <row r="5033" spans="1:8" x14ac:dyDescent="0.25">
      <c r="A5033" s="19"/>
      <c r="C5033" t="s">
        <v>32431</v>
      </c>
      <c r="D5033" t="s">
        <v>32430</v>
      </c>
      <c r="G5033" t="s">
        <v>30272</v>
      </c>
      <c r="H5033" s="18" t="s">
        <v>30271</v>
      </c>
    </row>
    <row r="5034" spans="1:8" x14ac:dyDescent="0.25">
      <c r="A5034" s="19"/>
      <c r="C5034" t="s">
        <v>31092</v>
      </c>
      <c r="D5034" t="s">
        <v>31091</v>
      </c>
      <c r="G5034" t="s">
        <v>30268</v>
      </c>
      <c r="H5034" s="18" t="s">
        <v>30267</v>
      </c>
    </row>
    <row r="5035" spans="1:8" x14ac:dyDescent="0.25">
      <c r="A5035" s="19"/>
      <c r="C5035" t="s">
        <v>27879</v>
      </c>
      <c r="D5035" t="s">
        <v>27878</v>
      </c>
      <c r="G5035" t="s">
        <v>30264</v>
      </c>
      <c r="H5035" s="18" t="s">
        <v>30263</v>
      </c>
    </row>
    <row r="5036" spans="1:8" x14ac:dyDescent="0.25">
      <c r="A5036" s="19"/>
      <c r="C5036" t="s">
        <v>31088</v>
      </c>
      <c r="D5036" t="s">
        <v>31087</v>
      </c>
      <c r="G5036" t="s">
        <v>30260</v>
      </c>
      <c r="H5036" s="18" t="s">
        <v>30259</v>
      </c>
    </row>
    <row r="5037" spans="1:8" x14ac:dyDescent="0.25">
      <c r="A5037" s="19"/>
      <c r="C5037" t="s">
        <v>28215</v>
      </c>
      <c r="D5037" t="s">
        <v>28214</v>
      </c>
      <c r="G5037" t="s">
        <v>30256</v>
      </c>
      <c r="H5037" s="18" t="s">
        <v>30255</v>
      </c>
    </row>
    <row r="5038" spans="1:8" x14ac:dyDescent="0.25">
      <c r="A5038" s="19"/>
      <c r="C5038" t="s">
        <v>28379</v>
      </c>
      <c r="D5038" t="s">
        <v>28378</v>
      </c>
      <c r="G5038" t="s">
        <v>30252</v>
      </c>
      <c r="H5038" s="18" t="s">
        <v>30251</v>
      </c>
    </row>
    <row r="5039" spans="1:8" x14ac:dyDescent="0.25">
      <c r="A5039" s="19"/>
      <c r="C5039" t="s">
        <v>28213</v>
      </c>
      <c r="D5039" t="s">
        <v>28212</v>
      </c>
      <c r="G5039" t="s">
        <v>30248</v>
      </c>
      <c r="H5039" s="18" t="s">
        <v>30247</v>
      </c>
    </row>
    <row r="5040" spans="1:8" x14ac:dyDescent="0.25">
      <c r="A5040" s="19"/>
      <c r="C5040" t="s">
        <v>27851</v>
      </c>
      <c r="D5040" t="s">
        <v>27850</v>
      </c>
      <c r="G5040" t="s">
        <v>30244</v>
      </c>
      <c r="H5040" s="18" t="s">
        <v>30243</v>
      </c>
    </row>
    <row r="5041" spans="1:8" x14ac:dyDescent="0.25">
      <c r="A5041" s="19"/>
      <c r="C5041" t="s">
        <v>27849</v>
      </c>
      <c r="D5041" t="s">
        <v>27848</v>
      </c>
      <c r="G5041" t="s">
        <v>30240</v>
      </c>
      <c r="H5041" s="18" t="s">
        <v>30239</v>
      </c>
    </row>
    <row r="5042" spans="1:8" x14ac:dyDescent="0.25">
      <c r="A5042" s="19"/>
      <c r="C5042" t="s">
        <v>28007</v>
      </c>
      <c r="D5042" t="s">
        <v>28006</v>
      </c>
      <c r="G5042" t="s">
        <v>30236</v>
      </c>
      <c r="H5042" s="18" t="s">
        <v>30235</v>
      </c>
    </row>
    <row r="5043" spans="1:8" x14ac:dyDescent="0.25">
      <c r="A5043" s="19"/>
      <c r="C5043" t="s">
        <v>27847</v>
      </c>
      <c r="D5043" t="s">
        <v>27846</v>
      </c>
      <c r="G5043" t="s">
        <v>30232</v>
      </c>
      <c r="H5043" s="18" t="s">
        <v>30231</v>
      </c>
    </row>
    <row r="5044" spans="1:8" x14ac:dyDescent="0.25">
      <c r="A5044" s="19"/>
      <c r="C5044" t="s">
        <v>27845</v>
      </c>
      <c r="D5044" t="s">
        <v>27844</v>
      </c>
      <c r="G5044" t="s">
        <v>30228</v>
      </c>
      <c r="H5044" s="18" t="s">
        <v>30227</v>
      </c>
    </row>
    <row r="5045" spans="1:8" x14ac:dyDescent="0.25">
      <c r="A5045" s="19"/>
      <c r="C5045" t="s">
        <v>27839</v>
      </c>
      <c r="D5045" t="s">
        <v>27838</v>
      </c>
      <c r="G5045" t="s">
        <v>30224</v>
      </c>
      <c r="H5045" s="18" t="s">
        <v>30223</v>
      </c>
    </row>
    <row r="5046" spans="1:8" x14ac:dyDescent="0.25">
      <c r="A5046" s="19"/>
      <c r="C5046" t="s">
        <v>32959</v>
      </c>
      <c r="D5046" t="s">
        <v>32958</v>
      </c>
      <c r="G5046" t="s">
        <v>30220</v>
      </c>
      <c r="H5046" s="18" t="s">
        <v>30219</v>
      </c>
    </row>
    <row r="5047" spans="1:8" x14ac:dyDescent="0.25">
      <c r="A5047" s="19"/>
      <c r="C5047" t="s">
        <v>32953</v>
      </c>
      <c r="D5047" t="s">
        <v>32952</v>
      </c>
      <c r="G5047" t="s">
        <v>30216</v>
      </c>
      <c r="H5047" s="18" t="s">
        <v>30215</v>
      </c>
    </row>
    <row r="5048" spans="1:8" x14ac:dyDescent="0.25">
      <c r="A5048" s="19"/>
      <c r="C5048" t="s">
        <v>31084</v>
      </c>
      <c r="D5048" t="s">
        <v>31083</v>
      </c>
      <c r="G5048" t="s">
        <v>30212</v>
      </c>
      <c r="H5048" s="18" t="s">
        <v>30211</v>
      </c>
    </row>
    <row r="5049" spans="1:8" x14ac:dyDescent="0.25">
      <c r="A5049" s="19"/>
      <c r="C5049" t="s">
        <v>27811</v>
      </c>
      <c r="D5049" t="s">
        <v>27810</v>
      </c>
      <c r="G5049" t="s">
        <v>30208</v>
      </c>
      <c r="H5049" s="18" t="s">
        <v>30207</v>
      </c>
    </row>
    <row r="5050" spans="1:8" x14ac:dyDescent="0.25">
      <c r="A5050" s="19"/>
      <c r="C5050" t="s">
        <v>28377</v>
      </c>
      <c r="D5050" t="s">
        <v>28376</v>
      </c>
      <c r="G5050" t="s">
        <v>30204</v>
      </c>
      <c r="H5050" s="18" t="s">
        <v>30203</v>
      </c>
    </row>
    <row r="5051" spans="1:8" x14ac:dyDescent="0.25">
      <c r="A5051" s="19"/>
      <c r="C5051" t="s">
        <v>32425</v>
      </c>
      <c r="D5051" t="s">
        <v>32424</v>
      </c>
      <c r="G5051" t="s">
        <v>30200</v>
      </c>
      <c r="H5051" s="18" t="s">
        <v>30199</v>
      </c>
    </row>
    <row r="5052" spans="1:8" x14ac:dyDescent="0.25">
      <c r="A5052" s="19"/>
      <c r="C5052" t="s">
        <v>28353</v>
      </c>
      <c r="D5052" t="s">
        <v>28352</v>
      </c>
      <c r="G5052" t="s">
        <v>30196</v>
      </c>
      <c r="H5052" s="18" t="s">
        <v>30195</v>
      </c>
    </row>
    <row r="5053" spans="1:8" x14ac:dyDescent="0.25">
      <c r="A5053" s="19"/>
      <c r="C5053" t="s">
        <v>31081</v>
      </c>
      <c r="D5053" t="s">
        <v>31080</v>
      </c>
      <c r="G5053" t="s">
        <v>30192</v>
      </c>
      <c r="H5053" s="18" t="s">
        <v>30191</v>
      </c>
    </row>
    <row r="5054" spans="1:8" x14ac:dyDescent="0.25">
      <c r="A5054" s="19"/>
      <c r="C5054" t="s">
        <v>32419</v>
      </c>
      <c r="D5054" t="s">
        <v>32418</v>
      </c>
      <c r="G5054" t="s">
        <v>30188</v>
      </c>
      <c r="H5054" s="18" t="s">
        <v>30187</v>
      </c>
    </row>
    <row r="5055" spans="1:8" x14ac:dyDescent="0.25">
      <c r="A5055" s="19"/>
      <c r="C5055" t="s">
        <v>32414</v>
      </c>
      <c r="D5055" t="s">
        <v>32413</v>
      </c>
      <c r="G5055" t="s">
        <v>30184</v>
      </c>
      <c r="H5055" s="18" t="s">
        <v>30183</v>
      </c>
    </row>
    <row r="5056" spans="1:8" x14ac:dyDescent="0.25">
      <c r="A5056" s="19"/>
      <c r="C5056" t="s">
        <v>28375</v>
      </c>
      <c r="D5056" t="s">
        <v>28374</v>
      </c>
      <c r="G5056" t="s">
        <v>30180</v>
      </c>
      <c r="H5056" s="18" t="s">
        <v>30179</v>
      </c>
    </row>
    <row r="5057" spans="1:8" x14ac:dyDescent="0.25">
      <c r="A5057" s="19"/>
      <c r="C5057" t="s">
        <v>28005</v>
      </c>
      <c r="D5057" t="s">
        <v>28004</v>
      </c>
      <c r="G5057" t="s">
        <v>30176</v>
      </c>
      <c r="H5057" s="18" t="s">
        <v>30175</v>
      </c>
    </row>
    <row r="5058" spans="1:8" x14ac:dyDescent="0.25">
      <c r="A5058" s="19"/>
      <c r="C5058" t="s">
        <v>32947</v>
      </c>
      <c r="D5058" t="s">
        <v>32946</v>
      </c>
      <c r="G5058" t="s">
        <v>30172</v>
      </c>
      <c r="H5058" s="18" t="s">
        <v>30171</v>
      </c>
    </row>
    <row r="5059" spans="1:8" x14ac:dyDescent="0.25">
      <c r="A5059" s="19"/>
      <c r="C5059" t="s">
        <v>27809</v>
      </c>
      <c r="D5059" t="s">
        <v>27808</v>
      </c>
      <c r="G5059" t="s">
        <v>30168</v>
      </c>
      <c r="H5059" s="18" t="s">
        <v>30167</v>
      </c>
    </row>
    <row r="5060" spans="1:8" x14ac:dyDescent="0.25">
      <c r="A5060" s="19"/>
      <c r="C5060" t="s">
        <v>30414</v>
      </c>
      <c r="D5060" t="s">
        <v>30413</v>
      </c>
      <c r="G5060" t="s">
        <v>30164</v>
      </c>
      <c r="H5060" s="18" t="s">
        <v>30163</v>
      </c>
    </row>
    <row r="5061" spans="1:8" x14ac:dyDescent="0.25">
      <c r="A5061" s="19"/>
      <c r="C5061" t="s">
        <v>28555</v>
      </c>
      <c r="D5061" t="s">
        <v>28554</v>
      </c>
      <c r="G5061" t="s">
        <v>30160</v>
      </c>
      <c r="H5061" s="18" t="s">
        <v>30159</v>
      </c>
    </row>
    <row r="5062" spans="1:8" x14ac:dyDescent="0.25">
      <c r="A5062" s="19"/>
      <c r="C5062" t="s">
        <v>30681</v>
      </c>
      <c r="D5062" t="s">
        <v>30680</v>
      </c>
      <c r="G5062" t="s">
        <v>30156</v>
      </c>
      <c r="H5062" s="18" t="s">
        <v>30155</v>
      </c>
    </row>
    <row r="5063" spans="1:8" x14ac:dyDescent="0.25">
      <c r="A5063" s="19"/>
      <c r="C5063" t="s">
        <v>32409</v>
      </c>
      <c r="D5063" t="s">
        <v>32408</v>
      </c>
      <c r="G5063" t="s">
        <v>30152</v>
      </c>
      <c r="H5063" s="18" t="s">
        <v>30151</v>
      </c>
    </row>
    <row r="5064" spans="1:8" x14ac:dyDescent="0.25">
      <c r="A5064" s="19"/>
      <c r="C5064" t="s">
        <v>28551</v>
      </c>
      <c r="D5064" t="s">
        <v>28550</v>
      </c>
      <c r="G5064" t="s">
        <v>30148</v>
      </c>
      <c r="H5064" s="18" t="s">
        <v>30147</v>
      </c>
    </row>
    <row r="5065" spans="1:8" x14ac:dyDescent="0.25">
      <c r="A5065" s="19"/>
      <c r="C5065" t="s">
        <v>31926</v>
      </c>
      <c r="D5065" t="s">
        <v>31925</v>
      </c>
      <c r="G5065" t="s">
        <v>30144</v>
      </c>
      <c r="H5065" s="18" t="s">
        <v>30143</v>
      </c>
    </row>
    <row r="5066" spans="1:8" x14ac:dyDescent="0.25">
      <c r="A5066" s="19"/>
      <c r="C5066" t="s">
        <v>28547</v>
      </c>
      <c r="D5066" t="s">
        <v>28546</v>
      </c>
      <c r="G5066" t="s">
        <v>30140</v>
      </c>
      <c r="H5066" s="18" t="s">
        <v>30139</v>
      </c>
    </row>
    <row r="5067" spans="1:8" x14ac:dyDescent="0.25">
      <c r="A5067" s="19"/>
      <c r="C5067" t="s">
        <v>32404</v>
      </c>
      <c r="D5067" t="s">
        <v>32403</v>
      </c>
      <c r="G5067" t="s">
        <v>30136</v>
      </c>
      <c r="H5067" s="18" t="s">
        <v>30135</v>
      </c>
    </row>
    <row r="5068" spans="1:8" x14ac:dyDescent="0.25">
      <c r="A5068" s="19"/>
      <c r="C5068" t="s">
        <v>32399</v>
      </c>
      <c r="D5068" t="s">
        <v>32398</v>
      </c>
      <c r="G5068" t="s">
        <v>30132</v>
      </c>
      <c r="H5068" s="18" t="s">
        <v>30131</v>
      </c>
    </row>
    <row r="5069" spans="1:8" x14ac:dyDescent="0.25">
      <c r="A5069" s="19"/>
      <c r="C5069" t="s">
        <v>27969</v>
      </c>
      <c r="D5069" t="s">
        <v>27968</v>
      </c>
      <c r="G5069" t="s">
        <v>30128</v>
      </c>
      <c r="H5069" s="18" t="s">
        <v>30127</v>
      </c>
    </row>
    <row r="5070" spans="1:8" x14ac:dyDescent="0.25">
      <c r="A5070" s="19"/>
      <c r="C5070" t="s">
        <v>27807</v>
      </c>
      <c r="D5070" t="s">
        <v>27806</v>
      </c>
      <c r="G5070" t="s">
        <v>30124</v>
      </c>
      <c r="H5070" s="18" t="s">
        <v>30123</v>
      </c>
    </row>
    <row r="5071" spans="1:8" x14ac:dyDescent="0.25">
      <c r="A5071" s="19"/>
      <c r="C5071" t="s">
        <v>31922</v>
      </c>
      <c r="D5071" t="s">
        <v>31921</v>
      </c>
      <c r="G5071" t="s">
        <v>30120</v>
      </c>
      <c r="H5071" s="18" t="s">
        <v>30119</v>
      </c>
    </row>
    <row r="5072" spans="1:8" x14ac:dyDescent="0.25">
      <c r="A5072" s="19"/>
      <c r="C5072" t="s">
        <v>31078</v>
      </c>
      <c r="D5072" t="s">
        <v>31077</v>
      </c>
      <c r="G5072" t="s">
        <v>30116</v>
      </c>
      <c r="H5072" s="18" t="s">
        <v>30115</v>
      </c>
    </row>
    <row r="5073" spans="1:8" x14ac:dyDescent="0.25">
      <c r="A5073" s="19"/>
      <c r="C5073" t="s">
        <v>31918</v>
      </c>
      <c r="D5073" t="s">
        <v>31917</v>
      </c>
      <c r="G5073" t="s">
        <v>30112</v>
      </c>
      <c r="H5073" s="18" t="s">
        <v>30111</v>
      </c>
    </row>
    <row r="5074" spans="1:8" x14ac:dyDescent="0.25">
      <c r="A5074" s="19"/>
      <c r="C5074" t="s">
        <v>28211</v>
      </c>
      <c r="D5074" t="s">
        <v>28210</v>
      </c>
      <c r="G5074" t="s">
        <v>30108</v>
      </c>
      <c r="H5074" s="18" t="s">
        <v>30107</v>
      </c>
    </row>
    <row r="5075" spans="1:8" x14ac:dyDescent="0.25">
      <c r="A5075" s="19"/>
      <c r="C5075" t="s">
        <v>32394</v>
      </c>
      <c r="D5075" t="s">
        <v>32393</v>
      </c>
      <c r="G5075" t="s">
        <v>30104</v>
      </c>
      <c r="H5075" s="18" t="s">
        <v>30103</v>
      </c>
    </row>
    <row r="5076" spans="1:8" x14ac:dyDescent="0.25">
      <c r="A5076" s="19"/>
      <c r="C5076" t="s">
        <v>32389</v>
      </c>
      <c r="D5076" t="s">
        <v>32388</v>
      </c>
      <c r="G5076" t="s">
        <v>30100</v>
      </c>
      <c r="H5076" s="18" t="s">
        <v>30099</v>
      </c>
    </row>
    <row r="5077" spans="1:8" x14ac:dyDescent="0.25">
      <c r="A5077" s="19"/>
      <c r="C5077" t="s">
        <v>27967</v>
      </c>
      <c r="D5077" t="s">
        <v>27966</v>
      </c>
      <c r="G5077" t="s">
        <v>30096</v>
      </c>
      <c r="H5077" s="18" t="s">
        <v>30095</v>
      </c>
    </row>
    <row r="5078" spans="1:8" x14ac:dyDescent="0.25">
      <c r="A5078" s="19"/>
      <c r="C5078" t="s">
        <v>32384</v>
      </c>
      <c r="D5078" t="s">
        <v>32383</v>
      </c>
      <c r="G5078" t="s">
        <v>30092</v>
      </c>
      <c r="H5078" s="18" t="s">
        <v>30091</v>
      </c>
    </row>
    <row r="5079" spans="1:8" x14ac:dyDescent="0.25">
      <c r="A5079" s="19"/>
      <c r="C5079" t="s">
        <v>27795</v>
      </c>
      <c r="D5079" t="s">
        <v>27794</v>
      </c>
      <c r="G5079" t="s">
        <v>30088</v>
      </c>
      <c r="H5079" s="18" t="s">
        <v>30087</v>
      </c>
    </row>
    <row r="5080" spans="1:8" x14ac:dyDescent="0.25">
      <c r="A5080" s="19"/>
      <c r="C5080" t="s">
        <v>31075</v>
      </c>
      <c r="D5080" t="s">
        <v>31074</v>
      </c>
      <c r="G5080" t="s">
        <v>30084</v>
      </c>
      <c r="H5080" s="18" t="s">
        <v>30083</v>
      </c>
    </row>
    <row r="5081" spans="1:8" x14ac:dyDescent="0.25">
      <c r="A5081" s="19"/>
      <c r="C5081" t="s">
        <v>28720</v>
      </c>
      <c r="D5081" t="s">
        <v>28719</v>
      </c>
      <c r="G5081" t="s">
        <v>30080</v>
      </c>
      <c r="H5081" s="18" t="s">
        <v>30079</v>
      </c>
    </row>
    <row r="5082" spans="1:8" x14ac:dyDescent="0.25">
      <c r="A5082" s="19"/>
      <c r="C5082" t="s">
        <v>32379</v>
      </c>
      <c r="D5082" t="s">
        <v>32378</v>
      </c>
      <c r="G5082" t="s">
        <v>30076</v>
      </c>
      <c r="H5082" s="18" t="s">
        <v>30075</v>
      </c>
    </row>
    <row r="5083" spans="1:8" x14ac:dyDescent="0.25">
      <c r="A5083" s="19"/>
      <c r="C5083" t="s">
        <v>32373</v>
      </c>
      <c r="D5083" t="s">
        <v>32372</v>
      </c>
      <c r="G5083" t="s">
        <v>30072</v>
      </c>
      <c r="H5083" s="18" t="s">
        <v>30071</v>
      </c>
    </row>
    <row r="5084" spans="1:8" x14ac:dyDescent="0.25">
      <c r="A5084" s="19"/>
      <c r="C5084" t="s">
        <v>27965</v>
      </c>
      <c r="D5084" t="s">
        <v>27964</v>
      </c>
      <c r="G5084" t="s">
        <v>30068</v>
      </c>
      <c r="H5084" s="18" t="s">
        <v>30067</v>
      </c>
    </row>
    <row r="5085" spans="1:8" x14ac:dyDescent="0.25">
      <c r="A5085" s="19"/>
      <c r="C5085" t="s">
        <v>28373</v>
      </c>
      <c r="D5085" t="s">
        <v>28372</v>
      </c>
      <c r="G5085" t="s">
        <v>30064</v>
      </c>
      <c r="H5085" s="18" t="s">
        <v>30063</v>
      </c>
    </row>
    <row r="5086" spans="1:8" x14ac:dyDescent="0.25">
      <c r="A5086" s="19"/>
      <c r="C5086" t="s">
        <v>29385</v>
      </c>
      <c r="D5086" t="s">
        <v>29384</v>
      </c>
      <c r="G5086" t="s">
        <v>30060</v>
      </c>
      <c r="H5086" s="18" t="s">
        <v>30059</v>
      </c>
    </row>
    <row r="5087" spans="1:8" x14ac:dyDescent="0.25">
      <c r="A5087" s="19"/>
      <c r="C5087" t="s">
        <v>29916</v>
      </c>
      <c r="D5087" t="s">
        <v>29915</v>
      </c>
      <c r="G5087" t="s">
        <v>30056</v>
      </c>
      <c r="H5087" s="18" t="s">
        <v>30055</v>
      </c>
    </row>
    <row r="5088" spans="1:8" x14ac:dyDescent="0.25">
      <c r="A5088" s="19"/>
      <c r="C5088" t="s">
        <v>27741</v>
      </c>
      <c r="D5088" t="s">
        <v>27740</v>
      </c>
      <c r="G5088" t="s">
        <v>30052</v>
      </c>
      <c r="H5088" s="18" t="s">
        <v>30051</v>
      </c>
    </row>
    <row r="5089" spans="1:8" x14ac:dyDescent="0.25">
      <c r="A5089" s="19"/>
      <c r="C5089" t="s">
        <v>27793</v>
      </c>
      <c r="D5089" t="s">
        <v>27792</v>
      </c>
      <c r="G5089" t="s">
        <v>30048</v>
      </c>
      <c r="H5089" s="18" t="s">
        <v>30047</v>
      </c>
    </row>
    <row r="5090" spans="1:8" x14ac:dyDescent="0.25">
      <c r="A5090" s="19"/>
      <c r="C5090" t="s">
        <v>27805</v>
      </c>
      <c r="D5090" t="s">
        <v>27804</v>
      </c>
      <c r="G5090" t="s">
        <v>30044</v>
      </c>
      <c r="H5090" s="18" t="s">
        <v>30043</v>
      </c>
    </row>
    <row r="5091" spans="1:8" x14ac:dyDescent="0.25">
      <c r="A5091" s="19"/>
      <c r="C5091" t="s">
        <v>27877</v>
      </c>
      <c r="D5091" t="s">
        <v>27876</v>
      </c>
      <c r="G5091" t="s">
        <v>30040</v>
      </c>
      <c r="H5091" s="18" t="s">
        <v>30039</v>
      </c>
    </row>
    <row r="5092" spans="1:8" x14ac:dyDescent="0.25">
      <c r="A5092" s="19"/>
      <c r="C5092" t="s">
        <v>32367</v>
      </c>
      <c r="D5092" t="s">
        <v>32366</v>
      </c>
      <c r="G5092" t="s">
        <v>30036</v>
      </c>
      <c r="H5092" s="18" t="s">
        <v>30035</v>
      </c>
    </row>
    <row r="5093" spans="1:8" x14ac:dyDescent="0.25">
      <c r="A5093" s="19"/>
      <c r="C5093" t="s">
        <v>28543</v>
      </c>
      <c r="D5093" t="s">
        <v>28542</v>
      </c>
      <c r="G5093" t="s">
        <v>30032</v>
      </c>
      <c r="H5093" s="18" t="s">
        <v>30031</v>
      </c>
    </row>
    <row r="5094" spans="1:8" x14ac:dyDescent="0.25">
      <c r="A5094" s="19"/>
      <c r="C5094" t="s">
        <v>31826</v>
      </c>
      <c r="D5094" t="s">
        <v>31825</v>
      </c>
      <c r="G5094" t="s">
        <v>30028</v>
      </c>
      <c r="H5094" s="18" t="s">
        <v>30027</v>
      </c>
    </row>
    <row r="5095" spans="1:8" x14ac:dyDescent="0.25">
      <c r="A5095" s="19"/>
      <c r="C5095" t="s">
        <v>33519</v>
      </c>
      <c r="D5095" t="s">
        <v>33518</v>
      </c>
      <c r="G5095" t="s">
        <v>30024</v>
      </c>
      <c r="H5095" s="18" t="s">
        <v>30023</v>
      </c>
    </row>
    <row r="5096" spans="1:8" x14ac:dyDescent="0.25">
      <c r="A5096" s="19"/>
      <c r="C5096" t="s">
        <v>27683</v>
      </c>
      <c r="D5096" t="s">
        <v>27682</v>
      </c>
      <c r="G5096" t="s">
        <v>30020</v>
      </c>
      <c r="H5096" s="18" t="s">
        <v>30019</v>
      </c>
    </row>
    <row r="5097" spans="1:8" x14ac:dyDescent="0.25">
      <c r="A5097" s="19"/>
      <c r="C5097" t="s">
        <v>28539</v>
      </c>
      <c r="D5097" t="s">
        <v>28538</v>
      </c>
      <c r="G5097" t="s">
        <v>30016</v>
      </c>
      <c r="H5097" s="18" t="s">
        <v>30015</v>
      </c>
    </row>
    <row r="5098" spans="1:8" x14ac:dyDescent="0.25">
      <c r="A5098" s="19"/>
      <c r="C5098" t="s">
        <v>27791</v>
      </c>
      <c r="D5098" t="s">
        <v>27790</v>
      </c>
      <c r="G5098" t="s">
        <v>30012</v>
      </c>
      <c r="H5098" s="18" t="s">
        <v>30011</v>
      </c>
    </row>
    <row r="5099" spans="1:8" x14ac:dyDescent="0.25">
      <c r="A5099" s="19"/>
      <c r="C5099" t="s">
        <v>32941</v>
      </c>
      <c r="D5099" t="s">
        <v>32940</v>
      </c>
      <c r="G5099" t="s">
        <v>30008</v>
      </c>
      <c r="H5099" s="18" t="s">
        <v>30007</v>
      </c>
    </row>
    <row r="5100" spans="1:8" x14ac:dyDescent="0.25">
      <c r="A5100" s="19"/>
      <c r="C5100" t="s">
        <v>27963</v>
      </c>
      <c r="D5100" t="s">
        <v>27962</v>
      </c>
      <c r="G5100" t="s">
        <v>30004</v>
      </c>
      <c r="H5100" s="18" t="s">
        <v>30003</v>
      </c>
    </row>
    <row r="5101" spans="1:8" x14ac:dyDescent="0.25">
      <c r="A5101" s="19"/>
      <c r="C5101" t="s">
        <v>27645</v>
      </c>
      <c r="D5101" t="s">
        <v>27644</v>
      </c>
      <c r="G5101" t="s">
        <v>30000</v>
      </c>
      <c r="H5101" s="18" t="s">
        <v>29999</v>
      </c>
    </row>
    <row r="5102" spans="1:8" x14ac:dyDescent="0.25">
      <c r="A5102" s="19"/>
      <c r="C5102" t="s">
        <v>28209</v>
      </c>
      <c r="D5102" t="s">
        <v>28208</v>
      </c>
      <c r="G5102" t="s">
        <v>29996</v>
      </c>
      <c r="H5102" s="18" t="s">
        <v>29995</v>
      </c>
    </row>
    <row r="5103" spans="1:8" x14ac:dyDescent="0.25">
      <c r="A5103" s="19"/>
      <c r="C5103" t="s">
        <v>32361</v>
      </c>
      <c r="D5103" t="s">
        <v>32360</v>
      </c>
      <c r="G5103" t="s">
        <v>29992</v>
      </c>
      <c r="H5103" s="18" t="s">
        <v>29991</v>
      </c>
    </row>
    <row r="5104" spans="1:8" x14ac:dyDescent="0.25">
      <c r="A5104" s="19"/>
      <c r="C5104" t="s">
        <v>28207</v>
      </c>
      <c r="D5104" t="s">
        <v>28206</v>
      </c>
      <c r="G5104" t="s">
        <v>29988</v>
      </c>
      <c r="H5104" s="18" t="s">
        <v>29987</v>
      </c>
    </row>
    <row r="5105" spans="1:8" x14ac:dyDescent="0.25">
      <c r="A5105" s="19"/>
      <c r="C5105" t="s">
        <v>29381</v>
      </c>
      <c r="D5105" t="s">
        <v>29380</v>
      </c>
      <c r="G5105" t="s">
        <v>29984</v>
      </c>
      <c r="H5105" s="18" t="s">
        <v>29983</v>
      </c>
    </row>
    <row r="5106" spans="1:8" x14ac:dyDescent="0.25">
      <c r="A5106" s="19"/>
      <c r="C5106" t="s">
        <v>27739</v>
      </c>
      <c r="D5106" t="s">
        <v>27738</v>
      </c>
      <c r="G5106" t="s">
        <v>29980</v>
      </c>
      <c r="H5106" s="18" t="s">
        <v>29979</v>
      </c>
    </row>
    <row r="5107" spans="1:8" x14ac:dyDescent="0.25">
      <c r="A5107" s="19"/>
      <c r="C5107" t="s">
        <v>27875</v>
      </c>
      <c r="D5107" t="s">
        <v>27874</v>
      </c>
      <c r="G5107" t="s">
        <v>29976</v>
      </c>
      <c r="H5107" s="18" t="s">
        <v>29975</v>
      </c>
    </row>
    <row r="5108" spans="1:8" x14ac:dyDescent="0.25">
      <c r="A5108" s="19"/>
      <c r="C5108" t="s">
        <v>29913</v>
      </c>
      <c r="D5108" t="s">
        <v>29912</v>
      </c>
      <c r="G5108" t="s">
        <v>29972</v>
      </c>
      <c r="H5108" s="18" t="s">
        <v>29971</v>
      </c>
    </row>
    <row r="5109" spans="1:8" x14ac:dyDescent="0.25">
      <c r="A5109" s="19"/>
      <c r="C5109" t="s">
        <v>31822</v>
      </c>
      <c r="D5109" t="s">
        <v>31821</v>
      </c>
      <c r="G5109" t="s">
        <v>29968</v>
      </c>
      <c r="H5109" s="18" t="s">
        <v>29967</v>
      </c>
    </row>
    <row r="5110" spans="1:8" x14ac:dyDescent="0.25">
      <c r="A5110" s="19"/>
      <c r="C5110" t="s">
        <v>28205</v>
      </c>
      <c r="D5110" t="s">
        <v>28204</v>
      </c>
      <c r="G5110" t="s">
        <v>29964</v>
      </c>
      <c r="H5110" s="18" t="s">
        <v>29963</v>
      </c>
    </row>
    <row r="5111" spans="1:8" x14ac:dyDescent="0.25">
      <c r="A5111" s="19"/>
      <c r="C5111" t="s">
        <v>29377</v>
      </c>
      <c r="D5111" t="s">
        <v>29376</v>
      </c>
      <c r="G5111" t="s">
        <v>29960</v>
      </c>
      <c r="H5111" s="18" t="s">
        <v>29959</v>
      </c>
    </row>
    <row r="5112" spans="1:8" x14ac:dyDescent="0.25">
      <c r="A5112" s="19"/>
      <c r="C5112" t="s">
        <v>28351</v>
      </c>
      <c r="D5112" t="s">
        <v>28350</v>
      </c>
      <c r="G5112" t="s">
        <v>42282</v>
      </c>
      <c r="H5112" s="18" t="s">
        <v>42281</v>
      </c>
    </row>
    <row r="5113" spans="1:8" x14ac:dyDescent="0.25">
      <c r="A5113" s="19"/>
      <c r="C5113" t="s">
        <v>28535</v>
      </c>
      <c r="D5113" t="s">
        <v>28534</v>
      </c>
      <c r="G5113" t="s">
        <v>42280</v>
      </c>
      <c r="H5113" s="18" t="s">
        <v>42279</v>
      </c>
    </row>
    <row r="5114" spans="1:8" x14ac:dyDescent="0.25">
      <c r="A5114" s="19"/>
      <c r="C5114" t="s">
        <v>29373</v>
      </c>
      <c r="D5114" t="s">
        <v>29372</v>
      </c>
      <c r="G5114" t="s">
        <v>42278</v>
      </c>
      <c r="H5114" s="18" t="s">
        <v>29956</v>
      </c>
    </row>
    <row r="5115" spans="1:8" x14ac:dyDescent="0.25">
      <c r="A5115" s="19"/>
      <c r="C5115" t="s">
        <v>28203</v>
      </c>
      <c r="D5115" t="s">
        <v>28202</v>
      </c>
      <c r="G5115" t="s">
        <v>42277</v>
      </c>
      <c r="H5115" s="18" t="s">
        <v>29953</v>
      </c>
    </row>
    <row r="5116" spans="1:8" x14ac:dyDescent="0.25">
      <c r="A5116" s="19"/>
      <c r="C5116" t="s">
        <v>29370</v>
      </c>
      <c r="D5116" t="s">
        <v>29369</v>
      </c>
      <c r="G5116" t="s">
        <v>42276</v>
      </c>
      <c r="H5116" s="18" t="s">
        <v>29950</v>
      </c>
    </row>
    <row r="5117" spans="1:8" x14ac:dyDescent="0.25">
      <c r="A5117" s="19"/>
      <c r="C5117" t="s">
        <v>32357</v>
      </c>
      <c r="D5117" t="s">
        <v>32356</v>
      </c>
      <c r="G5117" t="s">
        <v>42275</v>
      </c>
      <c r="H5117" s="18" t="s">
        <v>29947</v>
      </c>
    </row>
    <row r="5118" spans="1:8" x14ac:dyDescent="0.25">
      <c r="A5118" s="19"/>
      <c r="C5118" t="s">
        <v>27627</v>
      </c>
      <c r="D5118" t="s">
        <v>27626</v>
      </c>
      <c r="G5118" t="s">
        <v>42274</v>
      </c>
      <c r="H5118" s="18" t="s">
        <v>29944</v>
      </c>
    </row>
    <row r="5119" spans="1:8" x14ac:dyDescent="0.25">
      <c r="A5119" s="19"/>
      <c r="C5119" t="s">
        <v>27569</v>
      </c>
      <c r="D5119" t="s">
        <v>27568</v>
      </c>
      <c r="G5119" t="s">
        <v>42273</v>
      </c>
      <c r="H5119" s="18" t="s">
        <v>29941</v>
      </c>
    </row>
    <row r="5120" spans="1:8" x14ac:dyDescent="0.25">
      <c r="A5120" s="19"/>
      <c r="C5120" t="s">
        <v>28531</v>
      </c>
      <c r="D5120" t="s">
        <v>28530</v>
      </c>
      <c r="G5120" t="s">
        <v>42272</v>
      </c>
      <c r="H5120" s="18" t="s">
        <v>29938</v>
      </c>
    </row>
    <row r="5121" spans="1:8" x14ac:dyDescent="0.25">
      <c r="A5121" s="19"/>
      <c r="C5121" t="s">
        <v>27563</v>
      </c>
      <c r="D5121" t="s">
        <v>27562</v>
      </c>
      <c r="G5121" t="s">
        <v>42271</v>
      </c>
      <c r="H5121" s="18" t="s">
        <v>29935</v>
      </c>
    </row>
    <row r="5122" spans="1:8" x14ac:dyDescent="0.25">
      <c r="A5122" s="19"/>
      <c r="C5122" t="s">
        <v>28201</v>
      </c>
      <c r="D5122" t="s">
        <v>28200</v>
      </c>
      <c r="G5122" t="s">
        <v>42270</v>
      </c>
      <c r="H5122" s="18" t="s">
        <v>29932</v>
      </c>
    </row>
    <row r="5123" spans="1:8" x14ac:dyDescent="0.25">
      <c r="A5123" s="19"/>
      <c r="C5123" t="s">
        <v>29367</v>
      </c>
      <c r="D5123" t="s">
        <v>29366</v>
      </c>
      <c r="G5123" t="s">
        <v>42269</v>
      </c>
      <c r="H5123" s="18" t="s">
        <v>29929</v>
      </c>
    </row>
    <row r="5124" spans="1:8" x14ac:dyDescent="0.25">
      <c r="A5124" s="19"/>
      <c r="C5124" t="s">
        <v>29364</v>
      </c>
      <c r="D5124" t="s">
        <v>29363</v>
      </c>
      <c r="G5124" t="s">
        <v>42268</v>
      </c>
      <c r="H5124" s="18" t="s">
        <v>29926</v>
      </c>
    </row>
    <row r="5125" spans="1:8" x14ac:dyDescent="0.25">
      <c r="A5125" s="19"/>
      <c r="C5125" t="s">
        <v>29361</v>
      </c>
      <c r="D5125" t="s">
        <v>29360</v>
      </c>
      <c r="G5125" t="s">
        <v>42267</v>
      </c>
      <c r="H5125" s="18" t="s">
        <v>29923</v>
      </c>
    </row>
    <row r="5126" spans="1:8" x14ac:dyDescent="0.25">
      <c r="A5126" s="19"/>
      <c r="C5126" t="s">
        <v>31818</v>
      </c>
      <c r="D5126" t="s">
        <v>31817</v>
      </c>
      <c r="G5126" t="s">
        <v>42266</v>
      </c>
      <c r="H5126" s="18" t="s">
        <v>29920</v>
      </c>
    </row>
    <row r="5127" spans="1:8" x14ac:dyDescent="0.25">
      <c r="A5127" s="19"/>
      <c r="C5127" t="s">
        <v>27549</v>
      </c>
      <c r="D5127" t="s">
        <v>27548</v>
      </c>
      <c r="G5127" t="s">
        <v>42265</v>
      </c>
      <c r="H5127" s="18" t="s">
        <v>29917</v>
      </c>
    </row>
    <row r="5128" spans="1:8" x14ac:dyDescent="0.25">
      <c r="A5128" s="19"/>
      <c r="C5128" t="s">
        <v>27547</v>
      </c>
      <c r="D5128" t="s">
        <v>27546</v>
      </c>
      <c r="G5128" t="s">
        <v>42264</v>
      </c>
      <c r="H5128" s="18" t="s">
        <v>29914</v>
      </c>
    </row>
    <row r="5129" spans="1:8" x14ac:dyDescent="0.25">
      <c r="A5129" s="19"/>
      <c r="C5129" t="s">
        <v>28349</v>
      </c>
      <c r="D5129" t="s">
        <v>28348</v>
      </c>
      <c r="G5129" t="s">
        <v>42263</v>
      </c>
      <c r="H5129" s="18" t="s">
        <v>29911</v>
      </c>
    </row>
    <row r="5130" spans="1:8" x14ac:dyDescent="0.25">
      <c r="A5130" s="19"/>
      <c r="C5130" t="s">
        <v>29357</v>
      </c>
      <c r="D5130" t="s">
        <v>29356</v>
      </c>
      <c r="G5130" t="s">
        <v>42262</v>
      </c>
      <c r="H5130" s="18" t="s">
        <v>29908</v>
      </c>
    </row>
    <row r="5131" spans="1:8" x14ac:dyDescent="0.25">
      <c r="A5131" s="19"/>
      <c r="C5131" t="s">
        <v>31814</v>
      </c>
      <c r="D5131" t="s">
        <v>31813</v>
      </c>
      <c r="G5131" t="s">
        <v>42261</v>
      </c>
      <c r="H5131" s="18" t="s">
        <v>29905</v>
      </c>
    </row>
    <row r="5132" spans="1:8" x14ac:dyDescent="0.25">
      <c r="A5132" s="19"/>
      <c r="C5132" t="s">
        <v>28527</v>
      </c>
      <c r="D5132" t="s">
        <v>28526</v>
      </c>
      <c r="G5132" t="s">
        <v>42260</v>
      </c>
      <c r="H5132" s="18" t="s">
        <v>29902</v>
      </c>
    </row>
    <row r="5133" spans="1:8" x14ac:dyDescent="0.25">
      <c r="A5133" s="19"/>
      <c r="C5133" t="s">
        <v>29353</v>
      </c>
      <c r="D5133" t="s">
        <v>29352</v>
      </c>
      <c r="G5133" t="s">
        <v>42259</v>
      </c>
      <c r="H5133" s="18" t="s">
        <v>29899</v>
      </c>
    </row>
    <row r="5134" spans="1:8" x14ac:dyDescent="0.25">
      <c r="A5134" s="19"/>
      <c r="C5134" t="s">
        <v>27625</v>
      </c>
      <c r="D5134" t="s">
        <v>27624</v>
      </c>
      <c r="G5134" t="s">
        <v>42258</v>
      </c>
      <c r="H5134" s="18" t="s">
        <v>29896</v>
      </c>
    </row>
    <row r="5135" spans="1:8" x14ac:dyDescent="0.25">
      <c r="A5135" s="19"/>
      <c r="C5135" t="s">
        <v>31072</v>
      </c>
      <c r="D5135" t="s">
        <v>31071</v>
      </c>
      <c r="G5135" t="s">
        <v>42257</v>
      </c>
      <c r="H5135" s="18" t="s">
        <v>29893</v>
      </c>
    </row>
    <row r="5136" spans="1:8" x14ac:dyDescent="0.25">
      <c r="A5136" s="19"/>
      <c r="C5136" t="s">
        <v>30410</v>
      </c>
      <c r="D5136" t="s">
        <v>30409</v>
      </c>
      <c r="G5136" t="s">
        <v>42256</v>
      </c>
      <c r="H5136" s="18" t="s">
        <v>29890</v>
      </c>
    </row>
    <row r="5137" spans="1:8" x14ac:dyDescent="0.25">
      <c r="A5137" s="19"/>
      <c r="C5137" t="s">
        <v>29349</v>
      </c>
      <c r="D5137" t="s">
        <v>29348</v>
      </c>
      <c r="G5137" t="s">
        <v>42255</v>
      </c>
      <c r="H5137" s="18" t="s">
        <v>29887</v>
      </c>
    </row>
    <row r="5138" spans="1:8" x14ac:dyDescent="0.25">
      <c r="A5138" s="19"/>
      <c r="C5138" t="s">
        <v>27523</v>
      </c>
      <c r="D5138" t="s">
        <v>27522</v>
      </c>
      <c r="G5138" t="s">
        <v>42254</v>
      </c>
      <c r="H5138" s="18" t="s">
        <v>29884</v>
      </c>
    </row>
    <row r="5139" spans="1:8" x14ac:dyDescent="0.25">
      <c r="A5139" s="19"/>
      <c r="C5139" t="s">
        <v>29910</v>
      </c>
      <c r="D5139" t="s">
        <v>29909</v>
      </c>
      <c r="G5139" t="s">
        <v>42253</v>
      </c>
      <c r="H5139" s="18" t="s">
        <v>29881</v>
      </c>
    </row>
    <row r="5140" spans="1:8" x14ac:dyDescent="0.25">
      <c r="A5140" s="19"/>
      <c r="C5140" t="s">
        <v>28347</v>
      </c>
      <c r="D5140" t="s">
        <v>28346</v>
      </c>
      <c r="G5140" t="s">
        <v>42252</v>
      </c>
      <c r="H5140" s="18" t="s">
        <v>29878</v>
      </c>
    </row>
    <row r="5141" spans="1:8" x14ac:dyDescent="0.25">
      <c r="A5141" s="19"/>
      <c r="C5141" t="s">
        <v>28199</v>
      </c>
      <c r="D5141" t="s">
        <v>28198</v>
      </c>
      <c r="G5141" t="s">
        <v>42251</v>
      </c>
      <c r="H5141" s="18" t="s">
        <v>29875</v>
      </c>
    </row>
    <row r="5142" spans="1:8" x14ac:dyDescent="0.25">
      <c r="A5142" s="19"/>
      <c r="C5142" t="s">
        <v>29345</v>
      </c>
      <c r="D5142" t="s">
        <v>29344</v>
      </c>
      <c r="G5142" t="s">
        <v>42250</v>
      </c>
      <c r="H5142" s="18" t="s">
        <v>29872</v>
      </c>
    </row>
    <row r="5143" spans="1:8" x14ac:dyDescent="0.25">
      <c r="A5143" s="19"/>
      <c r="C5143" t="s">
        <v>27497</v>
      </c>
      <c r="D5143" t="s">
        <v>27496</v>
      </c>
      <c r="G5143" t="s">
        <v>42249</v>
      </c>
      <c r="H5143" s="18" t="s">
        <v>29869</v>
      </c>
    </row>
    <row r="5144" spans="1:8" x14ac:dyDescent="0.25">
      <c r="A5144" s="19"/>
      <c r="C5144" t="s">
        <v>28197</v>
      </c>
      <c r="D5144" t="s">
        <v>28196</v>
      </c>
      <c r="G5144" t="s">
        <v>42248</v>
      </c>
      <c r="H5144" s="18" t="s">
        <v>29866</v>
      </c>
    </row>
    <row r="5145" spans="1:8" x14ac:dyDescent="0.25">
      <c r="A5145" s="19"/>
      <c r="C5145" t="s">
        <v>28523</v>
      </c>
      <c r="D5145" t="s">
        <v>28522</v>
      </c>
      <c r="G5145" t="s">
        <v>42247</v>
      </c>
      <c r="H5145" s="18" t="s">
        <v>29863</v>
      </c>
    </row>
    <row r="5146" spans="1:8" x14ac:dyDescent="0.25">
      <c r="A5146" s="19"/>
      <c r="C5146" t="s">
        <v>30314</v>
      </c>
      <c r="D5146" t="s">
        <v>30313</v>
      </c>
      <c r="G5146" t="s">
        <v>42246</v>
      </c>
      <c r="H5146" s="18" t="s">
        <v>29860</v>
      </c>
    </row>
    <row r="5147" spans="1:8" x14ac:dyDescent="0.25">
      <c r="A5147" s="19"/>
      <c r="C5147" t="s">
        <v>28345</v>
      </c>
      <c r="D5147" t="s">
        <v>28344</v>
      </c>
      <c r="G5147" t="s">
        <v>42245</v>
      </c>
      <c r="H5147" s="18" t="s">
        <v>29857</v>
      </c>
    </row>
    <row r="5148" spans="1:8" x14ac:dyDescent="0.25">
      <c r="A5148" s="19"/>
      <c r="C5148" t="s">
        <v>30406</v>
      </c>
      <c r="D5148" t="s">
        <v>30405</v>
      </c>
      <c r="G5148" t="s">
        <v>42244</v>
      </c>
      <c r="H5148" s="18" t="s">
        <v>29854</v>
      </c>
    </row>
    <row r="5149" spans="1:8" x14ac:dyDescent="0.25">
      <c r="A5149" s="19"/>
      <c r="C5149" t="s">
        <v>32353</v>
      </c>
      <c r="D5149" t="s">
        <v>32352</v>
      </c>
      <c r="G5149" t="s">
        <v>42243</v>
      </c>
      <c r="H5149" s="18" t="s">
        <v>29851</v>
      </c>
    </row>
    <row r="5150" spans="1:8" x14ac:dyDescent="0.25">
      <c r="A5150" s="19"/>
      <c r="C5150" t="s">
        <v>27447</v>
      </c>
      <c r="D5150" t="s">
        <v>27446</v>
      </c>
      <c r="G5150" t="s">
        <v>42242</v>
      </c>
      <c r="H5150" s="18" t="s">
        <v>42241</v>
      </c>
    </row>
    <row r="5151" spans="1:8" x14ac:dyDescent="0.25">
      <c r="A5151" s="19"/>
      <c r="C5151" t="s">
        <v>28519</v>
      </c>
      <c r="D5151" t="s">
        <v>28518</v>
      </c>
      <c r="G5151" t="s">
        <v>42240</v>
      </c>
      <c r="H5151" s="18" t="s">
        <v>29848</v>
      </c>
    </row>
    <row r="5152" spans="1:8" x14ac:dyDescent="0.25">
      <c r="A5152" s="19"/>
      <c r="C5152" t="s">
        <v>28343</v>
      </c>
      <c r="D5152" t="s">
        <v>28342</v>
      </c>
      <c r="G5152" t="s">
        <v>42239</v>
      </c>
      <c r="H5152" s="18" t="s">
        <v>29845</v>
      </c>
    </row>
    <row r="5153" spans="1:8" x14ac:dyDescent="0.25">
      <c r="A5153" s="19"/>
      <c r="C5153" t="s">
        <v>28195</v>
      </c>
      <c r="D5153" t="s">
        <v>28194</v>
      </c>
      <c r="G5153" t="s">
        <v>42238</v>
      </c>
      <c r="H5153" s="18" t="s">
        <v>29842</v>
      </c>
    </row>
    <row r="5154" spans="1:8" x14ac:dyDescent="0.25">
      <c r="A5154" s="19"/>
      <c r="C5154" t="s">
        <v>27545</v>
      </c>
      <c r="D5154" t="s">
        <v>27544</v>
      </c>
      <c r="G5154" t="s">
        <v>42237</v>
      </c>
      <c r="H5154" s="18" t="s">
        <v>29839</v>
      </c>
    </row>
    <row r="5155" spans="1:8" x14ac:dyDescent="0.25">
      <c r="A5155" s="19"/>
      <c r="C5155" t="s">
        <v>28193</v>
      </c>
      <c r="D5155" t="s">
        <v>28192</v>
      </c>
      <c r="G5155" t="s">
        <v>42236</v>
      </c>
      <c r="H5155" s="18" t="s">
        <v>29836</v>
      </c>
    </row>
    <row r="5156" spans="1:8" x14ac:dyDescent="0.25">
      <c r="A5156" s="19"/>
      <c r="C5156" t="s">
        <v>28191</v>
      </c>
      <c r="D5156" t="s">
        <v>28190</v>
      </c>
      <c r="G5156" t="s">
        <v>42235</v>
      </c>
      <c r="H5156" s="18" t="s">
        <v>29833</v>
      </c>
    </row>
    <row r="5157" spans="1:8" x14ac:dyDescent="0.25">
      <c r="A5157" s="19"/>
      <c r="C5157" t="s">
        <v>28189</v>
      </c>
      <c r="D5157" t="s">
        <v>28188</v>
      </c>
      <c r="G5157" t="s">
        <v>42234</v>
      </c>
      <c r="H5157" s="18" t="s">
        <v>29830</v>
      </c>
    </row>
    <row r="5158" spans="1:8" x14ac:dyDescent="0.25">
      <c r="A5158" s="19"/>
      <c r="C5158" t="s">
        <v>27837</v>
      </c>
      <c r="D5158" t="s">
        <v>27836</v>
      </c>
      <c r="G5158" t="s">
        <v>42233</v>
      </c>
      <c r="H5158" s="18" t="s">
        <v>29827</v>
      </c>
    </row>
    <row r="5159" spans="1:8" x14ac:dyDescent="0.25">
      <c r="A5159" s="19"/>
      <c r="C5159" t="s">
        <v>27961</v>
      </c>
      <c r="D5159" t="s">
        <v>27960</v>
      </c>
      <c r="G5159" t="s">
        <v>42232</v>
      </c>
      <c r="H5159" s="18" t="s">
        <v>29824</v>
      </c>
    </row>
    <row r="5160" spans="1:8" x14ac:dyDescent="0.25">
      <c r="A5160" s="19"/>
      <c r="C5160" t="s">
        <v>27495</v>
      </c>
      <c r="D5160" t="s">
        <v>27494</v>
      </c>
      <c r="G5160" t="s">
        <v>42231</v>
      </c>
      <c r="H5160" s="18" t="s">
        <v>42230</v>
      </c>
    </row>
    <row r="5161" spans="1:8" x14ac:dyDescent="0.25">
      <c r="A5161" s="19"/>
      <c r="C5161" t="s">
        <v>27493</v>
      </c>
      <c r="D5161" t="s">
        <v>27492</v>
      </c>
      <c r="G5161" t="s">
        <v>29821</v>
      </c>
      <c r="H5161" s="18" t="s">
        <v>29820</v>
      </c>
    </row>
    <row r="5162" spans="1:8" x14ac:dyDescent="0.25">
      <c r="A5162" s="19"/>
      <c r="C5162" t="s">
        <v>28515</v>
      </c>
      <c r="D5162" t="s">
        <v>28514</v>
      </c>
      <c r="G5162" t="s">
        <v>29817</v>
      </c>
      <c r="H5162" s="18" t="s">
        <v>29816</v>
      </c>
    </row>
    <row r="5163" spans="1:8" x14ac:dyDescent="0.25">
      <c r="A5163" s="19"/>
      <c r="C5163" t="s">
        <v>27445</v>
      </c>
      <c r="D5163" t="s">
        <v>27444</v>
      </c>
      <c r="G5163" t="s">
        <v>29813</v>
      </c>
      <c r="H5163" s="18" t="s">
        <v>29812</v>
      </c>
    </row>
    <row r="5164" spans="1:8" x14ac:dyDescent="0.25">
      <c r="A5164" s="19"/>
      <c r="C5164" t="s">
        <v>27443</v>
      </c>
      <c r="D5164" t="s">
        <v>27442</v>
      </c>
      <c r="G5164" t="s">
        <v>29809</v>
      </c>
      <c r="H5164" s="18" t="s">
        <v>29808</v>
      </c>
    </row>
    <row r="5165" spans="1:8" x14ac:dyDescent="0.25">
      <c r="A5165" s="19"/>
      <c r="C5165" t="s">
        <v>31069</v>
      </c>
      <c r="D5165" t="s">
        <v>31068</v>
      </c>
      <c r="G5165" t="s">
        <v>29805</v>
      </c>
      <c r="H5165" s="18" t="s">
        <v>29804</v>
      </c>
    </row>
    <row r="5166" spans="1:8" x14ac:dyDescent="0.25">
      <c r="A5166" s="19"/>
      <c r="C5166" t="s">
        <v>29632</v>
      </c>
      <c r="D5166" t="s">
        <v>29631</v>
      </c>
      <c r="G5166" t="s">
        <v>29801</v>
      </c>
      <c r="H5166" s="18" t="s">
        <v>12498</v>
      </c>
    </row>
    <row r="5167" spans="1:8" x14ac:dyDescent="0.25">
      <c r="A5167" s="19"/>
      <c r="C5167" t="s">
        <v>28187</v>
      </c>
      <c r="D5167" t="s">
        <v>28186</v>
      </c>
      <c r="G5167" t="s">
        <v>29798</v>
      </c>
      <c r="H5167" s="18" t="s">
        <v>29797</v>
      </c>
    </row>
    <row r="5168" spans="1:8" x14ac:dyDescent="0.25">
      <c r="A5168" s="19"/>
      <c r="C5168" t="s">
        <v>27491</v>
      </c>
      <c r="D5168" t="s">
        <v>27490</v>
      </c>
      <c r="G5168" t="s">
        <v>29794</v>
      </c>
      <c r="H5168" s="18" t="s">
        <v>29793</v>
      </c>
    </row>
    <row r="5169" spans="1:8" x14ac:dyDescent="0.25">
      <c r="A5169" s="19"/>
      <c r="C5169" t="s">
        <v>31066</v>
      </c>
      <c r="D5169" t="s">
        <v>31065</v>
      </c>
      <c r="G5169" t="s">
        <v>29790</v>
      </c>
      <c r="H5169" s="18" t="s">
        <v>29789</v>
      </c>
    </row>
    <row r="5170" spans="1:8" x14ac:dyDescent="0.25">
      <c r="A5170" s="19"/>
      <c r="C5170" t="s">
        <v>28513</v>
      </c>
      <c r="D5170" t="s">
        <v>28512</v>
      </c>
      <c r="G5170" t="s">
        <v>29786</v>
      </c>
      <c r="H5170" s="18" t="s">
        <v>29785</v>
      </c>
    </row>
    <row r="5171" spans="1:8" x14ac:dyDescent="0.25">
      <c r="A5171" s="19"/>
      <c r="C5171" t="s">
        <v>32349</v>
      </c>
      <c r="D5171" t="s">
        <v>32348</v>
      </c>
      <c r="G5171" t="s">
        <v>29782</v>
      </c>
      <c r="H5171" s="18" t="s">
        <v>29781</v>
      </c>
    </row>
    <row r="5172" spans="1:8" x14ac:dyDescent="0.25">
      <c r="A5172" s="19"/>
      <c r="C5172" t="s">
        <v>27489</v>
      </c>
      <c r="D5172" t="s">
        <v>27488</v>
      </c>
      <c r="G5172" t="s">
        <v>29778</v>
      </c>
      <c r="H5172" s="18" t="s">
        <v>29777</v>
      </c>
    </row>
    <row r="5173" spans="1:8" x14ac:dyDescent="0.25">
      <c r="A5173" s="19"/>
      <c r="C5173" t="s">
        <v>28341</v>
      </c>
      <c r="D5173" t="s">
        <v>28340</v>
      </c>
      <c r="G5173" t="s">
        <v>29774</v>
      </c>
      <c r="H5173" s="18" t="s">
        <v>29773</v>
      </c>
    </row>
    <row r="5174" spans="1:8" x14ac:dyDescent="0.25">
      <c r="A5174" s="19"/>
      <c r="C5174" t="s">
        <v>29341</v>
      </c>
      <c r="D5174" t="s">
        <v>29340</v>
      </c>
      <c r="G5174" t="s">
        <v>29770</v>
      </c>
      <c r="H5174" s="18" t="s">
        <v>29769</v>
      </c>
    </row>
    <row r="5175" spans="1:8" x14ac:dyDescent="0.25">
      <c r="A5175" s="19"/>
      <c r="C5175" t="s">
        <v>28185</v>
      </c>
      <c r="D5175" t="s">
        <v>28184</v>
      </c>
      <c r="G5175" t="s">
        <v>29766</v>
      </c>
      <c r="H5175" s="18" t="s">
        <v>29765</v>
      </c>
    </row>
    <row r="5176" spans="1:8" x14ac:dyDescent="0.25">
      <c r="A5176" s="19"/>
      <c r="C5176" t="s">
        <v>32345</v>
      </c>
      <c r="D5176" t="s">
        <v>32344</v>
      </c>
      <c r="G5176" t="s">
        <v>29762</v>
      </c>
      <c r="H5176" s="18" t="s">
        <v>29761</v>
      </c>
    </row>
    <row r="5177" spans="1:8" x14ac:dyDescent="0.25">
      <c r="A5177" s="19"/>
      <c r="C5177" t="s">
        <v>31063</v>
      </c>
      <c r="D5177" t="s">
        <v>31062</v>
      </c>
      <c r="G5177" t="s">
        <v>29758</v>
      </c>
      <c r="H5177" s="18" t="s">
        <v>29757</v>
      </c>
    </row>
    <row r="5178" spans="1:8" x14ac:dyDescent="0.25">
      <c r="A5178" s="19"/>
      <c r="C5178" t="s">
        <v>31810</v>
      </c>
      <c r="D5178" t="s">
        <v>31809</v>
      </c>
      <c r="G5178" t="s">
        <v>29754</v>
      </c>
      <c r="H5178" s="18" t="s">
        <v>29753</v>
      </c>
    </row>
    <row r="5179" spans="1:8" x14ac:dyDescent="0.25">
      <c r="A5179" s="19"/>
      <c r="C5179" t="s">
        <v>31060</v>
      </c>
      <c r="D5179" t="s">
        <v>31059</v>
      </c>
      <c r="G5179" t="s">
        <v>29750</v>
      </c>
      <c r="H5179" s="18" t="s">
        <v>29749</v>
      </c>
    </row>
    <row r="5180" spans="1:8" x14ac:dyDescent="0.25">
      <c r="A5180" s="19"/>
      <c r="C5180" t="s">
        <v>29337</v>
      </c>
      <c r="D5180" t="s">
        <v>29336</v>
      </c>
      <c r="G5180" t="s">
        <v>29746</v>
      </c>
      <c r="H5180" s="18" t="s">
        <v>29745</v>
      </c>
    </row>
    <row r="5181" spans="1:8" x14ac:dyDescent="0.25">
      <c r="A5181" s="19"/>
      <c r="C5181" t="s">
        <v>28003</v>
      </c>
      <c r="D5181" t="s">
        <v>28002</v>
      </c>
      <c r="G5181" t="s">
        <v>29742</v>
      </c>
      <c r="H5181" s="18" t="s">
        <v>29741</v>
      </c>
    </row>
    <row r="5182" spans="1:8" x14ac:dyDescent="0.25">
      <c r="A5182" s="19"/>
      <c r="C5182" t="s">
        <v>28339</v>
      </c>
      <c r="D5182" t="s">
        <v>28338</v>
      </c>
      <c r="G5182" t="s">
        <v>29738</v>
      </c>
      <c r="H5182" s="18" t="s">
        <v>29737</v>
      </c>
    </row>
    <row r="5183" spans="1:8" x14ac:dyDescent="0.25">
      <c r="A5183" s="19"/>
      <c r="C5183" t="s">
        <v>28511</v>
      </c>
      <c r="D5183" t="s">
        <v>28510</v>
      </c>
      <c r="G5183" t="s">
        <v>29734</v>
      </c>
      <c r="H5183" s="18" t="s">
        <v>29733</v>
      </c>
    </row>
    <row r="5184" spans="1:8" x14ac:dyDescent="0.25">
      <c r="A5184" s="19"/>
      <c r="C5184" t="s">
        <v>27441</v>
      </c>
      <c r="D5184" t="s">
        <v>27440</v>
      </c>
      <c r="G5184" t="s">
        <v>29730</v>
      </c>
      <c r="H5184" s="18" t="s">
        <v>29729</v>
      </c>
    </row>
    <row r="5185" spans="1:8" x14ac:dyDescent="0.25">
      <c r="A5185" s="19"/>
      <c r="C5185" t="s">
        <v>31914</v>
      </c>
      <c r="D5185" t="s">
        <v>31913</v>
      </c>
      <c r="G5185" t="s">
        <v>29726</v>
      </c>
      <c r="H5185" s="18" t="s">
        <v>29725</v>
      </c>
    </row>
    <row r="5186" spans="1:8" x14ac:dyDescent="0.25">
      <c r="A5186" s="19"/>
      <c r="C5186" t="s">
        <v>32341</v>
      </c>
      <c r="D5186" t="s">
        <v>32340</v>
      </c>
      <c r="G5186" t="s">
        <v>29722</v>
      </c>
      <c r="H5186" s="18" t="s">
        <v>29721</v>
      </c>
    </row>
    <row r="5187" spans="1:8" x14ac:dyDescent="0.25">
      <c r="A5187" s="19"/>
      <c r="C5187" t="s">
        <v>31057</v>
      </c>
      <c r="D5187" t="s">
        <v>31056</v>
      </c>
      <c r="G5187" t="s">
        <v>29718</v>
      </c>
      <c r="H5187" s="18" t="s">
        <v>29717</v>
      </c>
    </row>
    <row r="5188" spans="1:8" x14ac:dyDescent="0.25">
      <c r="A5188" s="19"/>
      <c r="C5188" t="s">
        <v>30402</v>
      </c>
      <c r="D5188" t="s">
        <v>30401</v>
      </c>
      <c r="G5188" t="s">
        <v>29714</v>
      </c>
      <c r="H5188" s="18" t="s">
        <v>29713</v>
      </c>
    </row>
    <row r="5189" spans="1:8" x14ac:dyDescent="0.25">
      <c r="A5189" s="19"/>
      <c r="C5189" t="s">
        <v>28509</v>
      </c>
      <c r="D5189" t="s">
        <v>28508</v>
      </c>
      <c r="G5189" t="s">
        <v>29710</v>
      </c>
      <c r="H5189" s="18" t="s">
        <v>29709</v>
      </c>
    </row>
    <row r="5190" spans="1:8" x14ac:dyDescent="0.25">
      <c r="A5190" s="19"/>
      <c r="C5190" t="s">
        <v>27487</v>
      </c>
      <c r="D5190" t="s">
        <v>27486</v>
      </c>
      <c r="G5190" t="s">
        <v>29706</v>
      </c>
      <c r="H5190" s="18" t="s">
        <v>29705</v>
      </c>
    </row>
    <row r="5191" spans="1:8" x14ac:dyDescent="0.25">
      <c r="A5191" s="19"/>
      <c r="C5191" t="s">
        <v>32935</v>
      </c>
      <c r="D5191" t="s">
        <v>32934</v>
      </c>
      <c r="G5191" t="s">
        <v>29702</v>
      </c>
      <c r="H5191" s="18" t="s">
        <v>29701</v>
      </c>
    </row>
    <row r="5192" spans="1:8" x14ac:dyDescent="0.25">
      <c r="A5192" s="19"/>
      <c r="C5192" t="s">
        <v>28337</v>
      </c>
      <c r="D5192" t="s">
        <v>28336</v>
      </c>
      <c r="G5192" t="s">
        <v>29698</v>
      </c>
      <c r="H5192" s="18" t="s">
        <v>29697</v>
      </c>
    </row>
    <row r="5193" spans="1:8" x14ac:dyDescent="0.25">
      <c r="A5193" s="19"/>
      <c r="C5193" t="s">
        <v>32337</v>
      </c>
      <c r="D5193" t="s">
        <v>32336</v>
      </c>
      <c r="G5193" t="s">
        <v>29694</v>
      </c>
      <c r="H5193" s="18" t="s">
        <v>29693</v>
      </c>
    </row>
    <row r="5194" spans="1:8" x14ac:dyDescent="0.25">
      <c r="A5194" s="19"/>
      <c r="C5194" t="s">
        <v>29333</v>
      </c>
      <c r="D5194" t="s">
        <v>29332</v>
      </c>
      <c r="G5194" t="s">
        <v>29690</v>
      </c>
      <c r="H5194" s="18" t="s">
        <v>29689</v>
      </c>
    </row>
    <row r="5195" spans="1:8" x14ac:dyDescent="0.25">
      <c r="A5195" s="19"/>
      <c r="C5195" t="s">
        <v>27913</v>
      </c>
      <c r="D5195" t="s">
        <v>27912</v>
      </c>
      <c r="G5195" t="s">
        <v>29686</v>
      </c>
      <c r="H5195" s="18" t="s">
        <v>29685</v>
      </c>
    </row>
    <row r="5196" spans="1:8" x14ac:dyDescent="0.25">
      <c r="A5196" s="19"/>
      <c r="C5196" t="s">
        <v>32929</v>
      </c>
      <c r="D5196" t="s">
        <v>32928</v>
      </c>
      <c r="G5196" t="s">
        <v>29682</v>
      </c>
      <c r="H5196" s="18" t="s">
        <v>29681</v>
      </c>
    </row>
    <row r="5197" spans="1:8" x14ac:dyDescent="0.25">
      <c r="A5197" s="19"/>
      <c r="C5197" t="s">
        <v>32333</v>
      </c>
      <c r="D5197" t="s">
        <v>32332</v>
      </c>
      <c r="G5197" t="s">
        <v>29678</v>
      </c>
      <c r="H5197" s="18" t="s">
        <v>29677</v>
      </c>
    </row>
    <row r="5198" spans="1:8" x14ac:dyDescent="0.25">
      <c r="A5198" s="19"/>
      <c r="C5198" t="s">
        <v>32329</v>
      </c>
      <c r="D5198" t="s">
        <v>32328</v>
      </c>
      <c r="G5198" t="s">
        <v>29674</v>
      </c>
      <c r="H5198" s="18" t="s">
        <v>29673</v>
      </c>
    </row>
    <row r="5199" spans="1:8" x14ac:dyDescent="0.25">
      <c r="A5199" s="19"/>
      <c r="C5199" t="s">
        <v>31054</v>
      </c>
      <c r="D5199" t="s">
        <v>31053</v>
      </c>
      <c r="G5199" t="s">
        <v>29670</v>
      </c>
      <c r="H5199" s="18" t="s">
        <v>29669</v>
      </c>
    </row>
    <row r="5200" spans="1:8" x14ac:dyDescent="0.25">
      <c r="A5200" s="19"/>
      <c r="C5200" t="s">
        <v>27485</v>
      </c>
      <c r="D5200" t="s">
        <v>27484</v>
      </c>
      <c r="G5200" t="s">
        <v>29666</v>
      </c>
      <c r="H5200" s="18" t="s">
        <v>29665</v>
      </c>
    </row>
    <row r="5201" spans="1:8" x14ac:dyDescent="0.25">
      <c r="A5201" s="19"/>
      <c r="C5201" t="s">
        <v>30678</v>
      </c>
      <c r="D5201" t="s">
        <v>30677</v>
      </c>
      <c r="G5201" t="s">
        <v>29662</v>
      </c>
      <c r="H5201" s="18" t="s">
        <v>29661</v>
      </c>
    </row>
    <row r="5202" spans="1:8" x14ac:dyDescent="0.25">
      <c r="A5202" s="19"/>
      <c r="C5202" t="s">
        <v>27381</v>
      </c>
      <c r="D5202" t="s">
        <v>27380</v>
      </c>
      <c r="G5202" t="s">
        <v>29658</v>
      </c>
      <c r="H5202" s="18" t="s">
        <v>29657</v>
      </c>
    </row>
    <row r="5203" spans="1:8" x14ac:dyDescent="0.25">
      <c r="A5203" s="19"/>
      <c r="C5203" t="s">
        <v>28001</v>
      </c>
      <c r="D5203" t="s">
        <v>28000</v>
      </c>
      <c r="G5203" t="s">
        <v>29654</v>
      </c>
      <c r="H5203" s="18" t="s">
        <v>29653</v>
      </c>
    </row>
    <row r="5204" spans="1:8" x14ac:dyDescent="0.25">
      <c r="A5204" s="19"/>
      <c r="C5204" t="s">
        <v>27377</v>
      </c>
      <c r="D5204" t="s">
        <v>27376</v>
      </c>
      <c r="G5204" t="s">
        <v>29650</v>
      </c>
      <c r="H5204" s="18" t="s">
        <v>29649</v>
      </c>
    </row>
    <row r="5205" spans="1:8" x14ac:dyDescent="0.25">
      <c r="A5205" s="19"/>
      <c r="C5205" t="s">
        <v>27439</v>
      </c>
      <c r="D5205" t="s">
        <v>27438</v>
      </c>
      <c r="G5205" t="s">
        <v>29646</v>
      </c>
      <c r="H5205" s="18" t="s">
        <v>29645</v>
      </c>
    </row>
    <row r="5206" spans="1:8" x14ac:dyDescent="0.25">
      <c r="A5206" s="19"/>
      <c r="C5206" t="s">
        <v>28507</v>
      </c>
      <c r="D5206" t="s">
        <v>28506</v>
      </c>
      <c r="G5206" t="s">
        <v>29642</v>
      </c>
      <c r="H5206" s="18" t="s">
        <v>29641</v>
      </c>
    </row>
    <row r="5207" spans="1:8" x14ac:dyDescent="0.25">
      <c r="A5207" s="19"/>
      <c r="C5207" t="s">
        <v>27521</v>
      </c>
      <c r="D5207" t="s">
        <v>27520</v>
      </c>
      <c r="G5207" t="s">
        <v>29638</v>
      </c>
      <c r="H5207" s="18" t="s">
        <v>29637</v>
      </c>
    </row>
    <row r="5208" spans="1:8" x14ac:dyDescent="0.25">
      <c r="A5208" s="19"/>
      <c r="C5208" t="s">
        <v>32325</v>
      </c>
      <c r="D5208" t="s">
        <v>32324</v>
      </c>
      <c r="G5208" t="s">
        <v>29634</v>
      </c>
      <c r="H5208" s="18" t="s">
        <v>29633</v>
      </c>
    </row>
    <row r="5209" spans="1:8" x14ac:dyDescent="0.25">
      <c r="A5209" s="19"/>
      <c r="C5209" t="s">
        <v>27873</v>
      </c>
      <c r="D5209" t="s">
        <v>27872</v>
      </c>
      <c r="G5209" t="s">
        <v>29630</v>
      </c>
      <c r="H5209" s="18" t="s">
        <v>29629</v>
      </c>
    </row>
    <row r="5210" spans="1:8" x14ac:dyDescent="0.25">
      <c r="A5210" s="19"/>
      <c r="C5210" t="s">
        <v>28505</v>
      </c>
      <c r="D5210" t="s">
        <v>28504</v>
      </c>
      <c r="G5210" t="s">
        <v>29626</v>
      </c>
      <c r="H5210" s="18" t="s">
        <v>29625</v>
      </c>
    </row>
    <row r="5211" spans="1:8" x14ac:dyDescent="0.25">
      <c r="A5211" s="19"/>
      <c r="C5211" t="s">
        <v>27737</v>
      </c>
      <c r="D5211" t="s">
        <v>27736</v>
      </c>
      <c r="G5211" t="s">
        <v>29622</v>
      </c>
      <c r="H5211" s="18" t="s">
        <v>29621</v>
      </c>
    </row>
    <row r="5212" spans="1:8" x14ac:dyDescent="0.25">
      <c r="A5212" s="19"/>
      <c r="C5212" t="s">
        <v>27483</v>
      </c>
      <c r="D5212" t="s">
        <v>27482</v>
      </c>
      <c r="G5212" t="s">
        <v>29618</v>
      </c>
      <c r="H5212" s="18" t="s">
        <v>29617</v>
      </c>
    </row>
    <row r="5213" spans="1:8" x14ac:dyDescent="0.25">
      <c r="A5213" s="19"/>
      <c r="C5213" t="s">
        <v>28183</v>
      </c>
      <c r="D5213" t="s">
        <v>28182</v>
      </c>
      <c r="G5213" t="s">
        <v>29614</v>
      </c>
      <c r="H5213" s="18" t="s">
        <v>29613</v>
      </c>
    </row>
    <row r="5214" spans="1:8" x14ac:dyDescent="0.25">
      <c r="A5214" s="19"/>
      <c r="C5214" t="s">
        <v>32321</v>
      </c>
      <c r="D5214" t="s">
        <v>32320</v>
      </c>
      <c r="G5214" t="s">
        <v>29610</v>
      </c>
      <c r="H5214" s="18" t="s">
        <v>29609</v>
      </c>
    </row>
    <row r="5215" spans="1:8" x14ac:dyDescent="0.25">
      <c r="A5215" s="19"/>
      <c r="C5215" t="s">
        <v>33511</v>
      </c>
      <c r="D5215" t="s">
        <v>33510</v>
      </c>
      <c r="G5215" t="s">
        <v>29606</v>
      </c>
      <c r="H5215" s="18" t="s">
        <v>29605</v>
      </c>
    </row>
    <row r="5216" spans="1:8" x14ac:dyDescent="0.25">
      <c r="A5216" s="19"/>
      <c r="C5216" t="s">
        <v>28503</v>
      </c>
      <c r="D5216" t="s">
        <v>28502</v>
      </c>
      <c r="G5216" t="s">
        <v>29602</v>
      </c>
      <c r="H5216" s="18" t="s">
        <v>29601</v>
      </c>
    </row>
    <row r="5217" spans="1:8" x14ac:dyDescent="0.25">
      <c r="A5217" s="19"/>
      <c r="C5217" t="s">
        <v>32923</v>
      </c>
      <c r="D5217" t="s">
        <v>32922</v>
      </c>
      <c r="G5217" t="s">
        <v>29598</v>
      </c>
      <c r="H5217" s="18" t="s">
        <v>29597</v>
      </c>
    </row>
    <row r="5218" spans="1:8" x14ac:dyDescent="0.25">
      <c r="A5218" s="19"/>
      <c r="C5218" t="s">
        <v>27341</v>
      </c>
      <c r="D5218" t="s">
        <v>27340</v>
      </c>
      <c r="G5218" t="s">
        <v>29594</v>
      </c>
      <c r="H5218" s="18" t="s">
        <v>29593</v>
      </c>
    </row>
    <row r="5219" spans="1:8" x14ac:dyDescent="0.25">
      <c r="A5219" s="19"/>
      <c r="C5219" t="s">
        <v>27871</v>
      </c>
      <c r="D5219" t="s">
        <v>27870</v>
      </c>
      <c r="G5219" t="s">
        <v>29590</v>
      </c>
      <c r="H5219" s="18" t="s">
        <v>29589</v>
      </c>
    </row>
    <row r="5220" spans="1:8" x14ac:dyDescent="0.25">
      <c r="A5220" s="19"/>
      <c r="C5220" t="s">
        <v>27735</v>
      </c>
      <c r="D5220" t="s">
        <v>27734</v>
      </c>
      <c r="G5220" t="s">
        <v>29586</v>
      </c>
      <c r="H5220" s="18" t="s">
        <v>29585</v>
      </c>
    </row>
    <row r="5221" spans="1:8" x14ac:dyDescent="0.25">
      <c r="A5221" s="19"/>
      <c r="C5221" t="s">
        <v>27959</v>
      </c>
      <c r="D5221" t="s">
        <v>27958</v>
      </c>
      <c r="G5221" t="s">
        <v>29582</v>
      </c>
      <c r="H5221" s="18" t="s">
        <v>29581</v>
      </c>
    </row>
    <row r="5222" spans="1:8" x14ac:dyDescent="0.25">
      <c r="A5222" s="19"/>
      <c r="C5222" t="s">
        <v>31806</v>
      </c>
      <c r="D5222" t="s">
        <v>31805</v>
      </c>
      <c r="G5222" t="s">
        <v>29578</v>
      </c>
      <c r="H5222" s="18" t="s">
        <v>29577</v>
      </c>
    </row>
    <row r="5223" spans="1:8" x14ac:dyDescent="0.25">
      <c r="A5223" s="19"/>
      <c r="C5223" t="s">
        <v>29329</v>
      </c>
      <c r="D5223" t="s">
        <v>29328</v>
      </c>
      <c r="G5223" t="s">
        <v>29574</v>
      </c>
      <c r="H5223" s="18" t="s">
        <v>29573</v>
      </c>
    </row>
    <row r="5224" spans="1:8" x14ac:dyDescent="0.25">
      <c r="A5224" s="19"/>
      <c r="C5224" t="s">
        <v>32317</v>
      </c>
      <c r="D5224" t="s">
        <v>32316</v>
      </c>
      <c r="G5224" t="s">
        <v>29570</v>
      </c>
      <c r="H5224" s="18" t="s">
        <v>29569</v>
      </c>
    </row>
    <row r="5225" spans="1:8" x14ac:dyDescent="0.25">
      <c r="A5225" s="19"/>
      <c r="C5225" t="s">
        <v>27561</v>
      </c>
      <c r="D5225" t="s">
        <v>27560</v>
      </c>
      <c r="G5225" t="s">
        <v>29566</v>
      </c>
      <c r="H5225" s="18" t="s">
        <v>29565</v>
      </c>
    </row>
    <row r="5226" spans="1:8" x14ac:dyDescent="0.25">
      <c r="A5226" s="19"/>
      <c r="C5226" t="s">
        <v>27789</v>
      </c>
      <c r="D5226" t="s">
        <v>27788</v>
      </c>
      <c r="G5226" t="s">
        <v>29562</v>
      </c>
      <c r="H5226" s="18" t="s">
        <v>29561</v>
      </c>
    </row>
    <row r="5227" spans="1:8" x14ac:dyDescent="0.25">
      <c r="A5227" s="19"/>
      <c r="C5227" t="s">
        <v>31051</v>
      </c>
      <c r="D5227" t="s">
        <v>31050</v>
      </c>
      <c r="G5227" t="s">
        <v>29558</v>
      </c>
      <c r="H5227" s="18" t="s">
        <v>29557</v>
      </c>
    </row>
    <row r="5228" spans="1:8" x14ac:dyDescent="0.25">
      <c r="A5228" s="19"/>
      <c r="C5228" t="s">
        <v>31802</v>
      </c>
      <c r="D5228" t="s">
        <v>31801</v>
      </c>
      <c r="G5228" t="s">
        <v>29554</v>
      </c>
      <c r="H5228" s="18" t="s">
        <v>29553</v>
      </c>
    </row>
    <row r="5229" spans="1:8" x14ac:dyDescent="0.25">
      <c r="A5229" s="19"/>
      <c r="C5229" t="s">
        <v>27999</v>
      </c>
      <c r="D5229" t="s">
        <v>27998</v>
      </c>
      <c r="G5229" t="s">
        <v>29550</v>
      </c>
      <c r="H5229" s="18" t="s">
        <v>29549</v>
      </c>
    </row>
    <row r="5230" spans="1:8" x14ac:dyDescent="0.25">
      <c r="A5230" s="19"/>
      <c r="C5230" t="s">
        <v>27957</v>
      </c>
      <c r="D5230" t="s">
        <v>27956</v>
      </c>
      <c r="G5230" t="s">
        <v>29546</v>
      </c>
      <c r="H5230" s="18" t="s">
        <v>29545</v>
      </c>
    </row>
    <row r="5231" spans="1:8" x14ac:dyDescent="0.25">
      <c r="A5231" s="19"/>
      <c r="C5231" t="s">
        <v>28335</v>
      </c>
      <c r="D5231" t="s">
        <v>28334</v>
      </c>
      <c r="G5231" t="s">
        <v>42229</v>
      </c>
      <c r="H5231" s="18" t="s">
        <v>42228</v>
      </c>
    </row>
    <row r="5232" spans="1:8" x14ac:dyDescent="0.25">
      <c r="A5232" s="19"/>
      <c r="C5232" t="s">
        <v>31798</v>
      </c>
      <c r="D5232" t="s">
        <v>31797</v>
      </c>
      <c r="G5232" t="s">
        <v>42227</v>
      </c>
      <c r="H5232" s="18" t="s">
        <v>42226</v>
      </c>
    </row>
    <row r="5233" spans="1:8" x14ac:dyDescent="0.25">
      <c r="A5233" s="19"/>
      <c r="C5233" t="s">
        <v>27733</v>
      </c>
      <c r="D5233" t="s">
        <v>27732</v>
      </c>
      <c r="G5233" t="s">
        <v>42225</v>
      </c>
      <c r="H5233" s="18" t="s">
        <v>42224</v>
      </c>
    </row>
    <row r="5234" spans="1:8" x14ac:dyDescent="0.25">
      <c r="A5234" s="19"/>
      <c r="C5234" t="s">
        <v>32313</v>
      </c>
      <c r="D5234" t="s">
        <v>32312</v>
      </c>
      <c r="G5234" t="s">
        <v>29542</v>
      </c>
      <c r="H5234" s="18" t="s">
        <v>29541</v>
      </c>
    </row>
    <row r="5235" spans="1:8" x14ac:dyDescent="0.25">
      <c r="A5235" s="19"/>
      <c r="C5235" t="s">
        <v>32309</v>
      </c>
      <c r="D5235" t="s">
        <v>32308</v>
      </c>
      <c r="G5235" t="s">
        <v>29538</v>
      </c>
      <c r="H5235" s="18" t="s">
        <v>29537</v>
      </c>
    </row>
    <row r="5236" spans="1:8" x14ac:dyDescent="0.25">
      <c r="A5236" s="19"/>
      <c r="C5236" t="s">
        <v>33503</v>
      </c>
      <c r="D5236" t="s">
        <v>33502</v>
      </c>
      <c r="G5236" t="s">
        <v>29534</v>
      </c>
      <c r="H5236" s="18" t="s">
        <v>29533</v>
      </c>
    </row>
    <row r="5237" spans="1:8" x14ac:dyDescent="0.25">
      <c r="A5237" s="19"/>
      <c r="C5237" t="s">
        <v>28333</v>
      </c>
      <c r="D5237" t="s">
        <v>28332</v>
      </c>
      <c r="G5237" t="s">
        <v>29530</v>
      </c>
      <c r="H5237" s="18" t="s">
        <v>29529</v>
      </c>
    </row>
    <row r="5238" spans="1:8" x14ac:dyDescent="0.25">
      <c r="A5238" s="19"/>
      <c r="C5238" t="s">
        <v>31048</v>
      </c>
      <c r="D5238" t="s">
        <v>31047</v>
      </c>
      <c r="G5238" t="s">
        <v>29526</v>
      </c>
      <c r="H5238" s="18" t="s">
        <v>29525</v>
      </c>
    </row>
    <row r="5239" spans="1:8" x14ac:dyDescent="0.25">
      <c r="A5239" s="19"/>
      <c r="C5239" t="s">
        <v>32917</v>
      </c>
      <c r="D5239" t="s">
        <v>32916</v>
      </c>
      <c r="G5239" t="s">
        <v>29522</v>
      </c>
      <c r="H5239" s="18" t="s">
        <v>29521</v>
      </c>
    </row>
    <row r="5240" spans="1:8" x14ac:dyDescent="0.25">
      <c r="A5240" s="19"/>
      <c r="C5240" t="s">
        <v>29325</v>
      </c>
      <c r="D5240" t="s">
        <v>29324</v>
      </c>
      <c r="G5240" t="s">
        <v>29518</v>
      </c>
      <c r="H5240" s="18" t="s">
        <v>29517</v>
      </c>
    </row>
    <row r="5241" spans="1:8" x14ac:dyDescent="0.25">
      <c r="A5241" s="19"/>
      <c r="C5241" t="s">
        <v>31794</v>
      </c>
      <c r="D5241" t="s">
        <v>31793</v>
      </c>
      <c r="G5241" t="s">
        <v>29514</v>
      </c>
      <c r="H5241" s="18" t="s">
        <v>29513</v>
      </c>
    </row>
    <row r="5242" spans="1:8" x14ac:dyDescent="0.25">
      <c r="A5242" s="19"/>
      <c r="C5242" t="s">
        <v>27869</v>
      </c>
      <c r="D5242" t="s">
        <v>27868</v>
      </c>
      <c r="G5242" t="s">
        <v>29510</v>
      </c>
      <c r="H5242" s="18" t="s">
        <v>29509</v>
      </c>
    </row>
    <row r="5243" spans="1:8" x14ac:dyDescent="0.25">
      <c r="A5243" s="19"/>
      <c r="C5243" t="s">
        <v>28371</v>
      </c>
      <c r="D5243" t="s">
        <v>28370</v>
      </c>
      <c r="G5243" t="s">
        <v>29506</v>
      </c>
      <c r="H5243" s="18" t="s">
        <v>29505</v>
      </c>
    </row>
    <row r="5244" spans="1:8" x14ac:dyDescent="0.25">
      <c r="A5244" s="19"/>
      <c r="C5244" t="s">
        <v>29321</v>
      </c>
      <c r="D5244" t="s">
        <v>29320</v>
      </c>
      <c r="G5244" t="s">
        <v>29502</v>
      </c>
      <c r="H5244" s="18" t="s">
        <v>29501</v>
      </c>
    </row>
    <row r="5245" spans="1:8" x14ac:dyDescent="0.25">
      <c r="A5245" s="19"/>
      <c r="C5245" t="s">
        <v>28331</v>
      </c>
      <c r="D5245" t="s">
        <v>28330</v>
      </c>
      <c r="G5245" t="s">
        <v>29498</v>
      </c>
      <c r="H5245" s="18" t="s">
        <v>29497</v>
      </c>
    </row>
    <row r="5246" spans="1:8" x14ac:dyDescent="0.25">
      <c r="A5246" s="19"/>
      <c r="C5246" t="s">
        <v>31044</v>
      </c>
      <c r="D5246" t="s">
        <v>31043</v>
      </c>
      <c r="G5246" t="s">
        <v>29494</v>
      </c>
      <c r="H5246" s="18" t="s">
        <v>29493</v>
      </c>
    </row>
    <row r="5247" spans="1:8" x14ac:dyDescent="0.25">
      <c r="A5247" s="19"/>
      <c r="C5247" t="s">
        <v>27731</v>
      </c>
      <c r="D5247" t="s">
        <v>27730</v>
      </c>
      <c r="G5247" t="s">
        <v>29490</v>
      </c>
      <c r="H5247" s="18" t="s">
        <v>29489</v>
      </c>
    </row>
    <row r="5248" spans="1:8" x14ac:dyDescent="0.25">
      <c r="A5248" s="19"/>
      <c r="C5248" t="s">
        <v>27955</v>
      </c>
      <c r="D5248" t="s">
        <v>27954</v>
      </c>
      <c r="G5248" t="s">
        <v>29486</v>
      </c>
      <c r="H5248" s="18" t="s">
        <v>29485</v>
      </c>
    </row>
    <row r="5249" spans="1:8" x14ac:dyDescent="0.25">
      <c r="A5249" s="19"/>
      <c r="C5249" t="s">
        <v>31040</v>
      </c>
      <c r="D5249" t="s">
        <v>31039</v>
      </c>
      <c r="G5249" t="s">
        <v>29482</v>
      </c>
      <c r="H5249" s="18" t="s">
        <v>29481</v>
      </c>
    </row>
    <row r="5250" spans="1:8" x14ac:dyDescent="0.25">
      <c r="A5250" s="19"/>
      <c r="C5250" t="s">
        <v>28329</v>
      </c>
      <c r="D5250" t="s">
        <v>28328</v>
      </c>
      <c r="G5250" t="s">
        <v>29478</v>
      </c>
      <c r="H5250" s="18" t="s">
        <v>29477</v>
      </c>
    </row>
    <row r="5251" spans="1:8" x14ac:dyDescent="0.25">
      <c r="A5251" s="19"/>
      <c r="C5251" t="s">
        <v>30606</v>
      </c>
      <c r="D5251" t="s">
        <v>30605</v>
      </c>
      <c r="G5251" t="s">
        <v>27627</v>
      </c>
      <c r="H5251" s="18" t="s">
        <v>29474</v>
      </c>
    </row>
    <row r="5252" spans="1:8" x14ac:dyDescent="0.25">
      <c r="A5252" s="19"/>
      <c r="C5252" t="s">
        <v>31790</v>
      </c>
      <c r="D5252" t="s">
        <v>31789</v>
      </c>
      <c r="G5252" t="s">
        <v>27625</v>
      </c>
      <c r="H5252" s="18" t="s">
        <v>29471</v>
      </c>
    </row>
    <row r="5253" spans="1:8" x14ac:dyDescent="0.25">
      <c r="A5253" s="19"/>
      <c r="C5253" t="s">
        <v>28716</v>
      </c>
      <c r="D5253" t="s">
        <v>28715</v>
      </c>
      <c r="G5253" t="s">
        <v>27623</v>
      </c>
      <c r="H5253" s="18" t="s">
        <v>29468</v>
      </c>
    </row>
    <row r="5254" spans="1:8" x14ac:dyDescent="0.25">
      <c r="A5254" s="19"/>
      <c r="C5254" t="s">
        <v>27681</v>
      </c>
      <c r="D5254" t="s">
        <v>27680</v>
      </c>
      <c r="G5254" t="s">
        <v>27621</v>
      </c>
      <c r="H5254" s="18" t="s">
        <v>29465</v>
      </c>
    </row>
    <row r="5255" spans="1:8" x14ac:dyDescent="0.25">
      <c r="A5255" s="19"/>
      <c r="C5255" t="s">
        <v>29318</v>
      </c>
      <c r="D5255" t="s">
        <v>29317</v>
      </c>
      <c r="G5255" t="s">
        <v>27619</v>
      </c>
      <c r="H5255" s="18" t="s">
        <v>29462</v>
      </c>
    </row>
    <row r="5256" spans="1:8" x14ac:dyDescent="0.25">
      <c r="A5256" s="19"/>
      <c r="C5256" t="s">
        <v>27997</v>
      </c>
      <c r="D5256" t="s">
        <v>27996</v>
      </c>
      <c r="G5256" t="s">
        <v>27617</v>
      </c>
      <c r="H5256" s="18" t="s">
        <v>29459</v>
      </c>
    </row>
    <row r="5257" spans="1:8" x14ac:dyDescent="0.25">
      <c r="A5257" s="19"/>
      <c r="C5257" t="s">
        <v>28327</v>
      </c>
      <c r="D5257" t="s">
        <v>28326</v>
      </c>
      <c r="G5257" t="s">
        <v>27615</v>
      </c>
      <c r="H5257" s="18" t="s">
        <v>29456</v>
      </c>
    </row>
    <row r="5258" spans="1:8" x14ac:dyDescent="0.25">
      <c r="A5258" s="19"/>
      <c r="C5258" t="s">
        <v>27567</v>
      </c>
      <c r="D5258" t="s">
        <v>27566</v>
      </c>
      <c r="G5258" t="s">
        <v>27613</v>
      </c>
      <c r="H5258" s="18" t="s">
        <v>29453</v>
      </c>
    </row>
    <row r="5259" spans="1:8" x14ac:dyDescent="0.25">
      <c r="A5259" s="19"/>
      <c r="C5259" t="s">
        <v>27729</v>
      </c>
      <c r="D5259" t="s">
        <v>27728</v>
      </c>
      <c r="G5259" t="s">
        <v>27611</v>
      </c>
      <c r="H5259" s="18" t="s">
        <v>29450</v>
      </c>
    </row>
    <row r="5260" spans="1:8" x14ac:dyDescent="0.25">
      <c r="A5260" s="19"/>
      <c r="C5260" t="s">
        <v>28325</v>
      </c>
      <c r="D5260" t="s">
        <v>28324</v>
      </c>
      <c r="G5260" t="s">
        <v>27609</v>
      </c>
      <c r="H5260" s="18" t="s">
        <v>29447</v>
      </c>
    </row>
    <row r="5261" spans="1:8" x14ac:dyDescent="0.25">
      <c r="A5261" s="19"/>
      <c r="C5261" t="s">
        <v>27787</v>
      </c>
      <c r="D5261" t="s">
        <v>27786</v>
      </c>
      <c r="G5261" t="s">
        <v>27607</v>
      </c>
      <c r="H5261" s="18" t="s">
        <v>29444</v>
      </c>
    </row>
    <row r="5262" spans="1:8" x14ac:dyDescent="0.25">
      <c r="A5262" s="19"/>
      <c r="C5262" t="s">
        <v>27481</v>
      </c>
      <c r="D5262" t="s">
        <v>27480</v>
      </c>
      <c r="G5262" t="s">
        <v>27605</v>
      </c>
      <c r="H5262" s="18" t="s">
        <v>29441</v>
      </c>
    </row>
    <row r="5263" spans="1:8" x14ac:dyDescent="0.25">
      <c r="A5263" s="19"/>
      <c r="C5263" t="s">
        <v>32911</v>
      </c>
      <c r="D5263" t="s">
        <v>32910</v>
      </c>
      <c r="G5263" t="s">
        <v>27603</v>
      </c>
      <c r="H5263" s="18" t="s">
        <v>29438</v>
      </c>
    </row>
    <row r="5264" spans="1:8" x14ac:dyDescent="0.25">
      <c r="A5264" s="19"/>
      <c r="C5264" t="s">
        <v>32905</v>
      </c>
      <c r="D5264" t="s">
        <v>32904</v>
      </c>
      <c r="G5264" t="s">
        <v>27601</v>
      </c>
      <c r="H5264" s="18" t="s">
        <v>29435</v>
      </c>
    </row>
    <row r="5265" spans="1:8" x14ac:dyDescent="0.25">
      <c r="A5265" s="19"/>
      <c r="C5265" t="s">
        <v>27953</v>
      </c>
      <c r="D5265" t="s">
        <v>27952</v>
      </c>
      <c r="G5265" t="s">
        <v>27599</v>
      </c>
      <c r="H5265" s="18" t="s">
        <v>29432</v>
      </c>
    </row>
    <row r="5266" spans="1:8" x14ac:dyDescent="0.25">
      <c r="A5266" s="19"/>
      <c r="C5266" t="s">
        <v>27679</v>
      </c>
      <c r="D5266" t="s">
        <v>27678</v>
      </c>
      <c r="G5266" t="s">
        <v>27597</v>
      </c>
      <c r="H5266" s="18" t="s">
        <v>29429</v>
      </c>
    </row>
    <row r="5267" spans="1:8" x14ac:dyDescent="0.25">
      <c r="A5267" s="19"/>
      <c r="C5267" t="s">
        <v>27367</v>
      </c>
      <c r="D5267" t="s">
        <v>27366</v>
      </c>
      <c r="G5267" t="s">
        <v>27595</v>
      </c>
      <c r="H5267" s="18" t="s">
        <v>29426</v>
      </c>
    </row>
    <row r="5268" spans="1:8" x14ac:dyDescent="0.25">
      <c r="A5268" s="19"/>
      <c r="C5268" t="s">
        <v>28181</v>
      </c>
      <c r="D5268" t="s">
        <v>28180</v>
      </c>
      <c r="G5268" t="s">
        <v>27593</v>
      </c>
      <c r="H5268" s="18" t="s">
        <v>29423</v>
      </c>
    </row>
    <row r="5269" spans="1:8" x14ac:dyDescent="0.25">
      <c r="A5269" s="19"/>
      <c r="C5269" t="s">
        <v>27951</v>
      </c>
      <c r="D5269" t="s">
        <v>27950</v>
      </c>
      <c r="G5269" t="s">
        <v>27591</v>
      </c>
      <c r="H5269" s="18" t="s">
        <v>29420</v>
      </c>
    </row>
    <row r="5270" spans="1:8" x14ac:dyDescent="0.25">
      <c r="A5270" s="19"/>
      <c r="C5270" t="s">
        <v>31036</v>
      </c>
      <c r="D5270" t="s">
        <v>31035</v>
      </c>
      <c r="G5270" t="s">
        <v>27589</v>
      </c>
      <c r="H5270" s="18" t="s">
        <v>29417</v>
      </c>
    </row>
    <row r="5271" spans="1:8" x14ac:dyDescent="0.25">
      <c r="A5271" s="19"/>
      <c r="C5271" t="s">
        <v>27335</v>
      </c>
      <c r="D5271" t="s">
        <v>27334</v>
      </c>
      <c r="G5271" t="s">
        <v>27587</v>
      </c>
      <c r="H5271" s="18" t="s">
        <v>29414</v>
      </c>
    </row>
    <row r="5272" spans="1:8" x14ac:dyDescent="0.25">
      <c r="A5272" s="19"/>
      <c r="C5272" t="s">
        <v>27333</v>
      </c>
      <c r="D5272" t="s">
        <v>27332</v>
      </c>
      <c r="G5272" t="s">
        <v>27585</v>
      </c>
      <c r="H5272" s="18" t="s">
        <v>29411</v>
      </c>
    </row>
    <row r="5273" spans="1:8" x14ac:dyDescent="0.25">
      <c r="A5273" s="19"/>
      <c r="C5273" t="s">
        <v>28323</v>
      </c>
      <c r="D5273" t="s">
        <v>28322</v>
      </c>
      <c r="G5273" t="s">
        <v>27583</v>
      </c>
      <c r="H5273" s="18" t="s">
        <v>29408</v>
      </c>
    </row>
    <row r="5274" spans="1:8" x14ac:dyDescent="0.25">
      <c r="A5274" s="19"/>
      <c r="C5274" t="s">
        <v>29315</v>
      </c>
      <c r="D5274" t="s">
        <v>29314</v>
      </c>
      <c r="G5274" t="s">
        <v>27581</v>
      </c>
      <c r="H5274" s="18" t="s">
        <v>29405</v>
      </c>
    </row>
    <row r="5275" spans="1:8" x14ac:dyDescent="0.25">
      <c r="A5275" s="19"/>
      <c r="C5275" t="s">
        <v>27519</v>
      </c>
      <c r="D5275" t="s">
        <v>27518</v>
      </c>
      <c r="G5275" t="s">
        <v>27579</v>
      </c>
      <c r="H5275" s="18" t="s">
        <v>29402</v>
      </c>
    </row>
    <row r="5276" spans="1:8" x14ac:dyDescent="0.25">
      <c r="A5276" s="19"/>
      <c r="C5276" t="s">
        <v>27329</v>
      </c>
      <c r="D5276" t="s">
        <v>27328</v>
      </c>
      <c r="G5276" t="s">
        <v>27577</v>
      </c>
      <c r="H5276" s="18" t="s">
        <v>29399</v>
      </c>
    </row>
    <row r="5277" spans="1:8" x14ac:dyDescent="0.25">
      <c r="A5277" s="19"/>
      <c r="C5277" t="s">
        <v>27325</v>
      </c>
      <c r="D5277" t="s">
        <v>27324</v>
      </c>
      <c r="G5277" t="s">
        <v>27575</v>
      </c>
      <c r="H5277" s="18" t="s">
        <v>29396</v>
      </c>
    </row>
    <row r="5278" spans="1:8" x14ac:dyDescent="0.25">
      <c r="A5278" s="19"/>
      <c r="C5278" t="s">
        <v>27317</v>
      </c>
      <c r="D5278" t="s">
        <v>27316</v>
      </c>
      <c r="G5278" t="s">
        <v>27573</v>
      </c>
      <c r="H5278" s="18" t="s">
        <v>29393</v>
      </c>
    </row>
    <row r="5279" spans="1:8" x14ac:dyDescent="0.25">
      <c r="A5279" s="19"/>
      <c r="C5279" t="s">
        <v>30398</v>
      </c>
      <c r="D5279" t="s">
        <v>30397</v>
      </c>
      <c r="G5279" t="s">
        <v>27571</v>
      </c>
      <c r="H5279" s="18" t="s">
        <v>29390</v>
      </c>
    </row>
    <row r="5280" spans="1:8" x14ac:dyDescent="0.25">
      <c r="A5280" s="19"/>
      <c r="C5280" t="s">
        <v>32305</v>
      </c>
      <c r="D5280" t="s">
        <v>32304</v>
      </c>
      <c r="G5280" t="s">
        <v>29387</v>
      </c>
      <c r="H5280" s="18" t="s">
        <v>29386</v>
      </c>
    </row>
    <row r="5281" spans="1:8" x14ac:dyDescent="0.25">
      <c r="A5281" s="19"/>
      <c r="C5281" t="s">
        <v>28501</v>
      </c>
      <c r="D5281" t="s">
        <v>28500</v>
      </c>
      <c r="G5281" t="s">
        <v>29383</v>
      </c>
      <c r="H5281" s="18" t="s">
        <v>29382</v>
      </c>
    </row>
    <row r="5282" spans="1:8" x14ac:dyDescent="0.25">
      <c r="A5282" s="19"/>
      <c r="C5282" t="s">
        <v>27323</v>
      </c>
      <c r="D5282" t="s">
        <v>27322</v>
      </c>
      <c r="G5282" t="s">
        <v>29379</v>
      </c>
      <c r="H5282" s="18" t="s">
        <v>29378</v>
      </c>
    </row>
    <row r="5283" spans="1:8" x14ac:dyDescent="0.25">
      <c r="A5283" s="19"/>
      <c r="C5283" t="s">
        <v>27911</v>
      </c>
      <c r="D5283" t="s">
        <v>27910</v>
      </c>
      <c r="G5283" t="s">
        <v>29375</v>
      </c>
      <c r="H5283" s="18" t="s">
        <v>29374</v>
      </c>
    </row>
    <row r="5284" spans="1:8" x14ac:dyDescent="0.25">
      <c r="A5284" s="19"/>
      <c r="C5284" t="s">
        <v>32301</v>
      </c>
      <c r="D5284" t="s">
        <v>32300</v>
      </c>
      <c r="G5284" t="s">
        <v>42223</v>
      </c>
      <c r="H5284" s="18" t="s">
        <v>29371</v>
      </c>
    </row>
    <row r="5285" spans="1:8" x14ac:dyDescent="0.25">
      <c r="A5285" s="19"/>
      <c r="C5285" t="s">
        <v>29312</v>
      </c>
      <c r="D5285" t="s">
        <v>29311</v>
      </c>
      <c r="G5285" t="s">
        <v>42222</v>
      </c>
      <c r="H5285" s="18" t="s">
        <v>29368</v>
      </c>
    </row>
    <row r="5286" spans="1:8" x14ac:dyDescent="0.25">
      <c r="A5286" s="19"/>
      <c r="C5286" t="s">
        <v>29309</v>
      </c>
      <c r="D5286" t="s">
        <v>29308</v>
      </c>
      <c r="G5286" t="s">
        <v>42221</v>
      </c>
      <c r="H5286" s="18" t="s">
        <v>29365</v>
      </c>
    </row>
    <row r="5287" spans="1:8" x14ac:dyDescent="0.25">
      <c r="A5287" s="19"/>
      <c r="C5287" t="s">
        <v>29306</v>
      </c>
      <c r="D5287" t="s">
        <v>29305</v>
      </c>
      <c r="G5287" t="s">
        <v>42220</v>
      </c>
      <c r="H5287" s="18" t="s">
        <v>29362</v>
      </c>
    </row>
    <row r="5288" spans="1:8" x14ac:dyDescent="0.25">
      <c r="A5288" s="19"/>
      <c r="C5288" t="s">
        <v>32297</v>
      </c>
      <c r="D5288" t="s">
        <v>32296</v>
      </c>
      <c r="G5288" t="s">
        <v>29359</v>
      </c>
      <c r="H5288" s="18" t="s">
        <v>29358</v>
      </c>
    </row>
    <row r="5289" spans="1:8" x14ac:dyDescent="0.25">
      <c r="A5289" s="19"/>
      <c r="C5289" t="s">
        <v>27543</v>
      </c>
      <c r="D5289" t="s">
        <v>27542</v>
      </c>
      <c r="G5289" t="s">
        <v>29355</v>
      </c>
      <c r="H5289" s="18" t="s">
        <v>29354</v>
      </c>
    </row>
    <row r="5290" spans="1:8" x14ac:dyDescent="0.25">
      <c r="A5290" s="19"/>
      <c r="C5290" t="s">
        <v>31910</v>
      </c>
      <c r="D5290" t="s">
        <v>31909</v>
      </c>
      <c r="G5290" t="s">
        <v>29351</v>
      </c>
      <c r="H5290" s="18" t="s">
        <v>29350</v>
      </c>
    </row>
    <row r="5291" spans="1:8" x14ac:dyDescent="0.25">
      <c r="A5291" s="19"/>
      <c r="C5291" t="s">
        <v>28179</v>
      </c>
      <c r="D5291" t="s">
        <v>28178</v>
      </c>
      <c r="G5291" t="s">
        <v>29347</v>
      </c>
      <c r="H5291" s="18" t="s">
        <v>29346</v>
      </c>
    </row>
    <row r="5292" spans="1:8" x14ac:dyDescent="0.25">
      <c r="A5292" s="19"/>
      <c r="C5292" t="s">
        <v>29303</v>
      </c>
      <c r="D5292" t="s">
        <v>29302</v>
      </c>
      <c r="G5292" t="s">
        <v>29343</v>
      </c>
      <c r="H5292" s="18" t="s">
        <v>29342</v>
      </c>
    </row>
    <row r="5293" spans="1:8" x14ac:dyDescent="0.25">
      <c r="A5293" s="19"/>
      <c r="C5293" t="s">
        <v>32293</v>
      </c>
      <c r="D5293" t="s">
        <v>32292</v>
      </c>
      <c r="G5293" t="s">
        <v>29339</v>
      </c>
      <c r="H5293" s="18" t="s">
        <v>29338</v>
      </c>
    </row>
    <row r="5294" spans="1:8" x14ac:dyDescent="0.25">
      <c r="A5294" s="19"/>
      <c r="C5294" t="s">
        <v>27727</v>
      </c>
      <c r="D5294" t="s">
        <v>27726</v>
      </c>
      <c r="G5294" t="s">
        <v>29335</v>
      </c>
      <c r="H5294" s="18" t="s">
        <v>29334</v>
      </c>
    </row>
    <row r="5295" spans="1:8" x14ac:dyDescent="0.25">
      <c r="A5295" s="19"/>
      <c r="C5295" t="s">
        <v>29300</v>
      </c>
      <c r="D5295" t="s">
        <v>29299</v>
      </c>
      <c r="G5295" t="s">
        <v>29331</v>
      </c>
      <c r="H5295" s="18" t="s">
        <v>29330</v>
      </c>
    </row>
    <row r="5296" spans="1:8" x14ac:dyDescent="0.25">
      <c r="A5296" s="19"/>
      <c r="C5296" t="s">
        <v>27725</v>
      </c>
      <c r="D5296" t="s">
        <v>27724</v>
      </c>
      <c r="G5296" t="s">
        <v>29327</v>
      </c>
      <c r="H5296" s="18" t="s">
        <v>29326</v>
      </c>
    </row>
    <row r="5297" spans="1:8" x14ac:dyDescent="0.25">
      <c r="A5297" s="19"/>
      <c r="C5297" t="s">
        <v>30602</v>
      </c>
      <c r="D5297" t="s">
        <v>30601</v>
      </c>
      <c r="G5297" t="s">
        <v>29323</v>
      </c>
      <c r="H5297" s="18" t="s">
        <v>29322</v>
      </c>
    </row>
    <row r="5298" spans="1:8" x14ac:dyDescent="0.25">
      <c r="A5298" s="19"/>
      <c r="C5298" t="s">
        <v>28499</v>
      </c>
      <c r="D5298" t="s">
        <v>28498</v>
      </c>
      <c r="G5298" t="s">
        <v>27397</v>
      </c>
      <c r="H5298" s="18" t="s">
        <v>29319</v>
      </c>
    </row>
    <row r="5299" spans="1:8" x14ac:dyDescent="0.25">
      <c r="A5299" s="19"/>
      <c r="C5299" t="s">
        <v>29297</v>
      </c>
      <c r="D5299" t="s">
        <v>29296</v>
      </c>
      <c r="G5299" t="s">
        <v>27395</v>
      </c>
      <c r="H5299" s="18" t="s">
        <v>29316</v>
      </c>
    </row>
    <row r="5300" spans="1:8" x14ac:dyDescent="0.25">
      <c r="A5300" s="19"/>
      <c r="C5300" t="s">
        <v>27311</v>
      </c>
      <c r="D5300" t="s">
        <v>27310</v>
      </c>
      <c r="G5300" t="s">
        <v>27393</v>
      </c>
      <c r="H5300" s="18" t="s">
        <v>29313</v>
      </c>
    </row>
    <row r="5301" spans="1:8" x14ac:dyDescent="0.25">
      <c r="A5301" s="19"/>
      <c r="C5301" t="s">
        <v>29907</v>
      </c>
      <c r="D5301" t="s">
        <v>29906</v>
      </c>
      <c r="G5301" t="s">
        <v>27391</v>
      </c>
      <c r="H5301" s="18" t="s">
        <v>29310</v>
      </c>
    </row>
    <row r="5302" spans="1:8" x14ac:dyDescent="0.25">
      <c r="A5302" s="19"/>
      <c r="C5302" t="s">
        <v>28321</v>
      </c>
      <c r="D5302" t="s">
        <v>28320</v>
      </c>
      <c r="G5302" t="s">
        <v>27389</v>
      </c>
      <c r="H5302" s="18" t="s">
        <v>29307</v>
      </c>
    </row>
    <row r="5303" spans="1:8" x14ac:dyDescent="0.25">
      <c r="A5303" s="19"/>
      <c r="C5303" t="s">
        <v>28319</v>
      </c>
      <c r="D5303" t="s">
        <v>28318</v>
      </c>
      <c r="G5303" t="s">
        <v>27387</v>
      </c>
      <c r="H5303" s="18" t="s">
        <v>29304</v>
      </c>
    </row>
    <row r="5304" spans="1:8" x14ac:dyDescent="0.25">
      <c r="A5304" s="19"/>
      <c r="C5304" t="s">
        <v>28317</v>
      </c>
      <c r="D5304" t="s">
        <v>28316</v>
      </c>
      <c r="G5304" t="s">
        <v>27385</v>
      </c>
      <c r="H5304" s="18" t="s">
        <v>29301</v>
      </c>
    </row>
    <row r="5305" spans="1:8" x14ac:dyDescent="0.25">
      <c r="A5305" s="19"/>
      <c r="C5305" t="s">
        <v>28497</v>
      </c>
      <c r="D5305" t="s">
        <v>28496</v>
      </c>
      <c r="G5305" t="s">
        <v>27383</v>
      </c>
      <c r="H5305" s="18" t="s">
        <v>29298</v>
      </c>
    </row>
    <row r="5306" spans="1:8" x14ac:dyDescent="0.25">
      <c r="A5306" s="19"/>
      <c r="C5306" t="s">
        <v>32289</v>
      </c>
      <c r="D5306" t="s">
        <v>32288</v>
      </c>
      <c r="G5306" t="s">
        <v>29295</v>
      </c>
      <c r="H5306" s="18" t="s">
        <v>29294</v>
      </c>
    </row>
    <row r="5307" spans="1:8" x14ac:dyDescent="0.25">
      <c r="A5307" s="19"/>
      <c r="C5307" t="s">
        <v>29293</v>
      </c>
      <c r="D5307" t="s">
        <v>29292</v>
      </c>
      <c r="G5307" t="s">
        <v>29291</v>
      </c>
      <c r="H5307" s="18" t="s">
        <v>29290</v>
      </c>
    </row>
    <row r="5308" spans="1:8" x14ac:dyDescent="0.25">
      <c r="A5308" s="19"/>
      <c r="C5308" t="s">
        <v>27949</v>
      </c>
      <c r="D5308" t="s">
        <v>27948</v>
      </c>
      <c r="G5308" t="s">
        <v>29287</v>
      </c>
      <c r="H5308" s="18" t="s">
        <v>29286</v>
      </c>
    </row>
    <row r="5309" spans="1:8" x14ac:dyDescent="0.25">
      <c r="A5309" s="19"/>
      <c r="C5309" t="s">
        <v>27995</v>
      </c>
      <c r="D5309" t="s">
        <v>27994</v>
      </c>
      <c r="G5309" t="s">
        <v>29283</v>
      </c>
      <c r="H5309" s="18" t="s">
        <v>29282</v>
      </c>
    </row>
    <row r="5310" spans="1:8" x14ac:dyDescent="0.25">
      <c r="A5310" s="19"/>
      <c r="C5310" t="s">
        <v>28177</v>
      </c>
      <c r="D5310" t="s">
        <v>28176</v>
      </c>
      <c r="G5310" t="s">
        <v>29279</v>
      </c>
      <c r="H5310" s="18" t="s">
        <v>29278</v>
      </c>
    </row>
    <row r="5311" spans="1:8" x14ac:dyDescent="0.25">
      <c r="A5311" s="19"/>
      <c r="C5311" t="s">
        <v>28315</v>
      </c>
      <c r="D5311" t="s">
        <v>28314</v>
      </c>
      <c r="G5311" t="s">
        <v>29275</v>
      </c>
      <c r="H5311" s="18" t="s">
        <v>29274</v>
      </c>
    </row>
    <row r="5312" spans="1:8" x14ac:dyDescent="0.25">
      <c r="A5312" s="19"/>
      <c r="C5312" t="s">
        <v>31032</v>
      </c>
      <c r="D5312" t="s">
        <v>31031</v>
      </c>
      <c r="G5312" t="s">
        <v>29271</v>
      </c>
      <c r="H5312" s="18" t="s">
        <v>29270</v>
      </c>
    </row>
    <row r="5313" spans="1:8" x14ac:dyDescent="0.25">
      <c r="A5313" s="19"/>
      <c r="C5313" t="s">
        <v>28175</v>
      </c>
      <c r="D5313" t="s">
        <v>28174</v>
      </c>
      <c r="G5313" t="s">
        <v>42219</v>
      </c>
      <c r="H5313" s="18" t="s">
        <v>29267</v>
      </c>
    </row>
    <row r="5314" spans="1:8" x14ac:dyDescent="0.25">
      <c r="A5314" s="19"/>
      <c r="C5314" t="s">
        <v>32285</v>
      </c>
      <c r="D5314" t="s">
        <v>32284</v>
      </c>
      <c r="G5314" t="s">
        <v>42218</v>
      </c>
      <c r="H5314" s="18" t="s">
        <v>29264</v>
      </c>
    </row>
    <row r="5315" spans="1:8" x14ac:dyDescent="0.25">
      <c r="A5315" s="19"/>
      <c r="C5315" t="s">
        <v>28313</v>
      </c>
      <c r="D5315" t="s">
        <v>28312</v>
      </c>
      <c r="G5315" t="s">
        <v>42217</v>
      </c>
      <c r="H5315" s="18" t="s">
        <v>29261</v>
      </c>
    </row>
    <row r="5316" spans="1:8" x14ac:dyDescent="0.25">
      <c r="A5316" s="19"/>
      <c r="C5316" t="s">
        <v>27541</v>
      </c>
      <c r="D5316" t="s">
        <v>27540</v>
      </c>
      <c r="G5316" t="s">
        <v>42216</v>
      </c>
      <c r="H5316" s="18" t="s">
        <v>29258</v>
      </c>
    </row>
    <row r="5317" spans="1:8" x14ac:dyDescent="0.25">
      <c r="A5317" s="19"/>
      <c r="C5317" t="s">
        <v>27643</v>
      </c>
      <c r="D5317" t="s">
        <v>27642</v>
      </c>
      <c r="G5317" t="s">
        <v>42215</v>
      </c>
      <c r="H5317" s="18" t="s">
        <v>29255</v>
      </c>
    </row>
    <row r="5318" spans="1:8" x14ac:dyDescent="0.25">
      <c r="A5318" s="19"/>
      <c r="C5318" t="s">
        <v>27437</v>
      </c>
      <c r="D5318" t="s">
        <v>27436</v>
      </c>
      <c r="G5318" t="s">
        <v>42214</v>
      </c>
      <c r="H5318" s="18" t="s">
        <v>29252</v>
      </c>
    </row>
    <row r="5319" spans="1:8" x14ac:dyDescent="0.25">
      <c r="A5319" s="19"/>
      <c r="C5319" t="s">
        <v>27723</v>
      </c>
      <c r="D5319" t="s">
        <v>27722</v>
      </c>
      <c r="G5319" t="s">
        <v>42213</v>
      </c>
      <c r="H5319" s="18" t="s">
        <v>29249</v>
      </c>
    </row>
    <row r="5320" spans="1:8" x14ac:dyDescent="0.25">
      <c r="A5320" s="19"/>
      <c r="C5320" t="s">
        <v>27479</v>
      </c>
      <c r="D5320" t="s">
        <v>27478</v>
      </c>
      <c r="G5320" t="s">
        <v>42212</v>
      </c>
      <c r="H5320" s="18" t="s">
        <v>29246</v>
      </c>
    </row>
    <row r="5321" spans="1:8" x14ac:dyDescent="0.25">
      <c r="A5321" s="19"/>
      <c r="C5321" t="s">
        <v>27993</v>
      </c>
      <c r="D5321" t="s">
        <v>27992</v>
      </c>
      <c r="G5321" t="s">
        <v>42211</v>
      </c>
      <c r="H5321" s="18" t="s">
        <v>29243</v>
      </c>
    </row>
    <row r="5322" spans="1:8" x14ac:dyDescent="0.25">
      <c r="A5322" s="19"/>
      <c r="C5322" t="s">
        <v>27375</v>
      </c>
      <c r="D5322" t="s">
        <v>27374</v>
      </c>
      <c r="G5322" t="s">
        <v>42210</v>
      </c>
      <c r="H5322" s="18" t="s">
        <v>29240</v>
      </c>
    </row>
    <row r="5323" spans="1:8" x14ac:dyDescent="0.25">
      <c r="A5323" s="19"/>
      <c r="C5323" t="s">
        <v>27517</v>
      </c>
      <c r="D5323" t="s">
        <v>27516</v>
      </c>
      <c r="G5323" t="s">
        <v>42209</v>
      </c>
      <c r="H5323" s="18" t="s">
        <v>29237</v>
      </c>
    </row>
    <row r="5324" spans="1:8" x14ac:dyDescent="0.25">
      <c r="A5324" s="19"/>
      <c r="C5324" t="s">
        <v>27623</v>
      </c>
      <c r="D5324" t="s">
        <v>27622</v>
      </c>
      <c r="G5324" t="s">
        <v>42208</v>
      </c>
      <c r="H5324" s="18" t="s">
        <v>29234</v>
      </c>
    </row>
    <row r="5325" spans="1:8" x14ac:dyDescent="0.25">
      <c r="A5325" s="19"/>
      <c r="C5325" t="s">
        <v>32899</v>
      </c>
      <c r="D5325" t="s">
        <v>32898</v>
      </c>
      <c r="G5325" t="s">
        <v>42207</v>
      </c>
      <c r="H5325" s="18" t="s">
        <v>29231</v>
      </c>
    </row>
    <row r="5326" spans="1:8" x14ac:dyDescent="0.25">
      <c r="A5326" s="19"/>
      <c r="C5326" t="s">
        <v>28173</v>
      </c>
      <c r="D5326" t="s">
        <v>28172</v>
      </c>
      <c r="G5326" t="s">
        <v>42206</v>
      </c>
      <c r="H5326" s="18" t="s">
        <v>29228</v>
      </c>
    </row>
    <row r="5327" spans="1:8" x14ac:dyDescent="0.25">
      <c r="A5327" s="19"/>
      <c r="C5327" t="s">
        <v>28495</v>
      </c>
      <c r="D5327" t="s">
        <v>28494</v>
      </c>
      <c r="G5327" t="s">
        <v>42205</v>
      </c>
      <c r="H5327" s="18" t="s">
        <v>29225</v>
      </c>
    </row>
    <row r="5328" spans="1:8" x14ac:dyDescent="0.25">
      <c r="A5328" s="19"/>
      <c r="C5328" t="s">
        <v>32281</v>
      </c>
      <c r="D5328" t="s">
        <v>32280</v>
      </c>
      <c r="G5328" t="s">
        <v>42204</v>
      </c>
      <c r="H5328" s="18" t="s">
        <v>29222</v>
      </c>
    </row>
    <row r="5329" spans="1:8" x14ac:dyDescent="0.25">
      <c r="A5329" s="19"/>
      <c r="C5329" t="s">
        <v>31028</v>
      </c>
      <c r="D5329" t="s">
        <v>31027</v>
      </c>
      <c r="G5329" t="s">
        <v>42203</v>
      </c>
      <c r="H5329" s="18" t="s">
        <v>29219</v>
      </c>
    </row>
    <row r="5330" spans="1:8" x14ac:dyDescent="0.25">
      <c r="A5330" s="19"/>
      <c r="C5330" t="s">
        <v>27327</v>
      </c>
      <c r="D5330" t="s">
        <v>27326</v>
      </c>
      <c r="G5330" t="s">
        <v>42202</v>
      </c>
      <c r="H5330" s="18" t="s">
        <v>29216</v>
      </c>
    </row>
    <row r="5331" spans="1:8" x14ac:dyDescent="0.25">
      <c r="A5331" s="19"/>
      <c r="C5331" t="s">
        <v>29289</v>
      </c>
      <c r="D5331" t="s">
        <v>29288</v>
      </c>
      <c r="G5331" t="s">
        <v>42201</v>
      </c>
      <c r="H5331" s="18" t="s">
        <v>29213</v>
      </c>
    </row>
    <row r="5332" spans="1:8" x14ac:dyDescent="0.25">
      <c r="A5332" s="19"/>
      <c r="C5332" t="s">
        <v>28493</v>
      </c>
      <c r="D5332" t="s">
        <v>28492</v>
      </c>
      <c r="G5332" t="s">
        <v>42200</v>
      </c>
      <c r="H5332" s="18" t="s">
        <v>29210</v>
      </c>
    </row>
    <row r="5333" spans="1:8" x14ac:dyDescent="0.25">
      <c r="A5333" s="19"/>
      <c r="C5333" t="s">
        <v>29056</v>
      </c>
      <c r="D5333" t="s">
        <v>29055</v>
      </c>
      <c r="G5333" t="s">
        <v>42199</v>
      </c>
      <c r="H5333" s="18" t="s">
        <v>29207</v>
      </c>
    </row>
    <row r="5334" spans="1:8" x14ac:dyDescent="0.25">
      <c r="A5334" s="19"/>
      <c r="C5334" t="s">
        <v>30394</v>
      </c>
      <c r="D5334" t="s">
        <v>30393</v>
      </c>
      <c r="G5334" t="s">
        <v>42198</v>
      </c>
      <c r="H5334" s="18" t="s">
        <v>29204</v>
      </c>
    </row>
    <row r="5335" spans="1:8" x14ac:dyDescent="0.25">
      <c r="A5335" s="19"/>
      <c r="C5335" t="s">
        <v>32277</v>
      </c>
      <c r="D5335" t="s">
        <v>32276</v>
      </c>
      <c r="G5335" t="s">
        <v>42197</v>
      </c>
      <c r="H5335" s="18" t="s">
        <v>29201</v>
      </c>
    </row>
    <row r="5336" spans="1:8" x14ac:dyDescent="0.25">
      <c r="A5336" s="19"/>
      <c r="C5336" t="s">
        <v>27991</v>
      </c>
      <c r="D5336" t="s">
        <v>27990</v>
      </c>
      <c r="G5336" t="s">
        <v>42196</v>
      </c>
      <c r="H5336" s="18" t="s">
        <v>29198</v>
      </c>
    </row>
    <row r="5337" spans="1:8" x14ac:dyDescent="0.25">
      <c r="A5337" s="19"/>
      <c r="C5337" t="s">
        <v>31024</v>
      </c>
      <c r="D5337" t="s">
        <v>31023</v>
      </c>
      <c r="G5337" t="s">
        <v>42195</v>
      </c>
      <c r="H5337" s="18" t="s">
        <v>29195</v>
      </c>
    </row>
    <row r="5338" spans="1:8" x14ac:dyDescent="0.25">
      <c r="A5338" s="19"/>
      <c r="C5338" t="s">
        <v>30186</v>
      </c>
      <c r="D5338" t="s">
        <v>30185</v>
      </c>
      <c r="G5338" t="s">
        <v>42194</v>
      </c>
      <c r="H5338" s="18" t="s">
        <v>29192</v>
      </c>
    </row>
    <row r="5339" spans="1:8" x14ac:dyDescent="0.25">
      <c r="A5339" s="19"/>
      <c r="C5339" t="s">
        <v>32273</v>
      </c>
      <c r="D5339" t="s">
        <v>32272</v>
      </c>
      <c r="G5339" t="s">
        <v>42193</v>
      </c>
      <c r="H5339" s="18" t="s">
        <v>29189</v>
      </c>
    </row>
    <row r="5340" spans="1:8" x14ac:dyDescent="0.25">
      <c r="A5340" s="19"/>
      <c r="C5340" t="s">
        <v>28171</v>
      </c>
      <c r="D5340" t="s">
        <v>28170</v>
      </c>
      <c r="G5340" t="s">
        <v>42192</v>
      </c>
      <c r="H5340" s="18" t="s">
        <v>29186</v>
      </c>
    </row>
    <row r="5341" spans="1:8" x14ac:dyDescent="0.25">
      <c r="A5341" s="19"/>
      <c r="C5341" t="s">
        <v>31020</v>
      </c>
      <c r="D5341" t="s">
        <v>31019</v>
      </c>
      <c r="G5341" t="s">
        <v>42191</v>
      </c>
      <c r="H5341" s="18" t="s">
        <v>29183</v>
      </c>
    </row>
    <row r="5342" spans="1:8" x14ac:dyDescent="0.25">
      <c r="A5342" s="19"/>
      <c r="C5342" t="s">
        <v>28491</v>
      </c>
      <c r="D5342" t="s">
        <v>28490</v>
      </c>
      <c r="G5342" t="s">
        <v>42190</v>
      </c>
      <c r="H5342" s="18" t="s">
        <v>29180</v>
      </c>
    </row>
    <row r="5343" spans="1:8" x14ac:dyDescent="0.25">
      <c r="A5343" s="19"/>
      <c r="C5343" t="s">
        <v>27677</v>
      </c>
      <c r="D5343" t="s">
        <v>27676</v>
      </c>
      <c r="G5343" t="s">
        <v>42189</v>
      </c>
      <c r="H5343" s="18" t="s">
        <v>29177</v>
      </c>
    </row>
    <row r="5344" spans="1:8" x14ac:dyDescent="0.25">
      <c r="A5344" s="19"/>
      <c r="C5344" t="s">
        <v>27989</v>
      </c>
      <c r="D5344" t="s">
        <v>27988</v>
      </c>
      <c r="G5344" t="s">
        <v>42188</v>
      </c>
      <c r="H5344" s="18" t="s">
        <v>29174</v>
      </c>
    </row>
    <row r="5345" spans="1:8" x14ac:dyDescent="0.25">
      <c r="A5345" s="19"/>
      <c r="C5345" t="s">
        <v>27307</v>
      </c>
      <c r="D5345" t="s">
        <v>27306</v>
      </c>
      <c r="G5345" t="s">
        <v>42187</v>
      </c>
      <c r="H5345" s="18" t="s">
        <v>29171</v>
      </c>
    </row>
    <row r="5346" spans="1:8" x14ac:dyDescent="0.25">
      <c r="A5346" s="19"/>
      <c r="C5346" t="s">
        <v>29285</v>
      </c>
      <c r="D5346" t="s">
        <v>29284</v>
      </c>
      <c r="G5346" t="s">
        <v>42186</v>
      </c>
      <c r="H5346" s="18" t="s">
        <v>29168</v>
      </c>
    </row>
    <row r="5347" spans="1:8" x14ac:dyDescent="0.25">
      <c r="A5347" s="19"/>
      <c r="C5347" t="s">
        <v>28311</v>
      </c>
      <c r="D5347" t="s">
        <v>28310</v>
      </c>
      <c r="G5347" t="s">
        <v>42185</v>
      </c>
      <c r="H5347" s="18" t="s">
        <v>29165</v>
      </c>
    </row>
    <row r="5348" spans="1:8" x14ac:dyDescent="0.25">
      <c r="A5348" s="19"/>
      <c r="C5348" t="s">
        <v>32269</v>
      </c>
      <c r="D5348" t="s">
        <v>32268</v>
      </c>
      <c r="G5348" t="s">
        <v>42184</v>
      </c>
      <c r="H5348" s="18" t="s">
        <v>29162</v>
      </c>
    </row>
    <row r="5349" spans="1:8" x14ac:dyDescent="0.25">
      <c r="A5349" s="19"/>
      <c r="C5349" t="s">
        <v>28489</v>
      </c>
      <c r="D5349" t="s">
        <v>28488</v>
      </c>
      <c r="G5349" t="s">
        <v>29159</v>
      </c>
      <c r="H5349" s="18" t="s">
        <v>29158</v>
      </c>
    </row>
    <row r="5350" spans="1:8" x14ac:dyDescent="0.25">
      <c r="A5350" s="19"/>
      <c r="C5350" t="s">
        <v>27339</v>
      </c>
      <c r="D5350" t="s">
        <v>27338</v>
      </c>
      <c r="G5350" t="s">
        <v>29155</v>
      </c>
      <c r="H5350" s="18" t="s">
        <v>29154</v>
      </c>
    </row>
    <row r="5351" spans="1:8" x14ac:dyDescent="0.25">
      <c r="A5351" s="19"/>
      <c r="C5351" t="s">
        <v>28309</v>
      </c>
      <c r="D5351" t="s">
        <v>28308</v>
      </c>
      <c r="G5351" t="s">
        <v>29151</v>
      </c>
      <c r="H5351" s="18" t="s">
        <v>29150</v>
      </c>
    </row>
    <row r="5352" spans="1:8" x14ac:dyDescent="0.25">
      <c r="A5352" s="19"/>
      <c r="C5352" t="s">
        <v>29281</v>
      </c>
      <c r="D5352" t="s">
        <v>29280</v>
      </c>
      <c r="G5352" t="s">
        <v>29147</v>
      </c>
      <c r="H5352" s="18" t="s">
        <v>29146</v>
      </c>
    </row>
    <row r="5353" spans="1:8" x14ac:dyDescent="0.25">
      <c r="A5353" s="19"/>
      <c r="C5353" t="s">
        <v>28169</v>
      </c>
      <c r="D5353" t="s">
        <v>28168</v>
      </c>
      <c r="G5353" t="s">
        <v>29143</v>
      </c>
      <c r="H5353" s="18" t="s">
        <v>29142</v>
      </c>
    </row>
    <row r="5354" spans="1:8" x14ac:dyDescent="0.25">
      <c r="A5354" s="19"/>
      <c r="C5354" t="s">
        <v>27987</v>
      </c>
      <c r="D5354" t="s">
        <v>27986</v>
      </c>
      <c r="G5354" t="s">
        <v>29139</v>
      </c>
      <c r="H5354" s="18" t="s">
        <v>29138</v>
      </c>
    </row>
    <row r="5355" spans="1:8" x14ac:dyDescent="0.25">
      <c r="A5355" s="19"/>
      <c r="C5355" t="s">
        <v>28167</v>
      </c>
      <c r="D5355" t="s">
        <v>28166</v>
      </c>
      <c r="G5355" t="s">
        <v>29135</v>
      </c>
      <c r="H5355" s="18" t="s">
        <v>29134</v>
      </c>
    </row>
    <row r="5356" spans="1:8" x14ac:dyDescent="0.25">
      <c r="A5356" s="19"/>
      <c r="C5356" t="s">
        <v>27379</v>
      </c>
      <c r="D5356" t="s">
        <v>27378</v>
      </c>
      <c r="G5356" t="s">
        <v>29131</v>
      </c>
      <c r="H5356" s="18" t="s">
        <v>29130</v>
      </c>
    </row>
    <row r="5357" spans="1:8" x14ac:dyDescent="0.25">
      <c r="A5357" s="19"/>
      <c r="C5357" t="s">
        <v>27947</v>
      </c>
      <c r="D5357" t="s">
        <v>27946</v>
      </c>
      <c r="G5357" t="s">
        <v>29127</v>
      </c>
      <c r="H5357" s="18" t="s">
        <v>29126</v>
      </c>
    </row>
    <row r="5358" spans="1:8" x14ac:dyDescent="0.25">
      <c r="A5358" s="19"/>
      <c r="C5358" t="s">
        <v>28165</v>
      </c>
      <c r="D5358" t="s">
        <v>28164</v>
      </c>
      <c r="G5358" t="s">
        <v>29123</v>
      </c>
      <c r="H5358" s="18" t="s">
        <v>29122</v>
      </c>
    </row>
    <row r="5359" spans="1:8" x14ac:dyDescent="0.25">
      <c r="A5359" s="19"/>
      <c r="C5359" t="s">
        <v>32893</v>
      </c>
      <c r="D5359" t="s">
        <v>32892</v>
      </c>
      <c r="G5359" t="s">
        <v>29119</v>
      </c>
      <c r="H5359" s="18" t="s">
        <v>29118</v>
      </c>
    </row>
    <row r="5360" spans="1:8" x14ac:dyDescent="0.25">
      <c r="A5360" s="19"/>
      <c r="C5360" t="s">
        <v>28163</v>
      </c>
      <c r="D5360" t="s">
        <v>28162</v>
      </c>
      <c r="G5360" t="s">
        <v>29115</v>
      </c>
      <c r="H5360" s="18" t="s">
        <v>29114</v>
      </c>
    </row>
    <row r="5361" spans="1:8" x14ac:dyDescent="0.25">
      <c r="A5361" s="19"/>
      <c r="C5361" t="s">
        <v>27675</v>
      </c>
      <c r="D5361" t="s">
        <v>27674</v>
      </c>
      <c r="G5361" t="s">
        <v>29111</v>
      </c>
      <c r="H5361" s="18" t="s">
        <v>29110</v>
      </c>
    </row>
    <row r="5362" spans="1:8" x14ac:dyDescent="0.25">
      <c r="A5362" s="19"/>
      <c r="C5362" t="s">
        <v>27321</v>
      </c>
      <c r="D5362" t="s">
        <v>27320</v>
      </c>
      <c r="G5362" t="s">
        <v>29107</v>
      </c>
      <c r="H5362" s="18" t="s">
        <v>29106</v>
      </c>
    </row>
    <row r="5363" spans="1:8" x14ac:dyDescent="0.25">
      <c r="A5363" s="19"/>
      <c r="C5363" t="s">
        <v>31906</v>
      </c>
      <c r="D5363" t="s">
        <v>31905</v>
      </c>
      <c r="G5363" t="s">
        <v>29103</v>
      </c>
      <c r="H5363" s="18" t="s">
        <v>29102</v>
      </c>
    </row>
    <row r="5364" spans="1:8" x14ac:dyDescent="0.25">
      <c r="A5364" s="19"/>
      <c r="C5364" t="s">
        <v>27945</v>
      </c>
      <c r="D5364" t="s">
        <v>27944</v>
      </c>
      <c r="G5364" t="s">
        <v>29099</v>
      </c>
      <c r="H5364" s="18" t="s">
        <v>29098</v>
      </c>
    </row>
    <row r="5365" spans="1:8" x14ac:dyDescent="0.25">
      <c r="A5365" s="19"/>
      <c r="C5365" t="s">
        <v>32265</v>
      </c>
      <c r="D5365" t="s">
        <v>32264</v>
      </c>
      <c r="G5365" t="s">
        <v>29095</v>
      </c>
      <c r="H5365" s="18" t="s">
        <v>29094</v>
      </c>
    </row>
    <row r="5366" spans="1:8" x14ac:dyDescent="0.25">
      <c r="A5366" s="19"/>
      <c r="C5366" t="s">
        <v>28161</v>
      </c>
      <c r="D5366" t="s">
        <v>28160</v>
      </c>
      <c r="G5366" t="s">
        <v>29091</v>
      </c>
      <c r="H5366" s="18" t="s">
        <v>29090</v>
      </c>
    </row>
    <row r="5367" spans="1:8" x14ac:dyDescent="0.25">
      <c r="A5367" s="19"/>
      <c r="C5367" t="s">
        <v>31786</v>
      </c>
      <c r="D5367" t="s">
        <v>31785</v>
      </c>
      <c r="G5367" t="s">
        <v>29087</v>
      </c>
      <c r="H5367" s="18" t="s">
        <v>29086</v>
      </c>
    </row>
    <row r="5368" spans="1:8" x14ac:dyDescent="0.25">
      <c r="A5368" s="19"/>
      <c r="C5368" t="s">
        <v>29277</v>
      </c>
      <c r="D5368" t="s">
        <v>29276</v>
      </c>
      <c r="G5368" t="s">
        <v>29083</v>
      </c>
      <c r="H5368" s="18" t="s">
        <v>29082</v>
      </c>
    </row>
    <row r="5369" spans="1:8" x14ac:dyDescent="0.25">
      <c r="A5369" s="19"/>
      <c r="C5369" t="s">
        <v>28159</v>
      </c>
      <c r="D5369" t="s">
        <v>28158</v>
      </c>
      <c r="G5369" t="s">
        <v>29079</v>
      </c>
      <c r="H5369" s="18" t="s">
        <v>29078</v>
      </c>
    </row>
    <row r="5370" spans="1:8" x14ac:dyDescent="0.25">
      <c r="A5370" s="19"/>
      <c r="C5370" t="s">
        <v>27943</v>
      </c>
      <c r="D5370" t="s">
        <v>27942</v>
      </c>
      <c r="G5370" t="s">
        <v>29075</v>
      </c>
      <c r="H5370" s="18" t="s">
        <v>29074</v>
      </c>
    </row>
    <row r="5371" spans="1:8" x14ac:dyDescent="0.25">
      <c r="A5371" s="19"/>
      <c r="C5371" t="s">
        <v>31016</v>
      </c>
      <c r="D5371" t="s">
        <v>31015</v>
      </c>
      <c r="G5371" t="s">
        <v>29071</v>
      </c>
      <c r="H5371" s="18" t="s">
        <v>29070</v>
      </c>
    </row>
    <row r="5372" spans="1:8" x14ac:dyDescent="0.25">
      <c r="A5372" s="19"/>
      <c r="C5372" t="s">
        <v>27721</v>
      </c>
      <c r="D5372" t="s">
        <v>27720</v>
      </c>
      <c r="G5372" t="s">
        <v>29067</v>
      </c>
      <c r="H5372" s="18" t="s">
        <v>29066</v>
      </c>
    </row>
    <row r="5373" spans="1:8" x14ac:dyDescent="0.25">
      <c r="A5373" s="19"/>
      <c r="C5373" t="s">
        <v>28307</v>
      </c>
      <c r="D5373" t="s">
        <v>28306</v>
      </c>
      <c r="G5373" t="s">
        <v>42183</v>
      </c>
      <c r="H5373" s="18" t="s">
        <v>42182</v>
      </c>
    </row>
    <row r="5374" spans="1:8" x14ac:dyDescent="0.25">
      <c r="A5374" s="19"/>
      <c r="C5374" t="s">
        <v>28157</v>
      </c>
      <c r="D5374" t="s">
        <v>28156</v>
      </c>
      <c r="G5374" t="s">
        <v>42181</v>
      </c>
      <c r="H5374" s="18" t="s">
        <v>42180</v>
      </c>
    </row>
    <row r="5375" spans="1:8" x14ac:dyDescent="0.25">
      <c r="A5375" s="19"/>
      <c r="C5375" t="s">
        <v>28155</v>
      </c>
      <c r="D5375" t="s">
        <v>28154</v>
      </c>
      <c r="G5375" t="s">
        <v>42179</v>
      </c>
      <c r="H5375" s="18" t="s">
        <v>29063</v>
      </c>
    </row>
    <row r="5376" spans="1:8" x14ac:dyDescent="0.25">
      <c r="A5376" s="19"/>
      <c r="C5376" t="s">
        <v>27719</v>
      </c>
      <c r="D5376" t="s">
        <v>27718</v>
      </c>
      <c r="G5376" t="s">
        <v>42178</v>
      </c>
      <c r="H5376" s="18" t="s">
        <v>29060</v>
      </c>
    </row>
    <row r="5377" spans="1:8" x14ac:dyDescent="0.25">
      <c r="A5377" s="19"/>
      <c r="C5377" t="s">
        <v>28305</v>
      </c>
      <c r="D5377" t="s">
        <v>28304</v>
      </c>
      <c r="G5377" t="s">
        <v>42177</v>
      </c>
      <c r="H5377" s="18" t="s">
        <v>29057</v>
      </c>
    </row>
    <row r="5378" spans="1:8" x14ac:dyDescent="0.25">
      <c r="A5378" s="19"/>
      <c r="C5378" t="s">
        <v>32262</v>
      </c>
      <c r="D5378" t="s">
        <v>32261</v>
      </c>
      <c r="G5378" t="s">
        <v>42176</v>
      </c>
      <c r="H5378" s="18" t="s">
        <v>29054</v>
      </c>
    </row>
    <row r="5379" spans="1:8" x14ac:dyDescent="0.25">
      <c r="A5379" s="19"/>
      <c r="C5379" t="s">
        <v>27319</v>
      </c>
      <c r="D5379" t="s">
        <v>27318</v>
      </c>
      <c r="G5379" t="s">
        <v>42175</v>
      </c>
      <c r="H5379" s="18" t="s">
        <v>29051</v>
      </c>
    </row>
    <row r="5380" spans="1:8" x14ac:dyDescent="0.25">
      <c r="A5380" s="19"/>
      <c r="C5380" t="s">
        <v>29053</v>
      </c>
      <c r="D5380" t="s">
        <v>29052</v>
      </c>
      <c r="G5380" t="s">
        <v>42174</v>
      </c>
      <c r="H5380" s="18" t="s">
        <v>29048</v>
      </c>
    </row>
    <row r="5381" spans="1:8" x14ac:dyDescent="0.25">
      <c r="A5381" s="19"/>
      <c r="C5381" t="s">
        <v>32259</v>
      </c>
      <c r="D5381" t="s">
        <v>32258</v>
      </c>
      <c r="G5381" t="s">
        <v>29045</v>
      </c>
      <c r="H5381" s="18" t="s">
        <v>29044</v>
      </c>
    </row>
    <row r="5382" spans="1:8" x14ac:dyDescent="0.25">
      <c r="A5382" s="19"/>
      <c r="C5382" t="s">
        <v>32887</v>
      </c>
      <c r="D5382" t="s">
        <v>32886</v>
      </c>
      <c r="G5382" t="s">
        <v>29041</v>
      </c>
      <c r="H5382" s="18" t="s">
        <v>29040</v>
      </c>
    </row>
    <row r="5383" spans="1:8" x14ac:dyDescent="0.25">
      <c r="A5383" s="19"/>
      <c r="C5383" t="s">
        <v>27941</v>
      </c>
      <c r="D5383" t="s">
        <v>27940</v>
      </c>
      <c r="G5383" t="s">
        <v>29037</v>
      </c>
      <c r="H5383" s="18" t="s">
        <v>29036</v>
      </c>
    </row>
    <row r="5384" spans="1:8" x14ac:dyDescent="0.25">
      <c r="A5384" s="19"/>
      <c r="C5384" t="s">
        <v>27301</v>
      </c>
      <c r="D5384" t="s">
        <v>27300</v>
      </c>
      <c r="G5384" t="s">
        <v>29033</v>
      </c>
      <c r="H5384" s="18" t="s">
        <v>29032</v>
      </c>
    </row>
    <row r="5385" spans="1:8" x14ac:dyDescent="0.25">
      <c r="A5385" s="19"/>
      <c r="C5385" t="s">
        <v>32256</v>
      </c>
      <c r="D5385" t="s">
        <v>32255</v>
      </c>
      <c r="G5385" t="s">
        <v>29029</v>
      </c>
      <c r="H5385" s="18" t="s">
        <v>29028</v>
      </c>
    </row>
    <row r="5386" spans="1:8" x14ac:dyDescent="0.25">
      <c r="A5386" s="19"/>
      <c r="C5386" t="s">
        <v>27435</v>
      </c>
      <c r="D5386" t="s">
        <v>27434</v>
      </c>
      <c r="G5386" t="s">
        <v>29025</v>
      </c>
      <c r="H5386" s="18" t="s">
        <v>29024</v>
      </c>
    </row>
    <row r="5387" spans="1:8" x14ac:dyDescent="0.25">
      <c r="A5387" s="19"/>
      <c r="C5387" t="s">
        <v>27785</v>
      </c>
      <c r="D5387" t="s">
        <v>27784</v>
      </c>
      <c r="G5387" t="s">
        <v>29021</v>
      </c>
      <c r="H5387" s="18" t="s">
        <v>29020</v>
      </c>
    </row>
    <row r="5388" spans="1:8" x14ac:dyDescent="0.25">
      <c r="A5388" s="19"/>
      <c r="C5388" t="s">
        <v>28303</v>
      </c>
      <c r="D5388" t="s">
        <v>28302</v>
      </c>
      <c r="G5388" t="s">
        <v>29017</v>
      </c>
      <c r="H5388" s="18" t="s">
        <v>29016</v>
      </c>
    </row>
    <row r="5389" spans="1:8" x14ac:dyDescent="0.25">
      <c r="A5389" s="19"/>
      <c r="C5389" t="s">
        <v>31012</v>
      </c>
      <c r="D5389" t="s">
        <v>31011</v>
      </c>
      <c r="G5389" t="s">
        <v>29013</v>
      </c>
      <c r="H5389" s="18" t="s">
        <v>29012</v>
      </c>
    </row>
    <row r="5390" spans="1:8" x14ac:dyDescent="0.25">
      <c r="A5390" s="19"/>
      <c r="C5390" t="s">
        <v>27835</v>
      </c>
      <c r="D5390" t="s">
        <v>27834</v>
      </c>
      <c r="G5390" t="s">
        <v>29009</v>
      </c>
      <c r="H5390" s="18" t="s">
        <v>29008</v>
      </c>
    </row>
    <row r="5391" spans="1:8" x14ac:dyDescent="0.25">
      <c r="A5391" s="19"/>
      <c r="C5391" t="s">
        <v>29273</v>
      </c>
      <c r="D5391" t="s">
        <v>29272</v>
      </c>
      <c r="G5391" t="s">
        <v>29005</v>
      </c>
      <c r="H5391" s="18" t="s">
        <v>29004</v>
      </c>
    </row>
    <row r="5392" spans="1:8" x14ac:dyDescent="0.25">
      <c r="A5392" s="19"/>
      <c r="C5392" t="s">
        <v>27621</v>
      </c>
      <c r="D5392" t="s">
        <v>27620</v>
      </c>
      <c r="G5392" t="s">
        <v>29001</v>
      </c>
      <c r="H5392" s="18" t="s">
        <v>29000</v>
      </c>
    </row>
    <row r="5393" spans="1:8" x14ac:dyDescent="0.25">
      <c r="A5393" s="19"/>
      <c r="C5393" t="s">
        <v>27673</v>
      </c>
      <c r="D5393" t="s">
        <v>27672</v>
      </c>
      <c r="G5393" t="s">
        <v>28997</v>
      </c>
      <c r="H5393" s="18" t="s">
        <v>28996</v>
      </c>
    </row>
    <row r="5394" spans="1:8" x14ac:dyDescent="0.25">
      <c r="A5394" s="19"/>
      <c r="C5394" t="s">
        <v>32253</v>
      </c>
      <c r="D5394" t="s">
        <v>32252</v>
      </c>
      <c r="G5394" t="s">
        <v>28993</v>
      </c>
      <c r="H5394" s="18" t="s">
        <v>28992</v>
      </c>
    </row>
    <row r="5395" spans="1:8" x14ac:dyDescent="0.25">
      <c r="A5395" s="19"/>
      <c r="C5395" t="s">
        <v>32881</v>
      </c>
      <c r="D5395" t="s">
        <v>32880</v>
      </c>
      <c r="G5395" t="s">
        <v>28989</v>
      </c>
      <c r="H5395" s="18" t="s">
        <v>28988</v>
      </c>
    </row>
    <row r="5396" spans="1:8" x14ac:dyDescent="0.25">
      <c r="A5396" s="19"/>
      <c r="C5396" t="s">
        <v>27477</v>
      </c>
      <c r="D5396" t="s">
        <v>27476</v>
      </c>
      <c r="G5396" t="s">
        <v>28985</v>
      </c>
      <c r="H5396" s="18" t="s">
        <v>28984</v>
      </c>
    </row>
    <row r="5397" spans="1:8" x14ac:dyDescent="0.25">
      <c r="A5397" s="19"/>
      <c r="C5397" t="s">
        <v>28487</v>
      </c>
      <c r="D5397" t="s">
        <v>28486</v>
      </c>
      <c r="G5397" t="s">
        <v>28981</v>
      </c>
      <c r="H5397" s="18" t="s">
        <v>28980</v>
      </c>
    </row>
    <row r="5398" spans="1:8" x14ac:dyDescent="0.25">
      <c r="A5398" s="19"/>
      <c r="C5398" t="s">
        <v>30182</v>
      </c>
      <c r="D5398" t="s">
        <v>30181</v>
      </c>
      <c r="G5398" t="s">
        <v>42173</v>
      </c>
      <c r="H5398" s="18" t="s">
        <v>28977</v>
      </c>
    </row>
    <row r="5399" spans="1:8" x14ac:dyDescent="0.25">
      <c r="A5399" s="19"/>
      <c r="C5399" t="s">
        <v>31296</v>
      </c>
      <c r="D5399" t="s">
        <v>31295</v>
      </c>
      <c r="G5399" t="s">
        <v>27307</v>
      </c>
      <c r="H5399" s="18" t="s">
        <v>28974</v>
      </c>
    </row>
    <row r="5400" spans="1:8" x14ac:dyDescent="0.25">
      <c r="A5400" s="19"/>
      <c r="C5400" t="s">
        <v>28485</v>
      </c>
      <c r="D5400" t="s">
        <v>28484</v>
      </c>
      <c r="G5400" t="s">
        <v>42172</v>
      </c>
      <c r="H5400" s="18" t="s">
        <v>28971</v>
      </c>
    </row>
    <row r="5401" spans="1:8" x14ac:dyDescent="0.25">
      <c r="A5401" s="19"/>
      <c r="C5401" t="s">
        <v>32250</v>
      </c>
      <c r="D5401" t="s">
        <v>32249</v>
      </c>
      <c r="G5401" t="s">
        <v>28968</v>
      </c>
      <c r="H5401" s="18" t="s">
        <v>28967</v>
      </c>
    </row>
    <row r="5402" spans="1:8" x14ac:dyDescent="0.25">
      <c r="A5402" s="19"/>
      <c r="C5402" t="s">
        <v>28153</v>
      </c>
      <c r="D5402" t="s">
        <v>28152</v>
      </c>
      <c r="G5402" t="s">
        <v>28964</v>
      </c>
      <c r="H5402" s="18" t="s">
        <v>28963</v>
      </c>
    </row>
    <row r="5403" spans="1:8" x14ac:dyDescent="0.25">
      <c r="A5403" s="19"/>
      <c r="C5403" t="s">
        <v>27315</v>
      </c>
      <c r="D5403" t="s">
        <v>27314</v>
      </c>
      <c r="G5403" t="s">
        <v>28960</v>
      </c>
      <c r="H5403" s="18" t="s">
        <v>28959</v>
      </c>
    </row>
    <row r="5404" spans="1:8" x14ac:dyDescent="0.25">
      <c r="A5404" s="19"/>
      <c r="C5404" t="s">
        <v>31009</v>
      </c>
      <c r="D5404" t="s">
        <v>31008</v>
      </c>
      <c r="G5404" t="s">
        <v>28956</v>
      </c>
      <c r="H5404" s="18" t="s">
        <v>28955</v>
      </c>
    </row>
    <row r="5405" spans="1:8" x14ac:dyDescent="0.25">
      <c r="A5405" s="19"/>
      <c r="C5405" t="s">
        <v>28712</v>
      </c>
      <c r="D5405" t="s">
        <v>28711</v>
      </c>
      <c r="G5405" t="s">
        <v>28952</v>
      </c>
      <c r="H5405" s="18" t="s">
        <v>28951</v>
      </c>
    </row>
    <row r="5406" spans="1:8" x14ac:dyDescent="0.25">
      <c r="A5406" s="19"/>
      <c r="C5406" t="s">
        <v>27939</v>
      </c>
      <c r="D5406" t="s">
        <v>27938</v>
      </c>
      <c r="G5406" t="s">
        <v>28948</v>
      </c>
      <c r="H5406" s="18" t="s">
        <v>28947</v>
      </c>
    </row>
    <row r="5407" spans="1:8" x14ac:dyDescent="0.25">
      <c r="A5407" s="19"/>
      <c r="C5407" t="s">
        <v>31006</v>
      </c>
      <c r="D5407" t="s">
        <v>31005</v>
      </c>
      <c r="G5407" t="s">
        <v>28944</v>
      </c>
      <c r="H5407" s="18" t="s">
        <v>28943</v>
      </c>
    </row>
    <row r="5408" spans="1:8" x14ac:dyDescent="0.25">
      <c r="A5408" s="19"/>
      <c r="C5408" t="s">
        <v>28483</v>
      </c>
      <c r="D5408" t="s">
        <v>28482</v>
      </c>
      <c r="G5408" t="s">
        <v>28940</v>
      </c>
      <c r="H5408" s="18" t="s">
        <v>28939</v>
      </c>
    </row>
    <row r="5409" spans="1:8" x14ac:dyDescent="0.25">
      <c r="A5409" s="19"/>
      <c r="C5409" t="s">
        <v>27295</v>
      </c>
      <c r="D5409" t="s">
        <v>27294</v>
      </c>
      <c r="G5409" t="s">
        <v>28936</v>
      </c>
      <c r="H5409" s="18" t="s">
        <v>28935</v>
      </c>
    </row>
    <row r="5410" spans="1:8" x14ac:dyDescent="0.25">
      <c r="A5410" s="19"/>
      <c r="C5410" t="s">
        <v>32247</v>
      </c>
      <c r="D5410" t="s">
        <v>32246</v>
      </c>
      <c r="G5410" t="s">
        <v>28932</v>
      </c>
      <c r="H5410" s="18" t="s">
        <v>28931</v>
      </c>
    </row>
    <row r="5411" spans="1:8" x14ac:dyDescent="0.25">
      <c r="A5411" s="19"/>
      <c r="C5411" t="s">
        <v>31618</v>
      </c>
      <c r="D5411" t="s">
        <v>31617</v>
      </c>
      <c r="G5411" t="s">
        <v>28928</v>
      </c>
      <c r="H5411" s="18" t="s">
        <v>28927</v>
      </c>
    </row>
    <row r="5412" spans="1:8" x14ac:dyDescent="0.25">
      <c r="A5412" s="19"/>
      <c r="C5412" t="s">
        <v>30390</v>
      </c>
      <c r="D5412" t="s">
        <v>30389</v>
      </c>
      <c r="G5412" t="s">
        <v>42171</v>
      </c>
      <c r="H5412" s="18" t="s">
        <v>42170</v>
      </c>
    </row>
    <row r="5413" spans="1:8" x14ac:dyDescent="0.25">
      <c r="A5413" s="19"/>
      <c r="C5413" t="s">
        <v>27833</v>
      </c>
      <c r="D5413" t="s">
        <v>27832</v>
      </c>
      <c r="G5413" t="s">
        <v>42169</v>
      </c>
      <c r="H5413" s="18" t="s">
        <v>42168</v>
      </c>
    </row>
    <row r="5414" spans="1:8" x14ac:dyDescent="0.25">
      <c r="A5414" s="19"/>
      <c r="C5414" t="s">
        <v>30598</v>
      </c>
      <c r="D5414" t="s">
        <v>30597</v>
      </c>
      <c r="G5414" t="s">
        <v>28924</v>
      </c>
      <c r="H5414" s="18" t="s">
        <v>28923</v>
      </c>
    </row>
    <row r="5415" spans="1:8" x14ac:dyDescent="0.25">
      <c r="A5415" s="19"/>
      <c r="C5415" t="s">
        <v>27475</v>
      </c>
      <c r="D5415" t="s">
        <v>27474</v>
      </c>
      <c r="G5415" t="s">
        <v>28920</v>
      </c>
      <c r="H5415" s="18" t="s">
        <v>28919</v>
      </c>
    </row>
    <row r="5416" spans="1:8" x14ac:dyDescent="0.25">
      <c r="A5416" s="19"/>
      <c r="C5416" t="s">
        <v>28151</v>
      </c>
      <c r="D5416" t="s">
        <v>28150</v>
      </c>
      <c r="G5416" t="s">
        <v>28916</v>
      </c>
      <c r="H5416" s="18" t="s">
        <v>28915</v>
      </c>
    </row>
    <row r="5417" spans="1:8" x14ac:dyDescent="0.25">
      <c r="A5417" s="19"/>
      <c r="C5417" t="s">
        <v>31782</v>
      </c>
      <c r="D5417" t="s">
        <v>31781</v>
      </c>
      <c r="G5417" t="s">
        <v>28912</v>
      </c>
      <c r="H5417" s="18" t="s">
        <v>28911</v>
      </c>
    </row>
    <row r="5418" spans="1:8" x14ac:dyDescent="0.25">
      <c r="A5418" s="19"/>
      <c r="C5418" t="s">
        <v>29269</v>
      </c>
      <c r="D5418" t="s">
        <v>29268</v>
      </c>
      <c r="G5418" t="s">
        <v>28908</v>
      </c>
      <c r="H5418" s="18" t="s">
        <v>28907</v>
      </c>
    </row>
    <row r="5419" spans="1:8" x14ac:dyDescent="0.25">
      <c r="A5419" s="19"/>
      <c r="C5419" t="s">
        <v>28149</v>
      </c>
      <c r="D5419" t="s">
        <v>28148</v>
      </c>
      <c r="G5419" t="s">
        <v>28904</v>
      </c>
      <c r="H5419" s="18" t="s">
        <v>28903</v>
      </c>
    </row>
    <row r="5420" spans="1:8" x14ac:dyDescent="0.25">
      <c r="A5420" s="19"/>
      <c r="C5420" t="s">
        <v>28301</v>
      </c>
      <c r="D5420" t="s">
        <v>28300</v>
      </c>
      <c r="G5420" t="s">
        <v>28900</v>
      </c>
      <c r="H5420" s="18" t="s">
        <v>28899</v>
      </c>
    </row>
    <row r="5421" spans="1:8" x14ac:dyDescent="0.25">
      <c r="A5421" s="19"/>
      <c r="C5421" t="s">
        <v>28481</v>
      </c>
      <c r="D5421" t="s">
        <v>28480</v>
      </c>
      <c r="G5421" t="s">
        <v>28896</v>
      </c>
      <c r="H5421" s="18" t="s">
        <v>28895</v>
      </c>
    </row>
    <row r="5422" spans="1:8" x14ac:dyDescent="0.25">
      <c r="A5422" s="19"/>
      <c r="C5422" t="s">
        <v>27397</v>
      </c>
      <c r="D5422" t="s">
        <v>27396</v>
      </c>
      <c r="G5422" t="s">
        <v>28892</v>
      </c>
      <c r="H5422" s="18" t="s">
        <v>28891</v>
      </c>
    </row>
    <row r="5423" spans="1:8" x14ac:dyDescent="0.25">
      <c r="A5423" s="19"/>
      <c r="C5423" t="s">
        <v>32244</v>
      </c>
      <c r="D5423" t="s">
        <v>32243</v>
      </c>
      <c r="G5423" t="s">
        <v>28888</v>
      </c>
      <c r="H5423" s="18" t="s">
        <v>28887</v>
      </c>
    </row>
    <row r="5424" spans="1:8" x14ac:dyDescent="0.25">
      <c r="A5424" s="19"/>
      <c r="C5424" t="s">
        <v>28147</v>
      </c>
      <c r="D5424" t="s">
        <v>28146</v>
      </c>
      <c r="G5424" t="s">
        <v>28884</v>
      </c>
      <c r="H5424" s="18" t="s">
        <v>28883</v>
      </c>
    </row>
    <row r="5425" spans="1:8" x14ac:dyDescent="0.25">
      <c r="A5425" s="19"/>
      <c r="C5425" t="s">
        <v>27293</v>
      </c>
      <c r="D5425" t="s">
        <v>27292</v>
      </c>
      <c r="G5425" t="s">
        <v>28880</v>
      </c>
      <c r="H5425" s="18" t="s">
        <v>28879</v>
      </c>
    </row>
    <row r="5426" spans="1:8" x14ac:dyDescent="0.25">
      <c r="A5426" s="19"/>
      <c r="C5426" t="s">
        <v>27783</v>
      </c>
      <c r="D5426" t="s">
        <v>27782</v>
      </c>
      <c r="G5426" t="s">
        <v>42167</v>
      </c>
      <c r="H5426" s="18" t="s">
        <v>42166</v>
      </c>
    </row>
    <row r="5427" spans="1:8" x14ac:dyDescent="0.25">
      <c r="A5427" s="19"/>
      <c r="C5427" t="s">
        <v>28145</v>
      </c>
      <c r="D5427" t="s">
        <v>28144</v>
      </c>
      <c r="G5427" t="s">
        <v>42165</v>
      </c>
      <c r="H5427" s="18" t="s">
        <v>42164</v>
      </c>
    </row>
    <row r="5428" spans="1:8" x14ac:dyDescent="0.25">
      <c r="A5428" s="19"/>
      <c r="C5428" t="s">
        <v>28479</v>
      </c>
      <c r="D5428" t="s">
        <v>28478</v>
      </c>
      <c r="G5428" t="s">
        <v>42163</v>
      </c>
      <c r="H5428" s="18" t="s">
        <v>28876</v>
      </c>
    </row>
    <row r="5429" spans="1:8" x14ac:dyDescent="0.25">
      <c r="A5429" s="19"/>
      <c r="C5429" t="s">
        <v>27291</v>
      </c>
      <c r="D5429" t="s">
        <v>27290</v>
      </c>
      <c r="G5429" t="s">
        <v>42162</v>
      </c>
      <c r="H5429" s="18" t="s">
        <v>28873</v>
      </c>
    </row>
    <row r="5430" spans="1:8" x14ac:dyDescent="0.25">
      <c r="A5430" s="19"/>
      <c r="C5430" t="s">
        <v>29266</v>
      </c>
      <c r="D5430" t="s">
        <v>29265</v>
      </c>
      <c r="G5430" t="s">
        <v>42161</v>
      </c>
      <c r="H5430" s="18" t="s">
        <v>28870</v>
      </c>
    </row>
    <row r="5431" spans="1:8" x14ac:dyDescent="0.25">
      <c r="A5431" s="19"/>
      <c r="C5431" t="s">
        <v>32241</v>
      </c>
      <c r="D5431" t="s">
        <v>32240</v>
      </c>
      <c r="G5431" t="s">
        <v>42160</v>
      </c>
      <c r="H5431" s="18" t="s">
        <v>28867</v>
      </c>
    </row>
    <row r="5432" spans="1:8" x14ac:dyDescent="0.25">
      <c r="A5432" s="19"/>
      <c r="C5432" t="s">
        <v>28477</v>
      </c>
      <c r="D5432" t="s">
        <v>28476</v>
      </c>
      <c r="G5432" t="s">
        <v>42159</v>
      </c>
      <c r="H5432" s="18" t="s">
        <v>28864</v>
      </c>
    </row>
    <row r="5433" spans="1:8" x14ac:dyDescent="0.25">
      <c r="A5433" s="19"/>
      <c r="C5433" t="s">
        <v>27259</v>
      </c>
      <c r="D5433" t="s">
        <v>27258</v>
      </c>
      <c r="G5433" t="s">
        <v>42158</v>
      </c>
      <c r="H5433" s="18" t="s">
        <v>28861</v>
      </c>
    </row>
    <row r="5434" spans="1:8" x14ac:dyDescent="0.25">
      <c r="A5434" s="19"/>
      <c r="C5434" t="s">
        <v>28299</v>
      </c>
      <c r="D5434" t="s">
        <v>28298</v>
      </c>
      <c r="G5434" t="s">
        <v>42157</v>
      </c>
      <c r="H5434" s="18" t="s">
        <v>28858</v>
      </c>
    </row>
    <row r="5435" spans="1:8" x14ac:dyDescent="0.25">
      <c r="A5435" s="19"/>
      <c r="C5435" t="s">
        <v>32875</v>
      </c>
      <c r="D5435" t="s">
        <v>32874</v>
      </c>
      <c r="G5435" t="s">
        <v>42156</v>
      </c>
      <c r="H5435" s="18" t="s">
        <v>28855</v>
      </c>
    </row>
    <row r="5436" spans="1:8" x14ac:dyDescent="0.25">
      <c r="A5436" s="19"/>
      <c r="C5436" t="s">
        <v>28297</v>
      </c>
      <c r="D5436" t="s">
        <v>28296</v>
      </c>
      <c r="G5436" t="s">
        <v>42155</v>
      </c>
      <c r="H5436" s="18" t="s">
        <v>28852</v>
      </c>
    </row>
    <row r="5437" spans="1:8" x14ac:dyDescent="0.25">
      <c r="A5437" s="19"/>
      <c r="C5437" t="s">
        <v>27937</v>
      </c>
      <c r="D5437" t="s">
        <v>27936</v>
      </c>
      <c r="G5437" t="s">
        <v>42154</v>
      </c>
      <c r="H5437" s="18" t="s">
        <v>28849</v>
      </c>
    </row>
    <row r="5438" spans="1:8" x14ac:dyDescent="0.25">
      <c r="A5438" s="19"/>
      <c r="C5438" t="s">
        <v>31003</v>
      </c>
      <c r="D5438" t="s">
        <v>31002</v>
      </c>
      <c r="G5438" t="s">
        <v>42153</v>
      </c>
      <c r="H5438" s="18" t="s">
        <v>28846</v>
      </c>
    </row>
    <row r="5439" spans="1:8" x14ac:dyDescent="0.25">
      <c r="A5439" s="19"/>
      <c r="C5439" t="s">
        <v>29263</v>
      </c>
      <c r="D5439" t="s">
        <v>29262</v>
      </c>
      <c r="G5439" t="s">
        <v>42152</v>
      </c>
      <c r="H5439" s="18" t="s">
        <v>28843</v>
      </c>
    </row>
    <row r="5440" spans="1:8" x14ac:dyDescent="0.25">
      <c r="A5440" s="19"/>
      <c r="C5440" t="s">
        <v>31000</v>
      </c>
      <c r="D5440" t="s">
        <v>30999</v>
      </c>
      <c r="G5440" t="s">
        <v>42151</v>
      </c>
      <c r="H5440" s="18" t="s">
        <v>42150</v>
      </c>
    </row>
    <row r="5441" spans="1:8" x14ac:dyDescent="0.25">
      <c r="A5441" s="19"/>
      <c r="C5441" t="s">
        <v>29260</v>
      </c>
      <c r="D5441" t="s">
        <v>29259</v>
      </c>
      <c r="G5441" t="s">
        <v>42149</v>
      </c>
      <c r="H5441" s="18" t="s">
        <v>42148</v>
      </c>
    </row>
    <row r="5442" spans="1:8" x14ac:dyDescent="0.25">
      <c r="A5442" s="19"/>
      <c r="C5442" t="s">
        <v>28143</v>
      </c>
      <c r="D5442" t="s">
        <v>28142</v>
      </c>
      <c r="G5442" t="s">
        <v>42147</v>
      </c>
      <c r="H5442" s="18" t="s">
        <v>28840</v>
      </c>
    </row>
    <row r="5443" spans="1:8" x14ac:dyDescent="0.25">
      <c r="A5443" s="19"/>
      <c r="C5443" t="s">
        <v>27473</v>
      </c>
      <c r="D5443" t="s">
        <v>27472</v>
      </c>
      <c r="G5443" t="s">
        <v>42146</v>
      </c>
      <c r="H5443" s="18" t="s">
        <v>28837</v>
      </c>
    </row>
    <row r="5444" spans="1:8" x14ac:dyDescent="0.25">
      <c r="A5444" s="19"/>
      <c r="C5444" t="s">
        <v>29257</v>
      </c>
      <c r="D5444" t="s">
        <v>29256</v>
      </c>
      <c r="G5444" t="s">
        <v>42145</v>
      </c>
      <c r="H5444" s="18" t="s">
        <v>28834</v>
      </c>
    </row>
    <row r="5445" spans="1:8" x14ac:dyDescent="0.25">
      <c r="A5445" s="19"/>
      <c r="C5445" t="s">
        <v>27257</v>
      </c>
      <c r="D5445" t="s">
        <v>27256</v>
      </c>
      <c r="G5445" t="s">
        <v>42144</v>
      </c>
      <c r="H5445" s="18" t="s">
        <v>28831</v>
      </c>
    </row>
    <row r="5446" spans="1:8" x14ac:dyDescent="0.25">
      <c r="A5446" s="19"/>
      <c r="C5446" t="s">
        <v>27619</v>
      </c>
      <c r="D5446" t="s">
        <v>27618</v>
      </c>
      <c r="G5446" t="s">
        <v>42143</v>
      </c>
      <c r="H5446" s="18" t="s">
        <v>42142</v>
      </c>
    </row>
    <row r="5447" spans="1:8" x14ac:dyDescent="0.25">
      <c r="A5447" s="19"/>
      <c r="C5447" t="s">
        <v>28141</v>
      </c>
      <c r="D5447" t="s">
        <v>28140</v>
      </c>
      <c r="G5447" t="s">
        <v>27213</v>
      </c>
      <c r="H5447" s="18" t="s">
        <v>28828</v>
      </c>
    </row>
    <row r="5448" spans="1:8" x14ac:dyDescent="0.25">
      <c r="A5448" s="19"/>
      <c r="C5448" t="s">
        <v>32869</v>
      </c>
      <c r="D5448" t="s">
        <v>32868</v>
      </c>
      <c r="G5448" t="s">
        <v>42141</v>
      </c>
      <c r="H5448" s="18" t="s">
        <v>28825</v>
      </c>
    </row>
    <row r="5449" spans="1:8" x14ac:dyDescent="0.25">
      <c r="A5449" s="19"/>
      <c r="C5449" t="s">
        <v>27337</v>
      </c>
      <c r="D5449" t="s">
        <v>27336</v>
      </c>
      <c r="G5449" t="s">
        <v>28822</v>
      </c>
      <c r="H5449" s="18" t="s">
        <v>28821</v>
      </c>
    </row>
    <row r="5450" spans="1:8" x14ac:dyDescent="0.25">
      <c r="A5450" s="19"/>
      <c r="C5450" t="s">
        <v>33750</v>
      </c>
      <c r="D5450" t="s">
        <v>33749</v>
      </c>
      <c r="G5450" t="s">
        <v>28818</v>
      </c>
      <c r="H5450" s="18" t="s">
        <v>28817</v>
      </c>
    </row>
    <row r="5451" spans="1:8" x14ac:dyDescent="0.25">
      <c r="A5451" s="19"/>
      <c r="C5451" t="s">
        <v>30498</v>
      </c>
      <c r="D5451" t="s">
        <v>30497</v>
      </c>
      <c r="G5451" t="s">
        <v>28814</v>
      </c>
      <c r="H5451" s="18" t="s">
        <v>28813</v>
      </c>
    </row>
    <row r="5452" spans="1:8" x14ac:dyDescent="0.25">
      <c r="A5452" s="19"/>
      <c r="C5452" t="s">
        <v>28295</v>
      </c>
      <c r="D5452" t="s">
        <v>28294</v>
      </c>
      <c r="G5452" t="s">
        <v>42140</v>
      </c>
      <c r="H5452" s="18" t="s">
        <v>42139</v>
      </c>
    </row>
    <row r="5453" spans="1:8" x14ac:dyDescent="0.25">
      <c r="A5453" s="19"/>
      <c r="C5453" t="s">
        <v>31614</v>
      </c>
      <c r="D5453" t="s">
        <v>31613</v>
      </c>
      <c r="G5453" t="s">
        <v>28810</v>
      </c>
      <c r="H5453" s="18" t="s">
        <v>28809</v>
      </c>
    </row>
    <row r="5454" spans="1:8" x14ac:dyDescent="0.25">
      <c r="A5454" s="19"/>
      <c r="C5454" t="s">
        <v>28293</v>
      </c>
      <c r="D5454" t="s">
        <v>28292</v>
      </c>
      <c r="G5454" t="s">
        <v>28806</v>
      </c>
      <c r="H5454" s="18" t="s">
        <v>28805</v>
      </c>
    </row>
    <row r="5455" spans="1:8" x14ac:dyDescent="0.25">
      <c r="A5455" s="19"/>
      <c r="C5455" t="s">
        <v>27781</v>
      </c>
      <c r="D5455" t="s">
        <v>27780</v>
      </c>
      <c r="G5455" t="s">
        <v>28802</v>
      </c>
      <c r="H5455" s="18" t="s">
        <v>28801</v>
      </c>
    </row>
    <row r="5456" spans="1:8" x14ac:dyDescent="0.25">
      <c r="A5456" s="19"/>
      <c r="C5456" t="s">
        <v>29904</v>
      </c>
      <c r="D5456" t="s">
        <v>29903</v>
      </c>
      <c r="G5456" t="s">
        <v>28798</v>
      </c>
      <c r="H5456" s="18" t="s">
        <v>28797</v>
      </c>
    </row>
    <row r="5457" spans="1:8" x14ac:dyDescent="0.25">
      <c r="A5457" s="19"/>
      <c r="C5457" t="s">
        <v>29254</v>
      </c>
      <c r="D5457" t="s">
        <v>29253</v>
      </c>
      <c r="G5457" t="s">
        <v>28794</v>
      </c>
      <c r="H5457" s="18" t="s">
        <v>28793</v>
      </c>
    </row>
    <row r="5458" spans="1:8" x14ac:dyDescent="0.25">
      <c r="A5458" s="19"/>
      <c r="C5458" t="s">
        <v>27251</v>
      </c>
      <c r="D5458" t="s">
        <v>27250</v>
      </c>
      <c r="G5458" t="s">
        <v>28790</v>
      </c>
      <c r="H5458" s="18" t="s">
        <v>28789</v>
      </c>
    </row>
    <row r="5459" spans="1:8" x14ac:dyDescent="0.25">
      <c r="A5459" s="19"/>
      <c r="C5459" t="s">
        <v>27909</v>
      </c>
      <c r="D5459" t="s">
        <v>27908</v>
      </c>
      <c r="G5459" t="s">
        <v>28786</v>
      </c>
      <c r="H5459" s="18" t="s">
        <v>28785</v>
      </c>
    </row>
    <row r="5460" spans="1:8" x14ac:dyDescent="0.25">
      <c r="A5460" s="19"/>
      <c r="C5460" t="s">
        <v>31778</v>
      </c>
      <c r="D5460" t="s">
        <v>31777</v>
      </c>
      <c r="G5460" t="s">
        <v>28782</v>
      </c>
      <c r="H5460" s="18" t="s">
        <v>28781</v>
      </c>
    </row>
    <row r="5461" spans="1:8" x14ac:dyDescent="0.25">
      <c r="A5461" s="19"/>
      <c r="C5461" t="s">
        <v>27239</v>
      </c>
      <c r="D5461" t="s">
        <v>27238</v>
      </c>
      <c r="G5461" t="s">
        <v>28778</v>
      </c>
      <c r="H5461" s="18" t="s">
        <v>28777</v>
      </c>
    </row>
    <row r="5462" spans="1:8" x14ac:dyDescent="0.25">
      <c r="A5462" s="19"/>
      <c r="C5462" t="s">
        <v>31774</v>
      </c>
      <c r="D5462" t="s">
        <v>31773</v>
      </c>
      <c r="G5462" t="s">
        <v>28774</v>
      </c>
      <c r="H5462" s="18" t="s">
        <v>28773</v>
      </c>
    </row>
    <row r="5463" spans="1:8" x14ac:dyDescent="0.25">
      <c r="A5463" s="19"/>
      <c r="C5463" t="s">
        <v>29901</v>
      </c>
      <c r="D5463" t="s">
        <v>29900</v>
      </c>
      <c r="G5463" t="s">
        <v>28770</v>
      </c>
      <c r="H5463" s="18" t="s">
        <v>28769</v>
      </c>
    </row>
    <row r="5464" spans="1:8" x14ac:dyDescent="0.25">
      <c r="A5464" s="19"/>
      <c r="C5464" t="s">
        <v>27235</v>
      </c>
      <c r="D5464" t="s">
        <v>27234</v>
      </c>
      <c r="G5464" t="s">
        <v>28766</v>
      </c>
      <c r="H5464" s="18" t="s">
        <v>28765</v>
      </c>
    </row>
    <row r="5465" spans="1:8" x14ac:dyDescent="0.25">
      <c r="A5465" s="19"/>
      <c r="C5465" t="s">
        <v>31770</v>
      </c>
      <c r="D5465" t="s">
        <v>31769</v>
      </c>
      <c r="G5465" t="s">
        <v>28762</v>
      </c>
      <c r="H5465" s="18" t="s">
        <v>28761</v>
      </c>
    </row>
    <row r="5466" spans="1:8" x14ac:dyDescent="0.25">
      <c r="A5466" s="19"/>
      <c r="C5466" t="s">
        <v>28475</v>
      </c>
      <c r="D5466" t="s">
        <v>28474</v>
      </c>
      <c r="G5466" t="s">
        <v>28758</v>
      </c>
      <c r="H5466" s="18" t="s">
        <v>28757</v>
      </c>
    </row>
    <row r="5467" spans="1:8" x14ac:dyDescent="0.25">
      <c r="A5467" s="19"/>
      <c r="C5467" t="s">
        <v>27313</v>
      </c>
      <c r="D5467" t="s">
        <v>27312</v>
      </c>
      <c r="G5467" t="s">
        <v>28754</v>
      </c>
      <c r="H5467" s="18" t="s">
        <v>28753</v>
      </c>
    </row>
    <row r="5468" spans="1:8" x14ac:dyDescent="0.25">
      <c r="A5468" s="19"/>
      <c r="C5468" t="s">
        <v>28139</v>
      </c>
      <c r="D5468" t="s">
        <v>28138</v>
      </c>
      <c r="G5468" t="s">
        <v>28750</v>
      </c>
      <c r="H5468" s="18" t="s">
        <v>28749</v>
      </c>
    </row>
    <row r="5469" spans="1:8" x14ac:dyDescent="0.25">
      <c r="A5469" s="19"/>
      <c r="C5469" t="s">
        <v>31766</v>
      </c>
      <c r="D5469" t="s">
        <v>31765</v>
      </c>
      <c r="G5469" t="s">
        <v>28746</v>
      </c>
      <c r="H5469" s="18" t="s">
        <v>28745</v>
      </c>
    </row>
    <row r="5470" spans="1:8" x14ac:dyDescent="0.25">
      <c r="A5470" s="19"/>
      <c r="C5470" t="s">
        <v>28137</v>
      </c>
      <c r="D5470" t="s">
        <v>28136</v>
      </c>
      <c r="G5470" t="s">
        <v>28742</v>
      </c>
      <c r="H5470" s="18" t="s">
        <v>28741</v>
      </c>
    </row>
    <row r="5471" spans="1:8" x14ac:dyDescent="0.25">
      <c r="A5471" s="19"/>
      <c r="C5471" t="s">
        <v>27779</v>
      </c>
      <c r="D5471" t="s">
        <v>27778</v>
      </c>
      <c r="G5471" t="s">
        <v>42138</v>
      </c>
      <c r="H5471" s="18" t="s">
        <v>42137</v>
      </c>
    </row>
    <row r="5472" spans="1:8" x14ac:dyDescent="0.25">
      <c r="A5472" s="19"/>
      <c r="C5472" t="s">
        <v>27617</v>
      </c>
      <c r="D5472" t="s">
        <v>27616</v>
      </c>
      <c r="G5472" t="s">
        <v>42136</v>
      </c>
      <c r="H5472" s="18" t="s">
        <v>42135</v>
      </c>
    </row>
    <row r="5473" spans="1:8" x14ac:dyDescent="0.25">
      <c r="A5473" s="19"/>
      <c r="C5473" t="s">
        <v>30178</v>
      </c>
      <c r="D5473" t="s">
        <v>30177</v>
      </c>
      <c r="G5473" t="s">
        <v>42134</v>
      </c>
      <c r="H5473" s="18" t="s">
        <v>42133</v>
      </c>
    </row>
    <row r="5474" spans="1:8" x14ac:dyDescent="0.25">
      <c r="A5474" s="19"/>
      <c r="C5474" t="s">
        <v>30997</v>
      </c>
      <c r="D5474" t="s">
        <v>30996</v>
      </c>
      <c r="G5474" t="s">
        <v>28738</v>
      </c>
      <c r="H5474" s="18" t="s">
        <v>28737</v>
      </c>
    </row>
    <row r="5475" spans="1:8" x14ac:dyDescent="0.25">
      <c r="A5475" s="19"/>
      <c r="C5475" t="s">
        <v>30994</v>
      </c>
      <c r="D5475" t="s">
        <v>30993</v>
      </c>
      <c r="G5475" t="s">
        <v>28734</v>
      </c>
      <c r="H5475" s="18" t="s">
        <v>28733</v>
      </c>
    </row>
    <row r="5476" spans="1:8" x14ac:dyDescent="0.25">
      <c r="A5476" s="19"/>
      <c r="C5476" t="s">
        <v>27717</v>
      </c>
      <c r="D5476" t="s">
        <v>27716</v>
      </c>
      <c r="G5476" t="s">
        <v>28730</v>
      </c>
      <c r="H5476" s="18" t="s">
        <v>28729</v>
      </c>
    </row>
    <row r="5477" spans="1:8" x14ac:dyDescent="0.25">
      <c r="A5477" s="19"/>
      <c r="C5477" t="s">
        <v>32238</v>
      </c>
      <c r="D5477" t="s">
        <v>32237</v>
      </c>
      <c r="G5477" t="s">
        <v>28726</v>
      </c>
      <c r="H5477" s="18" t="s">
        <v>28725</v>
      </c>
    </row>
    <row r="5478" spans="1:8" x14ac:dyDescent="0.25">
      <c r="A5478" s="19"/>
      <c r="C5478" t="s">
        <v>27237</v>
      </c>
      <c r="D5478" t="s">
        <v>27236</v>
      </c>
      <c r="G5478" t="s">
        <v>28722</v>
      </c>
      <c r="H5478" s="18" t="s">
        <v>28721</v>
      </c>
    </row>
    <row r="5479" spans="1:8" x14ac:dyDescent="0.25">
      <c r="A5479" s="19"/>
      <c r="C5479" t="s">
        <v>28473</v>
      </c>
      <c r="D5479" t="s">
        <v>28472</v>
      </c>
      <c r="G5479" t="s">
        <v>28718</v>
      </c>
      <c r="H5479" s="18" t="s">
        <v>28717</v>
      </c>
    </row>
    <row r="5480" spans="1:8" x14ac:dyDescent="0.25">
      <c r="A5480" s="19"/>
      <c r="C5480" t="s">
        <v>28291</v>
      </c>
      <c r="D5480" t="s">
        <v>28290</v>
      </c>
      <c r="G5480" t="s">
        <v>28714</v>
      </c>
      <c r="H5480" s="18" t="s">
        <v>28713</v>
      </c>
    </row>
    <row r="5481" spans="1:8" x14ac:dyDescent="0.25">
      <c r="A5481" s="19"/>
      <c r="C5481" t="s">
        <v>29251</v>
      </c>
      <c r="D5481" t="s">
        <v>29250</v>
      </c>
      <c r="G5481" t="s">
        <v>28710</v>
      </c>
      <c r="H5481" s="18" t="s">
        <v>28709</v>
      </c>
    </row>
    <row r="5482" spans="1:8" x14ac:dyDescent="0.25">
      <c r="A5482" s="19"/>
      <c r="C5482" t="s">
        <v>27255</v>
      </c>
      <c r="D5482" t="s">
        <v>27254</v>
      </c>
      <c r="G5482" t="s">
        <v>28706</v>
      </c>
      <c r="H5482" s="18" t="s">
        <v>28705</v>
      </c>
    </row>
    <row r="5483" spans="1:8" x14ac:dyDescent="0.25">
      <c r="A5483" s="19"/>
      <c r="C5483" t="s">
        <v>28471</v>
      </c>
      <c r="D5483" t="s">
        <v>28470</v>
      </c>
      <c r="G5483" t="s">
        <v>28702</v>
      </c>
      <c r="H5483" s="18" t="s">
        <v>28701</v>
      </c>
    </row>
    <row r="5484" spans="1:8" x14ac:dyDescent="0.25">
      <c r="A5484" s="19"/>
      <c r="C5484" t="s">
        <v>31610</v>
      </c>
      <c r="D5484" t="s">
        <v>31609</v>
      </c>
      <c r="G5484" t="s">
        <v>42132</v>
      </c>
      <c r="H5484" s="18" t="s">
        <v>28698</v>
      </c>
    </row>
    <row r="5485" spans="1:8" x14ac:dyDescent="0.25">
      <c r="A5485" s="19"/>
      <c r="C5485" t="s">
        <v>29248</v>
      </c>
      <c r="D5485" t="s">
        <v>29247</v>
      </c>
      <c r="G5485" t="s">
        <v>42131</v>
      </c>
      <c r="H5485" s="18" t="s">
        <v>28695</v>
      </c>
    </row>
    <row r="5486" spans="1:8" x14ac:dyDescent="0.25">
      <c r="A5486" s="19"/>
      <c r="C5486" t="s">
        <v>29898</v>
      </c>
      <c r="D5486" t="s">
        <v>29897</v>
      </c>
      <c r="G5486" t="s">
        <v>42130</v>
      </c>
      <c r="H5486" s="18" t="s">
        <v>28692</v>
      </c>
    </row>
    <row r="5487" spans="1:8" x14ac:dyDescent="0.25">
      <c r="A5487" s="19"/>
      <c r="C5487" t="s">
        <v>27395</v>
      </c>
      <c r="D5487" t="s">
        <v>27394</v>
      </c>
      <c r="G5487" t="s">
        <v>42129</v>
      </c>
      <c r="H5487" s="18" t="s">
        <v>28689</v>
      </c>
    </row>
    <row r="5488" spans="1:8" x14ac:dyDescent="0.25">
      <c r="A5488" s="19"/>
      <c r="C5488" t="s">
        <v>27715</v>
      </c>
      <c r="D5488" t="s">
        <v>27714</v>
      </c>
      <c r="G5488" t="s">
        <v>42128</v>
      </c>
      <c r="H5488" s="18" t="s">
        <v>28686</v>
      </c>
    </row>
    <row r="5489" spans="1:8" x14ac:dyDescent="0.25">
      <c r="A5489" s="19"/>
      <c r="C5489" t="s">
        <v>27233</v>
      </c>
      <c r="D5489" t="s">
        <v>27232</v>
      </c>
      <c r="G5489" t="s">
        <v>42127</v>
      </c>
      <c r="H5489" s="18" t="s">
        <v>42126</v>
      </c>
    </row>
    <row r="5490" spans="1:8" x14ac:dyDescent="0.25">
      <c r="A5490" s="19"/>
      <c r="C5490" t="s">
        <v>27867</v>
      </c>
      <c r="D5490" t="s">
        <v>27866</v>
      </c>
      <c r="G5490" t="s">
        <v>28683</v>
      </c>
      <c r="H5490" s="18" t="s">
        <v>28682</v>
      </c>
    </row>
    <row r="5491" spans="1:8" x14ac:dyDescent="0.25">
      <c r="A5491" s="19"/>
      <c r="C5491" t="s">
        <v>27299</v>
      </c>
      <c r="D5491" t="s">
        <v>27298</v>
      </c>
      <c r="G5491" t="s">
        <v>28679</v>
      </c>
      <c r="H5491" s="18" t="s">
        <v>28678</v>
      </c>
    </row>
    <row r="5492" spans="1:8" x14ac:dyDescent="0.25">
      <c r="A5492" s="19"/>
      <c r="C5492" t="s">
        <v>28135</v>
      </c>
      <c r="D5492" t="s">
        <v>28134</v>
      </c>
      <c r="G5492" t="s">
        <v>28675</v>
      </c>
      <c r="H5492" s="18" t="s">
        <v>28674</v>
      </c>
    </row>
    <row r="5493" spans="1:8" x14ac:dyDescent="0.25">
      <c r="A5493" s="19"/>
      <c r="C5493" t="s">
        <v>28133</v>
      </c>
      <c r="D5493" t="s">
        <v>28132</v>
      </c>
      <c r="G5493" t="s">
        <v>28671</v>
      </c>
      <c r="H5493" s="18" t="s">
        <v>28670</v>
      </c>
    </row>
    <row r="5494" spans="1:8" x14ac:dyDescent="0.25">
      <c r="A5494" s="19"/>
      <c r="C5494" t="s">
        <v>27365</v>
      </c>
      <c r="D5494" t="s">
        <v>27364</v>
      </c>
      <c r="G5494" t="s">
        <v>28667</v>
      </c>
      <c r="H5494" s="18" t="s">
        <v>28666</v>
      </c>
    </row>
    <row r="5495" spans="1:8" x14ac:dyDescent="0.25">
      <c r="A5495" s="19"/>
      <c r="C5495" t="s">
        <v>27671</v>
      </c>
      <c r="D5495" t="s">
        <v>27670</v>
      </c>
      <c r="G5495" t="s">
        <v>28663</v>
      </c>
      <c r="H5495" s="18" t="s">
        <v>28662</v>
      </c>
    </row>
    <row r="5496" spans="1:8" x14ac:dyDescent="0.25">
      <c r="A5496" s="19"/>
      <c r="C5496" t="s">
        <v>27393</v>
      </c>
      <c r="D5496" t="s">
        <v>27392</v>
      </c>
      <c r="G5496" t="s">
        <v>28659</v>
      </c>
      <c r="H5496" s="18" t="s">
        <v>28658</v>
      </c>
    </row>
    <row r="5497" spans="1:8" x14ac:dyDescent="0.25">
      <c r="A5497" s="19"/>
      <c r="C5497" t="s">
        <v>27289</v>
      </c>
      <c r="D5497" t="s">
        <v>27288</v>
      </c>
      <c r="G5497" t="s">
        <v>28655</v>
      </c>
      <c r="H5497" s="18" t="s">
        <v>28654</v>
      </c>
    </row>
    <row r="5498" spans="1:8" x14ac:dyDescent="0.25">
      <c r="A5498" s="19"/>
      <c r="C5498" t="s">
        <v>31762</v>
      </c>
      <c r="D5498" t="s">
        <v>31761</v>
      </c>
      <c r="G5498" t="s">
        <v>28651</v>
      </c>
      <c r="H5498" s="18" t="s">
        <v>28650</v>
      </c>
    </row>
    <row r="5499" spans="1:8" x14ac:dyDescent="0.25">
      <c r="A5499" s="19"/>
      <c r="C5499" t="s">
        <v>29895</v>
      </c>
      <c r="D5499" t="s">
        <v>29894</v>
      </c>
      <c r="G5499" t="s">
        <v>28647</v>
      </c>
      <c r="H5499" s="18" t="s">
        <v>28646</v>
      </c>
    </row>
    <row r="5500" spans="1:8" x14ac:dyDescent="0.25">
      <c r="A5500" s="19"/>
      <c r="C5500" t="s">
        <v>28399</v>
      </c>
      <c r="D5500" t="s">
        <v>28398</v>
      </c>
      <c r="G5500" t="s">
        <v>28643</v>
      </c>
      <c r="H5500" s="18" t="s">
        <v>28642</v>
      </c>
    </row>
    <row r="5501" spans="1:8" x14ac:dyDescent="0.25">
      <c r="A5501" s="19"/>
      <c r="C5501" t="s">
        <v>27433</v>
      </c>
      <c r="D5501" t="s">
        <v>27432</v>
      </c>
      <c r="G5501" t="s">
        <v>28639</v>
      </c>
      <c r="H5501" s="18" t="s">
        <v>28638</v>
      </c>
    </row>
    <row r="5502" spans="1:8" x14ac:dyDescent="0.25">
      <c r="A5502" s="19"/>
      <c r="C5502" t="s">
        <v>29892</v>
      </c>
      <c r="D5502" t="s">
        <v>29891</v>
      </c>
      <c r="G5502" t="s">
        <v>28635</v>
      </c>
      <c r="H5502" s="18" t="s">
        <v>28634</v>
      </c>
    </row>
    <row r="5503" spans="1:8" x14ac:dyDescent="0.25">
      <c r="A5503" s="19"/>
      <c r="C5503" t="s">
        <v>27515</v>
      </c>
      <c r="D5503" t="s">
        <v>27514</v>
      </c>
      <c r="G5503" t="s">
        <v>42125</v>
      </c>
      <c r="H5503" s="18" t="s">
        <v>42124</v>
      </c>
    </row>
    <row r="5504" spans="1:8" x14ac:dyDescent="0.25">
      <c r="A5504" s="19"/>
      <c r="C5504" t="s">
        <v>30991</v>
      </c>
      <c r="D5504" t="s">
        <v>30990</v>
      </c>
      <c r="G5504" t="s">
        <v>28631</v>
      </c>
      <c r="H5504" s="18" t="s">
        <v>28630</v>
      </c>
    </row>
    <row r="5505" spans="1:8" x14ac:dyDescent="0.25">
      <c r="A5505" s="19"/>
      <c r="C5505" t="s">
        <v>30988</v>
      </c>
      <c r="D5505" t="s">
        <v>30987</v>
      </c>
      <c r="G5505" t="s">
        <v>28627</v>
      </c>
      <c r="H5505" s="18" t="s">
        <v>28626</v>
      </c>
    </row>
    <row r="5506" spans="1:8" x14ac:dyDescent="0.25">
      <c r="A5506" s="19"/>
      <c r="C5506" t="s">
        <v>31758</v>
      </c>
      <c r="D5506" t="s">
        <v>31757</v>
      </c>
      <c r="G5506" t="s">
        <v>28623</v>
      </c>
      <c r="H5506" s="18" t="s">
        <v>28622</v>
      </c>
    </row>
    <row r="5507" spans="1:8" x14ac:dyDescent="0.25">
      <c r="A5507" s="19"/>
      <c r="C5507" t="s">
        <v>28131</v>
      </c>
      <c r="D5507" t="s">
        <v>28130</v>
      </c>
      <c r="G5507" t="s">
        <v>28619</v>
      </c>
      <c r="H5507" s="18" t="s">
        <v>28618</v>
      </c>
    </row>
    <row r="5508" spans="1:8" x14ac:dyDescent="0.25">
      <c r="A5508" s="19"/>
      <c r="C5508" t="s">
        <v>27641</v>
      </c>
      <c r="D5508" t="s">
        <v>27640</v>
      </c>
      <c r="G5508" t="s">
        <v>28615</v>
      </c>
      <c r="H5508" s="18" t="s">
        <v>28614</v>
      </c>
    </row>
    <row r="5509" spans="1:8" x14ac:dyDescent="0.25">
      <c r="A5509" s="19"/>
      <c r="C5509" t="s">
        <v>28129</v>
      </c>
      <c r="D5509" t="s">
        <v>28128</v>
      </c>
      <c r="G5509" t="s">
        <v>28611</v>
      </c>
      <c r="H5509" s="18" t="s">
        <v>28610</v>
      </c>
    </row>
    <row r="5510" spans="1:8" x14ac:dyDescent="0.25">
      <c r="A5510" s="19"/>
      <c r="C5510" t="s">
        <v>27471</v>
      </c>
      <c r="D5510" t="s">
        <v>27470</v>
      </c>
      <c r="G5510" t="s">
        <v>28607</v>
      </c>
      <c r="H5510" s="18" t="s">
        <v>28606</v>
      </c>
    </row>
    <row r="5511" spans="1:8" x14ac:dyDescent="0.25">
      <c r="A5511" s="19"/>
      <c r="C5511" t="s">
        <v>31754</v>
      </c>
      <c r="D5511" t="s">
        <v>31753</v>
      </c>
      <c r="G5511" t="s">
        <v>28603</v>
      </c>
      <c r="H5511" s="18" t="s">
        <v>28602</v>
      </c>
    </row>
    <row r="5512" spans="1:8" x14ac:dyDescent="0.25">
      <c r="A5512" s="19"/>
      <c r="C5512" t="s">
        <v>29245</v>
      </c>
      <c r="D5512" t="s">
        <v>29244</v>
      </c>
      <c r="G5512" t="s">
        <v>28599</v>
      </c>
      <c r="H5512" s="18" t="s">
        <v>28598</v>
      </c>
    </row>
    <row r="5513" spans="1:8" x14ac:dyDescent="0.25">
      <c r="A5513" s="19"/>
      <c r="C5513" t="s">
        <v>32235</v>
      </c>
      <c r="D5513" t="s">
        <v>32234</v>
      </c>
      <c r="G5513" t="s">
        <v>28595</v>
      </c>
      <c r="H5513" s="18" t="s">
        <v>28594</v>
      </c>
    </row>
    <row r="5514" spans="1:8" x14ac:dyDescent="0.25">
      <c r="A5514" s="19"/>
      <c r="C5514" t="s">
        <v>28289</v>
      </c>
      <c r="D5514" t="s">
        <v>28288</v>
      </c>
      <c r="G5514" t="s">
        <v>28591</v>
      </c>
      <c r="H5514" s="18" t="s">
        <v>28590</v>
      </c>
    </row>
    <row r="5515" spans="1:8" x14ac:dyDescent="0.25">
      <c r="A5515" s="19"/>
      <c r="C5515" t="s">
        <v>32232</v>
      </c>
      <c r="D5515" t="s">
        <v>32231</v>
      </c>
      <c r="G5515" t="s">
        <v>28587</v>
      </c>
      <c r="H5515" s="18" t="s">
        <v>28586</v>
      </c>
    </row>
    <row r="5516" spans="1:8" x14ac:dyDescent="0.25">
      <c r="A5516" s="19"/>
      <c r="C5516" t="s">
        <v>30594</v>
      </c>
      <c r="D5516" t="s">
        <v>30593</v>
      </c>
      <c r="G5516" t="s">
        <v>28583</v>
      </c>
      <c r="H5516" s="18" t="s">
        <v>42123</v>
      </c>
    </row>
    <row r="5517" spans="1:8" x14ac:dyDescent="0.25">
      <c r="A5517" s="19"/>
      <c r="C5517" t="s">
        <v>27539</v>
      </c>
      <c r="D5517" t="s">
        <v>27538</v>
      </c>
      <c r="G5517" t="s">
        <v>42122</v>
      </c>
      <c r="H5517" s="18" t="s">
        <v>28580</v>
      </c>
    </row>
    <row r="5518" spans="1:8" x14ac:dyDescent="0.25">
      <c r="A5518" s="19"/>
      <c r="C5518" t="s">
        <v>28127</v>
      </c>
      <c r="D5518" t="s">
        <v>28126</v>
      </c>
      <c r="G5518" t="s">
        <v>28577</v>
      </c>
      <c r="H5518" s="18" t="s">
        <v>28576</v>
      </c>
    </row>
    <row r="5519" spans="1:8" x14ac:dyDescent="0.25">
      <c r="A5519" s="19"/>
      <c r="C5519" t="s">
        <v>32229</v>
      </c>
      <c r="D5519" t="s">
        <v>32228</v>
      </c>
      <c r="G5519" t="s">
        <v>42121</v>
      </c>
      <c r="H5519" s="18" t="s">
        <v>42120</v>
      </c>
    </row>
    <row r="5520" spans="1:8" x14ac:dyDescent="0.25">
      <c r="A5520" s="19"/>
      <c r="C5520" t="s">
        <v>32226</v>
      </c>
      <c r="D5520" t="s">
        <v>32225</v>
      </c>
      <c r="G5520" t="s">
        <v>28573</v>
      </c>
      <c r="H5520" s="18" t="s">
        <v>28572</v>
      </c>
    </row>
    <row r="5521" spans="1:8" x14ac:dyDescent="0.25">
      <c r="A5521" s="19"/>
      <c r="C5521" t="s">
        <v>30174</v>
      </c>
      <c r="D5521" t="s">
        <v>30173</v>
      </c>
      <c r="G5521" t="s">
        <v>28569</v>
      </c>
      <c r="H5521" s="18" t="s">
        <v>28568</v>
      </c>
    </row>
    <row r="5522" spans="1:8" x14ac:dyDescent="0.25">
      <c r="A5522" s="19"/>
      <c r="C5522" t="s">
        <v>28708</v>
      </c>
      <c r="D5522" t="s">
        <v>28707</v>
      </c>
      <c r="G5522" t="s">
        <v>28565</v>
      </c>
      <c r="H5522" s="18" t="s">
        <v>28564</v>
      </c>
    </row>
    <row r="5523" spans="1:8" x14ac:dyDescent="0.25">
      <c r="A5523" s="19"/>
      <c r="C5523" t="s">
        <v>27513</v>
      </c>
      <c r="D5523" t="s">
        <v>27512</v>
      </c>
      <c r="G5523" t="s">
        <v>28561</v>
      </c>
      <c r="H5523" s="18" t="s">
        <v>28560</v>
      </c>
    </row>
    <row r="5524" spans="1:8" x14ac:dyDescent="0.25">
      <c r="A5524" s="19"/>
      <c r="C5524" t="s">
        <v>27777</v>
      </c>
      <c r="D5524" t="s">
        <v>27776</v>
      </c>
      <c r="G5524" t="s">
        <v>28557</v>
      </c>
      <c r="H5524" s="18" t="s">
        <v>28556</v>
      </c>
    </row>
    <row r="5525" spans="1:8" x14ac:dyDescent="0.25">
      <c r="A5525" s="19"/>
      <c r="C5525" t="s">
        <v>27431</v>
      </c>
      <c r="D5525" t="s">
        <v>27430</v>
      </c>
      <c r="G5525" t="s">
        <v>28553</v>
      </c>
      <c r="H5525" s="18" t="s">
        <v>28552</v>
      </c>
    </row>
    <row r="5526" spans="1:8" x14ac:dyDescent="0.25">
      <c r="A5526" s="19"/>
      <c r="C5526" t="s">
        <v>32223</v>
      </c>
      <c r="D5526" t="s">
        <v>32222</v>
      </c>
      <c r="G5526" t="s">
        <v>28549</v>
      </c>
      <c r="H5526" s="18" t="s">
        <v>28548</v>
      </c>
    </row>
    <row r="5527" spans="1:8" x14ac:dyDescent="0.25">
      <c r="A5527" s="19"/>
      <c r="C5527" t="s">
        <v>27615</v>
      </c>
      <c r="D5527" t="s">
        <v>27614</v>
      </c>
      <c r="G5527" t="s">
        <v>28545</v>
      </c>
      <c r="H5527" s="18" t="s">
        <v>28544</v>
      </c>
    </row>
    <row r="5528" spans="1:8" x14ac:dyDescent="0.25">
      <c r="A5528" s="19"/>
      <c r="C5528" t="s">
        <v>27469</v>
      </c>
      <c r="D5528" t="s">
        <v>27468</v>
      </c>
      <c r="G5528" t="s">
        <v>28541</v>
      </c>
      <c r="H5528" s="18" t="s">
        <v>28540</v>
      </c>
    </row>
    <row r="5529" spans="1:8" x14ac:dyDescent="0.25">
      <c r="A5529" s="19"/>
      <c r="C5529" t="s">
        <v>31750</v>
      </c>
      <c r="D5529" t="s">
        <v>31749</v>
      </c>
      <c r="G5529" t="s">
        <v>28537</v>
      </c>
      <c r="H5529" s="18" t="s">
        <v>28536</v>
      </c>
    </row>
    <row r="5530" spans="1:8" x14ac:dyDescent="0.25">
      <c r="A5530" s="19"/>
      <c r="C5530" t="s">
        <v>28125</v>
      </c>
      <c r="D5530" t="s">
        <v>28124</v>
      </c>
      <c r="G5530" t="s">
        <v>28533</v>
      </c>
      <c r="H5530" s="18" t="s">
        <v>28532</v>
      </c>
    </row>
    <row r="5531" spans="1:8" x14ac:dyDescent="0.25">
      <c r="A5531" s="19"/>
      <c r="C5531" t="s">
        <v>32219</v>
      </c>
      <c r="D5531" t="s">
        <v>32218</v>
      </c>
      <c r="G5531" t="s">
        <v>42119</v>
      </c>
      <c r="H5531" s="18" t="s">
        <v>42118</v>
      </c>
    </row>
    <row r="5532" spans="1:8" x14ac:dyDescent="0.25">
      <c r="A5532" s="19"/>
      <c r="C5532" t="s">
        <v>27391</v>
      </c>
      <c r="D5532" t="s">
        <v>27390</v>
      </c>
      <c r="G5532" t="s">
        <v>28529</v>
      </c>
      <c r="H5532" s="18" t="s">
        <v>28528</v>
      </c>
    </row>
    <row r="5533" spans="1:8" x14ac:dyDescent="0.25">
      <c r="A5533" s="19"/>
      <c r="C5533" t="s">
        <v>28123</v>
      </c>
      <c r="D5533" t="s">
        <v>28122</v>
      </c>
      <c r="G5533" t="s">
        <v>28525</v>
      </c>
      <c r="H5533" s="18" t="s">
        <v>28524</v>
      </c>
    </row>
    <row r="5534" spans="1:8" x14ac:dyDescent="0.25">
      <c r="A5534" s="19"/>
      <c r="C5534" t="s">
        <v>28121</v>
      </c>
      <c r="D5534" t="s">
        <v>28120</v>
      </c>
      <c r="G5534" t="s">
        <v>28521</v>
      </c>
      <c r="H5534" s="18" t="s">
        <v>28520</v>
      </c>
    </row>
    <row r="5535" spans="1:8" x14ac:dyDescent="0.25">
      <c r="A5535" s="19"/>
      <c r="C5535" t="s">
        <v>32216</v>
      </c>
      <c r="D5535" t="s">
        <v>32215</v>
      </c>
      <c r="G5535" t="s">
        <v>42117</v>
      </c>
      <c r="H5535" s="18" t="s">
        <v>42116</v>
      </c>
    </row>
    <row r="5536" spans="1:8" x14ac:dyDescent="0.25">
      <c r="A5536" s="19"/>
      <c r="C5536" t="s">
        <v>27467</v>
      </c>
      <c r="D5536" t="s">
        <v>27466</v>
      </c>
      <c r="G5536" t="s">
        <v>42115</v>
      </c>
      <c r="H5536" s="18" t="s">
        <v>42114</v>
      </c>
    </row>
    <row r="5537" spans="1:8" x14ac:dyDescent="0.25">
      <c r="A5537" s="19"/>
      <c r="C5537" t="s">
        <v>29242</v>
      </c>
      <c r="D5537" t="s">
        <v>29241</v>
      </c>
      <c r="G5537" t="s">
        <v>28517</v>
      </c>
      <c r="H5537" s="18" t="s">
        <v>28516</v>
      </c>
    </row>
    <row r="5538" spans="1:8" x14ac:dyDescent="0.25">
      <c r="A5538" s="19"/>
      <c r="C5538" t="s">
        <v>27389</v>
      </c>
      <c r="D5538" t="s">
        <v>27388</v>
      </c>
      <c r="H5538" s="18"/>
    </row>
    <row r="5539" spans="1:8" x14ac:dyDescent="0.25">
      <c r="A5539" s="19"/>
      <c r="C5539" t="s">
        <v>27935</v>
      </c>
      <c r="D5539" t="s">
        <v>27934</v>
      </c>
      <c r="H5539" s="18"/>
    </row>
    <row r="5540" spans="1:8" x14ac:dyDescent="0.25">
      <c r="A5540" s="19"/>
      <c r="C5540" t="s">
        <v>29239</v>
      </c>
      <c r="D5540" t="s">
        <v>29238</v>
      </c>
      <c r="H5540" s="18"/>
    </row>
    <row r="5541" spans="1:8" x14ac:dyDescent="0.25">
      <c r="A5541" s="19"/>
      <c r="C5541" t="s">
        <v>30590</v>
      </c>
      <c r="D5541" t="s">
        <v>30589</v>
      </c>
      <c r="H5541" s="18"/>
    </row>
    <row r="5542" spans="1:8" x14ac:dyDescent="0.25">
      <c r="A5542" s="19"/>
      <c r="C5542" t="s">
        <v>28469</v>
      </c>
      <c r="D5542" t="s">
        <v>28468</v>
      </c>
      <c r="H5542" s="18"/>
    </row>
    <row r="5543" spans="1:8" x14ac:dyDescent="0.25">
      <c r="A5543" s="19"/>
      <c r="C5543" t="s">
        <v>28119</v>
      </c>
      <c r="D5543" t="s">
        <v>28118</v>
      </c>
      <c r="H5543" s="18"/>
    </row>
    <row r="5544" spans="1:8" x14ac:dyDescent="0.25">
      <c r="A5544" s="19"/>
      <c r="C5544" t="s">
        <v>28467</v>
      </c>
      <c r="D5544" t="s">
        <v>28466</v>
      </c>
      <c r="H5544" s="18"/>
    </row>
    <row r="5545" spans="1:8" x14ac:dyDescent="0.25">
      <c r="A5545" s="19"/>
      <c r="C5545" t="s">
        <v>30985</v>
      </c>
      <c r="D5545" t="s">
        <v>30984</v>
      </c>
      <c r="H5545" s="18"/>
    </row>
    <row r="5546" spans="1:8" x14ac:dyDescent="0.25">
      <c r="A5546" s="19"/>
      <c r="C5546" t="s">
        <v>27933</v>
      </c>
      <c r="D5546" t="s">
        <v>27932</v>
      </c>
      <c r="H5546" s="18"/>
    </row>
    <row r="5547" spans="1:8" x14ac:dyDescent="0.25">
      <c r="A5547" s="19"/>
      <c r="C5547" t="s">
        <v>29889</v>
      </c>
      <c r="D5547" t="s">
        <v>29888</v>
      </c>
      <c r="H5547" s="18"/>
    </row>
    <row r="5548" spans="1:8" x14ac:dyDescent="0.25">
      <c r="A5548" s="19"/>
      <c r="C5548" t="s">
        <v>27363</v>
      </c>
      <c r="D5548" t="s">
        <v>27362</v>
      </c>
      <c r="H5548" s="18"/>
    </row>
    <row r="5549" spans="1:8" x14ac:dyDescent="0.25">
      <c r="A5549" s="19"/>
      <c r="C5549" t="s">
        <v>27639</v>
      </c>
      <c r="D5549" t="s">
        <v>27638</v>
      </c>
      <c r="H5549" s="18"/>
    </row>
    <row r="5550" spans="1:8" x14ac:dyDescent="0.25">
      <c r="A5550" s="19"/>
      <c r="C5550" t="s">
        <v>27669</v>
      </c>
      <c r="D5550" t="s">
        <v>27668</v>
      </c>
      <c r="H5550" s="18"/>
    </row>
    <row r="5551" spans="1:8" x14ac:dyDescent="0.25">
      <c r="A5551" s="19"/>
      <c r="C5551" t="s">
        <v>32863</v>
      </c>
      <c r="D5551" t="s">
        <v>32862</v>
      </c>
      <c r="H5551" s="18"/>
    </row>
    <row r="5552" spans="1:8" x14ac:dyDescent="0.25">
      <c r="A5552" s="19"/>
      <c r="C5552" t="s">
        <v>29886</v>
      </c>
      <c r="D5552" t="s">
        <v>29885</v>
      </c>
      <c r="H5552" s="18"/>
    </row>
    <row r="5553" spans="1:8" x14ac:dyDescent="0.25">
      <c r="A5553" s="19"/>
      <c r="C5553" t="s">
        <v>29236</v>
      </c>
      <c r="D5553" t="s">
        <v>29235</v>
      </c>
      <c r="H5553" s="18"/>
    </row>
    <row r="5554" spans="1:8" x14ac:dyDescent="0.25">
      <c r="A5554" s="19"/>
      <c r="C5554" t="s">
        <v>28465</v>
      </c>
      <c r="D5554" t="s">
        <v>28464</v>
      </c>
      <c r="H5554" s="18"/>
    </row>
    <row r="5555" spans="1:8" x14ac:dyDescent="0.25">
      <c r="A5555" s="19"/>
      <c r="C5555" t="s">
        <v>27511</v>
      </c>
      <c r="D5555" t="s">
        <v>27510</v>
      </c>
      <c r="H5555" s="18"/>
    </row>
    <row r="5556" spans="1:8" x14ac:dyDescent="0.25">
      <c r="A5556" s="19"/>
      <c r="C5556" t="s">
        <v>28117</v>
      </c>
      <c r="D5556" t="s">
        <v>28116</v>
      </c>
      <c r="H5556" s="18"/>
    </row>
    <row r="5557" spans="1:8" x14ac:dyDescent="0.25">
      <c r="A5557" s="19"/>
      <c r="C5557" t="s">
        <v>28115</v>
      </c>
      <c r="D5557" t="s">
        <v>28114</v>
      </c>
      <c r="H5557" s="18"/>
    </row>
    <row r="5558" spans="1:8" x14ac:dyDescent="0.25">
      <c r="A5558" s="19"/>
      <c r="C5558" t="s">
        <v>27831</v>
      </c>
      <c r="D5558" t="s">
        <v>27830</v>
      </c>
      <c r="H5558" s="18"/>
    </row>
    <row r="5559" spans="1:8" x14ac:dyDescent="0.25">
      <c r="A5559" s="19"/>
      <c r="C5559" t="s">
        <v>31606</v>
      </c>
      <c r="D5559" t="s">
        <v>31605</v>
      </c>
      <c r="H5559" s="18"/>
    </row>
    <row r="5560" spans="1:8" x14ac:dyDescent="0.25">
      <c r="A5560" s="19"/>
      <c r="C5560" t="s">
        <v>27613</v>
      </c>
      <c r="D5560" t="s">
        <v>27612</v>
      </c>
      <c r="H5560" s="18"/>
    </row>
    <row r="5561" spans="1:8" x14ac:dyDescent="0.25">
      <c r="A5561" s="19"/>
      <c r="C5561" t="s">
        <v>27429</v>
      </c>
      <c r="D5561" t="s">
        <v>27428</v>
      </c>
      <c r="H5561" s="18"/>
    </row>
    <row r="5562" spans="1:8" x14ac:dyDescent="0.25">
      <c r="A5562" s="19"/>
      <c r="C5562" t="s">
        <v>31902</v>
      </c>
      <c r="D5562" t="s">
        <v>31901</v>
      </c>
      <c r="H5562" s="18"/>
    </row>
    <row r="5563" spans="1:8" x14ac:dyDescent="0.25">
      <c r="A5563" s="19"/>
      <c r="C5563" t="s">
        <v>32857</v>
      </c>
      <c r="D5563" t="s">
        <v>32856</v>
      </c>
      <c r="H5563" s="18"/>
    </row>
    <row r="5564" spans="1:8" x14ac:dyDescent="0.25">
      <c r="A5564" s="19"/>
      <c r="C5564" t="s">
        <v>31602</v>
      </c>
      <c r="D5564" t="s">
        <v>31601</v>
      </c>
      <c r="H5564" s="18"/>
    </row>
    <row r="5565" spans="1:8" x14ac:dyDescent="0.25">
      <c r="A5565" s="19"/>
      <c r="C5565" t="s">
        <v>27231</v>
      </c>
      <c r="D5565" t="s">
        <v>27230</v>
      </c>
      <c r="H5565" s="18"/>
    </row>
    <row r="5566" spans="1:8" x14ac:dyDescent="0.25">
      <c r="A5566" s="19"/>
      <c r="C5566" t="s">
        <v>27713</v>
      </c>
      <c r="D5566" t="s">
        <v>27712</v>
      </c>
      <c r="H5566" s="18"/>
    </row>
    <row r="5567" spans="1:8" x14ac:dyDescent="0.25">
      <c r="A5567" s="19"/>
      <c r="C5567" t="s">
        <v>32213</v>
      </c>
      <c r="D5567" t="s">
        <v>32212</v>
      </c>
      <c r="H5567" s="18"/>
    </row>
    <row r="5568" spans="1:8" x14ac:dyDescent="0.25">
      <c r="A5568" s="19"/>
      <c r="C5568" t="s">
        <v>29233</v>
      </c>
      <c r="D5568" t="s">
        <v>29232</v>
      </c>
      <c r="H5568" s="18"/>
    </row>
    <row r="5569" spans="1:8" x14ac:dyDescent="0.25">
      <c r="A5569" s="19"/>
      <c r="C5569" t="s">
        <v>29230</v>
      </c>
      <c r="D5569" t="s">
        <v>29229</v>
      </c>
      <c r="H5569" s="18"/>
    </row>
    <row r="5570" spans="1:8" x14ac:dyDescent="0.25">
      <c r="A5570" s="19"/>
      <c r="C5570" t="s">
        <v>30982</v>
      </c>
      <c r="D5570" t="s">
        <v>30981</v>
      </c>
      <c r="H5570" s="18"/>
    </row>
    <row r="5571" spans="1:8" x14ac:dyDescent="0.25">
      <c r="A5571" s="19"/>
      <c r="C5571" t="s">
        <v>31746</v>
      </c>
      <c r="D5571" t="s">
        <v>31745</v>
      </c>
      <c r="H5571" s="18"/>
    </row>
    <row r="5572" spans="1:8" x14ac:dyDescent="0.25">
      <c r="A5572" s="19"/>
      <c r="C5572" t="s">
        <v>28287</v>
      </c>
      <c r="D5572" t="s">
        <v>28286</v>
      </c>
      <c r="H5572" s="18"/>
    </row>
    <row r="5573" spans="1:8" x14ac:dyDescent="0.25">
      <c r="A5573" s="19"/>
      <c r="C5573" t="s">
        <v>31742</v>
      </c>
      <c r="D5573" t="s">
        <v>31741</v>
      </c>
      <c r="H5573" s="18"/>
    </row>
    <row r="5574" spans="1:8" x14ac:dyDescent="0.25">
      <c r="A5574" s="19"/>
      <c r="C5574" t="s">
        <v>28397</v>
      </c>
      <c r="D5574" t="s">
        <v>28396</v>
      </c>
      <c r="H5574" s="18"/>
    </row>
    <row r="5575" spans="1:8" x14ac:dyDescent="0.25">
      <c r="A5575" s="19"/>
      <c r="C5575" t="s">
        <v>27775</v>
      </c>
      <c r="D5575" t="s">
        <v>27774</v>
      </c>
      <c r="H5575" s="18"/>
    </row>
    <row r="5576" spans="1:8" x14ac:dyDescent="0.25">
      <c r="A5576" s="19"/>
      <c r="C5576" t="s">
        <v>32210</v>
      </c>
      <c r="D5576" t="s">
        <v>32209</v>
      </c>
      <c r="H5576" s="18"/>
    </row>
    <row r="5577" spans="1:8" x14ac:dyDescent="0.25">
      <c r="A5577" s="19"/>
      <c r="C5577" t="s">
        <v>29227</v>
      </c>
      <c r="D5577" t="s">
        <v>29226</v>
      </c>
      <c r="H5577" s="18"/>
    </row>
    <row r="5578" spans="1:8" x14ac:dyDescent="0.25">
      <c r="A5578" s="19"/>
      <c r="C5578" t="s">
        <v>28463</v>
      </c>
      <c r="D5578" t="s">
        <v>28462</v>
      </c>
      <c r="H5578" s="18"/>
    </row>
    <row r="5579" spans="1:8" x14ac:dyDescent="0.25">
      <c r="A5579" s="19"/>
      <c r="C5579" t="s">
        <v>28113</v>
      </c>
      <c r="D5579" t="s">
        <v>28112</v>
      </c>
      <c r="H5579" s="18"/>
    </row>
    <row r="5580" spans="1:8" x14ac:dyDescent="0.25">
      <c r="A5580" s="19"/>
      <c r="C5580" t="s">
        <v>27287</v>
      </c>
      <c r="D5580" t="s">
        <v>27286</v>
      </c>
      <c r="H5580" s="18"/>
    </row>
    <row r="5581" spans="1:8" x14ac:dyDescent="0.25">
      <c r="A5581" s="19"/>
      <c r="C5581" t="s">
        <v>29224</v>
      </c>
      <c r="D5581" t="s">
        <v>29223</v>
      </c>
      <c r="H5581" s="18"/>
    </row>
    <row r="5582" spans="1:8" x14ac:dyDescent="0.25">
      <c r="A5582" s="19"/>
      <c r="C5582" t="s">
        <v>29221</v>
      </c>
      <c r="D5582" t="s">
        <v>29220</v>
      </c>
      <c r="H5582" s="18"/>
    </row>
    <row r="5583" spans="1:8" x14ac:dyDescent="0.25">
      <c r="A5583" s="19"/>
      <c r="C5583" t="s">
        <v>31224</v>
      </c>
      <c r="D5583" t="s">
        <v>31223</v>
      </c>
      <c r="H5583" s="18"/>
    </row>
    <row r="5584" spans="1:8" x14ac:dyDescent="0.25">
      <c r="A5584" s="19"/>
      <c r="C5584" t="s">
        <v>27829</v>
      </c>
      <c r="D5584" t="s">
        <v>27828</v>
      </c>
      <c r="H5584" s="18"/>
    </row>
    <row r="5585" spans="1:8" x14ac:dyDescent="0.25">
      <c r="A5585" s="19"/>
      <c r="C5585" t="s">
        <v>29218</v>
      </c>
      <c r="D5585" t="s">
        <v>29217</v>
      </c>
      <c r="H5585" s="18"/>
    </row>
    <row r="5586" spans="1:8" x14ac:dyDescent="0.25">
      <c r="A5586" s="19"/>
      <c r="C5586" t="s">
        <v>29215</v>
      </c>
      <c r="D5586" t="s">
        <v>29214</v>
      </c>
      <c r="H5586" s="18"/>
    </row>
    <row r="5587" spans="1:8" x14ac:dyDescent="0.25">
      <c r="A5587" s="19"/>
      <c r="C5587" t="s">
        <v>32851</v>
      </c>
      <c r="D5587" t="s">
        <v>32850</v>
      </c>
      <c r="H5587" s="18"/>
    </row>
    <row r="5588" spans="1:8" x14ac:dyDescent="0.25">
      <c r="A5588" s="19"/>
      <c r="C5588" t="s">
        <v>27865</v>
      </c>
      <c r="D5588" t="s">
        <v>27864</v>
      </c>
      <c r="H5588" s="18"/>
    </row>
    <row r="5589" spans="1:8" x14ac:dyDescent="0.25">
      <c r="A5589" s="19"/>
      <c r="C5589" t="s">
        <v>29883</v>
      </c>
      <c r="D5589" t="s">
        <v>29882</v>
      </c>
      <c r="H5589" s="18"/>
    </row>
    <row r="5590" spans="1:8" x14ac:dyDescent="0.25">
      <c r="A5590" s="19"/>
      <c r="C5590" t="s">
        <v>29212</v>
      </c>
      <c r="D5590" t="s">
        <v>29211</v>
      </c>
      <c r="H5590" s="18"/>
    </row>
    <row r="5591" spans="1:8" x14ac:dyDescent="0.25">
      <c r="A5591" s="19"/>
      <c r="C5591" t="s">
        <v>32845</v>
      </c>
      <c r="D5591" t="s">
        <v>32844</v>
      </c>
      <c r="H5591" s="18"/>
    </row>
    <row r="5592" spans="1:8" x14ac:dyDescent="0.25">
      <c r="A5592" s="19"/>
      <c r="C5592" t="s">
        <v>32207</v>
      </c>
      <c r="D5592" t="s">
        <v>32206</v>
      </c>
      <c r="H5592" s="18"/>
    </row>
    <row r="5593" spans="1:8" x14ac:dyDescent="0.25">
      <c r="A5593" s="19"/>
      <c r="C5593" t="s">
        <v>29209</v>
      </c>
      <c r="D5593" t="s">
        <v>29208</v>
      </c>
      <c r="H5593" s="18"/>
    </row>
    <row r="5594" spans="1:8" x14ac:dyDescent="0.25">
      <c r="A5594" s="19"/>
      <c r="C5594" t="s">
        <v>27465</v>
      </c>
      <c r="D5594" t="s">
        <v>27464</v>
      </c>
      <c r="H5594" s="18"/>
    </row>
    <row r="5595" spans="1:8" x14ac:dyDescent="0.25">
      <c r="A5595" s="19"/>
      <c r="C5595" t="s">
        <v>27711</v>
      </c>
      <c r="D5595" t="s">
        <v>27710</v>
      </c>
      <c r="H5595" s="18"/>
    </row>
    <row r="5596" spans="1:8" x14ac:dyDescent="0.25">
      <c r="A5596" s="19"/>
      <c r="C5596" t="s">
        <v>27285</v>
      </c>
      <c r="D5596" t="s">
        <v>27284</v>
      </c>
      <c r="H5596" s="18"/>
    </row>
    <row r="5597" spans="1:8" x14ac:dyDescent="0.25">
      <c r="A5597" s="19"/>
      <c r="C5597" t="s">
        <v>28111</v>
      </c>
      <c r="D5597" t="s">
        <v>28110</v>
      </c>
      <c r="H5597" s="18"/>
    </row>
    <row r="5598" spans="1:8" x14ac:dyDescent="0.25">
      <c r="A5598" s="19"/>
      <c r="C5598" t="s">
        <v>27463</v>
      </c>
      <c r="D5598" t="s">
        <v>27462</v>
      </c>
      <c r="H5598" s="18"/>
    </row>
    <row r="5599" spans="1:8" x14ac:dyDescent="0.25">
      <c r="A5599" s="19"/>
      <c r="C5599" t="s">
        <v>27361</v>
      </c>
      <c r="D5599" t="s">
        <v>27360</v>
      </c>
      <c r="H5599" s="18"/>
    </row>
    <row r="5600" spans="1:8" x14ac:dyDescent="0.25">
      <c r="A5600" s="19"/>
      <c r="C5600" t="s">
        <v>27461</v>
      </c>
      <c r="D5600" t="s">
        <v>27460</v>
      </c>
      <c r="H5600" s="18"/>
    </row>
    <row r="5601" spans="1:8" x14ac:dyDescent="0.25">
      <c r="A5601" s="19"/>
      <c r="C5601" t="s">
        <v>27359</v>
      </c>
      <c r="D5601" t="s">
        <v>27358</v>
      </c>
      <c r="H5601" s="18"/>
    </row>
    <row r="5602" spans="1:8" x14ac:dyDescent="0.25">
      <c r="A5602" s="19"/>
      <c r="C5602" t="s">
        <v>27253</v>
      </c>
      <c r="D5602" t="s">
        <v>27252</v>
      </c>
      <c r="H5602" s="18"/>
    </row>
    <row r="5603" spans="1:8" x14ac:dyDescent="0.25">
      <c r="A5603" s="19"/>
      <c r="C5603" t="s">
        <v>27509</v>
      </c>
      <c r="D5603" t="s">
        <v>27508</v>
      </c>
      <c r="H5603" s="18"/>
    </row>
    <row r="5604" spans="1:8" x14ac:dyDescent="0.25">
      <c r="A5604" s="19"/>
      <c r="C5604" t="s">
        <v>32203</v>
      </c>
      <c r="D5604" t="s">
        <v>32202</v>
      </c>
      <c r="H5604" s="18"/>
    </row>
    <row r="5605" spans="1:8" x14ac:dyDescent="0.25">
      <c r="A5605" s="19"/>
      <c r="C5605" t="s">
        <v>28285</v>
      </c>
      <c r="D5605" t="s">
        <v>28284</v>
      </c>
      <c r="H5605" s="18"/>
    </row>
    <row r="5606" spans="1:8" x14ac:dyDescent="0.25">
      <c r="A5606" s="19"/>
      <c r="C5606" t="s">
        <v>28283</v>
      </c>
      <c r="D5606" t="s">
        <v>28282</v>
      </c>
      <c r="H5606" s="18"/>
    </row>
    <row r="5607" spans="1:8" x14ac:dyDescent="0.25">
      <c r="A5607" s="19"/>
      <c r="C5607" t="s">
        <v>32200</v>
      </c>
      <c r="D5607" t="s">
        <v>32199</v>
      </c>
      <c r="H5607" s="18"/>
    </row>
    <row r="5608" spans="1:8" x14ac:dyDescent="0.25">
      <c r="A5608" s="19"/>
      <c r="C5608" t="s">
        <v>27357</v>
      </c>
      <c r="D5608" t="s">
        <v>27356</v>
      </c>
      <c r="H5608" s="18"/>
    </row>
    <row r="5609" spans="1:8" x14ac:dyDescent="0.25">
      <c r="A5609" s="19"/>
      <c r="C5609" t="s">
        <v>33557</v>
      </c>
      <c r="D5609" t="s">
        <v>33556</v>
      </c>
      <c r="H5609" s="18"/>
    </row>
    <row r="5610" spans="1:8" x14ac:dyDescent="0.25">
      <c r="A5610" s="19"/>
      <c r="C5610" t="s">
        <v>28109</v>
      </c>
      <c r="D5610" t="s">
        <v>28108</v>
      </c>
      <c r="H5610" s="18"/>
    </row>
    <row r="5611" spans="1:8" x14ac:dyDescent="0.25">
      <c r="A5611" s="19"/>
      <c r="C5611" t="s">
        <v>27427</v>
      </c>
      <c r="D5611" t="s">
        <v>27426</v>
      </c>
      <c r="H5611" s="18"/>
    </row>
    <row r="5612" spans="1:8" x14ac:dyDescent="0.25">
      <c r="A5612" s="19"/>
      <c r="C5612" t="s">
        <v>30979</v>
      </c>
      <c r="D5612" t="s">
        <v>30978</v>
      </c>
      <c r="H5612" s="18"/>
    </row>
    <row r="5613" spans="1:8" x14ac:dyDescent="0.25">
      <c r="A5613" s="19"/>
      <c r="C5613" t="s">
        <v>28461</v>
      </c>
      <c r="D5613" t="s">
        <v>28460</v>
      </c>
      <c r="H5613" s="18"/>
    </row>
    <row r="5614" spans="1:8" x14ac:dyDescent="0.25">
      <c r="A5614" s="19"/>
      <c r="C5614" t="s">
        <v>27709</v>
      </c>
      <c r="D5614" t="s">
        <v>27708</v>
      </c>
      <c r="H5614" s="18"/>
    </row>
    <row r="5615" spans="1:8" x14ac:dyDescent="0.25">
      <c r="A5615" s="19"/>
      <c r="C5615" t="s">
        <v>27355</v>
      </c>
      <c r="D5615" t="s">
        <v>27354</v>
      </c>
      <c r="H5615" s="18"/>
    </row>
    <row r="5616" spans="1:8" x14ac:dyDescent="0.25">
      <c r="A5616" s="19"/>
      <c r="C5616" t="s">
        <v>28459</v>
      </c>
      <c r="D5616" t="s">
        <v>28458</v>
      </c>
      <c r="H5616" s="18"/>
    </row>
    <row r="5617" spans="1:8" x14ac:dyDescent="0.25">
      <c r="A5617" s="19"/>
      <c r="C5617" t="s">
        <v>27611</v>
      </c>
      <c r="D5617" t="s">
        <v>27610</v>
      </c>
      <c r="H5617" s="18"/>
    </row>
    <row r="5618" spans="1:8" x14ac:dyDescent="0.25">
      <c r="A5618" s="19"/>
      <c r="C5618" t="s">
        <v>28281</v>
      </c>
      <c r="D5618" t="s">
        <v>28280</v>
      </c>
      <c r="H5618" s="18"/>
    </row>
    <row r="5619" spans="1:8" x14ac:dyDescent="0.25">
      <c r="A5619" s="19"/>
      <c r="C5619" t="s">
        <v>27707</v>
      </c>
      <c r="D5619" t="s">
        <v>27706</v>
      </c>
      <c r="H5619" s="18"/>
    </row>
    <row r="5620" spans="1:8" x14ac:dyDescent="0.25">
      <c r="A5620" s="19"/>
      <c r="C5620" t="s">
        <v>27931</v>
      </c>
      <c r="D5620" t="s">
        <v>27930</v>
      </c>
      <c r="H5620" s="18"/>
    </row>
    <row r="5621" spans="1:8" x14ac:dyDescent="0.25">
      <c r="A5621" s="19"/>
      <c r="C5621" t="s">
        <v>27227</v>
      </c>
      <c r="D5621" t="s">
        <v>27226</v>
      </c>
      <c r="H5621" s="18"/>
    </row>
    <row r="5622" spans="1:8" x14ac:dyDescent="0.25">
      <c r="A5622" s="19"/>
      <c r="C5622" t="s">
        <v>30711</v>
      </c>
      <c r="D5622" t="s">
        <v>30710</v>
      </c>
      <c r="H5622" s="18"/>
    </row>
    <row r="5623" spans="1:8" x14ac:dyDescent="0.25">
      <c r="A5623" s="19"/>
      <c r="C5623" t="s">
        <v>30976</v>
      </c>
      <c r="D5623" t="s">
        <v>30975</v>
      </c>
      <c r="H5623" s="18"/>
    </row>
    <row r="5624" spans="1:8" x14ac:dyDescent="0.25">
      <c r="A5624" s="19"/>
      <c r="C5624" t="s">
        <v>29206</v>
      </c>
      <c r="D5624" t="s">
        <v>29205</v>
      </c>
      <c r="H5624" s="18"/>
    </row>
    <row r="5625" spans="1:8" x14ac:dyDescent="0.25">
      <c r="A5625" s="19"/>
      <c r="C5625" t="s">
        <v>30170</v>
      </c>
      <c r="D5625" t="s">
        <v>30169</v>
      </c>
      <c r="H5625" s="18"/>
    </row>
    <row r="5626" spans="1:8" x14ac:dyDescent="0.25">
      <c r="A5626" s="19"/>
      <c r="C5626" t="s">
        <v>27425</v>
      </c>
      <c r="D5626" t="s">
        <v>27424</v>
      </c>
      <c r="H5626" s="18"/>
    </row>
    <row r="5627" spans="1:8" x14ac:dyDescent="0.25">
      <c r="A5627" s="19"/>
      <c r="C5627" t="s">
        <v>28107</v>
      </c>
      <c r="D5627" t="s">
        <v>28106</v>
      </c>
      <c r="H5627" s="18"/>
    </row>
    <row r="5628" spans="1:8" x14ac:dyDescent="0.25">
      <c r="A5628" s="19"/>
      <c r="C5628" t="s">
        <v>29880</v>
      </c>
      <c r="D5628" t="s">
        <v>29879</v>
      </c>
      <c r="H5628" s="18"/>
    </row>
    <row r="5629" spans="1:8" x14ac:dyDescent="0.25">
      <c r="A5629" s="19"/>
      <c r="C5629" t="s">
        <v>32839</v>
      </c>
      <c r="D5629" t="s">
        <v>32838</v>
      </c>
      <c r="H5629" s="18"/>
    </row>
    <row r="5630" spans="1:8" x14ac:dyDescent="0.25">
      <c r="A5630" s="19"/>
      <c r="C5630" t="s">
        <v>29203</v>
      </c>
      <c r="D5630" t="s">
        <v>29202</v>
      </c>
      <c r="H5630" s="18"/>
    </row>
    <row r="5631" spans="1:8" x14ac:dyDescent="0.25">
      <c r="A5631" s="19"/>
      <c r="C5631" t="s">
        <v>27609</v>
      </c>
      <c r="D5631" t="s">
        <v>27608</v>
      </c>
      <c r="H5631" s="18"/>
    </row>
    <row r="5632" spans="1:8" x14ac:dyDescent="0.25">
      <c r="A5632" s="19"/>
      <c r="C5632" t="s">
        <v>29877</v>
      </c>
      <c r="D5632" t="s">
        <v>29876</v>
      </c>
      <c r="H5632" s="18"/>
    </row>
    <row r="5633" spans="1:8" x14ac:dyDescent="0.25">
      <c r="A5633" s="19"/>
      <c r="C5633" t="s">
        <v>27423</v>
      </c>
      <c r="D5633" t="s">
        <v>27422</v>
      </c>
      <c r="H5633" s="18"/>
    </row>
    <row r="5634" spans="1:8" x14ac:dyDescent="0.25">
      <c r="A5634" s="19"/>
      <c r="C5634" t="s">
        <v>28105</v>
      </c>
      <c r="D5634" t="s">
        <v>28104</v>
      </c>
      <c r="H5634" s="18"/>
    </row>
    <row r="5635" spans="1:8" x14ac:dyDescent="0.25">
      <c r="A5635" s="19"/>
      <c r="C5635" t="s">
        <v>29200</v>
      </c>
      <c r="D5635" t="s">
        <v>29199</v>
      </c>
      <c r="H5635" s="18"/>
    </row>
    <row r="5636" spans="1:8" x14ac:dyDescent="0.25">
      <c r="A5636" s="19"/>
      <c r="C5636" t="s">
        <v>28279</v>
      </c>
      <c r="D5636" t="s">
        <v>28278</v>
      </c>
      <c r="H5636" s="18"/>
    </row>
    <row r="5637" spans="1:8" x14ac:dyDescent="0.25">
      <c r="A5637" s="19"/>
      <c r="C5637" t="s">
        <v>27421</v>
      </c>
      <c r="D5637" t="s">
        <v>27420</v>
      </c>
      <c r="H5637" s="18"/>
    </row>
    <row r="5638" spans="1:8" x14ac:dyDescent="0.25">
      <c r="A5638" s="19"/>
      <c r="C5638" t="s">
        <v>27223</v>
      </c>
      <c r="D5638" t="s">
        <v>27222</v>
      </c>
      <c r="H5638" s="18"/>
    </row>
    <row r="5639" spans="1:8" x14ac:dyDescent="0.25">
      <c r="A5639" s="19"/>
      <c r="C5639" t="s">
        <v>28277</v>
      </c>
      <c r="D5639" t="s">
        <v>28276</v>
      </c>
      <c r="H5639" s="18"/>
    </row>
    <row r="5640" spans="1:8" x14ac:dyDescent="0.25">
      <c r="A5640" s="19"/>
      <c r="C5640" t="s">
        <v>27773</v>
      </c>
      <c r="D5640" t="s">
        <v>27772</v>
      </c>
      <c r="H5640" s="18"/>
    </row>
    <row r="5641" spans="1:8" x14ac:dyDescent="0.25">
      <c r="A5641" s="19"/>
      <c r="C5641" t="s">
        <v>27863</v>
      </c>
      <c r="D5641" t="s">
        <v>27862</v>
      </c>
      <c r="H5641" s="18"/>
    </row>
    <row r="5642" spans="1:8" x14ac:dyDescent="0.25">
      <c r="A5642" s="19"/>
      <c r="C5642" t="s">
        <v>30166</v>
      </c>
      <c r="D5642" t="s">
        <v>30165</v>
      </c>
      <c r="H5642" s="18"/>
    </row>
    <row r="5643" spans="1:8" x14ac:dyDescent="0.25">
      <c r="A5643" s="19"/>
      <c r="C5643" t="s">
        <v>28275</v>
      </c>
      <c r="D5643" t="s">
        <v>28274</v>
      </c>
      <c r="H5643" s="18"/>
    </row>
    <row r="5644" spans="1:8" x14ac:dyDescent="0.25">
      <c r="A5644" s="19"/>
      <c r="C5644" t="s">
        <v>28457</v>
      </c>
      <c r="D5644" t="s">
        <v>28456</v>
      </c>
      <c r="H5644" s="18"/>
    </row>
    <row r="5645" spans="1:8" x14ac:dyDescent="0.25">
      <c r="A5645" s="19"/>
      <c r="C5645" t="s">
        <v>28273</v>
      </c>
      <c r="D5645" t="s">
        <v>28272</v>
      </c>
      <c r="H5645" s="18"/>
    </row>
    <row r="5646" spans="1:8" x14ac:dyDescent="0.25">
      <c r="A5646" s="19"/>
      <c r="C5646" t="s">
        <v>27861</v>
      </c>
      <c r="D5646" t="s">
        <v>27860</v>
      </c>
      <c r="H5646" s="18"/>
    </row>
    <row r="5647" spans="1:8" x14ac:dyDescent="0.25">
      <c r="A5647" s="19"/>
      <c r="C5647" t="s">
        <v>27607</v>
      </c>
      <c r="D5647" t="s">
        <v>27606</v>
      </c>
      <c r="H5647" s="18"/>
    </row>
    <row r="5648" spans="1:8" x14ac:dyDescent="0.25">
      <c r="A5648" s="19"/>
      <c r="C5648" t="s">
        <v>27373</v>
      </c>
      <c r="D5648" t="s">
        <v>27372</v>
      </c>
      <c r="H5648" s="18"/>
    </row>
    <row r="5649" spans="1:8" x14ac:dyDescent="0.25">
      <c r="A5649" s="19"/>
      <c r="C5649" t="s">
        <v>27459</v>
      </c>
      <c r="D5649" t="s">
        <v>27458</v>
      </c>
      <c r="H5649" s="18"/>
    </row>
    <row r="5650" spans="1:8" x14ac:dyDescent="0.25">
      <c r="A5650" s="19"/>
      <c r="C5650" t="s">
        <v>27705</v>
      </c>
      <c r="D5650" t="s">
        <v>27704</v>
      </c>
      <c r="H5650" s="18"/>
    </row>
    <row r="5651" spans="1:8" x14ac:dyDescent="0.25">
      <c r="A5651" s="19"/>
      <c r="C5651" t="s">
        <v>29197</v>
      </c>
      <c r="D5651" t="s">
        <v>29196</v>
      </c>
      <c r="H5651" s="18"/>
    </row>
    <row r="5652" spans="1:8" x14ac:dyDescent="0.25">
      <c r="A5652" s="19"/>
      <c r="C5652" t="s">
        <v>30586</v>
      </c>
      <c r="D5652" t="s">
        <v>30585</v>
      </c>
      <c r="H5652" s="18"/>
    </row>
    <row r="5653" spans="1:8" x14ac:dyDescent="0.25">
      <c r="A5653" s="19"/>
      <c r="C5653" t="s">
        <v>28271</v>
      </c>
      <c r="D5653" t="s">
        <v>28270</v>
      </c>
      <c r="H5653" s="18"/>
    </row>
    <row r="5654" spans="1:8" x14ac:dyDescent="0.25">
      <c r="A5654" s="19"/>
      <c r="C5654" t="s">
        <v>27507</v>
      </c>
      <c r="D5654" t="s">
        <v>27506</v>
      </c>
      <c r="H5654" s="18"/>
    </row>
    <row r="5655" spans="1:8" x14ac:dyDescent="0.25">
      <c r="A5655" s="19"/>
      <c r="C5655" t="s">
        <v>28103</v>
      </c>
      <c r="D5655" t="s">
        <v>28102</v>
      </c>
      <c r="H5655" s="18"/>
    </row>
    <row r="5656" spans="1:8" x14ac:dyDescent="0.25">
      <c r="A5656" s="19"/>
      <c r="C5656" t="s">
        <v>27283</v>
      </c>
      <c r="D5656" t="s">
        <v>27282</v>
      </c>
      <c r="H5656" s="18"/>
    </row>
    <row r="5657" spans="1:8" x14ac:dyDescent="0.25">
      <c r="A5657" s="19"/>
      <c r="C5657" t="s">
        <v>28101</v>
      </c>
      <c r="D5657" t="s">
        <v>28100</v>
      </c>
      <c r="H5657" s="18"/>
    </row>
    <row r="5658" spans="1:8" x14ac:dyDescent="0.25">
      <c r="A5658" s="19"/>
      <c r="C5658" t="s">
        <v>28886</v>
      </c>
      <c r="D5658" t="s">
        <v>28885</v>
      </c>
      <c r="H5658" s="18"/>
    </row>
    <row r="5659" spans="1:8" x14ac:dyDescent="0.25">
      <c r="A5659" s="19"/>
      <c r="C5659" t="s">
        <v>29874</v>
      </c>
      <c r="D5659" t="s">
        <v>29873</v>
      </c>
      <c r="H5659" s="18"/>
    </row>
    <row r="5660" spans="1:8" x14ac:dyDescent="0.25">
      <c r="A5660" s="19"/>
      <c r="C5660" t="s">
        <v>28455</v>
      </c>
      <c r="D5660" t="s">
        <v>28454</v>
      </c>
      <c r="H5660" s="18"/>
    </row>
    <row r="5661" spans="1:8" x14ac:dyDescent="0.25">
      <c r="A5661" s="19"/>
      <c r="C5661" t="s">
        <v>27309</v>
      </c>
      <c r="D5661" t="s">
        <v>27308</v>
      </c>
      <c r="H5661" s="18"/>
    </row>
    <row r="5662" spans="1:8" x14ac:dyDescent="0.25">
      <c r="A5662" s="19"/>
      <c r="C5662" t="s">
        <v>31738</v>
      </c>
      <c r="D5662" t="s">
        <v>31737</v>
      </c>
      <c r="H5662" s="18"/>
    </row>
    <row r="5663" spans="1:8" x14ac:dyDescent="0.25">
      <c r="A5663" s="19"/>
      <c r="C5663" t="s">
        <v>29194</v>
      </c>
      <c r="D5663" t="s">
        <v>29193</v>
      </c>
      <c r="H5663" s="18"/>
    </row>
    <row r="5664" spans="1:8" x14ac:dyDescent="0.25">
      <c r="A5664" s="19"/>
      <c r="C5664" t="s">
        <v>27281</v>
      </c>
      <c r="D5664" t="s">
        <v>27280</v>
      </c>
      <c r="H5664" s="18"/>
    </row>
    <row r="5665" spans="1:8" x14ac:dyDescent="0.25">
      <c r="A5665" s="19"/>
      <c r="C5665" t="s">
        <v>30162</v>
      </c>
      <c r="D5665" t="s">
        <v>30161</v>
      </c>
      <c r="H5665" s="18"/>
    </row>
    <row r="5666" spans="1:8" x14ac:dyDescent="0.25">
      <c r="A5666" s="19"/>
      <c r="C5666" t="s">
        <v>27371</v>
      </c>
      <c r="D5666" t="s">
        <v>27370</v>
      </c>
      <c r="H5666" s="18"/>
    </row>
    <row r="5667" spans="1:8" x14ac:dyDescent="0.25">
      <c r="A5667" s="19"/>
      <c r="C5667" t="s">
        <v>28269</v>
      </c>
      <c r="D5667" t="s">
        <v>28268</v>
      </c>
      <c r="H5667" s="18"/>
    </row>
    <row r="5668" spans="1:8" x14ac:dyDescent="0.25">
      <c r="A5668" s="19"/>
      <c r="C5668" t="s">
        <v>32197</v>
      </c>
      <c r="D5668" t="s">
        <v>32196</v>
      </c>
      <c r="H5668" s="18"/>
    </row>
    <row r="5669" spans="1:8" x14ac:dyDescent="0.25">
      <c r="A5669" s="19"/>
      <c r="C5669" t="s">
        <v>27457</v>
      </c>
      <c r="D5669" t="s">
        <v>27456</v>
      </c>
      <c r="H5669" s="18"/>
    </row>
    <row r="5670" spans="1:8" x14ac:dyDescent="0.25">
      <c r="A5670" s="19"/>
      <c r="C5670" t="s">
        <v>29191</v>
      </c>
      <c r="D5670" t="s">
        <v>29190</v>
      </c>
      <c r="H5670" s="18"/>
    </row>
    <row r="5671" spans="1:8" x14ac:dyDescent="0.25">
      <c r="A5671" s="19"/>
      <c r="C5671" t="s">
        <v>29081</v>
      </c>
      <c r="D5671" t="s">
        <v>29080</v>
      </c>
      <c r="H5671" s="18"/>
    </row>
    <row r="5672" spans="1:8" x14ac:dyDescent="0.25">
      <c r="A5672" s="19"/>
      <c r="C5672" t="s">
        <v>27827</v>
      </c>
      <c r="D5672" t="s">
        <v>27826</v>
      </c>
      <c r="H5672" s="18"/>
    </row>
    <row r="5673" spans="1:8" x14ac:dyDescent="0.25">
      <c r="A5673" s="19"/>
      <c r="C5673" t="s">
        <v>31220</v>
      </c>
      <c r="D5673" t="s">
        <v>31219</v>
      </c>
      <c r="H5673" s="18"/>
    </row>
    <row r="5674" spans="1:8" x14ac:dyDescent="0.25">
      <c r="A5674" s="19"/>
      <c r="C5674" t="s">
        <v>27537</v>
      </c>
      <c r="D5674" t="s">
        <v>27536</v>
      </c>
      <c r="H5674" s="18"/>
    </row>
    <row r="5675" spans="1:8" x14ac:dyDescent="0.25">
      <c r="A5675" s="19"/>
      <c r="C5675" t="s">
        <v>27219</v>
      </c>
      <c r="D5675" t="s">
        <v>27218</v>
      </c>
      <c r="H5675" s="18"/>
    </row>
    <row r="5676" spans="1:8" x14ac:dyDescent="0.25">
      <c r="A5676" s="19"/>
      <c r="C5676" t="s">
        <v>27215</v>
      </c>
      <c r="D5676" t="s">
        <v>27214</v>
      </c>
      <c r="H5676" s="18"/>
    </row>
    <row r="5677" spans="1:8" x14ac:dyDescent="0.25">
      <c r="A5677" s="19"/>
      <c r="C5677" t="s">
        <v>27419</v>
      </c>
      <c r="D5677" t="s">
        <v>27418</v>
      </c>
      <c r="H5677" s="18"/>
    </row>
    <row r="5678" spans="1:8" x14ac:dyDescent="0.25">
      <c r="A5678" s="19"/>
      <c r="C5678" t="s">
        <v>28099</v>
      </c>
      <c r="D5678" t="s">
        <v>28098</v>
      </c>
      <c r="H5678" s="18"/>
    </row>
    <row r="5679" spans="1:8" x14ac:dyDescent="0.25">
      <c r="A5679" s="19"/>
      <c r="C5679" t="s">
        <v>27703</v>
      </c>
      <c r="D5679" t="s">
        <v>27702</v>
      </c>
      <c r="H5679" s="18"/>
    </row>
    <row r="5680" spans="1:8" x14ac:dyDescent="0.25">
      <c r="A5680" s="19"/>
      <c r="C5680" t="s">
        <v>28097</v>
      </c>
      <c r="D5680" t="s">
        <v>28096</v>
      </c>
      <c r="H5680" s="18"/>
    </row>
    <row r="5681" spans="1:8" x14ac:dyDescent="0.25">
      <c r="A5681" s="19"/>
      <c r="C5681" t="s">
        <v>28395</v>
      </c>
      <c r="D5681" t="s">
        <v>28394</v>
      </c>
      <c r="H5681" s="18"/>
    </row>
    <row r="5682" spans="1:8" x14ac:dyDescent="0.25">
      <c r="A5682" s="19"/>
      <c r="C5682" t="s">
        <v>28453</v>
      </c>
      <c r="D5682" t="s">
        <v>28452</v>
      </c>
      <c r="H5682" s="18"/>
    </row>
    <row r="5683" spans="1:8" x14ac:dyDescent="0.25">
      <c r="A5683" s="19"/>
      <c r="C5683" t="s">
        <v>30973</v>
      </c>
      <c r="D5683" t="s">
        <v>30972</v>
      </c>
      <c r="H5683" s="18"/>
    </row>
    <row r="5684" spans="1:8" x14ac:dyDescent="0.25">
      <c r="A5684" s="19"/>
      <c r="C5684" t="s">
        <v>28267</v>
      </c>
      <c r="D5684" t="s">
        <v>28266</v>
      </c>
      <c r="H5684" s="18"/>
    </row>
    <row r="5685" spans="1:8" x14ac:dyDescent="0.25">
      <c r="A5685" s="19"/>
      <c r="C5685" t="s">
        <v>27929</v>
      </c>
      <c r="D5685" t="s">
        <v>27928</v>
      </c>
      <c r="H5685" s="18"/>
    </row>
    <row r="5686" spans="1:8" x14ac:dyDescent="0.25">
      <c r="A5686" s="19"/>
      <c r="C5686" t="s">
        <v>29188</v>
      </c>
      <c r="D5686" t="s">
        <v>29187</v>
      </c>
      <c r="H5686" s="18"/>
    </row>
    <row r="5687" spans="1:8" x14ac:dyDescent="0.25">
      <c r="A5687" s="19"/>
      <c r="C5687" t="s">
        <v>32833</v>
      </c>
      <c r="D5687" t="s">
        <v>32832</v>
      </c>
      <c r="H5687" s="18"/>
    </row>
    <row r="5688" spans="1:8" x14ac:dyDescent="0.25">
      <c r="A5688" s="19"/>
      <c r="C5688" t="s">
        <v>27505</v>
      </c>
      <c r="D5688" t="s">
        <v>27504</v>
      </c>
      <c r="H5688" s="18"/>
    </row>
    <row r="5689" spans="1:8" x14ac:dyDescent="0.25">
      <c r="A5689" s="19"/>
      <c r="C5689" t="s">
        <v>30158</v>
      </c>
      <c r="D5689" t="s">
        <v>30157</v>
      </c>
      <c r="H5689" s="18"/>
    </row>
    <row r="5690" spans="1:8" x14ac:dyDescent="0.25">
      <c r="A5690" s="19"/>
      <c r="C5690" t="s">
        <v>27985</v>
      </c>
      <c r="D5690" t="s">
        <v>27984</v>
      </c>
      <c r="H5690" s="18"/>
    </row>
    <row r="5691" spans="1:8" x14ac:dyDescent="0.25">
      <c r="A5691" s="19"/>
      <c r="C5691" t="s">
        <v>28393</v>
      </c>
      <c r="D5691" t="s">
        <v>28392</v>
      </c>
      <c r="H5691" s="18"/>
    </row>
    <row r="5692" spans="1:8" x14ac:dyDescent="0.25">
      <c r="A5692" s="19"/>
      <c r="C5692" t="s">
        <v>27417</v>
      </c>
      <c r="D5692" t="s">
        <v>27416</v>
      </c>
      <c r="H5692" s="18"/>
    </row>
    <row r="5693" spans="1:8" x14ac:dyDescent="0.25">
      <c r="A5693" s="19"/>
      <c r="C5693" t="s">
        <v>28095</v>
      </c>
      <c r="D5693" t="s">
        <v>28094</v>
      </c>
      <c r="H5693" s="18"/>
    </row>
    <row r="5694" spans="1:8" x14ac:dyDescent="0.25">
      <c r="A5694" s="19"/>
      <c r="C5694" t="s">
        <v>31898</v>
      </c>
      <c r="D5694" t="s">
        <v>31897</v>
      </c>
      <c r="H5694" s="18"/>
    </row>
    <row r="5695" spans="1:8" x14ac:dyDescent="0.25">
      <c r="A5695" s="19"/>
      <c r="C5695" t="s">
        <v>27535</v>
      </c>
      <c r="D5695" t="s">
        <v>27534</v>
      </c>
      <c r="H5695" s="18"/>
    </row>
    <row r="5696" spans="1:8" x14ac:dyDescent="0.25">
      <c r="A5696" s="19"/>
      <c r="C5696" t="s">
        <v>27605</v>
      </c>
      <c r="D5696" t="s">
        <v>27604</v>
      </c>
      <c r="H5696" s="18"/>
    </row>
    <row r="5697" spans="1:8" x14ac:dyDescent="0.25">
      <c r="A5697" s="19"/>
      <c r="C5697" t="s">
        <v>27701</v>
      </c>
      <c r="D5697" t="s">
        <v>27700</v>
      </c>
      <c r="H5697" s="18"/>
    </row>
    <row r="5698" spans="1:8" x14ac:dyDescent="0.25">
      <c r="A5698" s="19"/>
      <c r="C5698" t="s">
        <v>30154</v>
      </c>
      <c r="D5698" t="s">
        <v>30153</v>
      </c>
      <c r="H5698" s="18"/>
    </row>
    <row r="5699" spans="1:8" x14ac:dyDescent="0.25">
      <c r="A5699" s="19"/>
      <c r="C5699" t="s">
        <v>28882</v>
      </c>
      <c r="D5699" t="s">
        <v>28881</v>
      </c>
      <c r="H5699" s="18"/>
    </row>
    <row r="5700" spans="1:8" x14ac:dyDescent="0.25">
      <c r="A5700" s="19"/>
      <c r="C5700" t="s">
        <v>32194</v>
      </c>
      <c r="D5700" t="s">
        <v>32193</v>
      </c>
      <c r="H5700" s="18"/>
    </row>
    <row r="5701" spans="1:8" x14ac:dyDescent="0.25">
      <c r="A5701" s="19"/>
      <c r="C5701" t="s">
        <v>30582</v>
      </c>
      <c r="D5701" t="s">
        <v>30581</v>
      </c>
      <c r="H5701" s="18"/>
    </row>
    <row r="5702" spans="1:8" x14ac:dyDescent="0.25">
      <c r="A5702" s="19"/>
      <c r="C5702" t="s">
        <v>32190</v>
      </c>
      <c r="D5702" t="s">
        <v>32189</v>
      </c>
      <c r="H5702" s="18"/>
    </row>
    <row r="5703" spans="1:8" x14ac:dyDescent="0.25">
      <c r="A5703" s="19"/>
      <c r="C5703" t="s">
        <v>28093</v>
      </c>
      <c r="D5703" t="s">
        <v>28092</v>
      </c>
      <c r="H5703" s="18"/>
    </row>
    <row r="5704" spans="1:8" x14ac:dyDescent="0.25">
      <c r="A5704" s="19"/>
      <c r="C5704" t="s">
        <v>28091</v>
      </c>
      <c r="D5704" t="s">
        <v>28090</v>
      </c>
      <c r="H5704" s="18"/>
    </row>
    <row r="5705" spans="1:8" x14ac:dyDescent="0.25">
      <c r="A5705" s="19"/>
      <c r="C5705" t="s">
        <v>27213</v>
      </c>
      <c r="D5705" t="s">
        <v>27212</v>
      </c>
      <c r="H5705" s="18"/>
    </row>
    <row r="5706" spans="1:8" x14ac:dyDescent="0.25">
      <c r="A5706" s="19"/>
      <c r="C5706" t="s">
        <v>32827</v>
      </c>
      <c r="D5706" t="s">
        <v>32826</v>
      </c>
      <c r="H5706" s="18"/>
    </row>
    <row r="5707" spans="1:8" x14ac:dyDescent="0.25">
      <c r="A5707" s="19"/>
      <c r="C5707" t="s">
        <v>27225</v>
      </c>
      <c r="D5707" t="s">
        <v>27224</v>
      </c>
      <c r="H5707" s="18"/>
    </row>
    <row r="5708" spans="1:8" x14ac:dyDescent="0.25">
      <c r="A5708" s="19"/>
      <c r="C5708" t="s">
        <v>27279</v>
      </c>
      <c r="D5708" t="s">
        <v>27278</v>
      </c>
      <c r="H5708" s="18"/>
    </row>
    <row r="5709" spans="1:8" x14ac:dyDescent="0.25">
      <c r="A5709" s="19"/>
      <c r="C5709" t="s">
        <v>27455</v>
      </c>
      <c r="D5709" t="s">
        <v>27454</v>
      </c>
      <c r="H5709" s="18"/>
    </row>
    <row r="5710" spans="1:8" x14ac:dyDescent="0.25">
      <c r="A5710" s="19"/>
      <c r="C5710" t="s">
        <v>33115</v>
      </c>
      <c r="D5710" t="s">
        <v>33114</v>
      </c>
      <c r="H5710" s="18"/>
    </row>
    <row r="5711" spans="1:8" x14ac:dyDescent="0.25">
      <c r="A5711" s="19"/>
      <c r="C5711" t="s">
        <v>32821</v>
      </c>
      <c r="D5711" t="s">
        <v>32820</v>
      </c>
      <c r="H5711" s="18"/>
    </row>
    <row r="5712" spans="1:8" x14ac:dyDescent="0.25">
      <c r="A5712" s="19"/>
      <c r="C5712" t="s">
        <v>27305</v>
      </c>
      <c r="D5712" t="s">
        <v>27304</v>
      </c>
      <c r="H5712" s="18"/>
    </row>
    <row r="5713" spans="1:8" x14ac:dyDescent="0.25">
      <c r="A5713" s="19"/>
      <c r="C5713" t="s">
        <v>28265</v>
      </c>
      <c r="D5713" t="s">
        <v>28264</v>
      </c>
      <c r="H5713" s="18"/>
    </row>
    <row r="5714" spans="1:8" x14ac:dyDescent="0.25">
      <c r="A5714" s="19"/>
      <c r="C5714" t="s">
        <v>29871</v>
      </c>
      <c r="D5714" t="s">
        <v>29870</v>
      </c>
      <c r="H5714" s="18"/>
    </row>
    <row r="5715" spans="1:8" x14ac:dyDescent="0.25">
      <c r="A5715" s="19"/>
      <c r="C5715" t="s">
        <v>27603</v>
      </c>
      <c r="D5715" t="s">
        <v>27602</v>
      </c>
      <c r="H5715" s="18"/>
    </row>
    <row r="5716" spans="1:8" x14ac:dyDescent="0.25">
      <c r="A5716" s="19"/>
      <c r="C5716" t="s">
        <v>27825</v>
      </c>
      <c r="D5716" t="s">
        <v>27824</v>
      </c>
      <c r="H5716" s="18"/>
    </row>
    <row r="5717" spans="1:8" x14ac:dyDescent="0.25">
      <c r="A5717" s="19"/>
      <c r="C5717" t="s">
        <v>27907</v>
      </c>
      <c r="D5717" t="s">
        <v>27906</v>
      </c>
      <c r="H5717" s="18"/>
    </row>
    <row r="5718" spans="1:8" x14ac:dyDescent="0.25">
      <c r="A5718" s="19"/>
      <c r="C5718" t="s">
        <v>28878</v>
      </c>
      <c r="D5718" t="s">
        <v>28877</v>
      </c>
      <c r="H5718" s="18"/>
    </row>
    <row r="5719" spans="1:8" x14ac:dyDescent="0.25">
      <c r="A5719" s="19"/>
      <c r="C5719" t="s">
        <v>30386</v>
      </c>
      <c r="D5719" t="s">
        <v>30385</v>
      </c>
      <c r="H5719" s="18"/>
    </row>
    <row r="5720" spans="1:8" x14ac:dyDescent="0.25">
      <c r="A5720" s="19"/>
      <c r="C5720" t="s">
        <v>28451</v>
      </c>
      <c r="D5720" t="s">
        <v>28450</v>
      </c>
      <c r="H5720" s="18"/>
    </row>
    <row r="5721" spans="1:8" x14ac:dyDescent="0.25">
      <c r="A5721" s="19"/>
      <c r="C5721" t="s">
        <v>27823</v>
      </c>
      <c r="D5721" t="s">
        <v>27822</v>
      </c>
      <c r="H5721" s="18"/>
    </row>
    <row r="5722" spans="1:8" x14ac:dyDescent="0.25">
      <c r="A5722" s="19"/>
      <c r="C5722" t="s">
        <v>29185</v>
      </c>
      <c r="D5722" t="s">
        <v>29184</v>
      </c>
      <c r="H5722" s="18"/>
    </row>
    <row r="5723" spans="1:8" x14ac:dyDescent="0.25">
      <c r="A5723" s="19"/>
      <c r="C5723" t="s">
        <v>27211</v>
      </c>
      <c r="D5723" t="s">
        <v>27210</v>
      </c>
      <c r="H5723" s="18"/>
    </row>
    <row r="5724" spans="1:8" x14ac:dyDescent="0.25">
      <c r="A5724" s="19"/>
      <c r="C5724" t="s">
        <v>32815</v>
      </c>
      <c r="D5724" t="s">
        <v>32814</v>
      </c>
      <c r="H5724" s="18"/>
    </row>
    <row r="5725" spans="1:8" x14ac:dyDescent="0.25">
      <c r="A5725" s="19"/>
      <c r="C5725" t="s">
        <v>27193</v>
      </c>
      <c r="D5725" t="s">
        <v>27192</v>
      </c>
      <c r="H5725" s="18"/>
    </row>
    <row r="5726" spans="1:8" x14ac:dyDescent="0.25">
      <c r="A5726" s="19"/>
      <c r="C5726" t="s">
        <v>33109</v>
      </c>
      <c r="D5726" t="s">
        <v>33108</v>
      </c>
      <c r="H5726" s="18"/>
    </row>
    <row r="5727" spans="1:8" x14ac:dyDescent="0.25">
      <c r="A5727" s="19"/>
      <c r="C5727" t="s">
        <v>27771</v>
      </c>
      <c r="D5727" t="s">
        <v>27770</v>
      </c>
      <c r="H5727" s="18"/>
    </row>
    <row r="5728" spans="1:8" x14ac:dyDescent="0.25">
      <c r="A5728" s="19"/>
      <c r="C5728" t="s">
        <v>27601</v>
      </c>
      <c r="D5728" t="s">
        <v>27600</v>
      </c>
      <c r="H5728" s="18"/>
    </row>
    <row r="5729" spans="1:8" x14ac:dyDescent="0.25">
      <c r="A5729" s="19"/>
      <c r="C5729" t="s">
        <v>27353</v>
      </c>
      <c r="D5729" t="s">
        <v>27352</v>
      </c>
      <c r="H5729" s="18"/>
    </row>
    <row r="5730" spans="1:8" x14ac:dyDescent="0.25">
      <c r="A5730" s="19"/>
      <c r="C5730" t="s">
        <v>27821</v>
      </c>
      <c r="D5730" t="s">
        <v>27820</v>
      </c>
      <c r="H5730" s="18"/>
    </row>
    <row r="5731" spans="1:8" x14ac:dyDescent="0.25">
      <c r="A5731" s="19"/>
      <c r="C5731" t="s">
        <v>27859</v>
      </c>
      <c r="D5731" t="s">
        <v>27858</v>
      </c>
      <c r="H5731" s="18"/>
    </row>
    <row r="5732" spans="1:8" x14ac:dyDescent="0.25">
      <c r="A5732" s="19"/>
      <c r="C5732" t="s">
        <v>27559</v>
      </c>
      <c r="D5732" t="s">
        <v>27558</v>
      </c>
      <c r="H5732" s="18"/>
    </row>
    <row r="5733" spans="1:8" x14ac:dyDescent="0.25">
      <c r="A5733" s="19"/>
      <c r="C5733" t="s">
        <v>32809</v>
      </c>
      <c r="D5733" t="s">
        <v>32808</v>
      </c>
      <c r="H5733" s="18"/>
    </row>
    <row r="5734" spans="1:8" x14ac:dyDescent="0.25">
      <c r="A5734" s="19"/>
      <c r="C5734" t="s">
        <v>27249</v>
      </c>
      <c r="D5734" t="s">
        <v>27248</v>
      </c>
      <c r="H5734" s="18"/>
    </row>
    <row r="5735" spans="1:8" x14ac:dyDescent="0.25">
      <c r="A5735" s="19"/>
      <c r="C5735" t="s">
        <v>27897</v>
      </c>
      <c r="D5735" t="s">
        <v>27896</v>
      </c>
      <c r="H5735" s="18"/>
    </row>
    <row r="5736" spans="1:8" x14ac:dyDescent="0.25">
      <c r="A5736" s="19"/>
      <c r="C5736" t="s">
        <v>27189</v>
      </c>
      <c r="D5736" t="s">
        <v>27188</v>
      </c>
      <c r="H5736" s="18"/>
    </row>
    <row r="5737" spans="1:8" x14ac:dyDescent="0.25">
      <c r="A5737" s="19"/>
      <c r="C5737" t="s">
        <v>27819</v>
      </c>
      <c r="D5737" t="s">
        <v>27818</v>
      </c>
      <c r="H5737" s="18"/>
    </row>
    <row r="5738" spans="1:8" x14ac:dyDescent="0.25">
      <c r="A5738" s="19"/>
      <c r="C5738" t="s">
        <v>27927</v>
      </c>
      <c r="D5738" t="s">
        <v>27926</v>
      </c>
      <c r="H5738" s="18"/>
    </row>
    <row r="5739" spans="1:8" x14ac:dyDescent="0.25">
      <c r="A5739" s="19"/>
      <c r="C5739" t="s">
        <v>28089</v>
      </c>
      <c r="D5739" t="s">
        <v>28088</v>
      </c>
      <c r="H5739" s="18"/>
    </row>
    <row r="5740" spans="1:8" x14ac:dyDescent="0.25">
      <c r="A5740" s="19"/>
      <c r="C5740" t="s">
        <v>32186</v>
      </c>
      <c r="D5740" t="s">
        <v>32185</v>
      </c>
      <c r="H5740" s="18"/>
    </row>
    <row r="5741" spans="1:8" x14ac:dyDescent="0.25">
      <c r="A5741" s="19"/>
      <c r="C5741" t="s">
        <v>27297</v>
      </c>
      <c r="D5741" t="s">
        <v>27296</v>
      </c>
      <c r="H5741" s="18"/>
    </row>
    <row r="5742" spans="1:8" x14ac:dyDescent="0.25">
      <c r="A5742" s="19"/>
      <c r="C5742" t="s">
        <v>27187</v>
      </c>
      <c r="D5742" t="s">
        <v>27186</v>
      </c>
      <c r="H5742" s="18"/>
    </row>
    <row r="5743" spans="1:8" x14ac:dyDescent="0.25">
      <c r="A5743" s="19"/>
      <c r="C5743" t="s">
        <v>27351</v>
      </c>
      <c r="D5743" t="s">
        <v>27350</v>
      </c>
      <c r="H5743" s="18"/>
    </row>
    <row r="5744" spans="1:8" x14ac:dyDescent="0.25">
      <c r="A5744" s="19"/>
      <c r="C5744" t="s">
        <v>27503</v>
      </c>
      <c r="D5744" t="s">
        <v>27502</v>
      </c>
      <c r="H5744" s="18"/>
    </row>
    <row r="5745" spans="1:8" x14ac:dyDescent="0.25">
      <c r="A5745" s="19"/>
      <c r="C5745" t="s">
        <v>27769</v>
      </c>
      <c r="D5745" t="s">
        <v>27768</v>
      </c>
      <c r="H5745" s="18"/>
    </row>
    <row r="5746" spans="1:8" x14ac:dyDescent="0.25">
      <c r="A5746" s="19"/>
      <c r="C5746" t="s">
        <v>27767</v>
      </c>
      <c r="D5746" t="s">
        <v>27766</v>
      </c>
      <c r="H5746" s="18"/>
    </row>
    <row r="5747" spans="1:8" x14ac:dyDescent="0.25">
      <c r="A5747" s="19"/>
      <c r="C5747" t="s">
        <v>27171</v>
      </c>
      <c r="D5747" t="s">
        <v>27170</v>
      </c>
      <c r="H5747" s="18"/>
    </row>
    <row r="5748" spans="1:8" x14ac:dyDescent="0.25">
      <c r="A5748" s="19"/>
      <c r="C5748" t="s">
        <v>31894</v>
      </c>
      <c r="D5748" t="s">
        <v>31893</v>
      </c>
      <c r="H5748" s="18"/>
    </row>
    <row r="5749" spans="1:8" x14ac:dyDescent="0.25">
      <c r="A5749" s="19"/>
      <c r="C5749" t="s">
        <v>27169</v>
      </c>
      <c r="D5749" t="s">
        <v>27168</v>
      </c>
      <c r="H5749" s="18"/>
    </row>
    <row r="5750" spans="1:8" x14ac:dyDescent="0.25">
      <c r="A5750" s="19"/>
      <c r="C5750" t="s">
        <v>27557</v>
      </c>
      <c r="D5750" t="s">
        <v>27556</v>
      </c>
      <c r="H5750" s="18"/>
    </row>
    <row r="5751" spans="1:8" x14ac:dyDescent="0.25">
      <c r="A5751" s="19"/>
      <c r="C5751" t="s">
        <v>28263</v>
      </c>
      <c r="D5751" t="s">
        <v>28262</v>
      </c>
      <c r="H5751" s="18"/>
    </row>
    <row r="5752" spans="1:8" x14ac:dyDescent="0.25">
      <c r="A5752" s="19"/>
      <c r="C5752" t="s">
        <v>27185</v>
      </c>
      <c r="D5752" t="s">
        <v>27184</v>
      </c>
      <c r="H5752" s="18"/>
    </row>
    <row r="5753" spans="1:8" x14ac:dyDescent="0.25">
      <c r="A5753" s="19"/>
      <c r="C5753" t="s">
        <v>27165</v>
      </c>
      <c r="D5753" t="s">
        <v>27164</v>
      </c>
      <c r="H5753" s="18"/>
    </row>
    <row r="5754" spans="1:8" x14ac:dyDescent="0.25">
      <c r="A5754" s="19"/>
      <c r="C5754" t="s">
        <v>28261</v>
      </c>
      <c r="D5754" t="s">
        <v>28260</v>
      </c>
      <c r="H5754" s="18"/>
    </row>
    <row r="5755" spans="1:8" x14ac:dyDescent="0.25">
      <c r="A5755" s="19"/>
      <c r="C5755" t="s">
        <v>30578</v>
      </c>
      <c r="D5755" t="s">
        <v>30577</v>
      </c>
      <c r="H5755" s="18"/>
    </row>
    <row r="5756" spans="1:8" x14ac:dyDescent="0.25">
      <c r="A5756" s="19"/>
      <c r="C5756" t="s">
        <v>27501</v>
      </c>
      <c r="D5756" t="s">
        <v>27500</v>
      </c>
      <c r="H5756" s="18"/>
    </row>
    <row r="5757" spans="1:8" x14ac:dyDescent="0.25">
      <c r="A5757" s="19"/>
      <c r="C5757" t="s">
        <v>32803</v>
      </c>
      <c r="D5757" t="s">
        <v>32802</v>
      </c>
      <c r="H5757" s="18"/>
    </row>
    <row r="5758" spans="1:8" x14ac:dyDescent="0.25">
      <c r="A5758" s="19"/>
      <c r="C5758" t="s">
        <v>27667</v>
      </c>
      <c r="D5758" t="s">
        <v>27666</v>
      </c>
      <c r="H5758" s="18"/>
    </row>
    <row r="5759" spans="1:8" x14ac:dyDescent="0.25">
      <c r="A5759" s="19"/>
      <c r="C5759" t="s">
        <v>31890</v>
      </c>
      <c r="D5759" t="s">
        <v>31889</v>
      </c>
      <c r="H5759" s="18"/>
    </row>
    <row r="5760" spans="1:8" x14ac:dyDescent="0.25">
      <c r="A5760" s="19"/>
      <c r="C5760" t="s">
        <v>32182</v>
      </c>
      <c r="D5760" t="s">
        <v>32181</v>
      </c>
      <c r="H5760" s="18"/>
    </row>
    <row r="5761" spans="1:8" x14ac:dyDescent="0.25">
      <c r="A5761" s="19"/>
      <c r="C5761" t="s">
        <v>27387</v>
      </c>
      <c r="D5761" t="s">
        <v>27386</v>
      </c>
      <c r="H5761" s="18"/>
    </row>
    <row r="5762" spans="1:8" x14ac:dyDescent="0.25">
      <c r="A5762" s="19"/>
      <c r="C5762" t="s">
        <v>28449</v>
      </c>
      <c r="D5762" t="s">
        <v>28448</v>
      </c>
      <c r="H5762" s="18"/>
    </row>
    <row r="5763" spans="1:8" x14ac:dyDescent="0.25">
      <c r="A5763" s="19"/>
      <c r="C5763" t="s">
        <v>28447</v>
      </c>
      <c r="D5763" t="s">
        <v>28446</v>
      </c>
      <c r="H5763" s="18"/>
    </row>
    <row r="5764" spans="1:8" x14ac:dyDescent="0.25">
      <c r="A5764" s="19"/>
      <c r="C5764" t="s">
        <v>27247</v>
      </c>
      <c r="D5764" t="s">
        <v>27246</v>
      </c>
      <c r="H5764" s="18"/>
    </row>
    <row r="5765" spans="1:8" x14ac:dyDescent="0.25">
      <c r="A5765" s="19"/>
      <c r="C5765" t="s">
        <v>27229</v>
      </c>
      <c r="D5765" t="s">
        <v>27228</v>
      </c>
      <c r="H5765" s="18"/>
    </row>
    <row r="5766" spans="1:8" x14ac:dyDescent="0.25">
      <c r="A5766" s="19"/>
      <c r="C5766" t="s">
        <v>32178</v>
      </c>
      <c r="D5766" t="s">
        <v>32177</v>
      </c>
      <c r="H5766" s="18"/>
    </row>
    <row r="5767" spans="1:8" x14ac:dyDescent="0.25">
      <c r="A5767" s="19"/>
      <c r="C5767" t="s">
        <v>29868</v>
      </c>
      <c r="D5767" t="s">
        <v>29867</v>
      </c>
      <c r="H5767" s="18"/>
    </row>
    <row r="5768" spans="1:8" x14ac:dyDescent="0.25">
      <c r="A5768" s="19"/>
      <c r="C5768" t="s">
        <v>31734</v>
      </c>
      <c r="D5768" t="s">
        <v>31733</v>
      </c>
      <c r="H5768" s="18"/>
    </row>
    <row r="5769" spans="1:8" x14ac:dyDescent="0.25">
      <c r="A5769" s="19"/>
      <c r="C5769" t="s">
        <v>28987</v>
      </c>
      <c r="D5769" t="s">
        <v>28986</v>
      </c>
      <c r="H5769" s="18"/>
    </row>
    <row r="5770" spans="1:8" x14ac:dyDescent="0.25">
      <c r="A5770" s="19"/>
      <c r="C5770" t="s">
        <v>27637</v>
      </c>
      <c r="D5770" t="s">
        <v>27636</v>
      </c>
      <c r="H5770" s="18"/>
    </row>
    <row r="5771" spans="1:8" x14ac:dyDescent="0.25">
      <c r="A5771" s="19"/>
      <c r="C5771" t="s">
        <v>27277</v>
      </c>
      <c r="D5771" t="s">
        <v>27276</v>
      </c>
      <c r="H5771" s="18"/>
    </row>
    <row r="5772" spans="1:8" x14ac:dyDescent="0.25">
      <c r="A5772" s="19"/>
      <c r="C5772" t="s">
        <v>27765</v>
      </c>
      <c r="D5772" t="s">
        <v>27764</v>
      </c>
      <c r="H5772" s="18"/>
    </row>
    <row r="5773" spans="1:8" x14ac:dyDescent="0.25">
      <c r="A5773" s="19"/>
      <c r="C5773" t="s">
        <v>28087</v>
      </c>
      <c r="D5773" t="s">
        <v>28086</v>
      </c>
      <c r="H5773" s="18"/>
    </row>
    <row r="5774" spans="1:8" x14ac:dyDescent="0.25">
      <c r="A5774" s="19"/>
      <c r="C5774" t="s">
        <v>30970</v>
      </c>
      <c r="D5774" t="s">
        <v>30969</v>
      </c>
      <c r="H5774" s="18"/>
    </row>
    <row r="5775" spans="1:8" x14ac:dyDescent="0.25">
      <c r="A5775" s="19"/>
      <c r="C5775" t="s">
        <v>30574</v>
      </c>
      <c r="D5775" t="s">
        <v>30573</v>
      </c>
      <c r="H5775" s="18"/>
    </row>
    <row r="5776" spans="1:8" x14ac:dyDescent="0.25">
      <c r="A5776" s="19"/>
      <c r="C5776" t="s">
        <v>28983</v>
      </c>
      <c r="D5776" t="s">
        <v>28982</v>
      </c>
      <c r="H5776" s="18"/>
    </row>
    <row r="5777" spans="1:8" x14ac:dyDescent="0.25">
      <c r="A5777" s="19"/>
      <c r="C5777" t="s">
        <v>28979</v>
      </c>
      <c r="D5777" t="s">
        <v>28978</v>
      </c>
      <c r="H5777" s="18"/>
    </row>
    <row r="5778" spans="1:8" x14ac:dyDescent="0.25">
      <c r="A5778" s="19"/>
      <c r="C5778" t="s">
        <v>27349</v>
      </c>
      <c r="D5778" t="s">
        <v>27348</v>
      </c>
      <c r="H5778" s="18"/>
    </row>
    <row r="5779" spans="1:8" x14ac:dyDescent="0.25">
      <c r="A5779" s="19"/>
      <c r="C5779" t="s">
        <v>27699</v>
      </c>
      <c r="D5779" t="s">
        <v>27698</v>
      </c>
      <c r="H5779" s="18"/>
    </row>
    <row r="5780" spans="1:8" x14ac:dyDescent="0.25">
      <c r="A5780" s="19"/>
      <c r="C5780" t="s">
        <v>27803</v>
      </c>
      <c r="D5780" t="s">
        <v>27802</v>
      </c>
      <c r="H5780" s="18"/>
    </row>
    <row r="5781" spans="1:8" x14ac:dyDescent="0.25">
      <c r="A5781" s="19"/>
      <c r="C5781" t="s">
        <v>28085</v>
      </c>
      <c r="D5781" t="s">
        <v>28084</v>
      </c>
      <c r="H5781" s="18"/>
    </row>
    <row r="5782" spans="1:8" x14ac:dyDescent="0.25">
      <c r="A5782" s="19"/>
      <c r="C5782" t="s">
        <v>27183</v>
      </c>
      <c r="D5782" t="s">
        <v>27182</v>
      </c>
      <c r="H5782" s="18"/>
    </row>
    <row r="5783" spans="1:8" x14ac:dyDescent="0.25">
      <c r="A5783" s="19"/>
      <c r="C5783" t="s">
        <v>29865</v>
      </c>
      <c r="D5783" t="s">
        <v>29864</v>
      </c>
      <c r="H5783" s="18"/>
    </row>
    <row r="5784" spans="1:8" x14ac:dyDescent="0.25">
      <c r="A5784" s="19"/>
      <c r="C5784" t="s">
        <v>27499</v>
      </c>
      <c r="D5784" t="s">
        <v>27498</v>
      </c>
      <c r="H5784" s="18"/>
    </row>
    <row r="5785" spans="1:8" x14ac:dyDescent="0.25">
      <c r="A5785" s="19"/>
      <c r="C5785" t="s">
        <v>30967</v>
      </c>
      <c r="D5785" t="s">
        <v>30966</v>
      </c>
      <c r="H5785" s="18"/>
    </row>
    <row r="5786" spans="1:8" x14ac:dyDescent="0.25">
      <c r="A5786" s="19"/>
      <c r="C5786" t="s">
        <v>27209</v>
      </c>
      <c r="D5786" t="s">
        <v>27208</v>
      </c>
      <c r="H5786" s="18"/>
    </row>
    <row r="5787" spans="1:8" x14ac:dyDescent="0.25">
      <c r="A5787" s="19"/>
      <c r="C5787" t="s">
        <v>27159</v>
      </c>
      <c r="D5787" t="s">
        <v>27158</v>
      </c>
      <c r="H5787" s="18"/>
    </row>
    <row r="5788" spans="1:8" x14ac:dyDescent="0.25">
      <c r="A5788" s="19"/>
      <c r="C5788" t="s">
        <v>28445</v>
      </c>
      <c r="D5788" t="s">
        <v>28444</v>
      </c>
      <c r="H5788" s="18"/>
    </row>
    <row r="5789" spans="1:8" x14ac:dyDescent="0.25">
      <c r="A5789" s="19"/>
      <c r="C5789" t="s">
        <v>32174</v>
      </c>
      <c r="D5789" t="s">
        <v>32173</v>
      </c>
      <c r="H5789" s="18"/>
    </row>
    <row r="5790" spans="1:8" x14ac:dyDescent="0.25">
      <c r="A5790" s="19"/>
      <c r="C5790" t="s">
        <v>32797</v>
      </c>
      <c r="D5790" t="s">
        <v>32796</v>
      </c>
      <c r="H5790" s="18"/>
    </row>
    <row r="5791" spans="1:8" x14ac:dyDescent="0.25">
      <c r="A5791" s="19"/>
      <c r="C5791" t="s">
        <v>27205</v>
      </c>
      <c r="D5791" t="s">
        <v>27204</v>
      </c>
      <c r="H5791" s="18"/>
    </row>
    <row r="5792" spans="1:8" x14ac:dyDescent="0.25">
      <c r="A5792" s="19"/>
      <c r="C5792" t="s">
        <v>29862</v>
      </c>
      <c r="D5792" t="s">
        <v>29861</v>
      </c>
      <c r="H5792" s="18"/>
    </row>
    <row r="5793" spans="1:8" x14ac:dyDescent="0.25">
      <c r="A5793" s="19"/>
      <c r="C5793" t="s">
        <v>27599</v>
      </c>
      <c r="D5793" t="s">
        <v>27598</v>
      </c>
      <c r="H5793" s="18"/>
    </row>
    <row r="5794" spans="1:8" x14ac:dyDescent="0.25">
      <c r="A5794" s="19"/>
      <c r="C5794" t="s">
        <v>32791</v>
      </c>
      <c r="D5794" t="s">
        <v>32790</v>
      </c>
      <c r="H5794" s="18"/>
    </row>
    <row r="5795" spans="1:8" x14ac:dyDescent="0.25">
      <c r="A5795" s="19"/>
      <c r="C5795" t="s">
        <v>30964</v>
      </c>
      <c r="D5795" t="s">
        <v>30963</v>
      </c>
      <c r="H5795" s="18"/>
    </row>
    <row r="5796" spans="1:8" x14ac:dyDescent="0.25">
      <c r="A5796" s="19"/>
      <c r="C5796" t="s">
        <v>27697</v>
      </c>
      <c r="D5796" t="s">
        <v>27696</v>
      </c>
      <c r="H5796" s="18"/>
    </row>
    <row r="5797" spans="1:8" x14ac:dyDescent="0.25">
      <c r="A5797" s="19"/>
      <c r="C5797" t="s">
        <v>29050</v>
      </c>
      <c r="D5797" t="s">
        <v>29049</v>
      </c>
      <c r="H5797" s="18"/>
    </row>
    <row r="5798" spans="1:8" x14ac:dyDescent="0.25">
      <c r="A5798" s="19"/>
      <c r="C5798" t="s">
        <v>28443</v>
      </c>
      <c r="D5798" t="s">
        <v>28442</v>
      </c>
      <c r="H5798" s="18"/>
    </row>
    <row r="5799" spans="1:8" x14ac:dyDescent="0.25">
      <c r="A5799" s="19"/>
      <c r="C5799" t="s">
        <v>29182</v>
      </c>
      <c r="D5799" t="s">
        <v>29181</v>
      </c>
      <c r="H5799" s="18"/>
    </row>
    <row r="5800" spans="1:8" x14ac:dyDescent="0.25">
      <c r="A5800" s="19"/>
      <c r="C5800" t="s">
        <v>28259</v>
      </c>
      <c r="D5800" t="s">
        <v>28258</v>
      </c>
      <c r="H5800" s="18"/>
    </row>
    <row r="5801" spans="1:8" x14ac:dyDescent="0.25">
      <c r="A5801" s="19"/>
      <c r="C5801" t="s">
        <v>31730</v>
      </c>
      <c r="D5801" t="s">
        <v>31729</v>
      </c>
      <c r="H5801" s="18"/>
    </row>
    <row r="5802" spans="1:8" x14ac:dyDescent="0.25">
      <c r="A5802" s="19"/>
      <c r="C5802" t="s">
        <v>27817</v>
      </c>
      <c r="D5802" t="s">
        <v>27816</v>
      </c>
      <c r="H5802" s="18"/>
    </row>
    <row r="5803" spans="1:8" x14ac:dyDescent="0.25">
      <c r="A5803" s="19"/>
      <c r="C5803" t="s">
        <v>27157</v>
      </c>
      <c r="D5803" t="s">
        <v>27156</v>
      </c>
      <c r="H5803" s="18"/>
    </row>
    <row r="5804" spans="1:8" x14ac:dyDescent="0.25">
      <c r="A5804" s="19"/>
      <c r="C5804" t="s">
        <v>32170</v>
      </c>
      <c r="D5804" t="s">
        <v>32169</v>
      </c>
      <c r="H5804" s="18"/>
    </row>
    <row r="5805" spans="1:8" x14ac:dyDescent="0.25">
      <c r="A5805" s="19"/>
      <c r="C5805" t="s">
        <v>27155</v>
      </c>
      <c r="D5805" t="s">
        <v>27154</v>
      </c>
      <c r="H5805" s="18"/>
    </row>
    <row r="5806" spans="1:8" x14ac:dyDescent="0.25">
      <c r="A5806" s="19"/>
      <c r="C5806" t="s">
        <v>28441</v>
      </c>
      <c r="D5806" t="s">
        <v>28440</v>
      </c>
      <c r="H5806" s="18"/>
    </row>
    <row r="5807" spans="1:8" x14ac:dyDescent="0.25">
      <c r="A5807" s="19"/>
      <c r="C5807" t="s">
        <v>27801</v>
      </c>
      <c r="D5807" t="s">
        <v>27800</v>
      </c>
      <c r="H5807" s="18"/>
    </row>
    <row r="5808" spans="1:8" x14ac:dyDescent="0.25">
      <c r="A5808" s="19"/>
      <c r="C5808" t="s">
        <v>27665</v>
      </c>
      <c r="D5808" t="s">
        <v>27664</v>
      </c>
      <c r="H5808" s="18"/>
    </row>
    <row r="5809" spans="1:8" x14ac:dyDescent="0.25">
      <c r="A5809" s="19"/>
      <c r="C5809" t="s">
        <v>27275</v>
      </c>
      <c r="D5809" t="s">
        <v>27274</v>
      </c>
      <c r="H5809" s="18"/>
    </row>
    <row r="5810" spans="1:8" x14ac:dyDescent="0.25">
      <c r="A5810" s="19"/>
      <c r="C5810" t="s">
        <v>27983</v>
      </c>
      <c r="D5810" t="s">
        <v>27982</v>
      </c>
      <c r="H5810" s="18"/>
    </row>
    <row r="5811" spans="1:8" x14ac:dyDescent="0.25">
      <c r="A5811" s="19"/>
      <c r="C5811" t="s">
        <v>27663</v>
      </c>
      <c r="D5811" t="s">
        <v>27662</v>
      </c>
      <c r="H5811" s="18"/>
    </row>
    <row r="5812" spans="1:8" x14ac:dyDescent="0.25">
      <c r="A5812" s="19"/>
      <c r="C5812" t="s">
        <v>27695</v>
      </c>
      <c r="D5812" t="s">
        <v>27694</v>
      </c>
      <c r="H5812" s="18"/>
    </row>
    <row r="5813" spans="1:8" x14ac:dyDescent="0.25">
      <c r="A5813" s="19"/>
      <c r="C5813" t="s">
        <v>32166</v>
      </c>
      <c r="D5813" t="s">
        <v>32165</v>
      </c>
      <c r="H5813" s="18"/>
    </row>
    <row r="5814" spans="1:8" x14ac:dyDescent="0.25">
      <c r="A5814" s="19"/>
      <c r="C5814" t="s">
        <v>28439</v>
      </c>
      <c r="D5814" t="s">
        <v>28438</v>
      </c>
      <c r="H5814" s="18"/>
    </row>
    <row r="5815" spans="1:8" x14ac:dyDescent="0.25">
      <c r="A5815" s="19"/>
      <c r="C5815" t="s">
        <v>28083</v>
      </c>
      <c r="D5815" t="s">
        <v>28082</v>
      </c>
      <c r="H5815" s="18"/>
    </row>
    <row r="5816" spans="1:8" x14ac:dyDescent="0.25">
      <c r="A5816" s="19"/>
      <c r="C5816" t="s">
        <v>32162</v>
      </c>
      <c r="D5816" t="s">
        <v>32161</v>
      </c>
      <c r="H5816" s="18"/>
    </row>
    <row r="5817" spans="1:8" x14ac:dyDescent="0.25">
      <c r="A5817" s="19"/>
      <c r="C5817" t="s">
        <v>27981</v>
      </c>
      <c r="D5817" t="s">
        <v>27980</v>
      </c>
      <c r="H5817" s="18"/>
    </row>
    <row r="5818" spans="1:8" x14ac:dyDescent="0.25">
      <c r="A5818" s="19"/>
      <c r="C5818" t="s">
        <v>27693</v>
      </c>
      <c r="D5818" t="s">
        <v>27692</v>
      </c>
      <c r="H5818" s="18"/>
    </row>
    <row r="5819" spans="1:8" x14ac:dyDescent="0.25">
      <c r="A5819" s="19"/>
      <c r="C5819" t="s">
        <v>27147</v>
      </c>
      <c r="D5819" t="s">
        <v>27146</v>
      </c>
      <c r="H5819" s="18"/>
    </row>
    <row r="5820" spans="1:8" x14ac:dyDescent="0.25">
      <c r="A5820" s="19"/>
      <c r="C5820" t="s">
        <v>27145</v>
      </c>
      <c r="D5820" t="s">
        <v>27144</v>
      </c>
      <c r="H5820" s="18"/>
    </row>
    <row r="5821" spans="1:8" x14ac:dyDescent="0.25">
      <c r="A5821" s="19"/>
      <c r="C5821" t="s">
        <v>27143</v>
      </c>
      <c r="D5821" t="s">
        <v>27142</v>
      </c>
      <c r="H5821" s="18"/>
    </row>
    <row r="5822" spans="1:8" x14ac:dyDescent="0.25">
      <c r="A5822" s="19"/>
      <c r="C5822" t="s">
        <v>27763</v>
      </c>
      <c r="D5822" t="s">
        <v>27762</v>
      </c>
      <c r="H5822" s="18"/>
    </row>
    <row r="5823" spans="1:8" x14ac:dyDescent="0.25">
      <c r="A5823" s="19"/>
      <c r="C5823" t="s">
        <v>31726</v>
      </c>
      <c r="D5823" t="s">
        <v>31725</v>
      </c>
      <c r="H5823" s="18"/>
    </row>
    <row r="5824" spans="1:8" x14ac:dyDescent="0.25">
      <c r="A5824" s="19"/>
      <c r="C5824" t="s">
        <v>28257</v>
      </c>
      <c r="D5824" t="s">
        <v>28256</v>
      </c>
      <c r="H5824" s="18"/>
    </row>
    <row r="5825" spans="1:8" x14ac:dyDescent="0.25">
      <c r="A5825" s="19"/>
      <c r="C5825" t="s">
        <v>32158</v>
      </c>
      <c r="D5825" t="s">
        <v>32157</v>
      </c>
      <c r="H5825" s="18"/>
    </row>
    <row r="5826" spans="1:8" x14ac:dyDescent="0.25">
      <c r="A5826" s="19"/>
      <c r="C5826" t="s">
        <v>32154</v>
      </c>
      <c r="D5826" t="s">
        <v>32153</v>
      </c>
      <c r="H5826" s="18"/>
    </row>
    <row r="5827" spans="1:8" x14ac:dyDescent="0.25">
      <c r="A5827" s="19"/>
      <c r="C5827" t="s">
        <v>27347</v>
      </c>
      <c r="D5827" t="s">
        <v>27346</v>
      </c>
      <c r="H5827" s="18"/>
    </row>
    <row r="5828" spans="1:8" x14ac:dyDescent="0.25">
      <c r="A5828" s="19"/>
      <c r="C5828" t="s">
        <v>32150</v>
      </c>
      <c r="D5828" t="s">
        <v>32149</v>
      </c>
      <c r="H5828" s="18"/>
    </row>
    <row r="5829" spans="1:8" x14ac:dyDescent="0.25">
      <c r="A5829" s="19"/>
      <c r="C5829" t="s">
        <v>28976</v>
      </c>
      <c r="D5829" t="s">
        <v>28975</v>
      </c>
      <c r="H5829" s="18"/>
    </row>
    <row r="5830" spans="1:8" x14ac:dyDescent="0.25">
      <c r="A5830" s="19"/>
      <c r="C5830" t="s">
        <v>27661</v>
      </c>
      <c r="D5830" t="s">
        <v>27660</v>
      </c>
      <c r="H5830" s="18"/>
    </row>
    <row r="5831" spans="1:8" x14ac:dyDescent="0.25">
      <c r="A5831" s="19"/>
      <c r="C5831" t="s">
        <v>28081</v>
      </c>
      <c r="D5831" t="s">
        <v>28080</v>
      </c>
      <c r="H5831" s="18"/>
    </row>
    <row r="5832" spans="1:8" x14ac:dyDescent="0.25">
      <c r="A5832" s="19"/>
      <c r="C5832" t="s">
        <v>28079</v>
      </c>
      <c r="D5832" t="s">
        <v>28078</v>
      </c>
      <c r="H5832" s="18"/>
    </row>
    <row r="5833" spans="1:8" x14ac:dyDescent="0.25">
      <c r="A5833" s="19"/>
      <c r="C5833" t="s">
        <v>30150</v>
      </c>
      <c r="D5833" t="s">
        <v>30149</v>
      </c>
      <c r="H5833" s="18"/>
    </row>
    <row r="5834" spans="1:8" x14ac:dyDescent="0.25">
      <c r="A5834" s="19"/>
      <c r="C5834" t="s">
        <v>32146</v>
      </c>
      <c r="D5834" t="s">
        <v>32145</v>
      </c>
      <c r="H5834" s="18"/>
    </row>
    <row r="5835" spans="1:8" x14ac:dyDescent="0.25">
      <c r="A5835" s="19"/>
      <c r="C5835" t="s">
        <v>27533</v>
      </c>
      <c r="D5835" t="s">
        <v>27532</v>
      </c>
      <c r="H5835" s="18"/>
    </row>
    <row r="5836" spans="1:8" x14ac:dyDescent="0.25">
      <c r="A5836" s="19"/>
      <c r="C5836" t="s">
        <v>27531</v>
      </c>
      <c r="D5836" t="s">
        <v>27530</v>
      </c>
      <c r="H5836" s="18"/>
    </row>
    <row r="5837" spans="1:8" x14ac:dyDescent="0.25">
      <c r="A5837" s="19"/>
      <c r="C5837" t="s">
        <v>27529</v>
      </c>
      <c r="D5837" t="s">
        <v>27528</v>
      </c>
      <c r="H5837" s="18"/>
    </row>
    <row r="5838" spans="1:8" x14ac:dyDescent="0.25">
      <c r="A5838" s="19"/>
      <c r="C5838" t="s">
        <v>28973</v>
      </c>
      <c r="D5838" t="s">
        <v>28972</v>
      </c>
      <c r="H5838" s="18"/>
    </row>
    <row r="5839" spans="1:8" x14ac:dyDescent="0.25">
      <c r="A5839" s="19"/>
      <c r="C5839" t="s">
        <v>27979</v>
      </c>
      <c r="D5839" t="s">
        <v>27978</v>
      </c>
      <c r="H5839" s="18"/>
    </row>
    <row r="5840" spans="1:8" x14ac:dyDescent="0.25">
      <c r="A5840" s="19"/>
      <c r="C5840" t="s">
        <v>27659</v>
      </c>
      <c r="D5840" t="s">
        <v>27658</v>
      </c>
      <c r="H5840" s="18"/>
    </row>
    <row r="5841" spans="1:8" x14ac:dyDescent="0.25">
      <c r="A5841" s="19"/>
      <c r="C5841" t="s">
        <v>27273</v>
      </c>
      <c r="D5841" t="s">
        <v>27272</v>
      </c>
      <c r="H5841" s="18"/>
    </row>
    <row r="5842" spans="1:8" x14ac:dyDescent="0.25">
      <c r="A5842" s="19"/>
      <c r="C5842" t="s">
        <v>32785</v>
      </c>
      <c r="D5842" t="s">
        <v>32784</v>
      </c>
      <c r="H5842" s="18"/>
    </row>
    <row r="5843" spans="1:8" x14ac:dyDescent="0.25">
      <c r="A5843" s="19"/>
      <c r="C5843" t="s">
        <v>28255</v>
      </c>
      <c r="D5843" t="s">
        <v>28254</v>
      </c>
      <c r="H5843" s="18"/>
    </row>
    <row r="5844" spans="1:8" x14ac:dyDescent="0.25">
      <c r="A5844" s="19"/>
      <c r="C5844" t="s">
        <v>28970</v>
      </c>
      <c r="D5844" t="s">
        <v>28969</v>
      </c>
      <c r="H5844" s="18"/>
    </row>
    <row r="5845" spans="1:8" x14ac:dyDescent="0.25">
      <c r="A5845" s="19"/>
      <c r="C5845" t="s">
        <v>28077</v>
      </c>
      <c r="D5845" t="s">
        <v>28076</v>
      </c>
      <c r="H5845" s="18"/>
    </row>
    <row r="5846" spans="1:8" x14ac:dyDescent="0.25">
      <c r="A5846" s="19"/>
      <c r="C5846" t="s">
        <v>28075</v>
      </c>
      <c r="D5846" t="s">
        <v>28074</v>
      </c>
      <c r="H5846" s="18"/>
    </row>
    <row r="5847" spans="1:8" x14ac:dyDescent="0.25">
      <c r="A5847" s="19"/>
      <c r="C5847" t="s">
        <v>29047</v>
      </c>
      <c r="D5847" t="s">
        <v>29046</v>
      </c>
      <c r="H5847" s="18"/>
    </row>
    <row r="5848" spans="1:8" x14ac:dyDescent="0.25">
      <c r="A5848" s="19"/>
      <c r="C5848" t="s">
        <v>32142</v>
      </c>
      <c r="D5848" t="s">
        <v>32141</v>
      </c>
      <c r="H5848" s="18"/>
    </row>
    <row r="5849" spans="1:8" x14ac:dyDescent="0.25">
      <c r="A5849" s="19"/>
      <c r="C5849" t="s">
        <v>27597</v>
      </c>
      <c r="D5849" t="s">
        <v>27596</v>
      </c>
      <c r="H5849" s="18"/>
    </row>
    <row r="5850" spans="1:8" x14ac:dyDescent="0.25">
      <c r="A5850" s="19"/>
      <c r="C5850" t="s">
        <v>28073</v>
      </c>
      <c r="D5850" t="s">
        <v>28072</v>
      </c>
      <c r="H5850" s="18"/>
    </row>
    <row r="5851" spans="1:8" x14ac:dyDescent="0.25">
      <c r="A5851" s="19"/>
      <c r="C5851" t="s">
        <v>29628</v>
      </c>
      <c r="D5851" t="s">
        <v>29627</v>
      </c>
      <c r="H5851" s="18"/>
    </row>
    <row r="5852" spans="1:8" x14ac:dyDescent="0.25">
      <c r="A5852" s="19"/>
      <c r="C5852" t="s">
        <v>27369</v>
      </c>
      <c r="D5852" t="s">
        <v>27368</v>
      </c>
      <c r="H5852" s="18"/>
    </row>
    <row r="5853" spans="1:8" x14ac:dyDescent="0.25">
      <c r="A5853" s="19"/>
      <c r="C5853" t="s">
        <v>27635</v>
      </c>
      <c r="D5853" t="s">
        <v>27634</v>
      </c>
      <c r="H5853" s="18"/>
    </row>
    <row r="5854" spans="1:8" x14ac:dyDescent="0.25">
      <c r="A5854" s="19"/>
      <c r="C5854" t="s">
        <v>27385</v>
      </c>
      <c r="D5854" t="s">
        <v>27384</v>
      </c>
      <c r="H5854" s="18"/>
    </row>
    <row r="5855" spans="1:8" x14ac:dyDescent="0.25">
      <c r="A5855" s="19"/>
      <c r="C5855" t="s">
        <v>32138</v>
      </c>
      <c r="D5855" t="s">
        <v>32137</v>
      </c>
      <c r="H5855" s="18"/>
    </row>
    <row r="5856" spans="1:8" x14ac:dyDescent="0.25">
      <c r="A5856" s="19"/>
      <c r="C5856" t="s">
        <v>31598</v>
      </c>
      <c r="D5856" t="s">
        <v>31597</v>
      </c>
      <c r="H5856" s="18"/>
    </row>
    <row r="5857" spans="1:8" x14ac:dyDescent="0.25">
      <c r="A5857" s="19"/>
      <c r="C5857" t="s">
        <v>28071</v>
      </c>
      <c r="D5857" t="s">
        <v>28070</v>
      </c>
      <c r="H5857" s="18"/>
    </row>
    <row r="5858" spans="1:8" x14ac:dyDescent="0.25">
      <c r="A5858" s="19"/>
      <c r="C5858" t="s">
        <v>28069</v>
      </c>
      <c r="D5858" t="s">
        <v>28068</v>
      </c>
      <c r="H5858" s="18"/>
    </row>
    <row r="5859" spans="1:8" x14ac:dyDescent="0.25">
      <c r="A5859" s="19"/>
      <c r="C5859" t="s">
        <v>33496</v>
      </c>
      <c r="D5859" t="s">
        <v>33495</v>
      </c>
      <c r="H5859" s="18"/>
    </row>
    <row r="5860" spans="1:8" x14ac:dyDescent="0.25">
      <c r="A5860" s="19"/>
      <c r="C5860" t="s">
        <v>27595</v>
      </c>
      <c r="D5860" t="s">
        <v>27594</v>
      </c>
      <c r="H5860" s="18"/>
    </row>
    <row r="5861" spans="1:8" x14ac:dyDescent="0.25">
      <c r="A5861" s="19"/>
      <c r="C5861" t="s">
        <v>27761</v>
      </c>
      <c r="D5861" t="s">
        <v>27760</v>
      </c>
      <c r="H5861" s="18"/>
    </row>
    <row r="5862" spans="1:8" x14ac:dyDescent="0.25">
      <c r="A5862" s="19"/>
      <c r="C5862" t="s">
        <v>30708</v>
      </c>
      <c r="D5862" t="s">
        <v>30707</v>
      </c>
      <c r="H5862" s="18"/>
    </row>
    <row r="5863" spans="1:8" x14ac:dyDescent="0.25">
      <c r="A5863" s="19"/>
      <c r="C5863" t="s">
        <v>30674</v>
      </c>
      <c r="D5863" t="s">
        <v>30673</v>
      </c>
      <c r="H5863" s="18"/>
    </row>
    <row r="5864" spans="1:8" x14ac:dyDescent="0.25">
      <c r="A5864" s="19"/>
      <c r="C5864" t="s">
        <v>28067</v>
      </c>
      <c r="D5864" t="s">
        <v>28066</v>
      </c>
      <c r="H5864" s="18"/>
    </row>
    <row r="5865" spans="1:8" x14ac:dyDescent="0.25">
      <c r="A5865" s="19"/>
      <c r="C5865" t="s">
        <v>28065</v>
      </c>
      <c r="D5865" t="s">
        <v>28064</v>
      </c>
      <c r="H5865" s="18"/>
    </row>
    <row r="5866" spans="1:8" x14ac:dyDescent="0.25">
      <c r="A5866" s="19"/>
      <c r="C5866" t="s">
        <v>28966</v>
      </c>
      <c r="D5866" t="s">
        <v>28965</v>
      </c>
      <c r="H5866" s="18"/>
    </row>
    <row r="5867" spans="1:8" x14ac:dyDescent="0.25">
      <c r="A5867" s="19"/>
      <c r="C5867" t="s">
        <v>28063</v>
      </c>
      <c r="D5867" t="s">
        <v>28062</v>
      </c>
      <c r="H5867" s="18"/>
    </row>
    <row r="5868" spans="1:8" x14ac:dyDescent="0.25">
      <c r="A5868" s="19"/>
      <c r="C5868" t="s">
        <v>27593</v>
      </c>
      <c r="D5868" t="s">
        <v>27592</v>
      </c>
      <c r="H5868" s="18"/>
    </row>
    <row r="5869" spans="1:8" x14ac:dyDescent="0.25">
      <c r="A5869" s="19"/>
      <c r="C5869" t="s">
        <v>27153</v>
      </c>
      <c r="D5869" t="s">
        <v>27152</v>
      </c>
      <c r="H5869" s="18"/>
    </row>
    <row r="5870" spans="1:8" x14ac:dyDescent="0.25">
      <c r="A5870" s="19"/>
      <c r="C5870" t="s">
        <v>28061</v>
      </c>
      <c r="D5870" t="s">
        <v>28060</v>
      </c>
      <c r="H5870" s="18"/>
    </row>
    <row r="5871" spans="1:8" x14ac:dyDescent="0.25">
      <c r="A5871" s="19"/>
      <c r="C5871" t="s">
        <v>29043</v>
      </c>
      <c r="D5871" t="s">
        <v>29042</v>
      </c>
      <c r="H5871" s="18"/>
    </row>
    <row r="5872" spans="1:8" x14ac:dyDescent="0.25">
      <c r="A5872" s="19"/>
      <c r="C5872" t="s">
        <v>27895</v>
      </c>
      <c r="D5872" t="s">
        <v>27894</v>
      </c>
      <c r="H5872" s="18"/>
    </row>
    <row r="5873" spans="1:8" x14ac:dyDescent="0.25">
      <c r="A5873" s="19"/>
      <c r="C5873" t="s">
        <v>27591</v>
      </c>
      <c r="D5873" t="s">
        <v>27590</v>
      </c>
      <c r="H5873" s="18"/>
    </row>
    <row r="5874" spans="1:8" x14ac:dyDescent="0.25">
      <c r="A5874" s="19"/>
      <c r="C5874" t="s">
        <v>32134</v>
      </c>
      <c r="D5874" t="s">
        <v>32133</v>
      </c>
      <c r="H5874" s="18"/>
    </row>
    <row r="5875" spans="1:8" x14ac:dyDescent="0.25">
      <c r="A5875" s="19"/>
      <c r="C5875" t="s">
        <v>27555</v>
      </c>
      <c r="D5875" t="s">
        <v>27554</v>
      </c>
      <c r="H5875" s="18"/>
    </row>
    <row r="5876" spans="1:8" x14ac:dyDescent="0.25">
      <c r="A5876" s="19"/>
      <c r="C5876" t="s">
        <v>27799</v>
      </c>
      <c r="D5876" t="s">
        <v>27798</v>
      </c>
      <c r="H5876" s="18"/>
    </row>
    <row r="5877" spans="1:8" x14ac:dyDescent="0.25">
      <c r="A5877" s="19"/>
      <c r="C5877" t="s">
        <v>27759</v>
      </c>
      <c r="D5877" t="s">
        <v>27758</v>
      </c>
      <c r="H5877" s="18"/>
    </row>
    <row r="5878" spans="1:8" x14ac:dyDescent="0.25">
      <c r="A5878" s="19"/>
      <c r="C5878" t="s">
        <v>30961</v>
      </c>
      <c r="D5878" t="s">
        <v>30960</v>
      </c>
      <c r="H5878" s="18"/>
    </row>
    <row r="5879" spans="1:8" x14ac:dyDescent="0.25">
      <c r="A5879" s="19"/>
      <c r="C5879" t="s">
        <v>27589</v>
      </c>
      <c r="D5879" t="s">
        <v>27588</v>
      </c>
      <c r="H5879" s="18"/>
    </row>
    <row r="5880" spans="1:8" x14ac:dyDescent="0.25">
      <c r="A5880" s="19"/>
      <c r="C5880" t="s">
        <v>28253</v>
      </c>
      <c r="D5880" t="s">
        <v>28252</v>
      </c>
      <c r="H5880" s="18"/>
    </row>
    <row r="5881" spans="1:8" x14ac:dyDescent="0.25">
      <c r="A5881" s="19"/>
      <c r="C5881" t="s">
        <v>32779</v>
      </c>
      <c r="D5881" t="s">
        <v>32778</v>
      </c>
      <c r="H5881" s="18"/>
    </row>
    <row r="5882" spans="1:8" x14ac:dyDescent="0.25">
      <c r="A5882" s="19"/>
      <c r="C5882" t="s">
        <v>33235</v>
      </c>
      <c r="D5882" t="s">
        <v>33234</v>
      </c>
      <c r="H5882" s="18"/>
    </row>
    <row r="5883" spans="1:8" x14ac:dyDescent="0.25">
      <c r="A5883" s="19"/>
      <c r="C5883" t="s">
        <v>28251</v>
      </c>
      <c r="D5883" t="s">
        <v>28250</v>
      </c>
      <c r="H5883" s="18"/>
    </row>
    <row r="5884" spans="1:8" x14ac:dyDescent="0.25">
      <c r="A5884" s="19"/>
      <c r="C5884" t="s">
        <v>27203</v>
      </c>
      <c r="D5884" t="s">
        <v>27202</v>
      </c>
      <c r="H5884" s="18"/>
    </row>
    <row r="5885" spans="1:8" x14ac:dyDescent="0.25">
      <c r="A5885" s="19"/>
      <c r="C5885" t="s">
        <v>32130</v>
      </c>
      <c r="D5885" t="s">
        <v>32129</v>
      </c>
      <c r="H5885" s="18"/>
    </row>
    <row r="5886" spans="1:8" x14ac:dyDescent="0.25">
      <c r="A5886" s="19"/>
      <c r="C5886" t="s">
        <v>27139</v>
      </c>
      <c r="D5886" t="s">
        <v>27138</v>
      </c>
      <c r="H5886" s="18"/>
    </row>
    <row r="5887" spans="1:8" x14ac:dyDescent="0.25">
      <c r="A5887" s="19"/>
      <c r="C5887" t="s">
        <v>27925</v>
      </c>
      <c r="D5887" t="s">
        <v>27924</v>
      </c>
      <c r="H5887" s="18"/>
    </row>
    <row r="5888" spans="1:8" x14ac:dyDescent="0.25">
      <c r="A5888" s="19"/>
      <c r="C5888" t="s">
        <v>32773</v>
      </c>
      <c r="D5888" t="s">
        <v>32772</v>
      </c>
      <c r="H5888" s="18"/>
    </row>
    <row r="5889" spans="1:8" x14ac:dyDescent="0.25">
      <c r="A5889" s="19"/>
      <c r="C5889" t="s">
        <v>32126</v>
      </c>
      <c r="D5889" t="s">
        <v>32125</v>
      </c>
      <c r="H5889" s="18"/>
    </row>
    <row r="5890" spans="1:8" x14ac:dyDescent="0.25">
      <c r="A5890" s="19"/>
      <c r="C5890" t="s">
        <v>27137</v>
      </c>
      <c r="D5890" t="s">
        <v>27136</v>
      </c>
      <c r="H5890" s="18"/>
    </row>
    <row r="5891" spans="1:8" x14ac:dyDescent="0.25">
      <c r="A5891" s="19"/>
      <c r="C5891" t="s">
        <v>28059</v>
      </c>
      <c r="D5891" t="s">
        <v>28058</v>
      </c>
      <c r="H5891" s="18"/>
    </row>
    <row r="5892" spans="1:8" x14ac:dyDescent="0.25">
      <c r="A5892" s="19"/>
      <c r="C5892" t="s">
        <v>28249</v>
      </c>
      <c r="D5892" t="s">
        <v>28248</v>
      </c>
      <c r="H5892" s="18"/>
    </row>
    <row r="5893" spans="1:8" x14ac:dyDescent="0.25">
      <c r="A5893" s="19"/>
      <c r="C5893" t="s">
        <v>27587</v>
      </c>
      <c r="D5893" t="s">
        <v>27586</v>
      </c>
      <c r="H5893" s="18"/>
    </row>
    <row r="5894" spans="1:8" x14ac:dyDescent="0.25">
      <c r="A5894" s="19"/>
      <c r="C5894" t="s">
        <v>29179</v>
      </c>
      <c r="D5894" t="s">
        <v>29178</v>
      </c>
      <c r="H5894" s="18"/>
    </row>
    <row r="5895" spans="1:8" x14ac:dyDescent="0.25">
      <c r="A5895" s="19"/>
      <c r="C5895" t="s">
        <v>33229</v>
      </c>
      <c r="D5895" t="s">
        <v>33228</v>
      </c>
      <c r="H5895" s="18"/>
    </row>
    <row r="5896" spans="1:8" x14ac:dyDescent="0.25">
      <c r="A5896" s="19"/>
      <c r="C5896" t="s">
        <v>27383</v>
      </c>
      <c r="D5896" t="s">
        <v>27382</v>
      </c>
      <c r="H5896" s="18"/>
    </row>
    <row r="5897" spans="1:8" x14ac:dyDescent="0.25">
      <c r="A5897" s="19"/>
      <c r="C5897" t="s">
        <v>27271</v>
      </c>
      <c r="D5897" t="s">
        <v>27270</v>
      </c>
      <c r="H5897" s="18"/>
    </row>
    <row r="5898" spans="1:8" x14ac:dyDescent="0.25">
      <c r="A5898" s="19"/>
      <c r="C5898" t="s">
        <v>27201</v>
      </c>
      <c r="D5898" t="s">
        <v>27200</v>
      </c>
      <c r="H5898" s="18"/>
    </row>
    <row r="5899" spans="1:8" x14ac:dyDescent="0.25">
      <c r="A5899" s="19"/>
      <c r="C5899" t="s">
        <v>32122</v>
      </c>
      <c r="D5899" t="s">
        <v>32121</v>
      </c>
      <c r="H5899" s="18"/>
    </row>
    <row r="5900" spans="1:8" x14ac:dyDescent="0.25">
      <c r="A5900" s="19"/>
      <c r="C5900" t="s">
        <v>28057</v>
      </c>
      <c r="D5900" t="s">
        <v>28056</v>
      </c>
      <c r="H5900" s="18"/>
    </row>
    <row r="5901" spans="1:8" x14ac:dyDescent="0.25">
      <c r="A5901" s="19"/>
      <c r="C5901" t="s">
        <v>27415</v>
      </c>
      <c r="D5901" t="s">
        <v>27414</v>
      </c>
      <c r="H5901" s="18"/>
    </row>
    <row r="5902" spans="1:8" x14ac:dyDescent="0.25">
      <c r="A5902" s="19"/>
      <c r="C5902" t="s">
        <v>27553</v>
      </c>
      <c r="D5902" t="s">
        <v>27552</v>
      </c>
      <c r="H5902" s="18"/>
    </row>
    <row r="5903" spans="1:8" x14ac:dyDescent="0.25">
      <c r="A5903" s="19"/>
      <c r="C5903" t="s">
        <v>27133</v>
      </c>
      <c r="D5903" t="s">
        <v>27132</v>
      </c>
      <c r="H5903" s="18"/>
    </row>
    <row r="5904" spans="1:8" x14ac:dyDescent="0.25">
      <c r="A5904" s="19"/>
      <c r="C5904" t="s">
        <v>27413</v>
      </c>
      <c r="D5904" t="s">
        <v>27412</v>
      </c>
      <c r="H5904" s="18"/>
    </row>
    <row r="5905" spans="1:8" x14ac:dyDescent="0.25">
      <c r="A5905" s="19"/>
      <c r="C5905" t="s">
        <v>29600</v>
      </c>
      <c r="D5905" t="s">
        <v>29599</v>
      </c>
      <c r="H5905" s="18"/>
    </row>
    <row r="5906" spans="1:8" x14ac:dyDescent="0.25">
      <c r="A5906" s="19"/>
      <c r="C5906" t="s">
        <v>27131</v>
      </c>
      <c r="D5906" t="s">
        <v>27130</v>
      </c>
      <c r="H5906" s="18"/>
    </row>
    <row r="5907" spans="1:8" x14ac:dyDescent="0.25">
      <c r="A5907" s="19"/>
      <c r="C5907" t="s">
        <v>27585</v>
      </c>
      <c r="D5907" t="s">
        <v>27584</v>
      </c>
      <c r="H5907" s="18"/>
    </row>
    <row r="5908" spans="1:8" x14ac:dyDescent="0.25">
      <c r="A5908" s="19"/>
      <c r="C5908" t="s">
        <v>27565</v>
      </c>
      <c r="D5908" t="s">
        <v>27564</v>
      </c>
      <c r="H5908" s="18"/>
    </row>
    <row r="5909" spans="1:8" x14ac:dyDescent="0.25">
      <c r="A5909" s="19"/>
      <c r="C5909" t="s">
        <v>31886</v>
      </c>
      <c r="D5909" t="s">
        <v>31885</v>
      </c>
      <c r="H5909" s="18"/>
    </row>
    <row r="5910" spans="1:8" x14ac:dyDescent="0.25">
      <c r="A5910" s="19"/>
      <c r="C5910" t="s">
        <v>32118</v>
      </c>
      <c r="D5910" t="s">
        <v>32117</v>
      </c>
      <c r="H5910" s="18"/>
    </row>
    <row r="5911" spans="1:8" x14ac:dyDescent="0.25">
      <c r="A5911" s="19"/>
      <c r="C5911" t="s">
        <v>28055</v>
      </c>
      <c r="D5911" t="s">
        <v>28054</v>
      </c>
      <c r="H5911" s="18"/>
    </row>
    <row r="5912" spans="1:8" x14ac:dyDescent="0.25">
      <c r="A5912" s="19"/>
      <c r="C5912" t="s">
        <v>28247</v>
      </c>
      <c r="D5912" t="s">
        <v>28246</v>
      </c>
      <c r="H5912" s="18"/>
    </row>
    <row r="5913" spans="1:8" x14ac:dyDescent="0.25">
      <c r="A5913" s="19"/>
      <c r="C5913" t="s">
        <v>32767</v>
      </c>
      <c r="D5913" t="s">
        <v>32766</v>
      </c>
      <c r="H5913" s="18"/>
    </row>
    <row r="5914" spans="1:8" x14ac:dyDescent="0.25">
      <c r="A5914" s="19"/>
      <c r="C5914" t="s">
        <v>28053</v>
      </c>
      <c r="D5914" t="s">
        <v>28052</v>
      </c>
      <c r="H5914" s="18"/>
    </row>
    <row r="5915" spans="1:8" x14ac:dyDescent="0.25">
      <c r="A5915" s="19"/>
      <c r="C5915" t="s">
        <v>29596</v>
      </c>
      <c r="D5915" t="s">
        <v>29595</v>
      </c>
      <c r="H5915" s="18"/>
    </row>
    <row r="5916" spans="1:8" x14ac:dyDescent="0.25">
      <c r="A5916" s="19"/>
      <c r="C5916" t="s">
        <v>28437</v>
      </c>
      <c r="D5916" t="s">
        <v>28436</v>
      </c>
      <c r="H5916" s="18"/>
    </row>
    <row r="5917" spans="1:8" x14ac:dyDescent="0.25">
      <c r="A5917" s="19"/>
      <c r="C5917" t="s">
        <v>28051</v>
      </c>
      <c r="D5917" t="s">
        <v>28050</v>
      </c>
      <c r="H5917" s="18"/>
    </row>
    <row r="5918" spans="1:8" x14ac:dyDescent="0.25">
      <c r="A5918" s="19"/>
      <c r="C5918" t="s">
        <v>29859</v>
      </c>
      <c r="D5918" t="s">
        <v>29858</v>
      </c>
      <c r="H5918" s="18"/>
    </row>
    <row r="5919" spans="1:8" x14ac:dyDescent="0.25">
      <c r="A5919" s="19"/>
      <c r="C5919" t="s">
        <v>28049</v>
      </c>
      <c r="D5919" t="s">
        <v>28048</v>
      </c>
      <c r="H5919" s="18"/>
    </row>
    <row r="5920" spans="1:8" x14ac:dyDescent="0.25">
      <c r="A5920" s="19"/>
      <c r="C5920" t="s">
        <v>32761</v>
      </c>
      <c r="D5920" t="s">
        <v>32760</v>
      </c>
      <c r="H5920" s="18"/>
    </row>
    <row r="5921" spans="1:8" x14ac:dyDescent="0.25">
      <c r="A5921" s="19"/>
      <c r="C5921" t="s">
        <v>28962</v>
      </c>
      <c r="D5921" t="s">
        <v>28961</v>
      </c>
      <c r="H5921" s="18"/>
    </row>
    <row r="5922" spans="1:8" x14ac:dyDescent="0.25">
      <c r="A5922" s="19"/>
      <c r="C5922" t="s">
        <v>30957</v>
      </c>
      <c r="D5922" t="s">
        <v>30956</v>
      </c>
      <c r="H5922" s="18"/>
    </row>
    <row r="5923" spans="1:8" x14ac:dyDescent="0.25">
      <c r="A5923" s="19"/>
      <c r="C5923" t="s">
        <v>32114</v>
      </c>
      <c r="D5923" t="s">
        <v>32113</v>
      </c>
      <c r="H5923" s="18"/>
    </row>
    <row r="5924" spans="1:8" x14ac:dyDescent="0.25">
      <c r="A5924" s="19"/>
      <c r="C5924" t="s">
        <v>27657</v>
      </c>
      <c r="D5924" t="s">
        <v>27656</v>
      </c>
      <c r="H5924" s="18"/>
    </row>
    <row r="5925" spans="1:8" x14ac:dyDescent="0.25">
      <c r="A5925" s="19"/>
      <c r="C5925" t="s">
        <v>29176</v>
      </c>
      <c r="D5925" t="s">
        <v>29175</v>
      </c>
      <c r="H5925" s="18"/>
    </row>
    <row r="5926" spans="1:8" x14ac:dyDescent="0.25">
      <c r="A5926" s="19"/>
      <c r="C5926" t="s">
        <v>31882</v>
      </c>
      <c r="D5926" t="s">
        <v>31881</v>
      </c>
      <c r="H5926" s="18"/>
    </row>
    <row r="5927" spans="1:8" x14ac:dyDescent="0.25">
      <c r="A5927" s="19"/>
      <c r="C5927" t="s">
        <v>28435</v>
      </c>
      <c r="D5927" t="s">
        <v>28434</v>
      </c>
      <c r="H5927" s="18"/>
    </row>
    <row r="5928" spans="1:8" x14ac:dyDescent="0.25">
      <c r="A5928" s="19"/>
      <c r="C5928" t="s">
        <v>32110</v>
      </c>
      <c r="D5928" t="s">
        <v>32109</v>
      </c>
      <c r="H5928" s="18"/>
    </row>
    <row r="5929" spans="1:8" x14ac:dyDescent="0.25">
      <c r="A5929" s="19"/>
      <c r="C5929" t="s">
        <v>28245</v>
      </c>
      <c r="D5929" t="s">
        <v>28244</v>
      </c>
      <c r="H5929" s="18"/>
    </row>
    <row r="5930" spans="1:8" x14ac:dyDescent="0.25">
      <c r="A5930" s="19"/>
      <c r="C5930" t="s">
        <v>27303</v>
      </c>
      <c r="D5930" t="s">
        <v>27302</v>
      </c>
      <c r="H5930" s="18"/>
    </row>
    <row r="5931" spans="1:8" x14ac:dyDescent="0.25">
      <c r="A5931" s="19"/>
      <c r="C5931" t="s">
        <v>29039</v>
      </c>
      <c r="D5931" t="s">
        <v>29038</v>
      </c>
      <c r="H5931" s="18"/>
    </row>
    <row r="5932" spans="1:8" x14ac:dyDescent="0.25">
      <c r="A5932" s="19"/>
      <c r="C5932" t="s">
        <v>28958</v>
      </c>
      <c r="D5932" t="s">
        <v>28957</v>
      </c>
      <c r="H5932" s="18"/>
    </row>
    <row r="5933" spans="1:8" x14ac:dyDescent="0.25">
      <c r="A5933" s="19"/>
      <c r="C5933" t="s">
        <v>27181</v>
      </c>
      <c r="D5933" t="s">
        <v>27180</v>
      </c>
      <c r="H5933" s="18"/>
    </row>
    <row r="5934" spans="1:8" x14ac:dyDescent="0.25">
      <c r="A5934" s="19"/>
      <c r="C5934" t="s">
        <v>28954</v>
      </c>
      <c r="D5934" t="s">
        <v>28953</v>
      </c>
      <c r="H5934" s="18"/>
    </row>
    <row r="5935" spans="1:8" x14ac:dyDescent="0.25">
      <c r="A5935" s="19"/>
      <c r="C5935" t="s">
        <v>31878</v>
      </c>
      <c r="D5935" t="s">
        <v>31877</v>
      </c>
      <c r="H5935" s="18"/>
    </row>
    <row r="5936" spans="1:8" x14ac:dyDescent="0.25">
      <c r="A5936" s="19"/>
      <c r="C5936" t="s">
        <v>27691</v>
      </c>
      <c r="D5936" t="s">
        <v>27690</v>
      </c>
      <c r="H5936" s="18"/>
    </row>
    <row r="5937" spans="1:8" x14ac:dyDescent="0.25">
      <c r="A5937" s="19"/>
      <c r="C5937" t="s">
        <v>29173</v>
      </c>
      <c r="D5937" t="s">
        <v>29172</v>
      </c>
      <c r="H5937" s="18"/>
    </row>
    <row r="5938" spans="1:8" x14ac:dyDescent="0.25">
      <c r="A5938" s="19"/>
      <c r="C5938" t="s">
        <v>32106</v>
      </c>
      <c r="D5938" t="s">
        <v>32105</v>
      </c>
      <c r="H5938" s="18"/>
    </row>
    <row r="5939" spans="1:8" x14ac:dyDescent="0.25">
      <c r="A5939" s="19"/>
      <c r="C5939" t="s">
        <v>32755</v>
      </c>
      <c r="D5939" t="s">
        <v>32754</v>
      </c>
      <c r="H5939" s="18"/>
    </row>
    <row r="5940" spans="1:8" x14ac:dyDescent="0.25">
      <c r="A5940" s="19"/>
      <c r="C5940" t="s">
        <v>28047</v>
      </c>
      <c r="D5940" t="s">
        <v>28046</v>
      </c>
      <c r="H5940" s="18"/>
    </row>
    <row r="5941" spans="1:8" x14ac:dyDescent="0.25">
      <c r="A5941" s="19"/>
      <c r="C5941" t="s">
        <v>28045</v>
      </c>
      <c r="D5941" t="s">
        <v>28044</v>
      </c>
      <c r="H5941" s="18"/>
    </row>
    <row r="5942" spans="1:8" x14ac:dyDescent="0.25">
      <c r="A5942" s="19"/>
      <c r="C5942" t="s">
        <v>27757</v>
      </c>
      <c r="D5942" t="s">
        <v>27756</v>
      </c>
      <c r="H5942" s="18"/>
    </row>
    <row r="5943" spans="1:8" x14ac:dyDescent="0.25">
      <c r="A5943" s="19"/>
      <c r="C5943" t="s">
        <v>32749</v>
      </c>
      <c r="D5943" t="s">
        <v>32748</v>
      </c>
      <c r="H5943" s="18"/>
    </row>
    <row r="5944" spans="1:8" x14ac:dyDescent="0.25">
      <c r="A5944" s="19"/>
      <c r="C5944" t="s">
        <v>27179</v>
      </c>
      <c r="D5944" t="s">
        <v>27178</v>
      </c>
      <c r="H5944" s="18"/>
    </row>
    <row r="5945" spans="1:8" x14ac:dyDescent="0.25">
      <c r="A5945" s="19"/>
      <c r="C5945" t="s">
        <v>28433</v>
      </c>
      <c r="D5945" t="s">
        <v>28432</v>
      </c>
      <c r="H5945" s="18"/>
    </row>
    <row r="5946" spans="1:8" x14ac:dyDescent="0.25">
      <c r="A5946" s="19"/>
      <c r="C5946" t="s">
        <v>28431</v>
      </c>
      <c r="D5946" t="s">
        <v>28430</v>
      </c>
      <c r="H5946" s="18"/>
    </row>
    <row r="5947" spans="1:8" x14ac:dyDescent="0.25">
      <c r="A5947" s="19"/>
      <c r="C5947" t="s">
        <v>28369</v>
      </c>
      <c r="D5947" t="s">
        <v>28368</v>
      </c>
      <c r="H5947" s="18"/>
    </row>
    <row r="5948" spans="1:8" x14ac:dyDescent="0.25">
      <c r="A5948" s="19"/>
      <c r="C5948" t="s">
        <v>28367</v>
      </c>
      <c r="D5948" t="s">
        <v>28366</v>
      </c>
      <c r="H5948" s="18"/>
    </row>
    <row r="5949" spans="1:8" x14ac:dyDescent="0.25">
      <c r="A5949" s="19"/>
      <c r="C5949" t="s">
        <v>27583</v>
      </c>
      <c r="D5949" t="s">
        <v>27582</v>
      </c>
      <c r="H5949" s="18"/>
    </row>
    <row r="5950" spans="1:8" x14ac:dyDescent="0.25">
      <c r="A5950" s="19"/>
      <c r="C5950" t="s">
        <v>31722</v>
      </c>
      <c r="D5950" t="s">
        <v>31721</v>
      </c>
      <c r="H5950" s="18"/>
    </row>
    <row r="5951" spans="1:8" x14ac:dyDescent="0.25">
      <c r="A5951" s="19"/>
      <c r="C5951" t="s">
        <v>28429</v>
      </c>
      <c r="D5951" t="s">
        <v>28428</v>
      </c>
      <c r="H5951" s="18"/>
    </row>
    <row r="5952" spans="1:8" x14ac:dyDescent="0.25">
      <c r="A5952" s="19"/>
      <c r="C5952" t="s">
        <v>28243</v>
      </c>
      <c r="D5952" t="s">
        <v>28242</v>
      </c>
      <c r="H5952" s="18"/>
    </row>
    <row r="5953" spans="1:8" x14ac:dyDescent="0.25">
      <c r="A5953" s="19"/>
      <c r="C5953" t="s">
        <v>27135</v>
      </c>
      <c r="D5953" t="s">
        <v>27134</v>
      </c>
      <c r="H5953" s="18"/>
    </row>
    <row r="5954" spans="1:8" x14ac:dyDescent="0.25">
      <c r="A5954" s="19"/>
      <c r="C5954" t="s">
        <v>32102</v>
      </c>
      <c r="D5954" t="s">
        <v>32101</v>
      </c>
      <c r="H5954" s="18"/>
    </row>
    <row r="5955" spans="1:8" x14ac:dyDescent="0.25">
      <c r="A5955" s="19"/>
      <c r="C5955" t="s">
        <v>27269</v>
      </c>
      <c r="D5955" t="s">
        <v>27268</v>
      </c>
      <c r="H5955" s="18"/>
    </row>
    <row r="5956" spans="1:8" x14ac:dyDescent="0.25">
      <c r="A5956" s="19"/>
      <c r="C5956" t="s">
        <v>32098</v>
      </c>
      <c r="D5956" t="s">
        <v>32097</v>
      </c>
      <c r="H5956" s="18"/>
    </row>
    <row r="5957" spans="1:8" x14ac:dyDescent="0.25">
      <c r="A5957" s="19"/>
      <c r="C5957" t="s">
        <v>28427</v>
      </c>
      <c r="D5957" t="s">
        <v>28426</v>
      </c>
      <c r="H5957" s="18"/>
    </row>
    <row r="5958" spans="1:8" x14ac:dyDescent="0.25">
      <c r="A5958" s="19"/>
      <c r="C5958" t="s">
        <v>27245</v>
      </c>
      <c r="D5958" t="s">
        <v>27244</v>
      </c>
      <c r="H5958" s="18"/>
    </row>
    <row r="5959" spans="1:8" x14ac:dyDescent="0.25">
      <c r="A5959" s="19"/>
      <c r="C5959" t="s">
        <v>27755</v>
      </c>
      <c r="D5959" t="s">
        <v>27754</v>
      </c>
      <c r="H5959" s="18"/>
    </row>
    <row r="5960" spans="1:8" x14ac:dyDescent="0.25">
      <c r="A5960" s="19"/>
      <c r="C5960" t="s">
        <v>32094</v>
      </c>
      <c r="D5960" t="s">
        <v>32093</v>
      </c>
      <c r="H5960" s="18"/>
    </row>
    <row r="5961" spans="1:8" x14ac:dyDescent="0.25">
      <c r="A5961" s="19"/>
      <c r="C5961" t="s">
        <v>27581</v>
      </c>
      <c r="D5961" t="s">
        <v>27580</v>
      </c>
      <c r="H5961" s="18"/>
    </row>
    <row r="5962" spans="1:8" x14ac:dyDescent="0.25">
      <c r="A5962" s="19"/>
      <c r="C5962" t="s">
        <v>32743</v>
      </c>
      <c r="D5962" t="s">
        <v>32742</v>
      </c>
      <c r="H5962" s="18"/>
    </row>
    <row r="5963" spans="1:8" x14ac:dyDescent="0.25">
      <c r="A5963" s="19"/>
      <c r="C5963" t="s">
        <v>27527</v>
      </c>
      <c r="D5963" t="s">
        <v>27526</v>
      </c>
      <c r="H5963" s="18"/>
    </row>
    <row r="5964" spans="1:8" x14ac:dyDescent="0.25">
      <c r="A5964" s="19"/>
      <c r="C5964" t="s">
        <v>28043</v>
      </c>
      <c r="D5964" t="s">
        <v>28042</v>
      </c>
      <c r="H5964" s="18"/>
    </row>
    <row r="5965" spans="1:8" x14ac:dyDescent="0.25">
      <c r="A5965" s="19"/>
      <c r="C5965" t="s">
        <v>27525</v>
      </c>
      <c r="D5965" t="s">
        <v>27524</v>
      </c>
      <c r="H5965" s="18"/>
    </row>
    <row r="5966" spans="1:8" x14ac:dyDescent="0.25">
      <c r="A5966" s="19"/>
      <c r="C5966" t="s">
        <v>31594</v>
      </c>
      <c r="D5966" t="s">
        <v>31593</v>
      </c>
      <c r="H5966" s="18"/>
    </row>
    <row r="5967" spans="1:8" x14ac:dyDescent="0.25">
      <c r="A5967" s="19"/>
      <c r="C5967" t="s">
        <v>31718</v>
      </c>
      <c r="D5967" t="s">
        <v>31717</v>
      </c>
      <c r="H5967" s="18"/>
    </row>
    <row r="5968" spans="1:8" x14ac:dyDescent="0.25">
      <c r="A5968" s="19"/>
      <c r="C5968" t="s">
        <v>32090</v>
      </c>
      <c r="D5968" t="s">
        <v>32089</v>
      </c>
      <c r="H5968" s="18"/>
    </row>
    <row r="5969" spans="1:8" x14ac:dyDescent="0.25">
      <c r="A5969" s="19"/>
      <c r="C5969" t="s">
        <v>28425</v>
      </c>
      <c r="D5969" t="s">
        <v>28424</v>
      </c>
      <c r="H5969" s="18"/>
    </row>
    <row r="5970" spans="1:8" x14ac:dyDescent="0.25">
      <c r="A5970" s="19"/>
      <c r="C5970" t="s">
        <v>27579</v>
      </c>
      <c r="D5970" t="s">
        <v>27578</v>
      </c>
      <c r="H5970" s="18"/>
    </row>
    <row r="5971" spans="1:8" x14ac:dyDescent="0.25">
      <c r="A5971" s="19"/>
      <c r="C5971" t="s">
        <v>29592</v>
      </c>
      <c r="D5971" t="s">
        <v>29591</v>
      </c>
      <c r="H5971" s="18"/>
    </row>
    <row r="5972" spans="1:8" x14ac:dyDescent="0.25">
      <c r="A5972" s="19"/>
      <c r="C5972" t="s">
        <v>28423</v>
      </c>
      <c r="D5972" t="s">
        <v>28422</v>
      </c>
      <c r="H5972" s="18"/>
    </row>
    <row r="5973" spans="1:8" x14ac:dyDescent="0.25">
      <c r="A5973" s="19"/>
      <c r="C5973" t="s">
        <v>27129</v>
      </c>
      <c r="D5973" t="s">
        <v>27128</v>
      </c>
      <c r="H5973" s="18"/>
    </row>
    <row r="5974" spans="1:8" x14ac:dyDescent="0.25">
      <c r="A5974" s="19"/>
      <c r="C5974" t="s">
        <v>28950</v>
      </c>
      <c r="D5974" t="s">
        <v>28949</v>
      </c>
      <c r="H5974" s="18"/>
    </row>
    <row r="5975" spans="1:8" x14ac:dyDescent="0.25">
      <c r="A5975" s="19"/>
      <c r="C5975" t="s">
        <v>27655</v>
      </c>
      <c r="D5975" t="s">
        <v>27654</v>
      </c>
      <c r="H5975" s="18"/>
    </row>
    <row r="5976" spans="1:8" x14ac:dyDescent="0.25">
      <c r="A5976" s="19"/>
      <c r="C5976" t="s">
        <v>32086</v>
      </c>
      <c r="D5976" t="s">
        <v>32085</v>
      </c>
      <c r="H5976" s="18"/>
    </row>
    <row r="5977" spans="1:8" x14ac:dyDescent="0.25">
      <c r="A5977" s="19"/>
      <c r="C5977" t="s">
        <v>32082</v>
      </c>
      <c r="D5977" t="s">
        <v>32081</v>
      </c>
      <c r="H5977" s="18"/>
    </row>
    <row r="5978" spans="1:8" x14ac:dyDescent="0.25">
      <c r="A5978" s="19"/>
      <c r="C5978" t="s">
        <v>32078</v>
      </c>
      <c r="D5978" t="s">
        <v>32077</v>
      </c>
      <c r="H5978" s="18"/>
    </row>
    <row r="5979" spans="1:8" x14ac:dyDescent="0.25">
      <c r="A5979" s="19"/>
      <c r="C5979" t="s">
        <v>32074</v>
      </c>
      <c r="D5979" t="s">
        <v>32073</v>
      </c>
      <c r="H5979" s="18"/>
    </row>
    <row r="5980" spans="1:8" x14ac:dyDescent="0.25">
      <c r="A5980" s="19"/>
      <c r="C5980" t="s">
        <v>32070</v>
      </c>
      <c r="D5980" t="s">
        <v>32069</v>
      </c>
      <c r="H5980" s="18"/>
    </row>
    <row r="5981" spans="1:8" x14ac:dyDescent="0.25">
      <c r="A5981" s="19"/>
      <c r="C5981" t="s">
        <v>28041</v>
      </c>
      <c r="D5981" t="s">
        <v>28040</v>
      </c>
      <c r="H5981" s="18"/>
    </row>
    <row r="5982" spans="1:8" x14ac:dyDescent="0.25">
      <c r="A5982" s="19"/>
      <c r="C5982" t="s">
        <v>34044</v>
      </c>
      <c r="D5982" t="s">
        <v>34043</v>
      </c>
      <c r="H5982" s="18"/>
    </row>
    <row r="5983" spans="1:8" x14ac:dyDescent="0.25">
      <c r="A5983" s="19"/>
      <c r="C5983" t="s">
        <v>31714</v>
      </c>
      <c r="D5983" t="s">
        <v>31713</v>
      </c>
      <c r="H5983" s="18"/>
    </row>
    <row r="5984" spans="1:8" x14ac:dyDescent="0.25">
      <c r="A5984" s="19"/>
      <c r="C5984" t="s">
        <v>27111</v>
      </c>
      <c r="D5984" t="s">
        <v>27110</v>
      </c>
      <c r="H5984" s="18"/>
    </row>
    <row r="5985" spans="1:8" x14ac:dyDescent="0.25">
      <c r="A5985" s="19"/>
      <c r="C5985" t="s">
        <v>30570</v>
      </c>
      <c r="D5985" t="s">
        <v>30569</v>
      </c>
      <c r="H5985" s="18"/>
    </row>
    <row r="5986" spans="1:8" x14ac:dyDescent="0.25">
      <c r="A5986" s="19"/>
      <c r="C5986" t="s">
        <v>27653</v>
      </c>
      <c r="D5986" t="s">
        <v>27652</v>
      </c>
      <c r="H5986" s="18"/>
    </row>
    <row r="5987" spans="1:8" x14ac:dyDescent="0.25">
      <c r="A5987" s="19"/>
      <c r="C5987" t="s">
        <v>27109</v>
      </c>
      <c r="D5987" t="s">
        <v>27108</v>
      </c>
      <c r="H5987" s="18"/>
    </row>
    <row r="5988" spans="1:8" x14ac:dyDescent="0.25">
      <c r="A5988" s="19"/>
      <c r="C5988" t="s">
        <v>27577</v>
      </c>
      <c r="D5988" t="s">
        <v>27576</v>
      </c>
      <c r="H5988" s="18"/>
    </row>
    <row r="5989" spans="1:8" x14ac:dyDescent="0.25">
      <c r="A5989" s="19"/>
      <c r="C5989" t="s">
        <v>27267</v>
      </c>
      <c r="D5989" t="s">
        <v>27266</v>
      </c>
      <c r="H5989" s="18"/>
    </row>
    <row r="5990" spans="1:8" x14ac:dyDescent="0.25">
      <c r="A5990" s="19"/>
      <c r="C5990" t="s">
        <v>30146</v>
      </c>
      <c r="D5990" t="s">
        <v>30145</v>
      </c>
      <c r="H5990" s="18"/>
    </row>
    <row r="5991" spans="1:8" x14ac:dyDescent="0.25">
      <c r="A5991" s="19"/>
      <c r="C5991" t="s">
        <v>27199</v>
      </c>
      <c r="D5991" t="s">
        <v>27198</v>
      </c>
      <c r="H5991" s="18"/>
    </row>
    <row r="5992" spans="1:8" x14ac:dyDescent="0.25">
      <c r="A5992" s="19"/>
      <c r="C5992" t="s">
        <v>28241</v>
      </c>
      <c r="D5992" t="s">
        <v>28240</v>
      </c>
      <c r="H5992" s="18"/>
    </row>
    <row r="5993" spans="1:8" x14ac:dyDescent="0.25">
      <c r="A5993" s="19"/>
      <c r="C5993" t="s">
        <v>32066</v>
      </c>
      <c r="D5993" t="s">
        <v>32065</v>
      </c>
      <c r="H5993" s="18"/>
    </row>
    <row r="5994" spans="1:8" x14ac:dyDescent="0.25">
      <c r="A5994" s="19"/>
      <c r="C5994" t="s">
        <v>32062</v>
      </c>
      <c r="D5994" t="s">
        <v>32061</v>
      </c>
      <c r="H5994" s="18"/>
    </row>
    <row r="5995" spans="1:8" x14ac:dyDescent="0.25">
      <c r="A5995" s="19"/>
      <c r="C5995" t="s">
        <v>32058</v>
      </c>
      <c r="D5995" t="s">
        <v>32057</v>
      </c>
      <c r="H5995" s="18"/>
    </row>
    <row r="5996" spans="1:8" x14ac:dyDescent="0.25">
      <c r="A5996" s="19"/>
      <c r="C5996" t="s">
        <v>28421</v>
      </c>
      <c r="D5996" t="s">
        <v>28420</v>
      </c>
      <c r="H5996" s="18"/>
    </row>
    <row r="5997" spans="1:8" x14ac:dyDescent="0.25">
      <c r="A5997" s="19"/>
      <c r="C5997" t="s">
        <v>28946</v>
      </c>
      <c r="D5997" t="s">
        <v>28945</v>
      </c>
      <c r="H5997" s="18"/>
    </row>
    <row r="5998" spans="1:8" x14ac:dyDescent="0.25">
      <c r="A5998" s="19"/>
      <c r="C5998" t="s">
        <v>32054</v>
      </c>
      <c r="D5998" t="s">
        <v>32053</v>
      </c>
      <c r="H5998" s="18"/>
    </row>
    <row r="5999" spans="1:8" x14ac:dyDescent="0.25">
      <c r="A5999" s="19"/>
      <c r="C5999" t="s">
        <v>32737</v>
      </c>
      <c r="D5999" t="s">
        <v>32736</v>
      </c>
      <c r="H5999" s="18"/>
    </row>
    <row r="6000" spans="1:8" x14ac:dyDescent="0.25">
      <c r="A6000" s="19"/>
      <c r="C6000" t="s">
        <v>27197</v>
      </c>
      <c r="D6000" t="s">
        <v>27196</v>
      </c>
      <c r="H6000" s="18"/>
    </row>
    <row r="6001" spans="1:8" x14ac:dyDescent="0.25">
      <c r="A6001" s="19"/>
      <c r="C6001" t="s">
        <v>27243</v>
      </c>
      <c r="D6001" t="s">
        <v>27242</v>
      </c>
      <c r="H6001" s="18"/>
    </row>
    <row r="6002" spans="1:8" x14ac:dyDescent="0.25">
      <c r="A6002" s="19"/>
      <c r="C6002" t="s">
        <v>27141</v>
      </c>
      <c r="D6002" t="s">
        <v>27140</v>
      </c>
      <c r="H6002" s="18"/>
    </row>
    <row r="6003" spans="1:8" x14ac:dyDescent="0.25">
      <c r="A6003" s="19"/>
      <c r="C6003" t="s">
        <v>28942</v>
      </c>
      <c r="D6003" t="s">
        <v>28941</v>
      </c>
      <c r="H6003" s="18"/>
    </row>
    <row r="6004" spans="1:8" x14ac:dyDescent="0.25">
      <c r="A6004" s="19"/>
      <c r="C6004" t="s">
        <v>31710</v>
      </c>
      <c r="D6004" t="s">
        <v>31709</v>
      </c>
      <c r="H6004" s="18"/>
    </row>
    <row r="6005" spans="1:8" x14ac:dyDescent="0.25">
      <c r="A6005" s="19"/>
      <c r="C6005" t="s">
        <v>28039</v>
      </c>
      <c r="D6005" t="s">
        <v>28038</v>
      </c>
      <c r="H6005" s="18"/>
    </row>
    <row r="6006" spans="1:8" x14ac:dyDescent="0.25">
      <c r="A6006" s="19"/>
      <c r="C6006" t="s">
        <v>27095</v>
      </c>
      <c r="D6006" t="s">
        <v>27094</v>
      </c>
      <c r="H6006" s="18"/>
    </row>
    <row r="6007" spans="1:8" x14ac:dyDescent="0.25">
      <c r="A6007" s="19"/>
      <c r="C6007" t="s">
        <v>29170</v>
      </c>
      <c r="D6007" t="s">
        <v>29169</v>
      </c>
      <c r="H6007" s="18"/>
    </row>
    <row r="6008" spans="1:8" x14ac:dyDescent="0.25">
      <c r="A6008" s="19"/>
      <c r="C6008" t="s">
        <v>27923</v>
      </c>
      <c r="D6008" t="s">
        <v>27922</v>
      </c>
      <c r="H6008" s="18"/>
    </row>
    <row r="6009" spans="1:8" x14ac:dyDescent="0.25">
      <c r="A6009" s="19"/>
      <c r="C6009" t="s">
        <v>31706</v>
      </c>
      <c r="D6009" t="s">
        <v>31705</v>
      </c>
      <c r="H6009" s="18"/>
    </row>
    <row r="6010" spans="1:8" x14ac:dyDescent="0.25">
      <c r="A6010" s="19"/>
      <c r="C6010" t="s">
        <v>28037</v>
      </c>
      <c r="D6010" t="s">
        <v>28036</v>
      </c>
      <c r="H6010" s="18"/>
    </row>
    <row r="6011" spans="1:8" x14ac:dyDescent="0.25">
      <c r="A6011" s="19"/>
      <c r="C6011" t="s">
        <v>27797</v>
      </c>
      <c r="D6011" t="s">
        <v>27796</v>
      </c>
      <c r="H6011" s="18"/>
    </row>
    <row r="6012" spans="1:8" x14ac:dyDescent="0.25">
      <c r="A6012" s="19"/>
      <c r="C6012" t="s">
        <v>27575</v>
      </c>
      <c r="D6012" t="s">
        <v>27574</v>
      </c>
      <c r="H6012" s="18"/>
    </row>
    <row r="6013" spans="1:8" x14ac:dyDescent="0.25">
      <c r="A6013" s="19"/>
      <c r="C6013" t="s">
        <v>31874</v>
      </c>
      <c r="D6013" t="s">
        <v>31873</v>
      </c>
      <c r="H6013" s="18"/>
    </row>
    <row r="6014" spans="1:8" x14ac:dyDescent="0.25">
      <c r="A6014" s="19"/>
      <c r="C6014" t="s">
        <v>28035</v>
      </c>
      <c r="D6014" t="s">
        <v>28034</v>
      </c>
      <c r="H6014" s="18"/>
    </row>
    <row r="6015" spans="1:8" x14ac:dyDescent="0.25">
      <c r="A6015" s="19"/>
      <c r="C6015" t="s">
        <v>28239</v>
      </c>
      <c r="D6015" t="s">
        <v>28238</v>
      </c>
      <c r="H6015" s="18"/>
    </row>
    <row r="6016" spans="1:8" x14ac:dyDescent="0.25">
      <c r="A6016" s="19"/>
      <c r="C6016" t="s">
        <v>27091</v>
      </c>
      <c r="D6016" t="s">
        <v>27090</v>
      </c>
      <c r="H6016" s="18"/>
    </row>
    <row r="6017" spans="1:8" x14ac:dyDescent="0.25">
      <c r="A6017" s="19"/>
      <c r="C6017" t="s">
        <v>29077</v>
      </c>
      <c r="D6017" t="s">
        <v>29076</v>
      </c>
      <c r="H6017" s="18"/>
    </row>
    <row r="6018" spans="1:8" x14ac:dyDescent="0.25">
      <c r="A6018" s="19"/>
      <c r="C6018" t="s">
        <v>31702</v>
      </c>
      <c r="D6018" t="s">
        <v>31701</v>
      </c>
      <c r="H6018" s="18"/>
    </row>
    <row r="6019" spans="1:8" x14ac:dyDescent="0.25">
      <c r="A6019" s="19"/>
      <c r="C6019" t="s">
        <v>27127</v>
      </c>
      <c r="D6019" t="s">
        <v>27126</v>
      </c>
      <c r="H6019" s="18"/>
    </row>
    <row r="6020" spans="1:8" x14ac:dyDescent="0.25">
      <c r="A6020" s="19"/>
      <c r="C6020" t="s">
        <v>27125</v>
      </c>
      <c r="D6020" t="s">
        <v>27124</v>
      </c>
      <c r="H6020" s="18"/>
    </row>
    <row r="6021" spans="1:8" x14ac:dyDescent="0.25">
      <c r="A6021" s="19"/>
      <c r="C6021" t="s">
        <v>27123</v>
      </c>
      <c r="D6021" t="s">
        <v>27122</v>
      </c>
      <c r="H6021" s="18"/>
    </row>
    <row r="6022" spans="1:8" x14ac:dyDescent="0.25">
      <c r="A6022" s="19"/>
      <c r="C6022" t="s">
        <v>27121</v>
      </c>
      <c r="D6022" t="s">
        <v>27120</v>
      </c>
      <c r="H6022" s="18"/>
    </row>
    <row r="6023" spans="1:8" x14ac:dyDescent="0.25">
      <c r="A6023" s="19"/>
      <c r="C6023" t="s">
        <v>27119</v>
      </c>
      <c r="D6023" t="s">
        <v>27118</v>
      </c>
      <c r="H6023" s="18"/>
    </row>
    <row r="6024" spans="1:8" x14ac:dyDescent="0.25">
      <c r="A6024" s="19"/>
      <c r="C6024" t="s">
        <v>27089</v>
      </c>
      <c r="D6024" t="s">
        <v>27088</v>
      </c>
      <c r="H6024" s="18"/>
    </row>
    <row r="6025" spans="1:8" x14ac:dyDescent="0.25">
      <c r="A6025" s="19"/>
      <c r="C6025" t="s">
        <v>28419</v>
      </c>
      <c r="D6025" t="s">
        <v>28418</v>
      </c>
      <c r="H6025" s="18"/>
    </row>
    <row r="6026" spans="1:8" x14ac:dyDescent="0.25">
      <c r="A6026" s="19"/>
      <c r="C6026" t="s">
        <v>32731</v>
      </c>
      <c r="D6026" t="s">
        <v>32730</v>
      </c>
      <c r="H6026" s="18"/>
    </row>
    <row r="6027" spans="1:8" x14ac:dyDescent="0.25">
      <c r="A6027" s="19"/>
      <c r="C6027" t="s">
        <v>32050</v>
      </c>
      <c r="D6027" t="s">
        <v>32049</v>
      </c>
      <c r="H6027" s="18"/>
    </row>
    <row r="6028" spans="1:8" x14ac:dyDescent="0.25">
      <c r="A6028" s="19"/>
      <c r="C6028" t="s">
        <v>27117</v>
      </c>
      <c r="D6028" t="s">
        <v>27116</v>
      </c>
      <c r="H6028" s="18"/>
    </row>
    <row r="6029" spans="1:8" x14ac:dyDescent="0.25">
      <c r="A6029" s="19"/>
      <c r="C6029" t="s">
        <v>28938</v>
      </c>
      <c r="D6029" t="s">
        <v>28937</v>
      </c>
      <c r="H6029" s="18"/>
    </row>
    <row r="6030" spans="1:8" x14ac:dyDescent="0.25">
      <c r="A6030" s="19"/>
      <c r="C6030" t="s">
        <v>27115</v>
      </c>
      <c r="D6030" t="s">
        <v>27114</v>
      </c>
      <c r="H6030" s="18"/>
    </row>
    <row r="6031" spans="1:8" x14ac:dyDescent="0.25">
      <c r="A6031" s="19"/>
      <c r="C6031" t="s">
        <v>27073</v>
      </c>
      <c r="D6031" t="s">
        <v>27072</v>
      </c>
      <c r="H6031" s="18"/>
    </row>
    <row r="6032" spans="1:8" x14ac:dyDescent="0.25">
      <c r="A6032" s="19"/>
      <c r="C6032" t="s">
        <v>28237</v>
      </c>
      <c r="D6032" t="s">
        <v>28236</v>
      </c>
      <c r="H6032" s="18"/>
    </row>
    <row r="6033" spans="1:8" x14ac:dyDescent="0.25">
      <c r="A6033" s="19"/>
      <c r="C6033" t="s">
        <v>28417</v>
      </c>
      <c r="D6033" t="s">
        <v>28416</v>
      </c>
      <c r="H6033" s="18"/>
    </row>
    <row r="6034" spans="1:8" x14ac:dyDescent="0.25">
      <c r="A6034" s="19"/>
      <c r="C6034" t="s">
        <v>28415</v>
      </c>
      <c r="D6034" t="s">
        <v>28414</v>
      </c>
      <c r="H6034" s="18"/>
    </row>
    <row r="6035" spans="1:8" x14ac:dyDescent="0.25">
      <c r="A6035" s="19"/>
      <c r="C6035" t="s">
        <v>28235</v>
      </c>
      <c r="D6035" t="s">
        <v>28234</v>
      </c>
      <c r="H6035" s="18"/>
    </row>
    <row r="6036" spans="1:8" x14ac:dyDescent="0.25">
      <c r="A6036" s="19"/>
      <c r="C6036" t="s">
        <v>27331</v>
      </c>
      <c r="D6036" t="s">
        <v>27330</v>
      </c>
      <c r="H6036" s="18"/>
    </row>
    <row r="6037" spans="1:8" x14ac:dyDescent="0.25">
      <c r="A6037" s="19"/>
      <c r="C6037" t="s">
        <v>31698</v>
      </c>
      <c r="D6037" t="s">
        <v>31697</v>
      </c>
      <c r="H6037" s="18"/>
    </row>
    <row r="6038" spans="1:8" x14ac:dyDescent="0.25">
      <c r="A6038" s="19"/>
      <c r="C6038" t="s">
        <v>29167</v>
      </c>
      <c r="D6038" t="s">
        <v>29166</v>
      </c>
      <c r="H6038" s="18"/>
    </row>
    <row r="6039" spans="1:8" x14ac:dyDescent="0.25">
      <c r="A6039" s="19"/>
      <c r="C6039" t="s">
        <v>29164</v>
      </c>
      <c r="D6039" t="s">
        <v>29163</v>
      </c>
      <c r="H6039" s="18"/>
    </row>
    <row r="6040" spans="1:8" x14ac:dyDescent="0.25">
      <c r="A6040" s="19"/>
      <c r="C6040" t="s">
        <v>29161</v>
      </c>
      <c r="D6040" t="s">
        <v>29160</v>
      </c>
      <c r="H6040" s="18"/>
    </row>
    <row r="6041" spans="1:8" x14ac:dyDescent="0.25">
      <c r="A6041" s="19"/>
      <c r="C6041" t="s">
        <v>27077</v>
      </c>
      <c r="D6041" t="s">
        <v>27076</v>
      </c>
      <c r="H6041" s="18"/>
    </row>
    <row r="6042" spans="1:8" x14ac:dyDescent="0.25">
      <c r="A6042" s="19"/>
      <c r="C6042" t="s">
        <v>27651</v>
      </c>
      <c r="D6042" t="s">
        <v>27650</v>
      </c>
      <c r="H6042" s="18"/>
    </row>
    <row r="6043" spans="1:8" x14ac:dyDescent="0.25">
      <c r="A6043" s="19"/>
      <c r="C6043" t="s">
        <v>27069</v>
      </c>
      <c r="D6043" t="s">
        <v>27068</v>
      </c>
      <c r="H6043" s="18"/>
    </row>
    <row r="6044" spans="1:8" x14ac:dyDescent="0.25">
      <c r="A6044" s="19"/>
      <c r="C6044" t="s">
        <v>27411</v>
      </c>
      <c r="D6044" t="s">
        <v>27410</v>
      </c>
      <c r="H6044" s="18"/>
    </row>
    <row r="6045" spans="1:8" x14ac:dyDescent="0.25">
      <c r="A6045" s="19"/>
      <c r="C6045" t="s">
        <v>27075</v>
      </c>
      <c r="D6045" t="s">
        <v>27074</v>
      </c>
      <c r="H6045" s="18"/>
    </row>
    <row r="6046" spans="1:8" x14ac:dyDescent="0.25">
      <c r="A6046" s="19"/>
      <c r="C6046" t="s">
        <v>32725</v>
      </c>
      <c r="D6046" t="s">
        <v>32724</v>
      </c>
      <c r="H6046" s="18"/>
    </row>
    <row r="6047" spans="1:8" x14ac:dyDescent="0.25">
      <c r="A6047" s="19"/>
      <c r="C6047" t="s">
        <v>27689</v>
      </c>
      <c r="D6047" t="s">
        <v>27688</v>
      </c>
      <c r="H6047" s="18"/>
    </row>
    <row r="6048" spans="1:8" x14ac:dyDescent="0.25">
      <c r="A6048" s="19"/>
      <c r="C6048" t="s">
        <v>28233</v>
      </c>
      <c r="D6048" t="s">
        <v>28232</v>
      </c>
      <c r="H6048" s="18"/>
    </row>
    <row r="6049" spans="1:8" x14ac:dyDescent="0.25">
      <c r="A6049" s="19"/>
      <c r="C6049" t="s">
        <v>28231</v>
      </c>
      <c r="D6049" t="s">
        <v>28230</v>
      </c>
      <c r="H6049" s="18"/>
    </row>
    <row r="6050" spans="1:8" x14ac:dyDescent="0.25">
      <c r="A6050" s="19"/>
      <c r="C6050" t="s">
        <v>27453</v>
      </c>
      <c r="D6050" t="s">
        <v>27452</v>
      </c>
      <c r="H6050" s="18"/>
    </row>
    <row r="6051" spans="1:8" x14ac:dyDescent="0.25">
      <c r="A6051" s="19"/>
      <c r="C6051" t="s">
        <v>27451</v>
      </c>
      <c r="D6051" t="s">
        <v>27450</v>
      </c>
      <c r="H6051" s="18"/>
    </row>
    <row r="6052" spans="1:8" x14ac:dyDescent="0.25">
      <c r="A6052" s="19"/>
      <c r="C6052" t="s">
        <v>32046</v>
      </c>
      <c r="D6052" t="s">
        <v>32045</v>
      </c>
      <c r="H6052" s="18"/>
    </row>
    <row r="6053" spans="1:8" x14ac:dyDescent="0.25">
      <c r="A6053" s="19"/>
      <c r="C6053" t="s">
        <v>32719</v>
      </c>
      <c r="D6053" t="s">
        <v>32718</v>
      </c>
      <c r="H6053" s="18"/>
    </row>
    <row r="6054" spans="1:8" x14ac:dyDescent="0.25">
      <c r="A6054" s="19"/>
      <c r="C6054" t="s">
        <v>32713</v>
      </c>
      <c r="D6054" t="s">
        <v>32712</v>
      </c>
      <c r="H6054" s="18"/>
    </row>
    <row r="6055" spans="1:8" x14ac:dyDescent="0.25">
      <c r="A6055" s="19"/>
      <c r="C6055" t="s">
        <v>32707</v>
      </c>
      <c r="D6055" t="s">
        <v>32706</v>
      </c>
      <c r="H6055" s="18"/>
    </row>
    <row r="6056" spans="1:8" x14ac:dyDescent="0.25">
      <c r="A6056" s="19"/>
      <c r="C6056" t="s">
        <v>27753</v>
      </c>
      <c r="D6056" t="s">
        <v>27752</v>
      </c>
      <c r="H6056" s="18"/>
    </row>
    <row r="6057" spans="1:8" x14ac:dyDescent="0.25">
      <c r="A6057" s="19"/>
      <c r="C6057" t="s">
        <v>28413</v>
      </c>
      <c r="D6057" t="s">
        <v>28412</v>
      </c>
      <c r="H6057" s="18"/>
    </row>
    <row r="6058" spans="1:8" x14ac:dyDescent="0.25">
      <c r="A6058" s="19"/>
      <c r="C6058" t="s">
        <v>27167</v>
      </c>
      <c r="D6058" t="s">
        <v>27166</v>
      </c>
      <c r="H6058" s="18"/>
    </row>
    <row r="6059" spans="1:8" x14ac:dyDescent="0.25">
      <c r="A6059" s="19"/>
      <c r="C6059" t="s">
        <v>27113</v>
      </c>
      <c r="D6059" t="s">
        <v>27112</v>
      </c>
      <c r="H6059" s="18"/>
    </row>
    <row r="6060" spans="1:8" x14ac:dyDescent="0.25">
      <c r="A6060" s="19"/>
      <c r="C6060" t="s">
        <v>29856</v>
      </c>
      <c r="D6060" t="s">
        <v>29855</v>
      </c>
      <c r="H6060" s="18"/>
    </row>
    <row r="6061" spans="1:8" x14ac:dyDescent="0.25">
      <c r="A6061" s="19"/>
      <c r="C6061" t="s">
        <v>30953</v>
      </c>
      <c r="D6061" t="s">
        <v>30952</v>
      </c>
      <c r="H6061" s="18"/>
    </row>
    <row r="6062" spans="1:8" x14ac:dyDescent="0.25">
      <c r="A6062" s="19"/>
      <c r="C6062" t="s">
        <v>27177</v>
      </c>
      <c r="D6062" t="s">
        <v>27176</v>
      </c>
      <c r="H6062" s="18"/>
    </row>
    <row r="6063" spans="1:8" x14ac:dyDescent="0.25">
      <c r="A6063" s="19"/>
      <c r="C6063" t="s">
        <v>27071</v>
      </c>
      <c r="D6063" t="s">
        <v>27070</v>
      </c>
      <c r="H6063" s="18"/>
    </row>
    <row r="6064" spans="1:8" x14ac:dyDescent="0.25">
      <c r="A6064" s="19"/>
      <c r="C6064" t="s">
        <v>31340</v>
      </c>
      <c r="D6064" t="s">
        <v>31339</v>
      </c>
      <c r="H6064" s="18"/>
    </row>
    <row r="6065" spans="1:8" x14ac:dyDescent="0.25">
      <c r="A6065" s="19"/>
      <c r="C6065" t="s">
        <v>28229</v>
      </c>
      <c r="D6065" t="s">
        <v>28228</v>
      </c>
      <c r="H6065" s="18"/>
    </row>
    <row r="6066" spans="1:8" x14ac:dyDescent="0.25">
      <c r="A6066" s="19"/>
      <c r="C6066" t="s">
        <v>31870</v>
      </c>
      <c r="D6066" t="s">
        <v>31869</v>
      </c>
      <c r="H6066" s="18"/>
    </row>
    <row r="6067" spans="1:8" x14ac:dyDescent="0.25">
      <c r="A6067" s="19"/>
      <c r="C6067" t="s">
        <v>27265</v>
      </c>
      <c r="D6067" t="s">
        <v>27264</v>
      </c>
      <c r="H6067" s="18"/>
    </row>
    <row r="6068" spans="1:8" x14ac:dyDescent="0.25">
      <c r="A6068" s="19"/>
      <c r="C6068" t="s">
        <v>27107</v>
      </c>
      <c r="D6068" t="s">
        <v>27106</v>
      </c>
      <c r="H6068" s="18"/>
    </row>
    <row r="6069" spans="1:8" x14ac:dyDescent="0.25">
      <c r="A6069" s="19"/>
      <c r="C6069" t="s">
        <v>29157</v>
      </c>
      <c r="D6069" t="s">
        <v>29156</v>
      </c>
      <c r="H6069" s="18"/>
    </row>
    <row r="6070" spans="1:8" x14ac:dyDescent="0.25">
      <c r="A6070" s="19"/>
      <c r="C6070" t="s">
        <v>29853</v>
      </c>
      <c r="D6070" t="s">
        <v>29852</v>
      </c>
      <c r="H6070" s="18"/>
    </row>
    <row r="6071" spans="1:8" x14ac:dyDescent="0.25">
      <c r="A6071" s="19"/>
      <c r="C6071" t="s">
        <v>28934</v>
      </c>
      <c r="D6071" t="s">
        <v>28933</v>
      </c>
      <c r="H6071" s="18"/>
    </row>
    <row r="6072" spans="1:8" x14ac:dyDescent="0.25">
      <c r="A6072" s="19"/>
      <c r="C6072" t="s">
        <v>33489</v>
      </c>
      <c r="D6072" t="s">
        <v>33488</v>
      </c>
      <c r="H6072" s="18"/>
    </row>
    <row r="6073" spans="1:8" x14ac:dyDescent="0.25">
      <c r="A6073" s="19"/>
      <c r="C6073" t="s">
        <v>32701</v>
      </c>
      <c r="D6073" t="s">
        <v>32700</v>
      </c>
      <c r="H6073" s="18"/>
    </row>
    <row r="6074" spans="1:8" x14ac:dyDescent="0.25">
      <c r="A6074" s="19"/>
      <c r="C6074" t="s">
        <v>28411</v>
      </c>
      <c r="D6074" t="s">
        <v>28410</v>
      </c>
      <c r="H6074" s="18"/>
    </row>
    <row r="6075" spans="1:8" x14ac:dyDescent="0.25">
      <c r="A6075" s="19"/>
      <c r="C6075" t="s">
        <v>27449</v>
      </c>
      <c r="D6075" t="s">
        <v>27448</v>
      </c>
      <c r="H6075" s="18"/>
    </row>
    <row r="6076" spans="1:8" x14ac:dyDescent="0.25">
      <c r="A6076" s="19"/>
      <c r="C6076" t="s">
        <v>27105</v>
      </c>
      <c r="D6076" t="s">
        <v>27104</v>
      </c>
      <c r="H6076" s="18"/>
    </row>
    <row r="6077" spans="1:8" x14ac:dyDescent="0.25">
      <c r="A6077" s="19"/>
      <c r="C6077" t="s">
        <v>29850</v>
      </c>
      <c r="D6077" t="s">
        <v>29849</v>
      </c>
      <c r="H6077" s="18"/>
    </row>
    <row r="6078" spans="1:8" x14ac:dyDescent="0.25">
      <c r="A6078" s="19"/>
      <c r="C6078" t="s">
        <v>27067</v>
      </c>
      <c r="D6078" t="s">
        <v>27066</v>
      </c>
      <c r="H6078" s="18"/>
    </row>
    <row r="6079" spans="1:8" x14ac:dyDescent="0.25">
      <c r="A6079" s="19"/>
      <c r="C6079" t="s">
        <v>28930</v>
      </c>
      <c r="D6079" t="s">
        <v>28929</v>
      </c>
      <c r="H6079" s="18"/>
    </row>
    <row r="6080" spans="1:8" x14ac:dyDescent="0.25">
      <c r="A6080" s="19"/>
      <c r="C6080" t="s">
        <v>27065</v>
      </c>
      <c r="D6080" t="s">
        <v>27064</v>
      </c>
      <c r="H6080" s="18"/>
    </row>
    <row r="6081" spans="1:8" x14ac:dyDescent="0.25">
      <c r="A6081" s="19"/>
      <c r="C6081" t="s">
        <v>27263</v>
      </c>
      <c r="D6081" t="s">
        <v>27262</v>
      </c>
      <c r="H6081" s="18"/>
    </row>
    <row r="6082" spans="1:8" x14ac:dyDescent="0.25">
      <c r="A6082" s="19"/>
      <c r="C6082" t="s">
        <v>27063</v>
      </c>
      <c r="D6082" t="s">
        <v>27062</v>
      </c>
      <c r="H6082" s="18"/>
    </row>
    <row r="6083" spans="1:8" x14ac:dyDescent="0.25">
      <c r="A6083" s="19"/>
      <c r="C6083" t="s">
        <v>27103</v>
      </c>
      <c r="D6083" t="s">
        <v>27102</v>
      </c>
      <c r="H6083" s="18"/>
    </row>
    <row r="6084" spans="1:8" x14ac:dyDescent="0.25">
      <c r="A6084" s="19"/>
      <c r="C6084" t="s">
        <v>32695</v>
      </c>
      <c r="D6084" t="s">
        <v>32694</v>
      </c>
      <c r="H6084" s="18"/>
    </row>
    <row r="6085" spans="1:8" x14ac:dyDescent="0.25">
      <c r="A6085" s="19"/>
      <c r="C6085" t="s">
        <v>28409</v>
      </c>
      <c r="D6085" t="s">
        <v>28408</v>
      </c>
      <c r="H6085" s="18"/>
    </row>
    <row r="6086" spans="1:8" x14ac:dyDescent="0.25">
      <c r="A6086" s="19"/>
      <c r="C6086" t="s">
        <v>30949</v>
      </c>
      <c r="D6086" t="s">
        <v>30948</v>
      </c>
      <c r="H6086" s="18"/>
    </row>
    <row r="6087" spans="1:8" x14ac:dyDescent="0.25">
      <c r="A6087" s="19"/>
      <c r="C6087" t="s">
        <v>27221</v>
      </c>
      <c r="D6087" t="s">
        <v>27220</v>
      </c>
      <c r="H6087" s="18"/>
    </row>
    <row r="6088" spans="1:8" x14ac:dyDescent="0.25">
      <c r="A6088" s="19"/>
      <c r="C6088" t="s">
        <v>28365</v>
      </c>
      <c r="D6088" t="s">
        <v>28364</v>
      </c>
      <c r="H6088" s="18"/>
    </row>
    <row r="6089" spans="1:8" x14ac:dyDescent="0.25">
      <c r="A6089" s="19"/>
      <c r="C6089" t="s">
        <v>30818</v>
      </c>
      <c r="D6089" t="s">
        <v>30817</v>
      </c>
      <c r="H6089" s="18"/>
    </row>
    <row r="6090" spans="1:8" x14ac:dyDescent="0.25">
      <c r="A6090" s="19"/>
      <c r="C6090" t="s">
        <v>27087</v>
      </c>
      <c r="D6090" t="s">
        <v>27086</v>
      </c>
      <c r="H6090" s="18"/>
    </row>
    <row r="6091" spans="1:8" x14ac:dyDescent="0.25">
      <c r="A6091" s="19"/>
      <c r="C6091" t="s">
        <v>28033</v>
      </c>
      <c r="D6091" t="s">
        <v>28032</v>
      </c>
      <c r="H6091" s="18"/>
    </row>
    <row r="6092" spans="1:8" x14ac:dyDescent="0.25">
      <c r="A6092" s="19"/>
      <c r="C6092" t="s">
        <v>27085</v>
      </c>
      <c r="D6092" t="s">
        <v>27084</v>
      </c>
      <c r="H6092" s="18"/>
    </row>
    <row r="6093" spans="1:8" x14ac:dyDescent="0.25">
      <c r="A6093" s="19"/>
      <c r="C6093" t="s">
        <v>32042</v>
      </c>
      <c r="D6093" t="s">
        <v>32041</v>
      </c>
      <c r="H6093" s="18"/>
    </row>
    <row r="6094" spans="1:8" x14ac:dyDescent="0.25">
      <c r="A6094" s="19"/>
      <c r="C6094" t="s">
        <v>27573</v>
      </c>
      <c r="D6094" t="s">
        <v>27572</v>
      </c>
      <c r="H6094" s="18"/>
    </row>
    <row r="6095" spans="1:8" x14ac:dyDescent="0.25">
      <c r="A6095" s="19"/>
      <c r="C6095" t="s">
        <v>27207</v>
      </c>
      <c r="D6095" t="s">
        <v>27206</v>
      </c>
      <c r="H6095" s="18"/>
    </row>
    <row r="6096" spans="1:8" x14ac:dyDescent="0.25">
      <c r="A6096" s="19"/>
      <c r="C6096" t="s">
        <v>27061</v>
      </c>
      <c r="D6096" t="s">
        <v>27060</v>
      </c>
      <c r="H6096" s="18"/>
    </row>
    <row r="6097" spans="1:8" x14ac:dyDescent="0.25">
      <c r="A6097" s="19"/>
      <c r="C6097" t="s">
        <v>28031</v>
      </c>
      <c r="D6097" t="s">
        <v>28030</v>
      </c>
      <c r="H6097" s="18"/>
    </row>
    <row r="6098" spans="1:8" x14ac:dyDescent="0.25">
      <c r="A6098" s="19"/>
      <c r="C6098" t="s">
        <v>30566</v>
      </c>
      <c r="D6098" t="s">
        <v>30565</v>
      </c>
      <c r="H6098" s="18"/>
    </row>
    <row r="6099" spans="1:8" x14ac:dyDescent="0.25">
      <c r="A6099" s="19"/>
      <c r="C6099" t="s">
        <v>27857</v>
      </c>
      <c r="D6099" t="s">
        <v>27856</v>
      </c>
      <c r="H6099" s="18"/>
    </row>
    <row r="6100" spans="1:8" x14ac:dyDescent="0.25">
      <c r="A6100" s="19"/>
      <c r="C6100" t="s">
        <v>27855</v>
      </c>
      <c r="D6100" t="s">
        <v>27854</v>
      </c>
      <c r="H6100" s="18"/>
    </row>
    <row r="6101" spans="1:8" x14ac:dyDescent="0.25">
      <c r="A6101" s="19"/>
      <c r="C6101" t="s">
        <v>27059</v>
      </c>
      <c r="D6101" t="s">
        <v>27058</v>
      </c>
      <c r="H6101" s="18"/>
    </row>
    <row r="6102" spans="1:8" x14ac:dyDescent="0.25">
      <c r="A6102" s="19"/>
      <c r="C6102" t="s">
        <v>29624</v>
      </c>
      <c r="D6102" t="s">
        <v>29623</v>
      </c>
      <c r="H6102" s="18"/>
    </row>
    <row r="6103" spans="1:8" x14ac:dyDescent="0.25">
      <c r="A6103" s="19"/>
      <c r="C6103" t="s">
        <v>28029</v>
      </c>
      <c r="D6103" t="s">
        <v>28028</v>
      </c>
      <c r="H6103" s="18"/>
    </row>
    <row r="6104" spans="1:8" x14ac:dyDescent="0.25">
      <c r="A6104" s="19"/>
      <c r="C6104" t="s">
        <v>32689</v>
      </c>
      <c r="D6104" t="s">
        <v>32688</v>
      </c>
      <c r="H6104" s="18"/>
    </row>
    <row r="6105" spans="1:8" x14ac:dyDescent="0.25">
      <c r="A6105" s="19"/>
      <c r="C6105" t="s">
        <v>27345</v>
      </c>
      <c r="D6105" t="s">
        <v>27344</v>
      </c>
      <c r="H6105" s="18"/>
    </row>
    <row r="6106" spans="1:8" x14ac:dyDescent="0.25">
      <c r="A6106" s="19"/>
      <c r="C6106" t="s">
        <v>27343</v>
      </c>
      <c r="D6106" t="s">
        <v>27342</v>
      </c>
      <c r="H6106" s="18"/>
    </row>
    <row r="6107" spans="1:8" x14ac:dyDescent="0.25">
      <c r="A6107" s="19"/>
      <c r="C6107" t="s">
        <v>27853</v>
      </c>
      <c r="D6107" t="s">
        <v>27852</v>
      </c>
      <c r="H6107" s="18"/>
    </row>
    <row r="6108" spans="1:8" x14ac:dyDescent="0.25">
      <c r="A6108" s="19"/>
      <c r="C6108" t="s">
        <v>27175</v>
      </c>
      <c r="D6108" t="s">
        <v>27174</v>
      </c>
      <c r="H6108" s="18"/>
    </row>
    <row r="6109" spans="1:8" x14ac:dyDescent="0.25">
      <c r="A6109" s="19"/>
      <c r="C6109" t="s">
        <v>27815</v>
      </c>
      <c r="D6109" t="s">
        <v>27814</v>
      </c>
      <c r="H6109" s="18"/>
    </row>
    <row r="6110" spans="1:8" x14ac:dyDescent="0.25">
      <c r="A6110" s="19"/>
      <c r="C6110" t="s">
        <v>27687</v>
      </c>
      <c r="D6110" t="s">
        <v>27686</v>
      </c>
      <c r="H6110" s="18"/>
    </row>
    <row r="6111" spans="1:8" x14ac:dyDescent="0.25">
      <c r="A6111" s="19"/>
      <c r="C6111" t="s">
        <v>27057</v>
      </c>
      <c r="D6111" t="s">
        <v>27056</v>
      </c>
      <c r="H6111" s="18"/>
    </row>
    <row r="6112" spans="1:8" x14ac:dyDescent="0.25">
      <c r="A6112" s="19"/>
      <c r="C6112" t="s">
        <v>27191</v>
      </c>
      <c r="D6112" t="s">
        <v>27190</v>
      </c>
      <c r="H6112" s="18"/>
    </row>
    <row r="6113" spans="1:8" x14ac:dyDescent="0.25">
      <c r="A6113" s="19"/>
      <c r="C6113" t="s">
        <v>27921</v>
      </c>
      <c r="D6113" t="s">
        <v>27920</v>
      </c>
      <c r="H6113" s="18"/>
    </row>
    <row r="6114" spans="1:8" x14ac:dyDescent="0.25">
      <c r="A6114" s="19"/>
      <c r="C6114" t="s">
        <v>31694</v>
      </c>
      <c r="D6114" t="s">
        <v>31693</v>
      </c>
      <c r="H6114" s="18"/>
    </row>
    <row r="6115" spans="1:8" x14ac:dyDescent="0.25">
      <c r="A6115" s="19"/>
      <c r="C6115" t="s">
        <v>30945</v>
      </c>
      <c r="D6115" t="s">
        <v>30944</v>
      </c>
      <c r="H6115" s="18"/>
    </row>
    <row r="6116" spans="1:8" x14ac:dyDescent="0.25">
      <c r="A6116" s="19"/>
      <c r="C6116" t="s">
        <v>27905</v>
      </c>
      <c r="D6116" t="s">
        <v>27904</v>
      </c>
      <c r="H6116" s="18"/>
    </row>
    <row r="6117" spans="1:8" x14ac:dyDescent="0.25">
      <c r="A6117" s="19"/>
      <c r="C6117" t="s">
        <v>31690</v>
      </c>
      <c r="D6117" t="s">
        <v>31689</v>
      </c>
      <c r="H6117" s="18"/>
    </row>
    <row r="6118" spans="1:8" x14ac:dyDescent="0.25">
      <c r="A6118" s="19"/>
      <c r="C6118" t="s">
        <v>27813</v>
      </c>
      <c r="D6118" t="s">
        <v>27812</v>
      </c>
      <c r="H6118" s="18"/>
    </row>
    <row r="6119" spans="1:8" x14ac:dyDescent="0.25">
      <c r="A6119" s="19"/>
      <c r="C6119" t="s">
        <v>30941</v>
      </c>
      <c r="D6119" t="s">
        <v>30940</v>
      </c>
      <c r="H6119" s="18"/>
    </row>
    <row r="6120" spans="1:8" x14ac:dyDescent="0.25">
      <c r="A6120" s="19"/>
      <c r="C6120" t="s">
        <v>30937</v>
      </c>
      <c r="D6120" t="s">
        <v>30936</v>
      </c>
      <c r="H6120" s="18"/>
    </row>
    <row r="6121" spans="1:8" x14ac:dyDescent="0.25">
      <c r="A6121" s="19"/>
      <c r="C6121" t="s">
        <v>27751</v>
      </c>
      <c r="D6121" t="s">
        <v>27750</v>
      </c>
      <c r="H6121" s="18"/>
    </row>
    <row r="6122" spans="1:8" x14ac:dyDescent="0.25">
      <c r="A6122" s="19"/>
      <c r="C6122" t="s">
        <v>31590</v>
      </c>
      <c r="D6122" t="s">
        <v>31589</v>
      </c>
      <c r="H6122" s="18"/>
    </row>
    <row r="6123" spans="1:8" x14ac:dyDescent="0.25">
      <c r="A6123" s="19"/>
      <c r="C6123" t="s">
        <v>27163</v>
      </c>
      <c r="D6123" t="s">
        <v>27162</v>
      </c>
      <c r="H6123" s="18"/>
    </row>
    <row r="6124" spans="1:8" x14ac:dyDescent="0.25">
      <c r="A6124" s="19"/>
      <c r="C6124" t="s">
        <v>27151</v>
      </c>
      <c r="D6124" t="s">
        <v>27150</v>
      </c>
      <c r="H6124" s="18"/>
    </row>
    <row r="6125" spans="1:8" x14ac:dyDescent="0.25">
      <c r="A6125" s="19"/>
      <c r="C6125" t="s">
        <v>27149</v>
      </c>
      <c r="D6125" t="s">
        <v>27148</v>
      </c>
      <c r="H6125" s="18"/>
    </row>
    <row r="6126" spans="1:8" x14ac:dyDescent="0.25">
      <c r="A6126" s="19"/>
      <c r="C6126" t="s">
        <v>27101</v>
      </c>
      <c r="D6126" t="s">
        <v>27100</v>
      </c>
      <c r="H6126" s="18"/>
    </row>
    <row r="6127" spans="1:8" x14ac:dyDescent="0.25">
      <c r="A6127" s="19"/>
      <c r="C6127" t="s">
        <v>29153</v>
      </c>
      <c r="D6127" t="s">
        <v>29152</v>
      </c>
      <c r="H6127" s="18"/>
    </row>
    <row r="6128" spans="1:8" x14ac:dyDescent="0.25">
      <c r="A6128" s="19"/>
      <c r="C6128" t="s">
        <v>32038</v>
      </c>
      <c r="D6128" t="s">
        <v>32037</v>
      </c>
      <c r="H6128" s="18"/>
    </row>
    <row r="6129" spans="1:8" x14ac:dyDescent="0.25">
      <c r="A6129" s="19"/>
      <c r="C6129" t="s">
        <v>29149</v>
      </c>
      <c r="D6129" t="s">
        <v>29148</v>
      </c>
      <c r="H6129" s="18"/>
    </row>
    <row r="6130" spans="1:8" x14ac:dyDescent="0.25">
      <c r="A6130" s="19"/>
      <c r="C6130" t="s">
        <v>29145</v>
      </c>
      <c r="D6130" t="s">
        <v>29144</v>
      </c>
      <c r="H6130" s="18"/>
    </row>
    <row r="6131" spans="1:8" x14ac:dyDescent="0.25">
      <c r="A6131" s="19"/>
      <c r="C6131" t="s">
        <v>27649</v>
      </c>
      <c r="D6131" t="s">
        <v>27648</v>
      </c>
      <c r="H6131" s="18"/>
    </row>
    <row r="6132" spans="1:8" x14ac:dyDescent="0.25">
      <c r="A6132" s="19"/>
      <c r="C6132" t="s">
        <v>27633</v>
      </c>
      <c r="D6132" t="s">
        <v>27632</v>
      </c>
      <c r="H6132" s="18"/>
    </row>
    <row r="6133" spans="1:8" x14ac:dyDescent="0.25">
      <c r="A6133" s="19"/>
      <c r="C6133" t="s">
        <v>29141</v>
      </c>
      <c r="D6133" t="s">
        <v>29140</v>
      </c>
      <c r="H6133" s="18"/>
    </row>
    <row r="6134" spans="1:8" x14ac:dyDescent="0.25">
      <c r="A6134" s="19"/>
      <c r="C6134" t="s">
        <v>32034</v>
      </c>
      <c r="D6134" t="s">
        <v>32033</v>
      </c>
      <c r="H6134" s="18"/>
    </row>
    <row r="6135" spans="1:8" x14ac:dyDescent="0.25">
      <c r="A6135" s="19"/>
      <c r="C6135" t="s">
        <v>29137</v>
      </c>
      <c r="D6135" t="s">
        <v>29136</v>
      </c>
      <c r="H6135" s="18"/>
    </row>
    <row r="6136" spans="1:8" x14ac:dyDescent="0.25">
      <c r="A6136" s="19"/>
      <c r="C6136" t="s">
        <v>28027</v>
      </c>
      <c r="D6136" t="s">
        <v>28026</v>
      </c>
      <c r="H6136" s="18"/>
    </row>
    <row r="6137" spans="1:8" x14ac:dyDescent="0.25">
      <c r="A6137" s="19"/>
      <c r="C6137" t="s">
        <v>28025</v>
      </c>
      <c r="D6137" t="s">
        <v>28024</v>
      </c>
      <c r="H6137" s="18"/>
    </row>
    <row r="6138" spans="1:8" x14ac:dyDescent="0.25">
      <c r="A6138" s="19"/>
      <c r="C6138" t="s">
        <v>27749</v>
      </c>
      <c r="D6138" t="s">
        <v>27748</v>
      </c>
      <c r="H6138" s="18"/>
    </row>
    <row r="6139" spans="1:8" x14ac:dyDescent="0.25">
      <c r="A6139" s="19"/>
      <c r="C6139" t="s">
        <v>33223</v>
      </c>
      <c r="D6139" t="s">
        <v>33222</v>
      </c>
      <c r="H6139" s="18"/>
    </row>
    <row r="6140" spans="1:8" x14ac:dyDescent="0.25">
      <c r="A6140" s="19"/>
      <c r="C6140" t="s">
        <v>30310</v>
      </c>
      <c r="D6140" t="s">
        <v>30309</v>
      </c>
      <c r="H6140" s="18"/>
    </row>
    <row r="6141" spans="1:8" x14ac:dyDescent="0.25">
      <c r="A6141" s="19"/>
      <c r="C6141" t="s">
        <v>28363</v>
      </c>
      <c r="D6141" t="s">
        <v>28362</v>
      </c>
      <c r="H6141" s="18"/>
    </row>
    <row r="6142" spans="1:8" x14ac:dyDescent="0.25">
      <c r="A6142" s="19"/>
      <c r="C6142" t="s">
        <v>27409</v>
      </c>
      <c r="D6142" t="s">
        <v>27408</v>
      </c>
      <c r="H6142" s="18"/>
    </row>
    <row r="6143" spans="1:8" x14ac:dyDescent="0.25">
      <c r="A6143" s="19"/>
      <c r="C6143" t="s">
        <v>28875</v>
      </c>
      <c r="D6143" t="s">
        <v>28874</v>
      </c>
      <c r="H6143" s="18"/>
    </row>
    <row r="6144" spans="1:8" x14ac:dyDescent="0.25">
      <c r="A6144" s="19"/>
      <c r="C6144" t="s">
        <v>27747</v>
      </c>
      <c r="D6144" t="s">
        <v>27746</v>
      </c>
      <c r="H6144" s="18"/>
    </row>
    <row r="6145" spans="1:8" x14ac:dyDescent="0.25">
      <c r="A6145" s="19"/>
      <c r="C6145" t="s">
        <v>27407</v>
      </c>
      <c r="D6145" t="s">
        <v>27406</v>
      </c>
      <c r="H6145" s="18"/>
    </row>
    <row r="6146" spans="1:8" x14ac:dyDescent="0.25">
      <c r="A6146" s="19"/>
      <c r="C6146" t="s">
        <v>30933</v>
      </c>
      <c r="D6146" t="s">
        <v>30932</v>
      </c>
      <c r="H6146" s="18"/>
    </row>
    <row r="6147" spans="1:8" x14ac:dyDescent="0.25">
      <c r="A6147" s="19"/>
      <c r="C6147" t="s">
        <v>27173</v>
      </c>
      <c r="D6147" t="s">
        <v>27172</v>
      </c>
      <c r="H6147" s="18"/>
    </row>
    <row r="6148" spans="1:8" x14ac:dyDescent="0.25">
      <c r="A6148" s="19"/>
      <c r="C6148" t="s">
        <v>32030</v>
      </c>
      <c r="D6148" t="s">
        <v>32029</v>
      </c>
      <c r="H6148" s="18"/>
    </row>
    <row r="6149" spans="1:8" x14ac:dyDescent="0.25">
      <c r="A6149" s="19"/>
      <c r="C6149" t="s">
        <v>32026</v>
      </c>
      <c r="D6149" t="s">
        <v>32025</v>
      </c>
      <c r="H6149" s="18"/>
    </row>
    <row r="6150" spans="1:8" x14ac:dyDescent="0.25">
      <c r="A6150" s="19"/>
      <c r="C6150" t="s">
        <v>27053</v>
      </c>
      <c r="D6150" t="s">
        <v>27052</v>
      </c>
      <c r="H6150" s="18"/>
    </row>
    <row r="6151" spans="1:8" x14ac:dyDescent="0.25">
      <c r="A6151" s="19"/>
      <c r="C6151" t="s">
        <v>27405</v>
      </c>
      <c r="D6151" t="s">
        <v>27404</v>
      </c>
      <c r="H6151" s="18"/>
    </row>
    <row r="6152" spans="1:8" x14ac:dyDescent="0.25">
      <c r="A6152" s="19"/>
      <c r="C6152" t="s">
        <v>27055</v>
      </c>
      <c r="D6152" t="s">
        <v>27054</v>
      </c>
      <c r="H6152" s="18"/>
    </row>
    <row r="6153" spans="1:8" x14ac:dyDescent="0.25">
      <c r="A6153" s="19"/>
      <c r="C6153" t="s">
        <v>27631</v>
      </c>
      <c r="D6153" t="s">
        <v>27630</v>
      </c>
      <c r="H6153" s="18"/>
    </row>
    <row r="6154" spans="1:8" x14ac:dyDescent="0.25">
      <c r="A6154" s="19"/>
      <c r="C6154" t="s">
        <v>29620</v>
      </c>
      <c r="D6154" t="s">
        <v>29619</v>
      </c>
      <c r="H6154" s="18"/>
    </row>
    <row r="6155" spans="1:8" x14ac:dyDescent="0.25">
      <c r="A6155" s="19"/>
      <c r="C6155" t="s">
        <v>27051</v>
      </c>
      <c r="D6155" t="s">
        <v>27050</v>
      </c>
      <c r="H6155" s="18"/>
    </row>
    <row r="6156" spans="1:8" x14ac:dyDescent="0.25">
      <c r="A6156" s="19"/>
      <c r="C6156" t="s">
        <v>29133</v>
      </c>
      <c r="D6156" t="s">
        <v>29132</v>
      </c>
      <c r="H6156" s="18"/>
    </row>
    <row r="6157" spans="1:8" x14ac:dyDescent="0.25">
      <c r="A6157" s="19"/>
      <c r="C6157" t="s">
        <v>27745</v>
      </c>
      <c r="D6157" t="s">
        <v>27744</v>
      </c>
      <c r="H6157" s="18"/>
    </row>
    <row r="6158" spans="1:8" x14ac:dyDescent="0.25">
      <c r="A6158" s="19"/>
      <c r="C6158" t="s">
        <v>28023</v>
      </c>
      <c r="D6158" t="s">
        <v>28022</v>
      </c>
      <c r="H6158" s="18"/>
    </row>
    <row r="6159" spans="1:8" x14ac:dyDescent="0.25">
      <c r="A6159" s="19"/>
      <c r="C6159" t="s">
        <v>27241</v>
      </c>
      <c r="D6159" t="s">
        <v>27240</v>
      </c>
      <c r="H6159" s="18"/>
    </row>
    <row r="6160" spans="1:8" x14ac:dyDescent="0.25">
      <c r="A6160" s="19"/>
      <c r="C6160" t="s">
        <v>29847</v>
      </c>
      <c r="D6160" t="s">
        <v>29846</v>
      </c>
      <c r="H6160" s="18"/>
    </row>
    <row r="6161" spans="1:8" x14ac:dyDescent="0.25">
      <c r="A6161" s="19"/>
      <c r="C6161" t="s">
        <v>27049</v>
      </c>
      <c r="D6161" t="s">
        <v>27048</v>
      </c>
      <c r="H6161" s="18"/>
    </row>
    <row r="6162" spans="1:8" x14ac:dyDescent="0.25">
      <c r="A6162" s="19"/>
      <c r="C6162" t="s">
        <v>27099</v>
      </c>
      <c r="D6162" t="s">
        <v>27098</v>
      </c>
      <c r="H6162" s="18"/>
    </row>
    <row r="6163" spans="1:8" x14ac:dyDescent="0.25">
      <c r="A6163" s="19"/>
      <c r="C6163" t="s">
        <v>33103</v>
      </c>
      <c r="D6163" t="s">
        <v>33102</v>
      </c>
      <c r="H6163" s="18"/>
    </row>
    <row r="6164" spans="1:8" x14ac:dyDescent="0.25">
      <c r="A6164" s="19"/>
      <c r="C6164" t="s">
        <v>27161</v>
      </c>
      <c r="D6164" t="s">
        <v>27160</v>
      </c>
      <c r="H6164" s="18"/>
    </row>
    <row r="6165" spans="1:8" x14ac:dyDescent="0.25">
      <c r="A6165" s="19"/>
      <c r="C6165" t="s">
        <v>32022</v>
      </c>
      <c r="D6165" t="s">
        <v>32021</v>
      </c>
      <c r="H6165" s="18"/>
    </row>
    <row r="6166" spans="1:8" x14ac:dyDescent="0.25">
      <c r="A6166" s="19"/>
      <c r="C6166" t="s">
        <v>27047</v>
      </c>
      <c r="D6166" t="s">
        <v>27046</v>
      </c>
      <c r="H6166" s="18"/>
    </row>
    <row r="6167" spans="1:8" x14ac:dyDescent="0.25">
      <c r="A6167" s="19"/>
      <c r="C6167" t="s">
        <v>27195</v>
      </c>
      <c r="D6167" t="s">
        <v>27194</v>
      </c>
      <c r="H6167" s="18"/>
    </row>
    <row r="6168" spans="1:8" x14ac:dyDescent="0.25">
      <c r="A6168" s="19"/>
      <c r="C6168" t="s">
        <v>28021</v>
      </c>
      <c r="D6168" t="s">
        <v>28020</v>
      </c>
      <c r="H6168" s="18"/>
    </row>
    <row r="6169" spans="1:8" x14ac:dyDescent="0.25">
      <c r="A6169" s="19"/>
      <c r="C6169" t="s">
        <v>31216</v>
      </c>
      <c r="D6169" t="s">
        <v>31215</v>
      </c>
      <c r="H6169" s="18"/>
    </row>
    <row r="6170" spans="1:8" x14ac:dyDescent="0.25">
      <c r="A6170" s="19"/>
      <c r="C6170" t="s">
        <v>32018</v>
      </c>
      <c r="D6170" t="s">
        <v>32017</v>
      </c>
      <c r="H6170" s="18"/>
    </row>
    <row r="6171" spans="1:8" x14ac:dyDescent="0.25">
      <c r="A6171" s="19"/>
      <c r="C6171" t="s">
        <v>28407</v>
      </c>
      <c r="D6171" t="s">
        <v>28406</v>
      </c>
      <c r="H6171" s="18"/>
    </row>
    <row r="6172" spans="1:8" x14ac:dyDescent="0.25">
      <c r="A6172" s="19"/>
      <c r="C6172" t="s">
        <v>28019</v>
      </c>
      <c r="D6172" t="s">
        <v>28018</v>
      </c>
      <c r="H6172" s="18"/>
    </row>
    <row r="6173" spans="1:8" x14ac:dyDescent="0.25">
      <c r="A6173" s="19"/>
      <c r="C6173" t="s">
        <v>27403</v>
      </c>
      <c r="D6173" t="s">
        <v>27402</v>
      </c>
      <c r="H6173" s="18"/>
    </row>
    <row r="6174" spans="1:8" x14ac:dyDescent="0.25">
      <c r="A6174" s="19"/>
      <c r="C6174" t="s">
        <v>29035</v>
      </c>
      <c r="D6174" t="s">
        <v>29034</v>
      </c>
      <c r="H6174" s="18"/>
    </row>
    <row r="6175" spans="1:8" x14ac:dyDescent="0.25">
      <c r="A6175" s="19"/>
      <c r="C6175" t="s">
        <v>34036</v>
      </c>
      <c r="D6175" t="s">
        <v>34035</v>
      </c>
      <c r="H6175" s="18"/>
    </row>
    <row r="6176" spans="1:8" x14ac:dyDescent="0.25">
      <c r="A6176" s="19"/>
      <c r="C6176" t="s">
        <v>27401</v>
      </c>
      <c r="D6176" t="s">
        <v>27400</v>
      </c>
      <c r="H6176" s="18"/>
    </row>
    <row r="6177" spans="1:8" x14ac:dyDescent="0.25">
      <c r="A6177" s="19"/>
      <c r="C6177" t="s">
        <v>27083</v>
      </c>
      <c r="D6177" t="s">
        <v>27082</v>
      </c>
      <c r="H6177" s="18"/>
    </row>
    <row r="6178" spans="1:8" x14ac:dyDescent="0.25">
      <c r="A6178" s="19"/>
      <c r="C6178" t="s">
        <v>27647</v>
      </c>
      <c r="D6178" t="s">
        <v>27646</v>
      </c>
      <c r="H6178" s="18"/>
    </row>
    <row r="6179" spans="1:8" x14ac:dyDescent="0.25">
      <c r="A6179" s="19"/>
      <c r="C6179" t="s">
        <v>32014</v>
      </c>
      <c r="D6179" t="s">
        <v>32013</v>
      </c>
      <c r="H6179" s="18"/>
    </row>
    <row r="6180" spans="1:8" x14ac:dyDescent="0.25">
      <c r="A6180" s="19"/>
      <c r="C6180" t="s">
        <v>29129</v>
      </c>
      <c r="D6180" t="s">
        <v>29128</v>
      </c>
      <c r="H6180" s="18"/>
    </row>
    <row r="6181" spans="1:8" x14ac:dyDescent="0.25">
      <c r="A6181" s="19"/>
      <c r="C6181" t="s">
        <v>31866</v>
      </c>
      <c r="D6181" t="s">
        <v>31865</v>
      </c>
      <c r="H6181" s="18"/>
    </row>
    <row r="6182" spans="1:8" x14ac:dyDescent="0.25">
      <c r="A6182" s="19"/>
      <c r="C6182" t="s">
        <v>29125</v>
      </c>
      <c r="D6182" t="s">
        <v>29124</v>
      </c>
      <c r="H6182" s="18"/>
    </row>
    <row r="6183" spans="1:8" x14ac:dyDescent="0.25">
      <c r="A6183" s="19"/>
      <c r="C6183" t="s">
        <v>27081</v>
      </c>
      <c r="D6183" t="s">
        <v>27080</v>
      </c>
      <c r="H6183" s="18"/>
    </row>
    <row r="6184" spans="1:8" x14ac:dyDescent="0.25">
      <c r="A6184" s="19"/>
      <c r="C6184" t="s">
        <v>27097</v>
      </c>
      <c r="D6184" t="s">
        <v>27096</v>
      </c>
      <c r="H6184" s="18"/>
    </row>
    <row r="6185" spans="1:8" x14ac:dyDescent="0.25">
      <c r="A6185" s="19"/>
      <c r="C6185" t="s">
        <v>32010</v>
      </c>
      <c r="D6185" t="s">
        <v>32009</v>
      </c>
      <c r="H6185" s="18"/>
    </row>
    <row r="6186" spans="1:8" x14ac:dyDescent="0.25">
      <c r="A6186" s="19"/>
      <c r="C6186" t="s">
        <v>28405</v>
      </c>
      <c r="D6186" t="s">
        <v>28404</v>
      </c>
      <c r="H6186" s="18"/>
    </row>
    <row r="6187" spans="1:8" x14ac:dyDescent="0.25">
      <c r="A6187" s="19"/>
      <c r="C6187" t="s">
        <v>30929</v>
      </c>
      <c r="D6187" t="s">
        <v>30928</v>
      </c>
      <c r="H6187" s="18"/>
    </row>
    <row r="6188" spans="1:8" x14ac:dyDescent="0.25">
      <c r="A6188" s="19"/>
      <c r="C6188" t="s">
        <v>27919</v>
      </c>
      <c r="D6188" t="s">
        <v>27918</v>
      </c>
      <c r="H6188" s="18"/>
    </row>
    <row r="6189" spans="1:8" x14ac:dyDescent="0.25">
      <c r="A6189" s="19"/>
      <c r="C6189" t="s">
        <v>32006</v>
      </c>
      <c r="D6189" t="s">
        <v>32005</v>
      </c>
      <c r="H6189" s="18"/>
    </row>
    <row r="6190" spans="1:8" x14ac:dyDescent="0.25">
      <c r="A6190" s="19"/>
      <c r="C6190" t="s">
        <v>32002</v>
      </c>
      <c r="D6190" t="s">
        <v>32001</v>
      </c>
      <c r="H6190" s="18"/>
    </row>
    <row r="6191" spans="1:8" x14ac:dyDescent="0.25">
      <c r="A6191" s="19"/>
      <c r="C6191" t="s">
        <v>27261</v>
      </c>
      <c r="D6191" t="s">
        <v>27260</v>
      </c>
      <c r="H6191" s="18"/>
    </row>
    <row r="6192" spans="1:8" x14ac:dyDescent="0.25">
      <c r="A6192" s="19"/>
      <c r="C6192" t="s">
        <v>29121</v>
      </c>
      <c r="D6192" t="s">
        <v>29120</v>
      </c>
      <c r="H6192" s="18"/>
    </row>
    <row r="6193" spans="1:8" x14ac:dyDescent="0.25">
      <c r="A6193" s="19"/>
      <c r="C6193" t="s">
        <v>31998</v>
      </c>
      <c r="D6193" t="s">
        <v>31997</v>
      </c>
      <c r="H6193" s="18"/>
    </row>
    <row r="6194" spans="1:8" x14ac:dyDescent="0.25">
      <c r="A6194" s="19"/>
      <c r="C6194" t="s">
        <v>28017</v>
      </c>
      <c r="D6194" t="s">
        <v>28016</v>
      </c>
      <c r="H6194" s="18"/>
    </row>
    <row r="6195" spans="1:8" x14ac:dyDescent="0.25">
      <c r="A6195" s="19"/>
      <c r="C6195" t="s">
        <v>31994</v>
      </c>
      <c r="D6195" t="s">
        <v>31993</v>
      </c>
      <c r="H6195" s="18"/>
    </row>
    <row r="6196" spans="1:8" x14ac:dyDescent="0.25">
      <c r="A6196" s="19"/>
      <c r="C6196" t="s">
        <v>29117</v>
      </c>
      <c r="D6196" t="s">
        <v>29116</v>
      </c>
      <c r="H6196" s="18"/>
    </row>
    <row r="6197" spans="1:8" x14ac:dyDescent="0.25">
      <c r="A6197" s="19"/>
      <c r="C6197" t="s">
        <v>28015</v>
      </c>
      <c r="D6197" t="s">
        <v>28014</v>
      </c>
      <c r="H6197" s="18"/>
    </row>
    <row r="6198" spans="1:8" x14ac:dyDescent="0.25">
      <c r="A6198" s="19"/>
      <c r="C6198" t="s">
        <v>28013</v>
      </c>
      <c r="D6198" t="s">
        <v>28012</v>
      </c>
      <c r="H6198" s="18"/>
    </row>
    <row r="6199" spans="1:8" x14ac:dyDescent="0.25">
      <c r="A6199" s="19"/>
      <c r="C6199" t="s">
        <v>28391</v>
      </c>
      <c r="D6199" t="s">
        <v>28390</v>
      </c>
      <c r="H6199" s="18"/>
    </row>
    <row r="6200" spans="1:8" x14ac:dyDescent="0.25">
      <c r="A6200" s="19"/>
      <c r="C6200" t="s">
        <v>27917</v>
      </c>
      <c r="D6200" t="s">
        <v>27916</v>
      </c>
      <c r="H6200" s="18"/>
    </row>
    <row r="6201" spans="1:8" x14ac:dyDescent="0.25">
      <c r="A6201" s="19"/>
      <c r="C6201" t="s">
        <v>33482</v>
      </c>
      <c r="D6201" t="s">
        <v>33481</v>
      </c>
      <c r="H6201" s="18"/>
    </row>
    <row r="6202" spans="1:8" x14ac:dyDescent="0.25">
      <c r="A6202" s="19"/>
      <c r="C6202" t="s">
        <v>27571</v>
      </c>
      <c r="D6202" t="s">
        <v>27570</v>
      </c>
      <c r="H6202" s="18"/>
    </row>
    <row r="6203" spans="1:8" x14ac:dyDescent="0.25">
      <c r="A6203" s="19"/>
      <c r="C6203" t="s">
        <v>27551</v>
      </c>
      <c r="D6203" t="s">
        <v>27550</v>
      </c>
      <c r="H6203" s="18"/>
    </row>
    <row r="6204" spans="1:8" x14ac:dyDescent="0.25">
      <c r="A6204" s="19"/>
      <c r="C6204" t="s">
        <v>30925</v>
      </c>
      <c r="D6204" t="s">
        <v>30924</v>
      </c>
      <c r="H6204" s="18"/>
    </row>
    <row r="6205" spans="1:8" x14ac:dyDescent="0.25">
      <c r="A6205" s="19"/>
      <c r="C6205" t="s">
        <v>27629</v>
      </c>
      <c r="D6205" t="s">
        <v>27628</v>
      </c>
      <c r="H6205" s="18"/>
    </row>
    <row r="6206" spans="1:8" x14ac:dyDescent="0.25">
      <c r="A6206" s="19"/>
      <c r="C6206" t="s">
        <v>27399</v>
      </c>
      <c r="D6206" t="s">
        <v>27398</v>
      </c>
      <c r="H6206" s="18"/>
    </row>
    <row r="6207" spans="1:8" x14ac:dyDescent="0.25">
      <c r="A6207" s="19"/>
      <c r="C6207" t="s">
        <v>31586</v>
      </c>
      <c r="D6207" t="s">
        <v>31585</v>
      </c>
      <c r="H6207" s="18"/>
    </row>
    <row r="6208" spans="1:8" x14ac:dyDescent="0.25">
      <c r="A6208" s="19"/>
      <c r="C6208" t="s">
        <v>27093</v>
      </c>
      <c r="D6208" t="s">
        <v>27092</v>
      </c>
      <c r="H6208" s="18"/>
    </row>
    <row r="6209" spans="1:8" x14ac:dyDescent="0.25">
      <c r="A6209" s="19"/>
      <c r="C6209" t="s">
        <v>28403</v>
      </c>
      <c r="D6209" t="s">
        <v>28402</v>
      </c>
      <c r="H6209" s="18"/>
    </row>
    <row r="6210" spans="1:8" x14ac:dyDescent="0.25">
      <c r="A6210" s="19"/>
      <c r="C6210" t="s">
        <v>27903</v>
      </c>
      <c r="D6210" t="s">
        <v>27902</v>
      </c>
      <c r="H6210" s="18"/>
    </row>
    <row r="6211" spans="1:8" x14ac:dyDescent="0.25">
      <c r="A6211" s="19"/>
      <c r="C6211" t="s">
        <v>27079</v>
      </c>
      <c r="D6211" t="s">
        <v>27078</v>
      </c>
      <c r="H6211" s="18"/>
    </row>
    <row r="6212" spans="1:8" x14ac:dyDescent="0.25">
      <c r="A6212" s="19"/>
      <c r="C6212" t="s">
        <v>27217</v>
      </c>
      <c r="D6212" t="s">
        <v>27216</v>
      </c>
      <c r="H6212" s="18"/>
    </row>
    <row r="6213" spans="1:8" x14ac:dyDescent="0.25">
      <c r="A6213" s="19"/>
      <c r="C6213" t="s">
        <v>30142</v>
      </c>
      <c r="D6213" t="s">
        <v>30141</v>
      </c>
      <c r="H6213" s="18"/>
    </row>
    <row r="6214" spans="1:8" x14ac:dyDescent="0.25">
      <c r="A6214" s="19"/>
      <c r="C6214" t="s">
        <v>31419</v>
      </c>
      <c r="D6214" t="s">
        <v>31418</v>
      </c>
      <c r="H6214" s="18"/>
    </row>
    <row r="6215" spans="1:8" x14ac:dyDescent="0.25">
      <c r="A6215" s="19"/>
      <c r="C6215" t="s">
        <v>27685</v>
      </c>
      <c r="D6215" t="s">
        <v>27684</v>
      </c>
      <c r="H6215" s="18"/>
    </row>
    <row r="6216" spans="1:8" x14ac:dyDescent="0.25">
      <c r="A6216" s="19"/>
      <c r="C6216" t="s">
        <v>31686</v>
      </c>
      <c r="D6216" t="s">
        <v>31685</v>
      </c>
      <c r="H6216" s="18"/>
    </row>
    <row r="6217" spans="1:8" x14ac:dyDescent="0.25">
      <c r="A6217" s="19"/>
      <c r="C6217" t="s">
        <v>27743</v>
      </c>
      <c r="D6217" t="s">
        <v>27742</v>
      </c>
      <c r="H6217" s="18"/>
    </row>
    <row r="6218" spans="1:8" x14ac:dyDescent="0.25">
      <c r="A6218" s="19"/>
      <c r="C6218" t="s">
        <v>28227</v>
      </c>
      <c r="D6218" t="s">
        <v>28226</v>
      </c>
      <c r="H6218" s="18"/>
    </row>
    <row r="6219" spans="1:8" x14ac:dyDescent="0.25">
      <c r="A6219" s="19"/>
      <c r="C6219" t="s">
        <v>29844</v>
      </c>
      <c r="D6219" t="s">
        <v>29843</v>
      </c>
      <c r="H6219" s="18"/>
    </row>
    <row r="6220" spans="1:8" x14ac:dyDescent="0.25">
      <c r="A6220" s="19"/>
      <c r="C6220" t="s">
        <v>42113</v>
      </c>
      <c r="D6220" t="s">
        <v>42112</v>
      </c>
      <c r="H6220" s="18"/>
    </row>
    <row r="6221" spans="1:8" x14ac:dyDescent="0.25">
      <c r="A6221" s="19"/>
      <c r="C6221" t="s">
        <v>42111</v>
      </c>
      <c r="D6221" t="s">
        <v>42110</v>
      </c>
      <c r="H6221" s="18"/>
    </row>
    <row r="6222" spans="1:8" x14ac:dyDescent="0.25">
      <c r="A6222" s="19"/>
      <c r="C6222" t="s">
        <v>42109</v>
      </c>
      <c r="D6222" t="s">
        <v>42108</v>
      </c>
      <c r="H6222" s="18"/>
    </row>
    <row r="6223" spans="1:8" x14ac:dyDescent="0.25">
      <c r="A6223" s="19"/>
      <c r="C6223" t="s">
        <v>42107</v>
      </c>
      <c r="D6223" t="s">
        <v>42106</v>
      </c>
      <c r="H6223" s="18"/>
    </row>
    <row r="6224" spans="1:8" x14ac:dyDescent="0.25">
      <c r="A6224" s="19"/>
      <c r="C6224" t="s">
        <v>42105</v>
      </c>
      <c r="D6224" t="s">
        <v>42104</v>
      </c>
      <c r="H6224" s="18"/>
    </row>
    <row r="6225" spans="1:8" x14ac:dyDescent="0.25">
      <c r="A6225" s="19"/>
      <c r="C6225" t="s">
        <v>42103</v>
      </c>
      <c r="D6225" t="s">
        <v>42102</v>
      </c>
      <c r="H6225" s="18"/>
    </row>
    <row r="6226" spans="1:8" x14ac:dyDescent="0.25">
      <c r="A6226" s="19"/>
      <c r="C6226" t="s">
        <v>42101</v>
      </c>
      <c r="D6226" t="s">
        <v>42100</v>
      </c>
      <c r="H6226" s="18"/>
    </row>
    <row r="6227" spans="1:8" x14ac:dyDescent="0.25">
      <c r="A6227" s="19"/>
      <c r="C6227" t="s">
        <v>42099</v>
      </c>
      <c r="D6227" t="s">
        <v>42098</v>
      </c>
      <c r="H6227" s="18"/>
    </row>
    <row r="6228" spans="1:8" x14ac:dyDescent="0.25">
      <c r="A6228" s="19"/>
      <c r="C6228" t="s">
        <v>42097</v>
      </c>
      <c r="D6228" t="s">
        <v>42096</v>
      </c>
      <c r="H6228" s="18"/>
    </row>
    <row r="6229" spans="1:8" x14ac:dyDescent="0.25">
      <c r="A6229" s="19"/>
      <c r="C6229" t="s">
        <v>42095</v>
      </c>
      <c r="D6229" t="s">
        <v>42094</v>
      </c>
      <c r="H6229" s="18"/>
    </row>
    <row r="6230" spans="1:8" x14ac:dyDescent="0.25">
      <c r="A6230" s="19"/>
      <c r="C6230" t="s">
        <v>42093</v>
      </c>
      <c r="D6230" t="s">
        <v>42092</v>
      </c>
      <c r="H6230" s="18"/>
    </row>
    <row r="6231" spans="1:8" x14ac:dyDescent="0.25">
      <c r="A6231" s="19"/>
      <c r="C6231" t="s">
        <v>42091</v>
      </c>
      <c r="D6231" t="s">
        <v>42090</v>
      </c>
      <c r="H6231" s="18"/>
    </row>
    <row r="6232" spans="1:8" x14ac:dyDescent="0.25">
      <c r="A6232" s="19"/>
      <c r="C6232" t="s">
        <v>42089</v>
      </c>
      <c r="D6232" t="s">
        <v>42088</v>
      </c>
      <c r="H6232" s="18"/>
    </row>
    <row r="6233" spans="1:8" x14ac:dyDescent="0.25">
      <c r="A6233" s="19"/>
      <c r="C6233" t="s">
        <v>42087</v>
      </c>
      <c r="D6233" t="s">
        <v>42086</v>
      </c>
      <c r="H6233" s="18"/>
    </row>
    <row r="6234" spans="1:8" x14ac:dyDescent="0.25">
      <c r="A6234" s="19"/>
      <c r="C6234" t="s">
        <v>42085</v>
      </c>
      <c r="D6234" t="s">
        <v>42084</v>
      </c>
      <c r="H6234" s="18"/>
    </row>
    <row r="6235" spans="1:8" x14ac:dyDescent="0.25">
      <c r="A6235" s="19"/>
      <c r="C6235" t="s">
        <v>42083</v>
      </c>
      <c r="D6235" t="s">
        <v>42082</v>
      </c>
      <c r="H6235" s="18"/>
    </row>
    <row r="6236" spans="1:8" x14ac:dyDescent="0.25">
      <c r="A6236" s="19"/>
      <c r="C6236" t="s">
        <v>29295</v>
      </c>
      <c r="D6236" t="s">
        <v>42081</v>
      </c>
      <c r="H6236" s="18"/>
    </row>
    <row r="6237" spans="1:8" x14ac:dyDescent="0.25">
      <c r="A6237" s="19"/>
      <c r="C6237" t="s">
        <v>42080</v>
      </c>
      <c r="D6237" t="s">
        <v>42079</v>
      </c>
      <c r="H6237" s="18"/>
    </row>
    <row r="6238" spans="1:8" x14ac:dyDescent="0.25">
      <c r="A6238" s="19"/>
      <c r="C6238" t="s">
        <v>42078</v>
      </c>
      <c r="D6238" t="s">
        <v>42077</v>
      </c>
      <c r="H6238" s="18"/>
    </row>
    <row r="6239" spans="1:8" x14ac:dyDescent="0.25">
      <c r="A6239" s="19"/>
      <c r="C6239" t="s">
        <v>42076</v>
      </c>
      <c r="D6239" t="s">
        <v>42075</v>
      </c>
      <c r="H6239" s="18"/>
    </row>
    <row r="6240" spans="1:8" x14ac:dyDescent="0.25">
      <c r="A6240" s="19"/>
      <c r="C6240" t="s">
        <v>42074</v>
      </c>
      <c r="D6240" t="s">
        <v>42073</v>
      </c>
      <c r="H6240" s="18"/>
    </row>
    <row r="6241" spans="1:8" x14ac:dyDescent="0.25">
      <c r="A6241" s="19"/>
      <c r="C6241" t="s">
        <v>42072</v>
      </c>
      <c r="D6241" t="s">
        <v>42071</v>
      </c>
      <c r="H6241" s="18"/>
    </row>
    <row r="6242" spans="1:8" x14ac:dyDescent="0.25">
      <c r="A6242" s="19"/>
      <c r="C6242" t="s">
        <v>42070</v>
      </c>
      <c r="D6242" t="s">
        <v>42069</v>
      </c>
      <c r="H6242" s="18"/>
    </row>
    <row r="6243" spans="1:8" x14ac:dyDescent="0.25">
      <c r="A6243" s="19"/>
      <c r="C6243" t="s">
        <v>42068</v>
      </c>
      <c r="D6243" t="s">
        <v>42067</v>
      </c>
      <c r="H6243" s="18"/>
    </row>
    <row r="6244" spans="1:8" x14ac:dyDescent="0.25">
      <c r="A6244" s="19"/>
      <c r="C6244" t="s">
        <v>42066</v>
      </c>
      <c r="D6244" t="s">
        <v>42065</v>
      </c>
      <c r="H6244" s="18"/>
    </row>
    <row r="6245" spans="1:8" x14ac:dyDescent="0.25">
      <c r="A6245" s="19"/>
      <c r="C6245" t="s">
        <v>42064</v>
      </c>
      <c r="D6245" t="s">
        <v>42063</v>
      </c>
      <c r="H6245" s="18"/>
    </row>
    <row r="6246" spans="1:8" x14ac:dyDescent="0.25">
      <c r="A6246" s="19"/>
      <c r="C6246" t="s">
        <v>42062</v>
      </c>
      <c r="D6246" t="s">
        <v>42061</v>
      </c>
      <c r="H6246" s="18"/>
    </row>
    <row r="6247" spans="1:8" x14ac:dyDescent="0.25">
      <c r="A6247" s="19"/>
      <c r="C6247" t="s">
        <v>42060</v>
      </c>
      <c r="D6247" t="s">
        <v>42059</v>
      </c>
      <c r="H6247" s="18"/>
    </row>
    <row r="6248" spans="1:8" x14ac:dyDescent="0.25">
      <c r="A6248" s="19"/>
      <c r="C6248" t="s">
        <v>42058</v>
      </c>
      <c r="D6248" t="s">
        <v>42057</v>
      </c>
      <c r="H6248" s="18"/>
    </row>
    <row r="6249" spans="1:8" x14ac:dyDescent="0.25">
      <c r="A6249" s="19"/>
      <c r="C6249" t="s">
        <v>42056</v>
      </c>
      <c r="D6249" t="s">
        <v>42055</v>
      </c>
      <c r="H6249" s="18"/>
    </row>
    <row r="6250" spans="1:8" x14ac:dyDescent="0.25">
      <c r="A6250" s="19"/>
      <c r="C6250" t="s">
        <v>42054</v>
      </c>
      <c r="D6250" t="s">
        <v>42053</v>
      </c>
      <c r="H6250" s="18"/>
    </row>
    <row r="6251" spans="1:8" x14ac:dyDescent="0.25">
      <c r="A6251" s="19"/>
      <c r="C6251" t="s">
        <v>42052</v>
      </c>
      <c r="D6251" t="s">
        <v>42051</v>
      </c>
      <c r="H6251" s="18"/>
    </row>
    <row r="6252" spans="1:8" x14ac:dyDescent="0.25">
      <c r="A6252" s="19"/>
      <c r="C6252" t="s">
        <v>42050</v>
      </c>
      <c r="D6252" t="s">
        <v>42049</v>
      </c>
      <c r="H6252" s="18"/>
    </row>
    <row r="6253" spans="1:8" x14ac:dyDescent="0.25">
      <c r="A6253" s="19"/>
      <c r="C6253" t="s">
        <v>42048</v>
      </c>
      <c r="D6253" t="s">
        <v>42047</v>
      </c>
      <c r="H6253" s="18"/>
    </row>
    <row r="6254" spans="1:8" x14ac:dyDescent="0.25">
      <c r="A6254" s="19"/>
      <c r="C6254" t="s">
        <v>42046</v>
      </c>
      <c r="D6254" t="s">
        <v>42045</v>
      </c>
      <c r="H6254" s="18"/>
    </row>
    <row r="6255" spans="1:8" x14ac:dyDescent="0.25">
      <c r="A6255" s="19"/>
      <c r="C6255" t="s">
        <v>42044</v>
      </c>
      <c r="D6255" t="s">
        <v>42043</v>
      </c>
      <c r="H6255" s="18"/>
    </row>
    <row r="6256" spans="1:8" x14ac:dyDescent="0.25">
      <c r="A6256" s="19"/>
      <c r="C6256" t="s">
        <v>42042</v>
      </c>
      <c r="D6256" t="s">
        <v>42041</v>
      </c>
      <c r="H6256" s="18"/>
    </row>
    <row r="6257" spans="1:8" x14ac:dyDescent="0.25">
      <c r="A6257" s="19"/>
      <c r="C6257" t="s">
        <v>42040</v>
      </c>
      <c r="D6257" t="s">
        <v>42039</v>
      </c>
      <c r="H6257" s="18"/>
    </row>
    <row r="6258" spans="1:8" x14ac:dyDescent="0.25">
      <c r="A6258" s="19"/>
      <c r="C6258" t="s">
        <v>42038</v>
      </c>
      <c r="D6258" t="s">
        <v>42037</v>
      </c>
      <c r="H6258" s="18"/>
    </row>
    <row r="6259" spans="1:8" x14ac:dyDescent="0.25">
      <c r="A6259" s="19"/>
      <c r="C6259" t="s">
        <v>42036</v>
      </c>
      <c r="D6259" t="s">
        <v>42035</v>
      </c>
      <c r="H6259" s="18"/>
    </row>
    <row r="6260" spans="1:8" x14ac:dyDescent="0.25">
      <c r="A6260" s="19"/>
      <c r="C6260" t="s">
        <v>42034</v>
      </c>
      <c r="D6260" t="s">
        <v>42033</v>
      </c>
      <c r="H6260" s="18"/>
    </row>
    <row r="6261" spans="1:8" x14ac:dyDescent="0.25">
      <c r="A6261" s="19"/>
      <c r="C6261" t="s">
        <v>42032</v>
      </c>
      <c r="D6261" t="s">
        <v>42031</v>
      </c>
      <c r="H6261" s="18"/>
    </row>
    <row r="6262" spans="1:8" x14ac:dyDescent="0.25">
      <c r="A6262" s="19"/>
      <c r="C6262" t="s">
        <v>42030</v>
      </c>
      <c r="D6262" t="s">
        <v>42029</v>
      </c>
      <c r="H6262" s="18"/>
    </row>
    <row r="6263" spans="1:8" x14ac:dyDescent="0.25">
      <c r="A6263" s="19"/>
      <c r="C6263" t="s">
        <v>42028</v>
      </c>
      <c r="D6263" t="s">
        <v>42027</v>
      </c>
      <c r="H6263" s="18"/>
    </row>
    <row r="6264" spans="1:8" x14ac:dyDescent="0.25">
      <c r="A6264" s="19"/>
      <c r="C6264" t="s">
        <v>42026</v>
      </c>
      <c r="D6264" t="s">
        <v>42025</v>
      </c>
      <c r="H6264" s="18"/>
    </row>
    <row r="6265" spans="1:8" x14ac:dyDescent="0.25">
      <c r="A6265" s="19"/>
      <c r="C6265" t="s">
        <v>42024</v>
      </c>
      <c r="D6265" t="s">
        <v>42023</v>
      </c>
      <c r="H6265" s="18"/>
    </row>
    <row r="6266" spans="1:8" x14ac:dyDescent="0.25">
      <c r="A6266" s="19"/>
      <c r="C6266" t="s">
        <v>42022</v>
      </c>
      <c r="D6266" t="s">
        <v>42021</v>
      </c>
      <c r="H6266" s="18"/>
    </row>
    <row r="6267" spans="1:8" x14ac:dyDescent="0.25">
      <c r="A6267" s="19"/>
      <c r="C6267" t="s">
        <v>42020</v>
      </c>
      <c r="D6267" t="s">
        <v>42019</v>
      </c>
      <c r="H6267" s="18"/>
    </row>
    <row r="6268" spans="1:8" x14ac:dyDescent="0.25">
      <c r="A6268" s="19"/>
      <c r="C6268" t="s">
        <v>42018</v>
      </c>
      <c r="D6268" t="s">
        <v>42017</v>
      </c>
      <c r="H6268" s="18"/>
    </row>
    <row r="6269" spans="1:8" x14ac:dyDescent="0.25">
      <c r="A6269" s="19"/>
      <c r="C6269" t="s">
        <v>42016</v>
      </c>
      <c r="D6269" t="s">
        <v>42015</v>
      </c>
      <c r="H6269" s="18"/>
    </row>
    <row r="6270" spans="1:8" x14ac:dyDescent="0.25">
      <c r="A6270" s="19"/>
      <c r="C6270" t="s">
        <v>42014</v>
      </c>
      <c r="D6270" t="s">
        <v>42013</v>
      </c>
      <c r="H6270" s="18"/>
    </row>
    <row r="6271" spans="1:8" x14ac:dyDescent="0.25">
      <c r="A6271" s="19"/>
      <c r="C6271" t="s">
        <v>42012</v>
      </c>
      <c r="D6271" t="s">
        <v>42011</v>
      </c>
      <c r="H6271" s="18"/>
    </row>
    <row r="6272" spans="1:8" x14ac:dyDescent="0.25">
      <c r="A6272" s="19"/>
      <c r="C6272" t="s">
        <v>42010</v>
      </c>
      <c r="D6272" t="s">
        <v>42009</v>
      </c>
      <c r="H6272" s="18"/>
    </row>
    <row r="6273" spans="1:8" x14ac:dyDescent="0.25">
      <c r="A6273" s="19"/>
      <c r="C6273" t="s">
        <v>42008</v>
      </c>
      <c r="D6273" t="s">
        <v>42007</v>
      </c>
      <c r="H6273" s="18"/>
    </row>
    <row r="6274" spans="1:8" x14ac:dyDescent="0.25">
      <c r="A6274" s="19"/>
      <c r="C6274" t="s">
        <v>42006</v>
      </c>
      <c r="D6274" t="s">
        <v>42005</v>
      </c>
      <c r="H6274" s="18"/>
    </row>
    <row r="6275" spans="1:8" x14ac:dyDescent="0.25">
      <c r="A6275" s="19"/>
      <c r="C6275" t="s">
        <v>42004</v>
      </c>
      <c r="D6275" t="s">
        <v>42003</v>
      </c>
      <c r="H6275" s="18"/>
    </row>
    <row r="6276" spans="1:8" x14ac:dyDescent="0.25">
      <c r="A6276" s="19"/>
      <c r="C6276" t="s">
        <v>42002</v>
      </c>
      <c r="D6276" t="s">
        <v>42001</v>
      </c>
      <c r="H6276" s="18"/>
    </row>
    <row r="6277" spans="1:8" x14ac:dyDescent="0.25">
      <c r="A6277" s="19"/>
      <c r="C6277" t="s">
        <v>42000</v>
      </c>
      <c r="D6277" t="s">
        <v>41999</v>
      </c>
      <c r="H6277" s="18"/>
    </row>
    <row r="6278" spans="1:8" x14ac:dyDescent="0.25">
      <c r="A6278" s="19"/>
      <c r="C6278" t="s">
        <v>41998</v>
      </c>
      <c r="D6278" t="s">
        <v>41997</v>
      </c>
      <c r="H6278" s="18"/>
    </row>
    <row r="6279" spans="1:8" x14ac:dyDescent="0.25">
      <c r="A6279" s="19"/>
      <c r="C6279" t="s">
        <v>41996</v>
      </c>
      <c r="D6279" t="s">
        <v>41995</v>
      </c>
      <c r="H6279" s="18"/>
    </row>
    <row r="6280" spans="1:8" x14ac:dyDescent="0.25">
      <c r="A6280" s="19"/>
      <c r="C6280" t="s">
        <v>41994</v>
      </c>
      <c r="D6280" t="s">
        <v>41993</v>
      </c>
      <c r="H6280" s="18"/>
    </row>
    <row r="6281" spans="1:8" x14ac:dyDescent="0.25">
      <c r="A6281" s="19"/>
      <c r="C6281" t="s">
        <v>41992</v>
      </c>
      <c r="D6281" t="s">
        <v>41991</v>
      </c>
      <c r="H6281" s="18"/>
    </row>
    <row r="6282" spans="1:8" x14ac:dyDescent="0.25">
      <c r="A6282" s="19"/>
      <c r="C6282" t="s">
        <v>29387</v>
      </c>
      <c r="D6282" t="s">
        <v>41990</v>
      </c>
      <c r="H6282" s="18"/>
    </row>
    <row r="6283" spans="1:8" x14ac:dyDescent="0.25">
      <c r="A6283" s="19"/>
      <c r="C6283" t="s">
        <v>41989</v>
      </c>
      <c r="D6283" t="s">
        <v>41988</v>
      </c>
      <c r="H6283" s="18"/>
    </row>
    <row r="6284" spans="1:8" x14ac:dyDescent="0.25">
      <c r="A6284" s="19"/>
      <c r="C6284" t="s">
        <v>41987</v>
      </c>
      <c r="D6284" t="s">
        <v>41986</v>
      </c>
      <c r="H6284" s="18"/>
    </row>
    <row r="6285" spans="1:8" x14ac:dyDescent="0.25">
      <c r="A6285" s="19"/>
      <c r="C6285" t="s">
        <v>41985</v>
      </c>
      <c r="D6285" t="s">
        <v>41984</v>
      </c>
      <c r="H6285" s="18"/>
    </row>
    <row r="6286" spans="1:8" x14ac:dyDescent="0.25">
      <c r="A6286" s="19"/>
      <c r="C6286" t="s">
        <v>41983</v>
      </c>
      <c r="D6286" t="s">
        <v>41982</v>
      </c>
      <c r="H6286" s="18"/>
    </row>
    <row r="6287" spans="1:8" x14ac:dyDescent="0.25">
      <c r="A6287" s="19"/>
      <c r="C6287" t="s">
        <v>41981</v>
      </c>
      <c r="D6287" t="s">
        <v>41980</v>
      </c>
      <c r="H6287" s="18"/>
    </row>
    <row r="6288" spans="1:8" x14ac:dyDescent="0.25">
      <c r="A6288" s="19"/>
      <c r="C6288" t="s">
        <v>41979</v>
      </c>
      <c r="D6288" t="s">
        <v>41978</v>
      </c>
      <c r="H6288" s="18"/>
    </row>
    <row r="6289" spans="1:8" x14ac:dyDescent="0.25">
      <c r="A6289" s="19"/>
      <c r="C6289" t="s">
        <v>41977</v>
      </c>
      <c r="D6289" t="s">
        <v>41976</v>
      </c>
      <c r="H6289" s="18"/>
    </row>
    <row r="6290" spans="1:8" x14ac:dyDescent="0.25">
      <c r="A6290" s="19"/>
      <c r="C6290" t="s">
        <v>41975</v>
      </c>
      <c r="D6290" t="s">
        <v>41974</v>
      </c>
      <c r="H6290" s="18"/>
    </row>
    <row r="6291" spans="1:8" x14ac:dyDescent="0.25">
      <c r="A6291" s="19"/>
      <c r="C6291" t="s">
        <v>41973</v>
      </c>
      <c r="D6291" t="s">
        <v>41972</v>
      </c>
      <c r="H6291" s="18"/>
    </row>
    <row r="6292" spans="1:8" x14ac:dyDescent="0.25">
      <c r="A6292" s="19"/>
      <c r="C6292" t="s">
        <v>29383</v>
      </c>
      <c r="D6292" t="s">
        <v>41971</v>
      </c>
      <c r="H6292" s="18"/>
    </row>
    <row r="6293" spans="1:8" x14ac:dyDescent="0.25">
      <c r="A6293" s="19"/>
      <c r="C6293" t="s">
        <v>41970</v>
      </c>
      <c r="D6293" t="s">
        <v>41969</v>
      </c>
      <c r="H6293" s="18"/>
    </row>
    <row r="6294" spans="1:8" x14ac:dyDescent="0.25">
      <c r="A6294" s="19"/>
      <c r="C6294" t="s">
        <v>41968</v>
      </c>
      <c r="D6294" t="s">
        <v>41967</v>
      </c>
      <c r="H6294" s="18"/>
    </row>
    <row r="6295" spans="1:8" x14ac:dyDescent="0.25">
      <c r="A6295" s="19"/>
      <c r="C6295" t="s">
        <v>41966</v>
      </c>
      <c r="D6295" t="s">
        <v>41965</v>
      </c>
      <c r="H6295" s="18"/>
    </row>
    <row r="6296" spans="1:8" x14ac:dyDescent="0.25">
      <c r="A6296" s="19"/>
      <c r="C6296" t="s">
        <v>41964</v>
      </c>
      <c r="D6296" t="s">
        <v>41963</v>
      </c>
      <c r="H6296" s="18"/>
    </row>
    <row r="6297" spans="1:8" x14ac:dyDescent="0.25">
      <c r="A6297" s="19"/>
      <c r="C6297" t="s">
        <v>41962</v>
      </c>
      <c r="D6297" t="s">
        <v>41961</v>
      </c>
      <c r="H6297" s="18"/>
    </row>
    <row r="6298" spans="1:8" x14ac:dyDescent="0.25">
      <c r="A6298" s="19"/>
      <c r="C6298" t="s">
        <v>41960</v>
      </c>
      <c r="D6298" t="s">
        <v>41959</v>
      </c>
      <c r="H6298" s="18"/>
    </row>
    <row r="6299" spans="1:8" x14ac:dyDescent="0.25">
      <c r="A6299" s="19"/>
      <c r="C6299" t="s">
        <v>41958</v>
      </c>
      <c r="D6299" t="s">
        <v>41957</v>
      </c>
      <c r="H6299" s="18"/>
    </row>
    <row r="6300" spans="1:8" x14ac:dyDescent="0.25">
      <c r="A6300" s="19"/>
      <c r="C6300" t="s">
        <v>41956</v>
      </c>
      <c r="D6300" t="s">
        <v>41955</v>
      </c>
      <c r="H6300" s="18"/>
    </row>
    <row r="6301" spans="1:8" x14ac:dyDescent="0.25">
      <c r="A6301" s="19"/>
      <c r="C6301" t="s">
        <v>41954</v>
      </c>
      <c r="D6301" t="s">
        <v>41953</v>
      </c>
      <c r="H6301" s="18"/>
    </row>
    <row r="6302" spans="1:8" x14ac:dyDescent="0.25">
      <c r="A6302" s="19"/>
      <c r="C6302" t="s">
        <v>41952</v>
      </c>
      <c r="D6302" t="s">
        <v>41951</v>
      </c>
      <c r="H6302" s="18"/>
    </row>
    <row r="6303" spans="1:8" x14ac:dyDescent="0.25">
      <c r="A6303" s="731" t="s">
        <v>206</v>
      </c>
      <c r="B6303" s="732"/>
      <c r="C6303" s="732"/>
      <c r="D6303" s="732"/>
      <c r="E6303" s="732"/>
      <c r="F6303" s="732"/>
      <c r="G6303" s="732"/>
      <c r="H6303" s="733"/>
    </row>
    <row r="6304" spans="1:8" x14ac:dyDescent="0.25">
      <c r="A6304" s="734" t="s">
        <v>7192</v>
      </c>
      <c r="B6304" s="735"/>
      <c r="C6304" s="735"/>
      <c r="D6304" s="735"/>
      <c r="E6304" s="735" t="s">
        <v>3794</v>
      </c>
      <c r="F6304" s="735"/>
      <c r="G6304" s="735"/>
      <c r="H6304" s="736"/>
    </row>
    <row r="6305" spans="1:8" x14ac:dyDescent="0.25">
      <c r="A6305" s="328" t="s">
        <v>11302</v>
      </c>
      <c r="B6305" s="290" t="s">
        <v>7190</v>
      </c>
      <c r="C6305" s="290" t="s">
        <v>7189</v>
      </c>
      <c r="D6305" s="291" t="s">
        <v>7188</v>
      </c>
      <c r="E6305" s="288" t="s">
        <v>7191</v>
      </c>
      <c r="F6305" s="290" t="s">
        <v>7190</v>
      </c>
      <c r="G6305" s="290" t="s">
        <v>7189</v>
      </c>
      <c r="H6305" s="327" t="s">
        <v>7188</v>
      </c>
    </row>
    <row r="6306" spans="1:8" x14ac:dyDescent="0.25">
      <c r="A6306" s="19" t="s">
        <v>7187</v>
      </c>
      <c r="B6306" t="s">
        <v>990</v>
      </c>
      <c r="C6306" t="s">
        <v>7029</v>
      </c>
      <c r="D6306" t="s">
        <v>421</v>
      </c>
      <c r="E6306" t="s">
        <v>7186</v>
      </c>
      <c r="F6306" t="s">
        <v>2217</v>
      </c>
      <c r="G6306" t="s">
        <v>7185</v>
      </c>
      <c r="H6306" s="18" t="s">
        <v>1731</v>
      </c>
    </row>
    <row r="6307" spans="1:8" x14ac:dyDescent="0.25">
      <c r="A6307" s="19" t="s">
        <v>7184</v>
      </c>
      <c r="B6307" t="s">
        <v>1147</v>
      </c>
      <c r="C6307" t="s">
        <v>7025</v>
      </c>
      <c r="D6307" t="s">
        <v>500</v>
      </c>
      <c r="E6307" t="s">
        <v>7183</v>
      </c>
      <c r="F6307" t="s">
        <v>990</v>
      </c>
      <c r="G6307" t="s">
        <v>7182</v>
      </c>
      <c r="H6307" s="18" t="s">
        <v>1788</v>
      </c>
    </row>
    <row r="6308" spans="1:8" x14ac:dyDescent="0.25">
      <c r="A6308" s="19" t="s">
        <v>7181</v>
      </c>
      <c r="B6308" t="s">
        <v>1599</v>
      </c>
      <c r="C6308" t="s">
        <v>7021</v>
      </c>
      <c r="D6308" t="s">
        <v>560</v>
      </c>
      <c r="E6308" t="s">
        <v>7180</v>
      </c>
      <c r="F6308" t="s">
        <v>2277</v>
      </c>
      <c r="G6308" t="s">
        <v>7179</v>
      </c>
      <c r="H6308" s="18" t="s">
        <v>1836</v>
      </c>
    </row>
    <row r="6309" spans="1:8" x14ac:dyDescent="0.25">
      <c r="A6309" s="19" t="s">
        <v>7178</v>
      </c>
      <c r="B6309" t="s">
        <v>962</v>
      </c>
      <c r="C6309" t="s">
        <v>7017</v>
      </c>
      <c r="D6309" t="s">
        <v>613</v>
      </c>
      <c r="E6309" t="s">
        <v>7177</v>
      </c>
      <c r="F6309" t="s">
        <v>2454</v>
      </c>
      <c r="G6309" t="s">
        <v>7176</v>
      </c>
      <c r="H6309" s="18" t="s">
        <v>1879</v>
      </c>
    </row>
    <row r="6310" spans="1:8" x14ac:dyDescent="0.25">
      <c r="A6310" s="19" t="s">
        <v>7175</v>
      </c>
      <c r="B6310" t="s">
        <v>1283</v>
      </c>
      <c r="C6310" t="s">
        <v>7013</v>
      </c>
      <c r="D6310" t="s">
        <v>661</v>
      </c>
      <c r="E6310" t="s">
        <v>7174</v>
      </c>
      <c r="F6310" t="s">
        <v>2610</v>
      </c>
      <c r="G6310" t="s">
        <v>7173</v>
      </c>
      <c r="H6310" s="18" t="s">
        <v>1920</v>
      </c>
    </row>
    <row r="6311" spans="1:8" x14ac:dyDescent="0.25">
      <c r="A6311" s="19" t="s">
        <v>7172</v>
      </c>
      <c r="B6311" t="s">
        <v>1252</v>
      </c>
      <c r="C6311" t="s">
        <v>7009</v>
      </c>
      <c r="D6311" t="s">
        <v>706</v>
      </c>
      <c r="E6311" t="s">
        <v>7171</v>
      </c>
      <c r="F6311" t="s">
        <v>2651</v>
      </c>
      <c r="G6311" t="s">
        <v>7170</v>
      </c>
      <c r="H6311" s="18" t="s">
        <v>1957</v>
      </c>
    </row>
    <row r="6312" spans="1:8" x14ac:dyDescent="0.25">
      <c r="A6312" s="19" t="s">
        <v>7169</v>
      </c>
      <c r="B6312" t="s">
        <v>1548</v>
      </c>
      <c r="C6312" t="s">
        <v>7004</v>
      </c>
      <c r="D6312" t="s">
        <v>747</v>
      </c>
      <c r="E6312" t="s">
        <v>7168</v>
      </c>
      <c r="F6312" t="s">
        <v>7167</v>
      </c>
      <c r="G6312" t="s">
        <v>7166</v>
      </c>
      <c r="H6312" s="18" t="s">
        <v>1990</v>
      </c>
    </row>
    <row r="6313" spans="1:8" x14ac:dyDescent="0.25">
      <c r="A6313" s="19" t="s">
        <v>7165</v>
      </c>
      <c r="B6313" t="s">
        <v>1423</v>
      </c>
      <c r="C6313" t="s">
        <v>7000</v>
      </c>
      <c r="D6313" t="s">
        <v>784</v>
      </c>
      <c r="E6313" t="s">
        <v>7164</v>
      </c>
      <c r="F6313" t="s">
        <v>2564</v>
      </c>
      <c r="G6313" t="s">
        <v>7163</v>
      </c>
      <c r="H6313" s="18" t="s">
        <v>2022</v>
      </c>
    </row>
    <row r="6314" spans="1:8" x14ac:dyDescent="0.25">
      <c r="A6314" s="19" t="s">
        <v>7162</v>
      </c>
      <c r="B6314" t="s">
        <v>486</v>
      </c>
      <c r="C6314" t="s">
        <v>6996</v>
      </c>
      <c r="D6314" t="s">
        <v>820</v>
      </c>
      <c r="E6314" t="s">
        <v>7161</v>
      </c>
      <c r="F6314" t="s">
        <v>2641</v>
      </c>
      <c r="G6314" t="s">
        <v>7160</v>
      </c>
      <c r="H6314" s="18" t="s">
        <v>2052</v>
      </c>
    </row>
    <row r="6315" spans="1:8" x14ac:dyDescent="0.25">
      <c r="A6315" s="19" t="s">
        <v>7159</v>
      </c>
      <c r="B6315" t="s">
        <v>1567</v>
      </c>
      <c r="C6315" t="s">
        <v>6992</v>
      </c>
      <c r="D6315" t="s">
        <v>853</v>
      </c>
      <c r="E6315" t="s">
        <v>7158</v>
      </c>
      <c r="F6315" t="s">
        <v>1773</v>
      </c>
      <c r="G6315" t="s">
        <v>7157</v>
      </c>
      <c r="H6315" s="18" t="s">
        <v>2080</v>
      </c>
    </row>
    <row r="6316" spans="1:8" x14ac:dyDescent="0.25">
      <c r="A6316" s="19" t="s">
        <v>7156</v>
      </c>
      <c r="B6316" t="s">
        <v>1039</v>
      </c>
      <c r="C6316" t="s">
        <v>6988</v>
      </c>
      <c r="D6316" t="s">
        <v>882</v>
      </c>
      <c r="E6316" t="s">
        <v>7155</v>
      </c>
      <c r="F6316" t="s">
        <v>2122</v>
      </c>
      <c r="G6316" t="s">
        <v>7154</v>
      </c>
      <c r="H6316" s="18" t="s">
        <v>2106</v>
      </c>
    </row>
    <row r="6317" spans="1:8" x14ac:dyDescent="0.25">
      <c r="A6317" s="19" t="s">
        <v>7153</v>
      </c>
      <c r="B6317" t="s">
        <v>1458</v>
      </c>
      <c r="C6317" t="s">
        <v>6984</v>
      </c>
      <c r="D6317" t="s">
        <v>911</v>
      </c>
      <c r="E6317" t="s">
        <v>7152</v>
      </c>
      <c r="F6317" t="s">
        <v>2628</v>
      </c>
      <c r="G6317" t="s">
        <v>7151</v>
      </c>
      <c r="H6317" s="18" t="s">
        <v>2131</v>
      </c>
    </row>
    <row r="6318" spans="1:8" x14ac:dyDescent="0.25">
      <c r="A6318" s="19" t="s">
        <v>7150</v>
      </c>
      <c r="B6318" t="s">
        <v>2589</v>
      </c>
      <c r="C6318" t="s">
        <v>6979</v>
      </c>
      <c r="D6318" t="s">
        <v>940</v>
      </c>
      <c r="E6318" t="s">
        <v>7149</v>
      </c>
      <c r="F6318" t="s">
        <v>2546</v>
      </c>
      <c r="G6318" t="s">
        <v>7148</v>
      </c>
      <c r="H6318" s="18" t="s">
        <v>2154</v>
      </c>
    </row>
    <row r="6319" spans="1:8" x14ac:dyDescent="0.25">
      <c r="A6319" s="19" t="s">
        <v>7147</v>
      </c>
      <c r="B6319" t="s">
        <v>1368</v>
      </c>
      <c r="C6319" t="s">
        <v>6974</v>
      </c>
      <c r="D6319" t="s">
        <v>968</v>
      </c>
      <c r="E6319" t="s">
        <v>7146</v>
      </c>
      <c r="F6319" t="s">
        <v>2353</v>
      </c>
      <c r="G6319" t="s">
        <v>7145</v>
      </c>
      <c r="H6319" s="18" t="s">
        <v>2178</v>
      </c>
    </row>
    <row r="6320" spans="1:8" x14ac:dyDescent="0.25">
      <c r="A6320" s="19" t="s">
        <v>7144</v>
      </c>
      <c r="B6320" t="s">
        <v>7130</v>
      </c>
      <c r="C6320" t="s">
        <v>6969</v>
      </c>
      <c r="D6320" t="s">
        <v>995</v>
      </c>
      <c r="E6320" t="s">
        <v>7143</v>
      </c>
      <c r="F6320" t="s">
        <v>2555</v>
      </c>
      <c r="G6320" t="s">
        <v>7142</v>
      </c>
      <c r="H6320" s="18" t="s">
        <v>2201</v>
      </c>
    </row>
    <row r="6321" spans="1:8" x14ac:dyDescent="0.25">
      <c r="A6321" s="19" t="s">
        <v>7141</v>
      </c>
      <c r="B6321" t="s">
        <v>1451</v>
      </c>
      <c r="C6321" t="s">
        <v>6964</v>
      </c>
      <c r="D6321" t="s">
        <v>1020</v>
      </c>
      <c r="E6321" t="s">
        <v>7140</v>
      </c>
      <c r="F6321" t="s">
        <v>2617</v>
      </c>
      <c r="G6321" t="s">
        <v>7139</v>
      </c>
      <c r="H6321" s="18" t="s">
        <v>2222</v>
      </c>
    </row>
    <row r="6322" spans="1:8" x14ac:dyDescent="0.25">
      <c r="A6322" s="19" t="s">
        <v>7138</v>
      </c>
      <c r="B6322" t="s">
        <v>740</v>
      </c>
      <c r="C6322" t="s">
        <v>6959</v>
      </c>
      <c r="D6322" t="s">
        <v>1043</v>
      </c>
      <c r="E6322" t="s">
        <v>7137</v>
      </c>
      <c r="F6322" t="s">
        <v>2589</v>
      </c>
      <c r="G6322" t="s">
        <v>7136</v>
      </c>
      <c r="H6322" s="18" t="s">
        <v>2242</v>
      </c>
    </row>
    <row r="6323" spans="1:8" x14ac:dyDescent="0.25">
      <c r="A6323" s="19" t="s">
        <v>7135</v>
      </c>
      <c r="B6323" t="s">
        <v>1344</v>
      </c>
      <c r="C6323" t="s">
        <v>6954</v>
      </c>
      <c r="D6323" t="s">
        <v>1065</v>
      </c>
      <c r="E6323" t="s">
        <v>7134</v>
      </c>
      <c r="F6323" t="s">
        <v>2503</v>
      </c>
      <c r="G6323" t="s">
        <v>7133</v>
      </c>
      <c r="H6323" s="18" t="s">
        <v>2262</v>
      </c>
    </row>
    <row r="6324" spans="1:8" x14ac:dyDescent="0.25">
      <c r="A6324" s="19" t="s">
        <v>7132</v>
      </c>
      <c r="B6324" t="s">
        <v>698</v>
      </c>
      <c r="C6324" t="s">
        <v>6949</v>
      </c>
      <c r="D6324" t="s">
        <v>1084</v>
      </c>
      <c r="E6324" t="s">
        <v>7131</v>
      </c>
      <c r="F6324" t="s">
        <v>7130</v>
      </c>
      <c r="G6324" t="s">
        <v>7129</v>
      </c>
      <c r="H6324" s="18" t="s">
        <v>2282</v>
      </c>
    </row>
    <row r="6325" spans="1:8" x14ac:dyDescent="0.25">
      <c r="A6325" s="19" t="s">
        <v>7128</v>
      </c>
      <c r="B6325" t="s">
        <v>1571</v>
      </c>
      <c r="C6325" t="s">
        <v>6944</v>
      </c>
      <c r="D6325" t="s">
        <v>1120</v>
      </c>
      <c r="E6325" t="s">
        <v>7127</v>
      </c>
      <c r="F6325" t="s">
        <v>2515</v>
      </c>
      <c r="G6325" t="s">
        <v>7126</v>
      </c>
      <c r="H6325" s="18" t="s">
        <v>2302</v>
      </c>
    </row>
    <row r="6326" spans="1:8" x14ac:dyDescent="0.25">
      <c r="A6326" s="19" t="s">
        <v>7125</v>
      </c>
      <c r="B6326" t="s">
        <v>1480</v>
      </c>
      <c r="C6326" t="s">
        <v>6939</v>
      </c>
      <c r="D6326" t="s">
        <v>1135</v>
      </c>
      <c r="E6326" t="s">
        <v>7124</v>
      </c>
      <c r="F6326" t="s">
        <v>2581</v>
      </c>
      <c r="G6326" t="s">
        <v>7123</v>
      </c>
      <c r="H6326" s="18" t="s">
        <v>2321</v>
      </c>
    </row>
    <row r="6327" spans="1:8" x14ac:dyDescent="0.25">
      <c r="A6327" s="19" t="s">
        <v>7122</v>
      </c>
      <c r="B6327" t="s">
        <v>1080</v>
      </c>
      <c r="C6327" t="s">
        <v>6934</v>
      </c>
      <c r="D6327" t="s">
        <v>1150</v>
      </c>
      <c r="E6327" t="s">
        <v>7121</v>
      </c>
      <c r="F6327" t="s">
        <v>2623</v>
      </c>
      <c r="G6327" t="s">
        <v>7120</v>
      </c>
      <c r="H6327" s="18" t="s">
        <v>2339</v>
      </c>
    </row>
    <row r="6328" spans="1:8" x14ac:dyDescent="0.25">
      <c r="A6328" s="19" t="s">
        <v>7119</v>
      </c>
      <c r="B6328" t="s">
        <v>1444</v>
      </c>
      <c r="C6328" t="s">
        <v>6928</v>
      </c>
      <c r="D6328" t="s">
        <v>1165</v>
      </c>
      <c r="E6328" t="s">
        <v>7118</v>
      </c>
      <c r="F6328" t="s">
        <v>2335</v>
      </c>
      <c r="G6328" t="s">
        <v>7117</v>
      </c>
      <c r="H6328" s="18" t="s">
        <v>2357</v>
      </c>
    </row>
    <row r="6329" spans="1:8" x14ac:dyDescent="0.25">
      <c r="A6329" s="19" t="s">
        <v>7116</v>
      </c>
      <c r="B6329" t="s">
        <v>1579</v>
      </c>
      <c r="C6329" t="s">
        <v>6923</v>
      </c>
      <c r="D6329" t="s">
        <v>1180</v>
      </c>
      <c r="E6329" t="s">
        <v>7115</v>
      </c>
      <c r="F6329" t="s">
        <v>1080</v>
      </c>
      <c r="G6329" t="s">
        <v>7114</v>
      </c>
      <c r="H6329" s="18" t="s">
        <v>2374</v>
      </c>
    </row>
    <row r="6330" spans="1:8" x14ac:dyDescent="0.25">
      <c r="A6330" s="19" t="s">
        <v>7113</v>
      </c>
      <c r="B6330" t="s">
        <v>1543</v>
      </c>
      <c r="C6330" t="s">
        <v>6918</v>
      </c>
      <c r="D6330" t="s">
        <v>1194</v>
      </c>
      <c r="E6330" t="s">
        <v>7112</v>
      </c>
      <c r="F6330" t="s">
        <v>1821</v>
      </c>
      <c r="G6330" t="s">
        <v>7111</v>
      </c>
      <c r="H6330" s="18" t="s">
        <v>7110</v>
      </c>
    </row>
    <row r="6331" spans="1:8" x14ac:dyDescent="0.25">
      <c r="A6331" s="19" t="s">
        <v>7109</v>
      </c>
      <c r="B6331" t="s">
        <v>602</v>
      </c>
      <c r="C6331" t="s">
        <v>6915</v>
      </c>
      <c r="D6331" t="s">
        <v>1207</v>
      </c>
      <c r="E6331" t="s">
        <v>7108</v>
      </c>
      <c r="F6331" t="s">
        <v>2637</v>
      </c>
      <c r="G6331" t="s">
        <v>7107</v>
      </c>
      <c r="H6331" s="18" t="s">
        <v>2405</v>
      </c>
    </row>
    <row r="6332" spans="1:8" x14ac:dyDescent="0.25">
      <c r="A6332" s="19" t="s">
        <v>7106</v>
      </c>
      <c r="B6332" t="s">
        <v>1603</v>
      </c>
      <c r="C6332" t="s">
        <v>6912</v>
      </c>
      <c r="D6332" t="s">
        <v>1219</v>
      </c>
      <c r="E6332" t="s">
        <v>7105</v>
      </c>
      <c r="F6332" t="s">
        <v>2603</v>
      </c>
      <c r="G6332" t="s">
        <v>7104</v>
      </c>
      <c r="H6332" s="18" t="s">
        <v>2419</v>
      </c>
    </row>
    <row r="6333" spans="1:8" x14ac:dyDescent="0.25">
      <c r="A6333" s="19" t="s">
        <v>7103</v>
      </c>
      <c r="B6333" t="s">
        <v>549</v>
      </c>
      <c r="C6333" t="s">
        <v>6909</v>
      </c>
      <c r="D6333" t="s">
        <v>1232</v>
      </c>
      <c r="E6333" t="s">
        <v>7102</v>
      </c>
      <c r="F6333" t="s">
        <v>2257</v>
      </c>
      <c r="G6333" t="s">
        <v>7101</v>
      </c>
      <c r="H6333" s="18" t="s">
        <v>2432</v>
      </c>
    </row>
    <row r="6334" spans="1:8" x14ac:dyDescent="0.25">
      <c r="A6334" s="19" t="s">
        <v>7100</v>
      </c>
      <c r="B6334" t="s">
        <v>1293</v>
      </c>
      <c r="C6334" t="s">
        <v>6906</v>
      </c>
      <c r="D6334" t="s">
        <v>1244</v>
      </c>
      <c r="E6334" t="s">
        <v>7099</v>
      </c>
      <c r="F6334" t="s">
        <v>2012</v>
      </c>
      <c r="G6334" t="s">
        <v>7098</v>
      </c>
      <c r="H6334" s="18" t="s">
        <v>2445</v>
      </c>
    </row>
    <row r="6335" spans="1:8" x14ac:dyDescent="0.25">
      <c r="A6335" s="19" t="s">
        <v>7097</v>
      </c>
      <c r="B6335" t="s">
        <v>1392</v>
      </c>
      <c r="C6335" t="s">
        <v>6903</v>
      </c>
      <c r="D6335" t="s">
        <v>1255</v>
      </c>
      <c r="E6335" t="s">
        <v>7096</v>
      </c>
      <c r="F6335" t="s">
        <v>2387</v>
      </c>
      <c r="G6335" t="s">
        <v>7095</v>
      </c>
      <c r="H6335" s="18" t="s">
        <v>2458</v>
      </c>
    </row>
    <row r="6336" spans="1:8" x14ac:dyDescent="0.25">
      <c r="A6336" s="19" t="s">
        <v>7094</v>
      </c>
      <c r="B6336" t="s">
        <v>22424</v>
      </c>
      <c r="C6336" t="s">
        <v>6900</v>
      </c>
      <c r="D6336" t="s">
        <v>1265</v>
      </c>
      <c r="E6336" t="s">
        <v>7093</v>
      </c>
      <c r="F6336" t="s">
        <v>2491</v>
      </c>
      <c r="G6336" t="s">
        <v>7092</v>
      </c>
      <c r="H6336" s="18" t="s">
        <v>2470</v>
      </c>
    </row>
    <row r="6337" spans="1:8" x14ac:dyDescent="0.25">
      <c r="A6337" s="19" t="s">
        <v>7091</v>
      </c>
      <c r="B6337" t="s">
        <v>1595</v>
      </c>
      <c r="C6337" t="s">
        <v>6897</v>
      </c>
      <c r="D6337" t="s">
        <v>1275</v>
      </c>
      <c r="E6337" t="s">
        <v>7090</v>
      </c>
      <c r="F6337" t="s">
        <v>2649</v>
      </c>
      <c r="G6337" t="s">
        <v>7089</v>
      </c>
      <c r="H6337" s="18" t="s">
        <v>2482</v>
      </c>
    </row>
    <row r="6338" spans="1:8" x14ac:dyDescent="0.25">
      <c r="A6338" s="19" t="s">
        <v>7088</v>
      </c>
      <c r="B6338" t="s">
        <v>1162</v>
      </c>
      <c r="C6338" t="s">
        <v>6894</v>
      </c>
      <c r="D6338" t="s">
        <v>1285</v>
      </c>
      <c r="E6338" t="s">
        <v>7087</v>
      </c>
      <c r="F6338" t="s">
        <v>2401</v>
      </c>
      <c r="G6338" t="s">
        <v>7086</v>
      </c>
      <c r="H6338" s="18" t="s">
        <v>2494</v>
      </c>
    </row>
    <row r="6339" spans="1:8" x14ac:dyDescent="0.25">
      <c r="A6339" s="19" t="s">
        <v>7085</v>
      </c>
      <c r="B6339" t="s">
        <v>37375</v>
      </c>
      <c r="C6339" t="s">
        <v>6891</v>
      </c>
      <c r="D6339" t="s">
        <v>1295</v>
      </c>
      <c r="E6339" t="s">
        <v>7084</v>
      </c>
      <c r="F6339" t="s">
        <v>2526</v>
      </c>
      <c r="G6339" t="s">
        <v>7083</v>
      </c>
      <c r="H6339" s="18" t="s">
        <v>2506</v>
      </c>
    </row>
    <row r="6340" spans="1:8" x14ac:dyDescent="0.25">
      <c r="A6340" s="19" t="s">
        <v>7082</v>
      </c>
      <c r="B6340" t="s">
        <v>1376</v>
      </c>
      <c r="C6340" t="s">
        <v>6888</v>
      </c>
      <c r="D6340" t="s">
        <v>1304</v>
      </c>
      <c r="E6340" t="s">
        <v>7081</v>
      </c>
      <c r="F6340" t="s">
        <v>2097</v>
      </c>
      <c r="G6340" t="s">
        <v>7080</v>
      </c>
      <c r="H6340" s="18" t="s">
        <v>2518</v>
      </c>
    </row>
    <row r="6341" spans="1:8" x14ac:dyDescent="0.25">
      <c r="A6341" s="19" t="s">
        <v>7079</v>
      </c>
      <c r="B6341" t="s">
        <v>1241</v>
      </c>
      <c r="C6341" t="s">
        <v>6885</v>
      </c>
      <c r="D6341" t="s">
        <v>1313</v>
      </c>
      <c r="E6341" t="s">
        <v>7078</v>
      </c>
      <c r="F6341" t="s">
        <v>2042</v>
      </c>
      <c r="G6341" t="s">
        <v>7077</v>
      </c>
      <c r="H6341" s="18" t="s">
        <v>2529</v>
      </c>
    </row>
    <row r="6342" spans="1:8" x14ac:dyDescent="0.25">
      <c r="A6342" s="19" t="s">
        <v>7076</v>
      </c>
      <c r="B6342" t="s">
        <v>1328</v>
      </c>
      <c r="C6342" t="s">
        <v>6882</v>
      </c>
      <c r="D6342" t="s">
        <v>1322</v>
      </c>
      <c r="E6342" t="s">
        <v>7075</v>
      </c>
      <c r="F6342" t="s">
        <v>2415</v>
      </c>
      <c r="G6342" t="s">
        <v>7074</v>
      </c>
      <c r="H6342" s="18" t="s">
        <v>2539</v>
      </c>
    </row>
    <row r="6343" spans="1:8" x14ac:dyDescent="0.25">
      <c r="A6343" s="19" t="s">
        <v>7073</v>
      </c>
      <c r="B6343" t="s">
        <v>1533</v>
      </c>
      <c r="C6343" t="s">
        <v>6878</v>
      </c>
      <c r="D6343" t="s">
        <v>1330</v>
      </c>
      <c r="E6343" t="s">
        <v>7072</v>
      </c>
      <c r="F6343" t="s">
        <v>2573</v>
      </c>
      <c r="G6343" t="s">
        <v>7071</v>
      </c>
      <c r="H6343" s="18" t="s">
        <v>2548</v>
      </c>
    </row>
    <row r="6344" spans="1:8" x14ac:dyDescent="0.25">
      <c r="A6344" s="19" t="s">
        <v>7070</v>
      </c>
      <c r="B6344" t="s">
        <v>1583</v>
      </c>
      <c r="C6344" t="s">
        <v>6874</v>
      </c>
      <c r="D6344" t="s">
        <v>1338</v>
      </c>
      <c r="E6344" t="s">
        <v>7069</v>
      </c>
      <c r="F6344" t="s">
        <v>2070</v>
      </c>
      <c r="G6344" t="s">
        <v>7068</v>
      </c>
      <c r="H6344" s="18" t="s">
        <v>2557</v>
      </c>
    </row>
    <row r="6345" spans="1:8" x14ac:dyDescent="0.25">
      <c r="A6345" s="19" t="s">
        <v>7067</v>
      </c>
      <c r="B6345" t="s">
        <v>1437</v>
      </c>
      <c r="C6345" t="s">
        <v>6870</v>
      </c>
      <c r="D6345" t="s">
        <v>1346</v>
      </c>
      <c r="E6345" t="s">
        <v>7066</v>
      </c>
      <c r="F6345" t="s">
        <v>1979</v>
      </c>
      <c r="G6345" t="s">
        <v>7065</v>
      </c>
      <c r="H6345" s="18" t="s">
        <v>2566</v>
      </c>
    </row>
    <row r="6346" spans="1:8" x14ac:dyDescent="0.25">
      <c r="A6346" s="19" t="s">
        <v>7064</v>
      </c>
      <c r="B6346" t="s">
        <v>1408</v>
      </c>
      <c r="C6346" t="s">
        <v>6866</v>
      </c>
      <c r="D6346" t="s">
        <v>1354</v>
      </c>
      <c r="E6346" t="s">
        <v>7063</v>
      </c>
      <c r="F6346" t="s">
        <v>1865</v>
      </c>
      <c r="G6346" t="s">
        <v>7062</v>
      </c>
      <c r="H6346" s="18" t="s">
        <v>7061</v>
      </c>
    </row>
    <row r="6347" spans="1:8" x14ac:dyDescent="0.25">
      <c r="A6347" s="19" t="s">
        <v>7060</v>
      </c>
      <c r="B6347" t="s">
        <v>1587</v>
      </c>
      <c r="C6347" t="s">
        <v>6862</v>
      </c>
      <c r="D6347" t="s">
        <v>1362</v>
      </c>
      <c r="E6347" t="s">
        <v>7059</v>
      </c>
      <c r="F6347" t="s">
        <v>2441</v>
      </c>
      <c r="G6347" t="s">
        <v>7058</v>
      </c>
      <c r="H6347" s="18" t="s">
        <v>7057</v>
      </c>
    </row>
    <row r="6348" spans="1:8" x14ac:dyDescent="0.25">
      <c r="A6348" s="19" t="s">
        <v>7056</v>
      </c>
      <c r="B6348" t="s">
        <v>1016</v>
      </c>
      <c r="C6348" t="s">
        <v>6858</v>
      </c>
      <c r="D6348" t="s">
        <v>1370</v>
      </c>
      <c r="E6348" t="s">
        <v>7055</v>
      </c>
      <c r="F6348" t="s">
        <v>2194</v>
      </c>
      <c r="G6348" t="s">
        <v>7054</v>
      </c>
      <c r="H6348" s="18" t="s">
        <v>7053</v>
      </c>
    </row>
    <row r="6349" spans="1:8" x14ac:dyDescent="0.25">
      <c r="A6349" s="19" t="s">
        <v>7052</v>
      </c>
      <c r="B6349" t="s">
        <v>1553</v>
      </c>
      <c r="C6349" t="s">
        <v>6854</v>
      </c>
      <c r="D6349" t="s">
        <v>1378</v>
      </c>
      <c r="E6349" t="s">
        <v>7051</v>
      </c>
      <c r="F6349" t="s">
        <v>2479</v>
      </c>
      <c r="G6349" t="s">
        <v>7050</v>
      </c>
      <c r="H6349" s="18" t="s">
        <v>7049</v>
      </c>
    </row>
    <row r="6350" spans="1:8" x14ac:dyDescent="0.25">
      <c r="A6350" s="19" t="s">
        <v>7048</v>
      </c>
      <c r="B6350" t="s">
        <v>1177</v>
      </c>
      <c r="C6350" t="s">
        <v>6850</v>
      </c>
      <c r="D6350" t="s">
        <v>1386</v>
      </c>
      <c r="E6350" t="s">
        <v>7047</v>
      </c>
      <c r="F6350" t="s">
        <v>2297</v>
      </c>
      <c r="G6350" t="s">
        <v>7046</v>
      </c>
      <c r="H6350" s="18" t="s">
        <v>7045</v>
      </c>
    </row>
    <row r="6351" spans="1:8" x14ac:dyDescent="0.25">
      <c r="A6351" s="19" t="s">
        <v>7044</v>
      </c>
      <c r="B6351" t="s">
        <v>1493</v>
      </c>
      <c r="C6351" t="s">
        <v>6846</v>
      </c>
      <c r="D6351" t="s">
        <v>1394</v>
      </c>
      <c r="E6351" t="s">
        <v>7043</v>
      </c>
      <c r="F6351" t="s">
        <v>2428</v>
      </c>
      <c r="G6351" t="s">
        <v>7042</v>
      </c>
      <c r="H6351" s="18" t="s">
        <v>7041</v>
      </c>
    </row>
    <row r="6352" spans="1:8" x14ac:dyDescent="0.25">
      <c r="A6352" s="19" t="s">
        <v>7040</v>
      </c>
      <c r="B6352" t="s">
        <v>1384</v>
      </c>
      <c r="C6352" t="s">
        <v>6842</v>
      </c>
      <c r="D6352" t="s">
        <v>1402</v>
      </c>
      <c r="E6352" t="s">
        <v>7039</v>
      </c>
      <c r="F6352" t="s">
        <v>2537</v>
      </c>
      <c r="G6352" t="s">
        <v>7038</v>
      </c>
      <c r="H6352" s="18" t="s">
        <v>7037</v>
      </c>
    </row>
    <row r="6353" spans="1:8" x14ac:dyDescent="0.25">
      <c r="A6353" s="19" t="s">
        <v>7036</v>
      </c>
      <c r="B6353" t="s">
        <v>1336</v>
      </c>
      <c r="C6353" t="s">
        <v>6839</v>
      </c>
      <c r="D6353" t="s">
        <v>1410</v>
      </c>
      <c r="E6353" t="s">
        <v>7035</v>
      </c>
      <c r="F6353" t="s">
        <v>7034</v>
      </c>
      <c r="G6353" t="s">
        <v>7033</v>
      </c>
      <c r="H6353" s="18" t="s">
        <v>7032</v>
      </c>
    </row>
    <row r="6354" spans="1:8" x14ac:dyDescent="0.25">
      <c r="A6354" s="19" t="s">
        <v>7031</v>
      </c>
      <c r="B6354" t="s">
        <v>1558</v>
      </c>
      <c r="C6354" t="s">
        <v>6836</v>
      </c>
      <c r="D6354" t="s">
        <v>1417</v>
      </c>
      <c r="E6354" t="s">
        <v>7030</v>
      </c>
      <c r="F6354" t="s">
        <v>2467</v>
      </c>
      <c r="G6354" t="s">
        <v>7029</v>
      </c>
      <c r="H6354" s="18" t="s">
        <v>1721</v>
      </c>
    </row>
    <row r="6355" spans="1:8" x14ac:dyDescent="0.25">
      <c r="A6355" s="19" t="s">
        <v>7028</v>
      </c>
      <c r="B6355" t="s">
        <v>813</v>
      </c>
      <c r="C6355" t="s">
        <v>7027</v>
      </c>
      <c r="D6355" t="s">
        <v>1424</v>
      </c>
      <c r="E6355" t="s">
        <v>7026</v>
      </c>
      <c r="F6355" t="s">
        <v>1512</v>
      </c>
      <c r="G6355" t="s">
        <v>7025</v>
      </c>
      <c r="H6355" s="18" t="s">
        <v>1779</v>
      </c>
    </row>
    <row r="6356" spans="1:8" x14ac:dyDescent="0.25">
      <c r="A6356" s="19" t="s">
        <v>7024</v>
      </c>
      <c r="B6356" t="s">
        <v>406</v>
      </c>
      <c r="C6356" t="s">
        <v>7023</v>
      </c>
      <c r="D6356" t="s">
        <v>1431</v>
      </c>
      <c r="E6356" t="s">
        <v>7022</v>
      </c>
      <c r="F6356" t="s">
        <v>1466</v>
      </c>
      <c r="G6356" t="s">
        <v>7021</v>
      </c>
      <c r="H6356" s="18" t="s">
        <v>1827</v>
      </c>
    </row>
    <row r="6357" spans="1:8" x14ac:dyDescent="0.25">
      <c r="A6357" s="19" t="s">
        <v>7020</v>
      </c>
      <c r="B6357" t="s">
        <v>1273</v>
      </c>
      <c r="C6357" t="s">
        <v>7019</v>
      </c>
      <c r="D6357" t="s">
        <v>1438</v>
      </c>
      <c r="E6357" t="s">
        <v>7018</v>
      </c>
      <c r="F6357" t="s">
        <v>2237</v>
      </c>
      <c r="G6357" t="s">
        <v>7017</v>
      </c>
      <c r="H6357" s="18" t="s">
        <v>1871</v>
      </c>
    </row>
    <row r="6358" spans="1:8" x14ac:dyDescent="0.25">
      <c r="A6358" s="19" t="s">
        <v>7016</v>
      </c>
      <c r="B6358" t="s">
        <v>1117</v>
      </c>
      <c r="C6358" t="s">
        <v>7015</v>
      </c>
      <c r="D6358" t="s">
        <v>1445</v>
      </c>
      <c r="E6358" t="s">
        <v>7014</v>
      </c>
      <c r="F6358" t="s">
        <v>1320</v>
      </c>
      <c r="G6358" t="s">
        <v>7013</v>
      </c>
      <c r="H6358" s="18" t="s">
        <v>1913</v>
      </c>
    </row>
    <row r="6359" spans="1:8" x14ac:dyDescent="0.25">
      <c r="A6359" s="19" t="s">
        <v>7012</v>
      </c>
      <c r="B6359" t="s">
        <v>1430</v>
      </c>
      <c r="C6359" t="s">
        <v>7011</v>
      </c>
      <c r="D6359" t="s">
        <v>1452</v>
      </c>
      <c r="E6359" t="s">
        <v>7010</v>
      </c>
      <c r="F6359" t="s">
        <v>1907</v>
      </c>
      <c r="G6359" t="s">
        <v>7009</v>
      </c>
      <c r="H6359" s="18" t="s">
        <v>1950</v>
      </c>
    </row>
    <row r="6360" spans="1:8" x14ac:dyDescent="0.25">
      <c r="A6360" s="19" t="s">
        <v>7008</v>
      </c>
      <c r="B6360" t="s">
        <v>1302</v>
      </c>
      <c r="C6360" t="s">
        <v>7007</v>
      </c>
      <c r="D6360" t="s">
        <v>1459</v>
      </c>
      <c r="E6360" t="s">
        <v>7006</v>
      </c>
      <c r="F6360" t="s">
        <v>7005</v>
      </c>
      <c r="G6360" t="s">
        <v>7004</v>
      </c>
      <c r="H6360" s="18" t="s">
        <v>1984</v>
      </c>
    </row>
    <row r="6361" spans="1:8" x14ac:dyDescent="0.25">
      <c r="A6361" s="19" t="s">
        <v>7003</v>
      </c>
      <c r="B6361" t="s">
        <v>777</v>
      </c>
      <c r="C6361" t="s">
        <v>7002</v>
      </c>
      <c r="D6361" t="s">
        <v>1467</v>
      </c>
      <c r="E6361" t="s">
        <v>7001</v>
      </c>
      <c r="F6361" t="s">
        <v>2170</v>
      </c>
      <c r="G6361" t="s">
        <v>7000</v>
      </c>
      <c r="H6361" s="18" t="s">
        <v>2017</v>
      </c>
    </row>
    <row r="6362" spans="1:8" x14ac:dyDescent="0.25">
      <c r="A6362" s="19" t="s">
        <v>6999</v>
      </c>
      <c r="B6362" t="s">
        <v>1099</v>
      </c>
      <c r="C6362" t="s">
        <v>6998</v>
      </c>
      <c r="D6362" t="s">
        <v>1474</v>
      </c>
      <c r="E6362" t="s">
        <v>6997</v>
      </c>
      <c r="F6362" t="s">
        <v>2370</v>
      </c>
      <c r="G6362" t="s">
        <v>6996</v>
      </c>
      <c r="H6362" s="18" t="s">
        <v>2047</v>
      </c>
    </row>
    <row r="6363" spans="1:8" x14ac:dyDescent="0.25">
      <c r="A6363" s="19" t="s">
        <v>6995</v>
      </c>
      <c r="B6363" t="s">
        <v>1505</v>
      </c>
      <c r="C6363" t="s">
        <v>6994</v>
      </c>
      <c r="D6363" t="s">
        <v>1481</v>
      </c>
      <c r="E6363" t="s">
        <v>6993</v>
      </c>
      <c r="F6363" t="s">
        <v>2317</v>
      </c>
      <c r="G6363" t="s">
        <v>6992</v>
      </c>
      <c r="H6363" s="18" t="s">
        <v>2075</v>
      </c>
    </row>
    <row r="6364" spans="1:8" x14ac:dyDescent="0.25">
      <c r="A6364" s="19" t="s">
        <v>6991</v>
      </c>
      <c r="B6364" t="s">
        <v>1216</v>
      </c>
      <c r="C6364" t="s">
        <v>6990</v>
      </c>
      <c r="D6364" t="s">
        <v>1488</v>
      </c>
      <c r="E6364" t="s">
        <v>6989</v>
      </c>
      <c r="F6364" t="s">
        <v>1563</v>
      </c>
      <c r="G6364" t="s">
        <v>6988</v>
      </c>
      <c r="H6364" s="18" t="s">
        <v>2101</v>
      </c>
    </row>
    <row r="6365" spans="1:8" x14ac:dyDescent="0.25">
      <c r="A6365" s="19" t="s">
        <v>6987</v>
      </c>
      <c r="B6365" t="s">
        <v>905</v>
      </c>
      <c r="C6365" t="s">
        <v>6986</v>
      </c>
      <c r="D6365" t="s">
        <v>1494</v>
      </c>
      <c r="E6365" t="s">
        <v>6985</v>
      </c>
      <c r="F6365" t="s">
        <v>1528</v>
      </c>
      <c r="G6365" t="s">
        <v>6984</v>
      </c>
      <c r="H6365" s="18" t="s">
        <v>2126</v>
      </c>
    </row>
    <row r="6366" spans="1:8" x14ac:dyDescent="0.25">
      <c r="A6366" s="19" t="s">
        <v>6983</v>
      </c>
      <c r="B6366" t="s">
        <v>1400</v>
      </c>
      <c r="C6366" t="s">
        <v>6982</v>
      </c>
      <c r="D6366" t="s">
        <v>1500</v>
      </c>
      <c r="E6366" t="s">
        <v>6981</v>
      </c>
      <c r="F6366" t="s">
        <v>6980</v>
      </c>
      <c r="G6366" t="s">
        <v>6979</v>
      </c>
      <c r="H6366" s="18" t="s">
        <v>2149</v>
      </c>
    </row>
    <row r="6367" spans="1:8" x14ac:dyDescent="0.25">
      <c r="A6367" s="19" t="s">
        <v>6978</v>
      </c>
      <c r="B6367" t="s">
        <v>1061</v>
      </c>
      <c r="C6367" t="s">
        <v>6977</v>
      </c>
      <c r="D6367" t="s">
        <v>1506</v>
      </c>
      <c r="E6367" t="s">
        <v>6976</v>
      </c>
      <c r="F6367" t="s">
        <v>6975</v>
      </c>
      <c r="G6367" t="s">
        <v>6974</v>
      </c>
      <c r="H6367" s="18" t="s">
        <v>2173</v>
      </c>
    </row>
    <row r="6368" spans="1:8" x14ac:dyDescent="0.25">
      <c r="A6368" s="19" t="s">
        <v>6973</v>
      </c>
      <c r="B6368" t="s">
        <v>1499</v>
      </c>
      <c r="C6368" t="s">
        <v>6972</v>
      </c>
      <c r="D6368" t="s">
        <v>1513</v>
      </c>
      <c r="E6368" t="s">
        <v>6971</v>
      </c>
      <c r="F6368" t="s">
        <v>6970</v>
      </c>
      <c r="G6368" t="s">
        <v>6969</v>
      </c>
      <c r="H6368" s="18" t="s">
        <v>2197</v>
      </c>
    </row>
    <row r="6369" spans="1:8" x14ac:dyDescent="0.25">
      <c r="A6369" s="19" t="s">
        <v>6968</v>
      </c>
      <c r="B6369" t="s">
        <v>934</v>
      </c>
      <c r="C6369" t="s">
        <v>6967</v>
      </c>
      <c r="D6369" t="s">
        <v>1518</v>
      </c>
      <c r="E6369" t="s">
        <v>6966</v>
      </c>
      <c r="F6369" t="s">
        <v>6965</v>
      </c>
      <c r="G6369" t="s">
        <v>6964</v>
      </c>
      <c r="H6369" s="18" t="s">
        <v>2219</v>
      </c>
    </row>
    <row r="6370" spans="1:8" x14ac:dyDescent="0.25">
      <c r="A6370" s="19" t="s">
        <v>6963</v>
      </c>
      <c r="B6370" t="s">
        <v>1360</v>
      </c>
      <c r="C6370" t="s">
        <v>6962</v>
      </c>
      <c r="D6370" t="s">
        <v>1523</v>
      </c>
      <c r="E6370" t="s">
        <v>6961</v>
      </c>
      <c r="F6370" t="s">
        <v>6960</v>
      </c>
      <c r="G6370" t="s">
        <v>6959</v>
      </c>
      <c r="H6370" s="18" t="s">
        <v>2239</v>
      </c>
    </row>
    <row r="6371" spans="1:8" x14ac:dyDescent="0.25">
      <c r="A6371" s="19" t="s">
        <v>6958</v>
      </c>
      <c r="B6371" t="s">
        <v>37374</v>
      </c>
      <c r="C6371" t="s">
        <v>6957</v>
      </c>
      <c r="D6371" t="s">
        <v>1529</v>
      </c>
      <c r="E6371" t="s">
        <v>6956</v>
      </c>
      <c r="F6371" t="s">
        <v>6955</v>
      </c>
      <c r="G6371" t="s">
        <v>6954</v>
      </c>
      <c r="H6371" s="18" t="s">
        <v>2259</v>
      </c>
    </row>
    <row r="6372" spans="1:8" x14ac:dyDescent="0.25">
      <c r="A6372" s="19" t="s">
        <v>6953</v>
      </c>
      <c r="B6372" t="s">
        <v>846</v>
      </c>
      <c r="C6372" t="s">
        <v>6952</v>
      </c>
      <c r="D6372" t="s">
        <v>1534</v>
      </c>
      <c r="E6372" t="s">
        <v>6951</v>
      </c>
      <c r="F6372" t="s">
        <v>6950</v>
      </c>
      <c r="G6372" t="s">
        <v>6949</v>
      </c>
      <c r="H6372" s="18" t="s">
        <v>2279</v>
      </c>
    </row>
    <row r="6373" spans="1:8" x14ac:dyDescent="0.25">
      <c r="A6373" s="19" t="s">
        <v>6948</v>
      </c>
      <c r="B6373" t="s">
        <v>1263</v>
      </c>
      <c r="C6373" t="s">
        <v>6947</v>
      </c>
      <c r="D6373" t="s">
        <v>1539</v>
      </c>
      <c r="E6373" t="s">
        <v>6946</v>
      </c>
      <c r="F6373" t="s">
        <v>6945</v>
      </c>
      <c r="G6373" t="s">
        <v>6944</v>
      </c>
      <c r="H6373" s="18" t="s">
        <v>2299</v>
      </c>
    </row>
    <row r="6374" spans="1:8" x14ac:dyDescent="0.25">
      <c r="A6374" s="19" t="s">
        <v>6943</v>
      </c>
      <c r="B6374" t="s">
        <v>1517</v>
      </c>
      <c r="C6374" t="s">
        <v>6942</v>
      </c>
      <c r="D6374" t="s">
        <v>1544</v>
      </c>
      <c r="E6374" t="s">
        <v>6941</v>
      </c>
      <c r="F6374" t="s">
        <v>6940</v>
      </c>
      <c r="G6374" t="s">
        <v>6939</v>
      </c>
      <c r="H6374" s="18" t="s">
        <v>2319</v>
      </c>
    </row>
    <row r="6375" spans="1:8" x14ac:dyDescent="0.25">
      <c r="A6375" s="19" t="s">
        <v>6938</v>
      </c>
      <c r="B6375" t="s">
        <v>1538</v>
      </c>
      <c r="C6375" t="s">
        <v>6937</v>
      </c>
      <c r="D6375" t="s">
        <v>1549</v>
      </c>
      <c r="E6375" t="s">
        <v>6936</v>
      </c>
      <c r="F6375" t="s">
        <v>6935</v>
      </c>
      <c r="G6375" t="s">
        <v>6934</v>
      </c>
      <c r="H6375" s="18" t="s">
        <v>6933</v>
      </c>
    </row>
    <row r="6376" spans="1:8" x14ac:dyDescent="0.25">
      <c r="A6376" s="19" t="s">
        <v>6932</v>
      </c>
      <c r="B6376" t="s">
        <v>7034</v>
      </c>
      <c r="C6376" t="s">
        <v>6931</v>
      </c>
      <c r="D6376" t="s">
        <v>1554</v>
      </c>
      <c r="E6376" t="s">
        <v>6930</v>
      </c>
      <c r="F6376" t="s">
        <v>6929</v>
      </c>
      <c r="G6376" t="s">
        <v>6928</v>
      </c>
      <c r="H6376" s="18" t="s">
        <v>2355</v>
      </c>
    </row>
    <row r="6377" spans="1:8" x14ac:dyDescent="0.25">
      <c r="A6377" s="19" t="s">
        <v>6927</v>
      </c>
      <c r="B6377" t="s">
        <v>1607</v>
      </c>
      <c r="C6377" t="s">
        <v>6926</v>
      </c>
      <c r="D6377" t="s">
        <v>1559</v>
      </c>
      <c r="E6377" t="s">
        <v>6925</v>
      </c>
      <c r="F6377" t="s">
        <v>6924</v>
      </c>
      <c r="G6377" t="s">
        <v>6923</v>
      </c>
      <c r="H6377" s="18" t="s">
        <v>2372</v>
      </c>
    </row>
    <row r="6378" spans="1:8" x14ac:dyDescent="0.25">
      <c r="A6378" s="19" t="s">
        <v>6922</v>
      </c>
      <c r="B6378" t="s">
        <v>1311</v>
      </c>
      <c r="C6378" t="s">
        <v>6921</v>
      </c>
      <c r="D6378" t="s">
        <v>1564</v>
      </c>
      <c r="E6378" t="s">
        <v>6920</v>
      </c>
      <c r="F6378" t="s">
        <v>6919</v>
      </c>
      <c r="G6378" t="s">
        <v>6918</v>
      </c>
      <c r="H6378" s="18" t="s">
        <v>2389</v>
      </c>
    </row>
    <row r="6379" spans="1:8" x14ac:dyDescent="0.25">
      <c r="A6379" s="19" t="s">
        <v>6917</v>
      </c>
      <c r="B6379" t="s">
        <v>1132</v>
      </c>
      <c r="C6379" t="s">
        <v>6916</v>
      </c>
      <c r="D6379" t="s">
        <v>1568</v>
      </c>
      <c r="E6379" t="s">
        <v>41950</v>
      </c>
      <c r="F6379" t="s">
        <v>41949</v>
      </c>
      <c r="G6379" t="s">
        <v>6915</v>
      </c>
      <c r="H6379" s="18" t="s">
        <v>2403</v>
      </c>
    </row>
    <row r="6380" spans="1:8" x14ac:dyDescent="0.25">
      <c r="A6380" s="19" t="s">
        <v>6914</v>
      </c>
      <c r="B6380" t="s">
        <v>1416</v>
      </c>
      <c r="C6380" t="s">
        <v>6913</v>
      </c>
      <c r="D6380" t="s">
        <v>1572</v>
      </c>
      <c r="E6380" t="s">
        <v>41948</v>
      </c>
      <c r="F6380" t="s">
        <v>41947</v>
      </c>
      <c r="G6380" t="s">
        <v>6912</v>
      </c>
      <c r="H6380" s="18" t="s">
        <v>2417</v>
      </c>
    </row>
    <row r="6381" spans="1:8" x14ac:dyDescent="0.25">
      <c r="A6381" s="19" t="s">
        <v>6911</v>
      </c>
      <c r="B6381" t="s">
        <v>37373</v>
      </c>
      <c r="C6381" t="s">
        <v>6910</v>
      </c>
      <c r="D6381" t="s">
        <v>1576</v>
      </c>
      <c r="G6381" t="s">
        <v>6909</v>
      </c>
      <c r="H6381" s="18" t="s">
        <v>2430</v>
      </c>
    </row>
    <row r="6382" spans="1:8" x14ac:dyDescent="0.25">
      <c r="A6382" s="19" t="s">
        <v>6908</v>
      </c>
      <c r="B6382" t="s">
        <v>876</v>
      </c>
      <c r="C6382" t="s">
        <v>6907</v>
      </c>
      <c r="D6382" t="s">
        <v>1580</v>
      </c>
      <c r="G6382" t="s">
        <v>6906</v>
      </c>
      <c r="H6382" s="18" t="s">
        <v>2443</v>
      </c>
    </row>
    <row r="6383" spans="1:8" x14ac:dyDescent="0.25">
      <c r="A6383" s="19" t="s">
        <v>6905</v>
      </c>
      <c r="B6383" t="s">
        <v>1191</v>
      </c>
      <c r="C6383" t="s">
        <v>6904</v>
      </c>
      <c r="D6383" t="s">
        <v>1584</v>
      </c>
      <c r="G6383" t="s">
        <v>6903</v>
      </c>
      <c r="H6383" s="18" t="s">
        <v>2456</v>
      </c>
    </row>
    <row r="6384" spans="1:8" x14ac:dyDescent="0.25">
      <c r="A6384" s="19" t="s">
        <v>6902</v>
      </c>
      <c r="B6384" t="s">
        <v>652</v>
      </c>
      <c r="C6384" t="s">
        <v>6901</v>
      </c>
      <c r="D6384" t="s">
        <v>1588</v>
      </c>
      <c r="G6384" t="s">
        <v>6900</v>
      </c>
      <c r="H6384" s="18" t="s">
        <v>2468</v>
      </c>
    </row>
    <row r="6385" spans="1:8" x14ac:dyDescent="0.25">
      <c r="A6385" s="19" t="s">
        <v>6899</v>
      </c>
      <c r="B6385" t="s">
        <v>1352</v>
      </c>
      <c r="C6385" t="s">
        <v>6898</v>
      </c>
      <c r="D6385" t="s">
        <v>1592</v>
      </c>
      <c r="G6385" t="s">
        <v>6897</v>
      </c>
      <c r="H6385" s="18" t="s">
        <v>2527</v>
      </c>
    </row>
    <row r="6386" spans="1:8" x14ac:dyDescent="0.25">
      <c r="A6386" s="19" t="s">
        <v>6896</v>
      </c>
      <c r="B6386" t="s">
        <v>1591</v>
      </c>
      <c r="C6386" t="s">
        <v>6895</v>
      </c>
      <c r="D6386" t="s">
        <v>1596</v>
      </c>
      <c r="G6386" t="s">
        <v>6894</v>
      </c>
      <c r="H6386" s="18" t="s">
        <v>2516</v>
      </c>
    </row>
    <row r="6387" spans="1:8" x14ac:dyDescent="0.25">
      <c r="A6387" s="19" t="s">
        <v>6893</v>
      </c>
      <c r="B6387" t="s">
        <v>1575</v>
      </c>
      <c r="C6387" t="s">
        <v>6892</v>
      </c>
      <c r="D6387" t="s">
        <v>1600</v>
      </c>
      <c r="G6387" t="s">
        <v>6891</v>
      </c>
      <c r="H6387" s="18" t="s">
        <v>2504</v>
      </c>
    </row>
    <row r="6388" spans="1:8" x14ac:dyDescent="0.25">
      <c r="A6388" s="19" t="s">
        <v>6890</v>
      </c>
      <c r="B6388" t="s">
        <v>1522</v>
      </c>
      <c r="C6388" t="s">
        <v>6889</v>
      </c>
      <c r="D6388" t="s">
        <v>1604</v>
      </c>
      <c r="G6388" t="s">
        <v>6888</v>
      </c>
      <c r="H6388" s="18" t="s">
        <v>2492</v>
      </c>
    </row>
    <row r="6389" spans="1:8" x14ac:dyDescent="0.25">
      <c r="A6389" s="19" t="s">
        <v>6887</v>
      </c>
      <c r="B6389" t="s">
        <v>1204</v>
      </c>
      <c r="C6389" t="s">
        <v>6886</v>
      </c>
      <c r="D6389" t="s">
        <v>1608</v>
      </c>
      <c r="G6389" t="s">
        <v>6885</v>
      </c>
      <c r="H6389" s="18" t="s">
        <v>2480</v>
      </c>
    </row>
    <row r="6390" spans="1:8" x14ac:dyDescent="0.25">
      <c r="A6390" s="19" t="s">
        <v>6884</v>
      </c>
      <c r="B6390" t="s">
        <v>36983</v>
      </c>
      <c r="C6390" t="s">
        <v>6883</v>
      </c>
      <c r="D6390" t="s">
        <v>1611</v>
      </c>
      <c r="G6390" t="s">
        <v>6882</v>
      </c>
      <c r="H6390" s="18" t="s">
        <v>6881</v>
      </c>
    </row>
    <row r="6391" spans="1:8" x14ac:dyDescent="0.25">
      <c r="A6391" s="19" t="s">
        <v>6880</v>
      </c>
      <c r="B6391" t="s">
        <v>37372</v>
      </c>
      <c r="C6391" t="s">
        <v>6879</v>
      </c>
      <c r="D6391" t="s">
        <v>1614</v>
      </c>
      <c r="G6391" t="s">
        <v>6878</v>
      </c>
      <c r="H6391" s="18" t="s">
        <v>6877</v>
      </c>
    </row>
    <row r="6392" spans="1:8" x14ac:dyDescent="0.25">
      <c r="A6392" s="19" t="s">
        <v>6876</v>
      </c>
      <c r="B6392" t="s">
        <v>37371</v>
      </c>
      <c r="C6392" t="s">
        <v>6875</v>
      </c>
      <c r="D6392" t="s">
        <v>1617</v>
      </c>
      <c r="G6392" t="s">
        <v>6874</v>
      </c>
      <c r="H6392" s="18" t="s">
        <v>6873</v>
      </c>
    </row>
    <row r="6393" spans="1:8" x14ac:dyDescent="0.25">
      <c r="A6393" s="19" t="s">
        <v>6872</v>
      </c>
      <c r="B6393" t="s">
        <v>37370</v>
      </c>
      <c r="C6393" t="s">
        <v>6871</v>
      </c>
      <c r="D6393" t="s">
        <v>1619</v>
      </c>
      <c r="G6393" t="s">
        <v>6870</v>
      </c>
      <c r="H6393" s="18" t="s">
        <v>6869</v>
      </c>
    </row>
    <row r="6394" spans="1:8" x14ac:dyDescent="0.25">
      <c r="A6394" s="19" t="s">
        <v>6868</v>
      </c>
      <c r="B6394" t="s">
        <v>37369</v>
      </c>
      <c r="C6394" t="s">
        <v>6867</v>
      </c>
      <c r="D6394" t="s">
        <v>1621</v>
      </c>
      <c r="G6394" t="s">
        <v>6866</v>
      </c>
      <c r="H6394" s="18" t="s">
        <v>6865</v>
      </c>
    </row>
    <row r="6395" spans="1:8" x14ac:dyDescent="0.25">
      <c r="A6395" s="19" t="s">
        <v>6864</v>
      </c>
      <c r="B6395" t="s">
        <v>37368</v>
      </c>
      <c r="C6395" t="s">
        <v>6863</v>
      </c>
      <c r="D6395" t="s">
        <v>1623</v>
      </c>
      <c r="G6395" t="s">
        <v>6862</v>
      </c>
      <c r="H6395" s="18" t="s">
        <v>6861</v>
      </c>
    </row>
    <row r="6396" spans="1:8" x14ac:dyDescent="0.25">
      <c r="A6396" s="19" t="s">
        <v>6860</v>
      </c>
      <c r="B6396" t="s">
        <v>37367</v>
      </c>
      <c r="C6396" t="s">
        <v>6859</v>
      </c>
      <c r="D6396" t="s">
        <v>1625</v>
      </c>
      <c r="G6396" t="s">
        <v>6858</v>
      </c>
      <c r="H6396" s="18" t="s">
        <v>6857</v>
      </c>
    </row>
    <row r="6397" spans="1:8" x14ac:dyDescent="0.25">
      <c r="A6397" s="19" t="s">
        <v>6856</v>
      </c>
      <c r="B6397" t="s">
        <v>37366</v>
      </c>
      <c r="C6397" t="s">
        <v>6855</v>
      </c>
      <c r="D6397" t="s">
        <v>1628</v>
      </c>
      <c r="G6397" t="s">
        <v>6854</v>
      </c>
      <c r="H6397" s="18" t="s">
        <v>6853</v>
      </c>
    </row>
    <row r="6398" spans="1:8" x14ac:dyDescent="0.25">
      <c r="A6398" s="19" t="s">
        <v>6852</v>
      </c>
      <c r="B6398" t="s">
        <v>37365</v>
      </c>
      <c r="C6398" t="s">
        <v>6851</v>
      </c>
      <c r="D6398" t="s">
        <v>1631</v>
      </c>
      <c r="G6398" t="s">
        <v>6850</v>
      </c>
      <c r="H6398" s="18" t="s">
        <v>6849</v>
      </c>
    </row>
    <row r="6399" spans="1:8" x14ac:dyDescent="0.25">
      <c r="A6399" s="19" t="s">
        <v>6848</v>
      </c>
      <c r="B6399" t="s">
        <v>37364</v>
      </c>
      <c r="C6399" t="s">
        <v>6847</v>
      </c>
      <c r="D6399" t="s">
        <v>1634</v>
      </c>
      <c r="G6399" t="s">
        <v>6846</v>
      </c>
      <c r="H6399" s="18" t="s">
        <v>6845</v>
      </c>
    </row>
    <row r="6400" spans="1:8" x14ac:dyDescent="0.25">
      <c r="A6400" s="19" t="s">
        <v>6844</v>
      </c>
      <c r="B6400" t="s">
        <v>37363</v>
      </c>
      <c r="C6400" t="s">
        <v>6843</v>
      </c>
      <c r="D6400" t="s">
        <v>1636</v>
      </c>
      <c r="G6400" t="s">
        <v>6842</v>
      </c>
      <c r="H6400" s="18" t="s">
        <v>6841</v>
      </c>
    </row>
    <row r="6401" spans="1:8" x14ac:dyDescent="0.25">
      <c r="A6401" s="19"/>
      <c r="B6401" t="s">
        <v>37362</v>
      </c>
      <c r="C6401" t="s">
        <v>6840</v>
      </c>
      <c r="D6401" t="s">
        <v>1638</v>
      </c>
      <c r="G6401" t="s">
        <v>6839</v>
      </c>
      <c r="H6401" s="18" t="s">
        <v>6838</v>
      </c>
    </row>
    <row r="6402" spans="1:8" x14ac:dyDescent="0.25">
      <c r="A6402" s="19"/>
      <c r="B6402" t="s">
        <v>37361</v>
      </c>
      <c r="C6402" t="s">
        <v>6837</v>
      </c>
      <c r="D6402" t="s">
        <v>1639</v>
      </c>
      <c r="G6402" t="s">
        <v>6836</v>
      </c>
      <c r="H6402" s="18" t="s">
        <v>6835</v>
      </c>
    </row>
    <row r="6403" spans="1:8" x14ac:dyDescent="0.25">
      <c r="A6403" s="19"/>
      <c r="B6403" t="s">
        <v>37360</v>
      </c>
      <c r="C6403" t="s">
        <v>6834</v>
      </c>
      <c r="D6403" t="s">
        <v>1650</v>
      </c>
      <c r="G6403" t="s">
        <v>7027</v>
      </c>
      <c r="H6403" s="18" t="s">
        <v>41946</v>
      </c>
    </row>
    <row r="6404" spans="1:8" x14ac:dyDescent="0.25">
      <c r="A6404" s="19"/>
      <c r="B6404" t="s">
        <v>14117</v>
      </c>
      <c r="C6404" t="s">
        <v>6832</v>
      </c>
      <c r="D6404" t="s">
        <v>1649</v>
      </c>
      <c r="G6404" t="s">
        <v>7023</v>
      </c>
      <c r="H6404" s="18" t="s">
        <v>41945</v>
      </c>
    </row>
    <row r="6405" spans="1:8" x14ac:dyDescent="0.25">
      <c r="A6405" s="19"/>
      <c r="B6405" t="s">
        <v>6935</v>
      </c>
      <c r="C6405" t="s">
        <v>6830</v>
      </c>
      <c r="D6405" t="s">
        <v>1648</v>
      </c>
      <c r="G6405" t="s">
        <v>7019</v>
      </c>
      <c r="H6405" s="18" t="s">
        <v>41944</v>
      </c>
    </row>
    <row r="6406" spans="1:8" x14ac:dyDescent="0.25">
      <c r="A6406" s="19"/>
      <c r="B6406" t="s">
        <v>37359</v>
      </c>
      <c r="C6406" t="s">
        <v>6828</v>
      </c>
      <c r="D6406" t="s">
        <v>1647</v>
      </c>
      <c r="G6406" t="s">
        <v>6833</v>
      </c>
      <c r="H6406" s="18" t="s">
        <v>1734</v>
      </c>
    </row>
    <row r="6407" spans="1:8" x14ac:dyDescent="0.25">
      <c r="A6407" s="19"/>
      <c r="B6407" t="s">
        <v>37358</v>
      </c>
      <c r="C6407" t="s">
        <v>6826</v>
      </c>
      <c r="D6407" t="s">
        <v>1646</v>
      </c>
      <c r="G6407" t="s">
        <v>6831</v>
      </c>
      <c r="H6407" s="18" t="s">
        <v>1791</v>
      </c>
    </row>
    <row r="6408" spans="1:8" x14ac:dyDescent="0.25">
      <c r="A6408" s="19"/>
      <c r="B6408" t="s">
        <v>37357</v>
      </c>
      <c r="C6408" t="s">
        <v>6824</v>
      </c>
      <c r="D6408" t="s">
        <v>1645</v>
      </c>
      <c r="G6408" t="s">
        <v>6829</v>
      </c>
      <c r="H6408" s="18" t="s">
        <v>1838</v>
      </c>
    </row>
    <row r="6409" spans="1:8" x14ac:dyDescent="0.25">
      <c r="A6409" s="19"/>
      <c r="B6409" t="s">
        <v>37356</v>
      </c>
      <c r="C6409" t="s">
        <v>6822</v>
      </c>
      <c r="D6409" t="s">
        <v>1644</v>
      </c>
      <c r="G6409" t="s">
        <v>6827</v>
      </c>
      <c r="H6409" s="18" t="s">
        <v>1881</v>
      </c>
    </row>
    <row r="6410" spans="1:8" x14ac:dyDescent="0.25">
      <c r="A6410" s="19"/>
      <c r="B6410" t="s">
        <v>37355</v>
      </c>
      <c r="C6410" t="s">
        <v>6820</v>
      </c>
      <c r="D6410" t="s">
        <v>1643</v>
      </c>
      <c r="G6410" t="s">
        <v>6825</v>
      </c>
      <c r="H6410" s="18" t="s">
        <v>1922</v>
      </c>
    </row>
    <row r="6411" spans="1:8" x14ac:dyDescent="0.25">
      <c r="A6411" s="19"/>
      <c r="B6411" t="s">
        <v>37354</v>
      </c>
      <c r="C6411" t="s">
        <v>6818</v>
      </c>
      <c r="D6411" t="s">
        <v>1642</v>
      </c>
      <c r="G6411" t="s">
        <v>6823</v>
      </c>
      <c r="H6411" s="18" t="s">
        <v>1959</v>
      </c>
    </row>
    <row r="6412" spans="1:8" x14ac:dyDescent="0.25">
      <c r="A6412" s="19"/>
      <c r="B6412" t="s">
        <v>37353</v>
      </c>
      <c r="C6412" t="s">
        <v>6816</v>
      </c>
      <c r="D6412" t="s">
        <v>1641</v>
      </c>
      <c r="G6412" t="s">
        <v>6821</v>
      </c>
      <c r="H6412" s="18" t="s">
        <v>1992</v>
      </c>
    </row>
    <row r="6413" spans="1:8" x14ac:dyDescent="0.25">
      <c r="A6413" s="19"/>
      <c r="B6413" t="s">
        <v>37352</v>
      </c>
      <c r="C6413" t="s">
        <v>6814</v>
      </c>
      <c r="D6413" t="s">
        <v>1640</v>
      </c>
      <c r="G6413" t="s">
        <v>6819</v>
      </c>
      <c r="H6413" s="18" t="s">
        <v>2024</v>
      </c>
    </row>
    <row r="6414" spans="1:8" x14ac:dyDescent="0.25">
      <c r="A6414" s="19"/>
      <c r="B6414" t="s">
        <v>37351</v>
      </c>
      <c r="C6414" t="s">
        <v>6812</v>
      </c>
      <c r="D6414" t="s">
        <v>1662</v>
      </c>
      <c r="G6414" t="s">
        <v>6817</v>
      </c>
      <c r="H6414" s="18" t="s">
        <v>2054</v>
      </c>
    </row>
    <row r="6415" spans="1:8" x14ac:dyDescent="0.25">
      <c r="A6415" s="19"/>
      <c r="B6415" t="s">
        <v>41943</v>
      </c>
      <c r="C6415" t="s">
        <v>6810</v>
      </c>
      <c r="D6415" t="s">
        <v>6809</v>
      </c>
      <c r="G6415" t="s">
        <v>6815</v>
      </c>
      <c r="H6415" s="18" t="s">
        <v>2082</v>
      </c>
    </row>
    <row r="6416" spans="1:8" x14ac:dyDescent="0.25">
      <c r="A6416" s="19"/>
      <c r="B6416" t="s">
        <v>41942</v>
      </c>
      <c r="C6416" t="s">
        <v>6807</v>
      </c>
      <c r="D6416" t="s">
        <v>1660</v>
      </c>
      <c r="G6416" t="s">
        <v>6813</v>
      </c>
      <c r="H6416" s="18" t="s">
        <v>2108</v>
      </c>
    </row>
    <row r="6417" spans="1:8" x14ac:dyDescent="0.25">
      <c r="A6417" s="19"/>
      <c r="B6417" t="s">
        <v>41941</v>
      </c>
      <c r="C6417" t="s">
        <v>6805</v>
      </c>
      <c r="D6417" t="s">
        <v>1659</v>
      </c>
      <c r="G6417" t="s">
        <v>6811</v>
      </c>
      <c r="H6417" s="18" t="s">
        <v>2133</v>
      </c>
    </row>
    <row r="6418" spans="1:8" x14ac:dyDescent="0.25">
      <c r="A6418" s="19"/>
      <c r="B6418" t="s">
        <v>41940</v>
      </c>
      <c r="C6418" t="s">
        <v>6803</v>
      </c>
      <c r="D6418" t="s">
        <v>1658</v>
      </c>
      <c r="G6418" t="s">
        <v>6808</v>
      </c>
      <c r="H6418" s="18" t="s">
        <v>2156</v>
      </c>
    </row>
    <row r="6419" spans="1:8" x14ac:dyDescent="0.25">
      <c r="A6419" s="19"/>
      <c r="B6419" t="s">
        <v>41939</v>
      </c>
      <c r="C6419" t="s">
        <v>6801</v>
      </c>
      <c r="D6419" t="s">
        <v>1657</v>
      </c>
      <c r="G6419" t="s">
        <v>6806</v>
      </c>
      <c r="H6419" s="18" t="s">
        <v>2180</v>
      </c>
    </row>
    <row r="6420" spans="1:8" x14ac:dyDescent="0.25">
      <c r="A6420" s="19"/>
      <c r="B6420" t="s">
        <v>41938</v>
      </c>
      <c r="C6420" t="s">
        <v>6799</v>
      </c>
      <c r="D6420" t="s">
        <v>1656</v>
      </c>
      <c r="G6420" t="s">
        <v>6804</v>
      </c>
      <c r="H6420" s="18" t="s">
        <v>2203</v>
      </c>
    </row>
    <row r="6421" spans="1:8" x14ac:dyDescent="0.25">
      <c r="A6421" s="19"/>
      <c r="B6421" t="s">
        <v>41937</v>
      </c>
      <c r="C6421" t="s">
        <v>6797</v>
      </c>
      <c r="D6421" t="s">
        <v>1655</v>
      </c>
      <c r="G6421" t="s">
        <v>6802</v>
      </c>
      <c r="H6421" s="18" t="s">
        <v>2224</v>
      </c>
    </row>
    <row r="6422" spans="1:8" x14ac:dyDescent="0.25">
      <c r="A6422" s="19"/>
      <c r="B6422" t="s">
        <v>41936</v>
      </c>
      <c r="C6422" t="s">
        <v>6795</v>
      </c>
      <c r="D6422" t="s">
        <v>1654</v>
      </c>
      <c r="G6422" t="s">
        <v>6800</v>
      </c>
      <c r="H6422" s="18" t="s">
        <v>2244</v>
      </c>
    </row>
    <row r="6423" spans="1:8" x14ac:dyDescent="0.25">
      <c r="A6423" s="19"/>
      <c r="C6423" t="s">
        <v>6793</v>
      </c>
      <c r="D6423" t="s">
        <v>1653</v>
      </c>
      <c r="G6423" t="s">
        <v>6798</v>
      </c>
      <c r="H6423" s="18" t="s">
        <v>2264</v>
      </c>
    </row>
    <row r="6424" spans="1:8" x14ac:dyDescent="0.25">
      <c r="A6424" s="19"/>
      <c r="C6424" t="s">
        <v>6791</v>
      </c>
      <c r="D6424" t="s">
        <v>1652</v>
      </c>
      <c r="G6424" t="s">
        <v>6796</v>
      </c>
      <c r="H6424" s="18" t="s">
        <v>2284</v>
      </c>
    </row>
    <row r="6425" spans="1:8" x14ac:dyDescent="0.25">
      <c r="A6425" s="19"/>
      <c r="C6425" t="s">
        <v>6789</v>
      </c>
      <c r="D6425" t="s">
        <v>1651</v>
      </c>
      <c r="G6425" t="s">
        <v>6794</v>
      </c>
      <c r="H6425" s="18" t="s">
        <v>2304</v>
      </c>
    </row>
    <row r="6426" spans="1:8" x14ac:dyDescent="0.25">
      <c r="A6426" s="19"/>
      <c r="C6426" t="s">
        <v>6787</v>
      </c>
      <c r="D6426" t="s">
        <v>6786</v>
      </c>
      <c r="G6426" t="s">
        <v>6792</v>
      </c>
      <c r="H6426" s="18" t="s">
        <v>2323</v>
      </c>
    </row>
    <row r="6427" spans="1:8" x14ac:dyDescent="0.25">
      <c r="A6427" s="19"/>
      <c r="C6427" t="s">
        <v>6784</v>
      </c>
      <c r="D6427" t="s">
        <v>6783</v>
      </c>
      <c r="G6427" t="s">
        <v>6790</v>
      </c>
      <c r="H6427" s="18" t="s">
        <v>2341</v>
      </c>
    </row>
    <row r="6428" spans="1:8" x14ac:dyDescent="0.25">
      <c r="A6428" s="19"/>
      <c r="C6428" t="s">
        <v>6781</v>
      </c>
      <c r="D6428" t="s">
        <v>6780</v>
      </c>
      <c r="G6428" t="s">
        <v>6788</v>
      </c>
      <c r="H6428" s="18" t="s">
        <v>2359</v>
      </c>
    </row>
    <row r="6429" spans="1:8" x14ac:dyDescent="0.25">
      <c r="A6429" s="19"/>
      <c r="C6429" t="s">
        <v>6778</v>
      </c>
      <c r="D6429" t="s">
        <v>6777</v>
      </c>
      <c r="G6429" t="s">
        <v>6785</v>
      </c>
      <c r="H6429" s="18" t="s">
        <v>2376</v>
      </c>
    </row>
    <row r="6430" spans="1:8" x14ac:dyDescent="0.25">
      <c r="A6430" s="19"/>
      <c r="C6430" t="s">
        <v>6775</v>
      </c>
      <c r="D6430" t="s">
        <v>6774</v>
      </c>
      <c r="G6430" t="s">
        <v>6782</v>
      </c>
      <c r="H6430" s="18" t="s">
        <v>2393</v>
      </c>
    </row>
    <row r="6431" spans="1:8" x14ac:dyDescent="0.25">
      <c r="A6431" s="19"/>
      <c r="C6431" t="s">
        <v>6772</v>
      </c>
      <c r="D6431" t="s">
        <v>6771</v>
      </c>
      <c r="G6431" t="s">
        <v>6779</v>
      </c>
      <c r="H6431" s="18" t="s">
        <v>2407</v>
      </c>
    </row>
    <row r="6432" spans="1:8" x14ac:dyDescent="0.25">
      <c r="A6432" s="19"/>
      <c r="C6432" t="s">
        <v>6769</v>
      </c>
      <c r="D6432" t="s">
        <v>6768</v>
      </c>
      <c r="G6432" t="s">
        <v>6776</v>
      </c>
      <c r="H6432" s="18" t="s">
        <v>2421</v>
      </c>
    </row>
    <row r="6433" spans="1:8" x14ac:dyDescent="0.25">
      <c r="A6433" s="19"/>
      <c r="C6433" t="s">
        <v>6766</v>
      </c>
      <c r="D6433" t="s">
        <v>6765</v>
      </c>
      <c r="G6433" t="s">
        <v>6773</v>
      </c>
      <c r="H6433" s="18" t="s">
        <v>2434</v>
      </c>
    </row>
    <row r="6434" spans="1:8" x14ac:dyDescent="0.25">
      <c r="A6434" s="19"/>
      <c r="C6434" t="s">
        <v>6763</v>
      </c>
      <c r="D6434" t="s">
        <v>6762</v>
      </c>
      <c r="G6434" t="s">
        <v>6770</v>
      </c>
      <c r="H6434" s="18" t="s">
        <v>2447</v>
      </c>
    </row>
    <row r="6435" spans="1:8" x14ac:dyDescent="0.25">
      <c r="A6435" s="19"/>
      <c r="C6435" t="s">
        <v>6760</v>
      </c>
      <c r="D6435" t="s">
        <v>6759</v>
      </c>
      <c r="G6435" t="s">
        <v>6767</v>
      </c>
      <c r="H6435" s="18" t="s">
        <v>2460</v>
      </c>
    </row>
    <row r="6436" spans="1:8" x14ac:dyDescent="0.25">
      <c r="A6436" s="19"/>
      <c r="C6436" t="s">
        <v>6756</v>
      </c>
      <c r="D6436" t="s">
        <v>6755</v>
      </c>
      <c r="G6436" t="s">
        <v>6764</v>
      </c>
      <c r="H6436" s="18" t="s">
        <v>2472</v>
      </c>
    </row>
    <row r="6437" spans="1:8" x14ac:dyDescent="0.25">
      <c r="A6437" s="19"/>
      <c r="C6437" t="s">
        <v>6753</v>
      </c>
      <c r="D6437" t="s">
        <v>6752</v>
      </c>
      <c r="G6437" t="s">
        <v>6761</v>
      </c>
      <c r="H6437" s="18" t="s">
        <v>2484</v>
      </c>
    </row>
    <row r="6438" spans="1:8" x14ac:dyDescent="0.25">
      <c r="A6438" s="19"/>
      <c r="C6438" t="s">
        <v>6750</v>
      </c>
      <c r="D6438" t="s">
        <v>6749</v>
      </c>
      <c r="G6438" t="s">
        <v>6758</v>
      </c>
      <c r="H6438" s="18" t="s">
        <v>6757</v>
      </c>
    </row>
    <row r="6439" spans="1:8" x14ac:dyDescent="0.25">
      <c r="A6439" s="19"/>
      <c r="C6439" t="s">
        <v>6747</v>
      </c>
      <c r="D6439" t="s">
        <v>6746</v>
      </c>
      <c r="G6439" t="s">
        <v>6754</v>
      </c>
      <c r="H6439" s="18" t="s">
        <v>2508</v>
      </c>
    </row>
    <row r="6440" spans="1:8" x14ac:dyDescent="0.25">
      <c r="A6440" s="19"/>
      <c r="C6440" t="s">
        <v>6744</v>
      </c>
      <c r="D6440" t="s">
        <v>6743</v>
      </c>
      <c r="G6440" t="s">
        <v>6751</v>
      </c>
      <c r="H6440" s="18" t="s">
        <v>2520</v>
      </c>
    </row>
    <row r="6441" spans="1:8" x14ac:dyDescent="0.25">
      <c r="A6441" s="19"/>
      <c r="C6441" t="s">
        <v>6741</v>
      </c>
      <c r="D6441" t="s">
        <v>6740</v>
      </c>
      <c r="G6441" t="s">
        <v>6748</v>
      </c>
      <c r="H6441" s="18" t="s">
        <v>2531</v>
      </c>
    </row>
    <row r="6442" spans="1:8" x14ac:dyDescent="0.25">
      <c r="A6442" s="19"/>
      <c r="C6442" t="s">
        <v>6738</v>
      </c>
      <c r="D6442" t="s">
        <v>6737</v>
      </c>
      <c r="G6442" t="s">
        <v>6745</v>
      </c>
      <c r="H6442" s="18" t="s">
        <v>2541</v>
      </c>
    </row>
    <row r="6443" spans="1:8" x14ac:dyDescent="0.25">
      <c r="A6443" s="19"/>
      <c r="C6443" t="s">
        <v>6735</v>
      </c>
      <c r="D6443" t="s">
        <v>6734</v>
      </c>
      <c r="G6443" t="s">
        <v>6742</v>
      </c>
      <c r="H6443" s="18" t="s">
        <v>2550</v>
      </c>
    </row>
    <row r="6444" spans="1:8" x14ac:dyDescent="0.25">
      <c r="A6444" s="19"/>
      <c r="C6444" t="s">
        <v>6732</v>
      </c>
      <c r="D6444" t="s">
        <v>6731</v>
      </c>
      <c r="G6444" t="s">
        <v>6739</v>
      </c>
      <c r="H6444" s="18" t="s">
        <v>2559</v>
      </c>
    </row>
    <row r="6445" spans="1:8" x14ac:dyDescent="0.25">
      <c r="A6445" s="19"/>
      <c r="C6445" t="s">
        <v>6729</v>
      </c>
      <c r="D6445" t="s">
        <v>6728</v>
      </c>
      <c r="G6445" t="s">
        <v>6736</v>
      </c>
      <c r="H6445" s="18" t="s">
        <v>2568</v>
      </c>
    </row>
    <row r="6446" spans="1:8" x14ac:dyDescent="0.25">
      <c r="A6446" s="19"/>
      <c r="C6446" t="s">
        <v>6726</v>
      </c>
      <c r="D6446" t="s">
        <v>6725</v>
      </c>
      <c r="G6446" t="s">
        <v>6733</v>
      </c>
      <c r="H6446" s="18" t="s">
        <v>2576</v>
      </c>
    </row>
    <row r="6447" spans="1:8" x14ac:dyDescent="0.25">
      <c r="A6447" s="19"/>
      <c r="C6447" t="s">
        <v>6723</v>
      </c>
      <c r="D6447" t="s">
        <v>6722</v>
      </c>
      <c r="G6447" t="s">
        <v>6730</v>
      </c>
      <c r="H6447" s="18" t="s">
        <v>2584</v>
      </c>
    </row>
    <row r="6448" spans="1:8" x14ac:dyDescent="0.25">
      <c r="A6448" s="19"/>
      <c r="C6448" t="s">
        <v>6720</v>
      </c>
      <c r="D6448" t="s">
        <v>6719</v>
      </c>
      <c r="G6448" t="s">
        <v>6727</v>
      </c>
      <c r="H6448" s="18" t="s">
        <v>2592</v>
      </c>
    </row>
    <row r="6449" spans="1:8" x14ac:dyDescent="0.25">
      <c r="A6449" s="19"/>
      <c r="C6449" t="s">
        <v>6717</v>
      </c>
      <c r="D6449" t="s">
        <v>6716</v>
      </c>
      <c r="G6449" t="s">
        <v>6724</v>
      </c>
      <c r="H6449" s="18" t="s">
        <v>2599</v>
      </c>
    </row>
    <row r="6450" spans="1:8" x14ac:dyDescent="0.25">
      <c r="A6450" s="19"/>
      <c r="C6450" t="s">
        <v>6714</v>
      </c>
      <c r="D6450" t="s">
        <v>6713</v>
      </c>
      <c r="G6450" t="s">
        <v>6721</v>
      </c>
      <c r="H6450" s="18" t="s">
        <v>2606</v>
      </c>
    </row>
    <row r="6451" spans="1:8" x14ac:dyDescent="0.25">
      <c r="A6451" s="19"/>
      <c r="C6451" t="s">
        <v>6711</v>
      </c>
      <c r="D6451" t="s">
        <v>6710</v>
      </c>
      <c r="G6451" t="s">
        <v>6718</v>
      </c>
      <c r="H6451" s="18" t="s">
        <v>2613</v>
      </c>
    </row>
    <row r="6452" spans="1:8" x14ac:dyDescent="0.25">
      <c r="A6452" s="19"/>
      <c r="C6452" t="s">
        <v>6708</v>
      </c>
      <c r="D6452" t="s">
        <v>6707</v>
      </c>
      <c r="G6452" t="s">
        <v>6715</v>
      </c>
      <c r="H6452" s="18" t="s">
        <v>2619</v>
      </c>
    </row>
    <row r="6453" spans="1:8" x14ac:dyDescent="0.25">
      <c r="A6453" s="19"/>
      <c r="C6453" t="s">
        <v>6705</v>
      </c>
      <c r="D6453" t="s">
        <v>6704</v>
      </c>
      <c r="G6453" t="s">
        <v>6712</v>
      </c>
      <c r="H6453" s="18" t="s">
        <v>2625</v>
      </c>
    </row>
    <row r="6454" spans="1:8" x14ac:dyDescent="0.25">
      <c r="A6454" s="19"/>
      <c r="C6454" t="s">
        <v>6702</v>
      </c>
      <c r="D6454" t="s">
        <v>6701</v>
      </c>
      <c r="G6454" t="s">
        <v>6709</v>
      </c>
      <c r="H6454" s="18" t="s">
        <v>2630</v>
      </c>
    </row>
    <row r="6455" spans="1:8" x14ac:dyDescent="0.25">
      <c r="A6455" s="19"/>
      <c r="C6455" t="s">
        <v>6699</v>
      </c>
      <c r="D6455" t="s">
        <v>6698</v>
      </c>
      <c r="G6455" t="s">
        <v>6706</v>
      </c>
      <c r="H6455" s="18" t="s">
        <v>2634</v>
      </c>
    </row>
    <row r="6456" spans="1:8" x14ac:dyDescent="0.25">
      <c r="A6456" s="19"/>
      <c r="C6456" t="s">
        <v>6696</v>
      </c>
      <c r="D6456" t="s">
        <v>6695</v>
      </c>
      <c r="G6456" t="s">
        <v>6703</v>
      </c>
      <c r="H6456" s="18" t="s">
        <v>2639</v>
      </c>
    </row>
    <row r="6457" spans="1:8" x14ac:dyDescent="0.25">
      <c r="A6457" s="19"/>
      <c r="C6457" t="s">
        <v>6693</v>
      </c>
      <c r="D6457" t="s">
        <v>6692</v>
      </c>
      <c r="G6457" t="s">
        <v>6700</v>
      </c>
      <c r="H6457" s="18" t="s">
        <v>2643</v>
      </c>
    </row>
    <row r="6458" spans="1:8" x14ac:dyDescent="0.25">
      <c r="A6458" s="19"/>
      <c r="C6458" t="s">
        <v>6690</v>
      </c>
      <c r="D6458" t="s">
        <v>6689</v>
      </c>
      <c r="G6458" t="s">
        <v>6697</v>
      </c>
      <c r="H6458" s="18" t="s">
        <v>2646</v>
      </c>
    </row>
    <row r="6459" spans="1:8" x14ac:dyDescent="0.25">
      <c r="A6459" s="19"/>
      <c r="C6459" t="s">
        <v>6687</v>
      </c>
      <c r="D6459" t="s">
        <v>6686</v>
      </c>
      <c r="G6459" t="s">
        <v>6694</v>
      </c>
      <c r="H6459" s="18" t="s">
        <v>2648</v>
      </c>
    </row>
    <row r="6460" spans="1:8" x14ac:dyDescent="0.25">
      <c r="A6460" s="19"/>
      <c r="C6460" t="s">
        <v>41935</v>
      </c>
      <c r="D6460" t="s">
        <v>41934</v>
      </c>
      <c r="G6460" t="s">
        <v>6691</v>
      </c>
      <c r="H6460" s="18" t="s">
        <v>2650</v>
      </c>
    </row>
    <row r="6461" spans="1:8" x14ac:dyDescent="0.25">
      <c r="A6461" s="19"/>
      <c r="C6461" t="s">
        <v>41933</v>
      </c>
      <c r="D6461" t="s">
        <v>41932</v>
      </c>
      <c r="G6461" t="s">
        <v>6688</v>
      </c>
      <c r="H6461" s="18" t="s">
        <v>2652</v>
      </c>
    </row>
    <row r="6462" spans="1:8" x14ac:dyDescent="0.25">
      <c r="A6462" s="19"/>
      <c r="C6462" t="s">
        <v>41931</v>
      </c>
      <c r="D6462" t="s">
        <v>41930</v>
      </c>
      <c r="G6462" t="s">
        <v>6685</v>
      </c>
      <c r="H6462" s="18" t="s">
        <v>2654</v>
      </c>
    </row>
    <row r="6463" spans="1:8" x14ac:dyDescent="0.25">
      <c r="A6463" s="19"/>
      <c r="C6463" t="s">
        <v>41929</v>
      </c>
      <c r="D6463" t="s">
        <v>41928</v>
      </c>
      <c r="G6463" t="s">
        <v>6683</v>
      </c>
      <c r="H6463" s="18" t="s">
        <v>2655</v>
      </c>
    </row>
    <row r="6464" spans="1:8" x14ac:dyDescent="0.25">
      <c r="A6464" s="19"/>
      <c r="C6464" t="s">
        <v>41927</v>
      </c>
      <c r="D6464" t="s">
        <v>41926</v>
      </c>
      <c r="G6464" t="s">
        <v>6681</v>
      </c>
      <c r="H6464" s="18" t="s">
        <v>2656</v>
      </c>
    </row>
    <row r="6465" spans="1:8" x14ac:dyDescent="0.25">
      <c r="A6465" s="19"/>
      <c r="C6465" t="s">
        <v>41925</v>
      </c>
      <c r="D6465" t="s">
        <v>41924</v>
      </c>
      <c r="G6465" t="s">
        <v>6679</v>
      </c>
      <c r="H6465" s="18" t="s">
        <v>2657</v>
      </c>
    </row>
    <row r="6466" spans="1:8" x14ac:dyDescent="0.25">
      <c r="A6466" s="19"/>
      <c r="C6466" t="s">
        <v>6684</v>
      </c>
      <c r="D6466" t="s">
        <v>429</v>
      </c>
      <c r="G6466" t="s">
        <v>6677</v>
      </c>
      <c r="H6466" s="18" t="s">
        <v>6676</v>
      </c>
    </row>
    <row r="6467" spans="1:8" x14ac:dyDescent="0.25">
      <c r="A6467" s="19"/>
      <c r="C6467" t="s">
        <v>6682</v>
      </c>
      <c r="D6467" t="s">
        <v>507</v>
      </c>
      <c r="G6467" t="s">
        <v>6673</v>
      </c>
      <c r="H6467" s="18" t="s">
        <v>2659</v>
      </c>
    </row>
    <row r="6468" spans="1:8" x14ac:dyDescent="0.25">
      <c r="A6468" s="19"/>
      <c r="C6468" t="s">
        <v>6680</v>
      </c>
      <c r="D6468" t="s">
        <v>566</v>
      </c>
      <c r="G6468" t="s">
        <v>6671</v>
      </c>
      <c r="H6468" s="18" t="s">
        <v>2660</v>
      </c>
    </row>
    <row r="6469" spans="1:8" x14ac:dyDescent="0.25">
      <c r="A6469" s="19"/>
      <c r="C6469" t="s">
        <v>6678</v>
      </c>
      <c r="D6469" t="s">
        <v>619</v>
      </c>
      <c r="G6469" t="s">
        <v>6669</v>
      </c>
      <c r="H6469" s="18" t="s">
        <v>2661</v>
      </c>
    </row>
    <row r="6470" spans="1:8" x14ac:dyDescent="0.25">
      <c r="A6470" s="19"/>
      <c r="C6470" t="s">
        <v>6675</v>
      </c>
      <c r="D6470" t="s">
        <v>6674</v>
      </c>
      <c r="G6470" t="s">
        <v>6667</v>
      </c>
      <c r="H6470" s="18" t="s">
        <v>2662</v>
      </c>
    </row>
    <row r="6471" spans="1:8" x14ac:dyDescent="0.25">
      <c r="A6471" s="19"/>
      <c r="C6471" t="s">
        <v>6672</v>
      </c>
      <c r="D6471" t="s">
        <v>712</v>
      </c>
      <c r="G6471" t="s">
        <v>6665</v>
      </c>
      <c r="H6471" s="18" t="s">
        <v>2663</v>
      </c>
    </row>
    <row r="6472" spans="1:8" x14ac:dyDescent="0.25">
      <c r="A6472" s="19"/>
      <c r="C6472" t="s">
        <v>6670</v>
      </c>
      <c r="D6472" t="s">
        <v>752</v>
      </c>
      <c r="G6472" t="s">
        <v>6663</v>
      </c>
      <c r="H6472" s="18" t="s">
        <v>2664</v>
      </c>
    </row>
    <row r="6473" spans="1:8" x14ac:dyDescent="0.25">
      <c r="A6473" s="19"/>
      <c r="C6473" t="s">
        <v>6668</v>
      </c>
      <c r="D6473" t="s">
        <v>789</v>
      </c>
      <c r="G6473" t="s">
        <v>6661</v>
      </c>
      <c r="H6473" s="18" t="s">
        <v>2665</v>
      </c>
    </row>
    <row r="6474" spans="1:8" x14ac:dyDescent="0.25">
      <c r="A6474" s="19"/>
      <c r="C6474" t="s">
        <v>6666</v>
      </c>
      <c r="D6474" t="s">
        <v>825</v>
      </c>
      <c r="G6474" t="s">
        <v>6659</v>
      </c>
      <c r="H6474" s="18" t="s">
        <v>2666</v>
      </c>
    </row>
    <row r="6475" spans="1:8" x14ac:dyDescent="0.25">
      <c r="A6475" s="19"/>
      <c r="C6475" t="s">
        <v>6664</v>
      </c>
      <c r="D6475" t="s">
        <v>857</v>
      </c>
      <c r="G6475" t="s">
        <v>6657</v>
      </c>
      <c r="H6475" s="18" t="s">
        <v>2667</v>
      </c>
    </row>
    <row r="6476" spans="1:8" x14ac:dyDescent="0.25">
      <c r="A6476" s="19"/>
      <c r="C6476" t="s">
        <v>6662</v>
      </c>
      <c r="D6476" t="s">
        <v>886</v>
      </c>
      <c r="G6476" t="s">
        <v>6655</v>
      </c>
      <c r="H6476" s="18" t="s">
        <v>2668</v>
      </c>
    </row>
    <row r="6477" spans="1:8" x14ac:dyDescent="0.25">
      <c r="A6477" s="19"/>
      <c r="C6477" t="s">
        <v>6660</v>
      </c>
      <c r="D6477" t="s">
        <v>915</v>
      </c>
      <c r="G6477" t="s">
        <v>6653</v>
      </c>
      <c r="H6477" s="18" t="s">
        <v>2669</v>
      </c>
    </row>
    <row r="6478" spans="1:8" x14ac:dyDescent="0.25">
      <c r="A6478" s="19"/>
      <c r="C6478" t="s">
        <v>6658</v>
      </c>
      <c r="D6478" t="s">
        <v>943</v>
      </c>
      <c r="G6478" t="s">
        <v>6651</v>
      </c>
      <c r="H6478" s="18" t="s">
        <v>2670</v>
      </c>
    </row>
    <row r="6479" spans="1:8" x14ac:dyDescent="0.25">
      <c r="A6479" s="19"/>
      <c r="C6479" t="s">
        <v>6656</v>
      </c>
      <c r="D6479" t="s">
        <v>971</v>
      </c>
      <c r="G6479" t="s">
        <v>6649</v>
      </c>
      <c r="H6479" s="18" t="s">
        <v>2671</v>
      </c>
    </row>
    <row r="6480" spans="1:8" x14ac:dyDescent="0.25">
      <c r="A6480" s="19"/>
      <c r="C6480" t="s">
        <v>6654</v>
      </c>
      <c r="D6480" t="s">
        <v>998</v>
      </c>
      <c r="G6480" t="s">
        <v>6647</v>
      </c>
      <c r="H6480" s="18" t="s">
        <v>2672</v>
      </c>
    </row>
    <row r="6481" spans="1:8" x14ac:dyDescent="0.25">
      <c r="A6481" s="19"/>
      <c r="C6481" t="s">
        <v>6652</v>
      </c>
      <c r="D6481" t="s">
        <v>1022</v>
      </c>
      <c r="G6481" t="s">
        <v>6645</v>
      </c>
      <c r="H6481" s="18" t="s">
        <v>2673</v>
      </c>
    </row>
    <row r="6482" spans="1:8" x14ac:dyDescent="0.25">
      <c r="A6482" s="19"/>
      <c r="C6482" t="s">
        <v>6650</v>
      </c>
      <c r="D6482" t="s">
        <v>1045</v>
      </c>
      <c r="G6482" t="s">
        <v>6643</v>
      </c>
      <c r="H6482" s="18" t="s">
        <v>2674</v>
      </c>
    </row>
    <row r="6483" spans="1:8" x14ac:dyDescent="0.25">
      <c r="A6483" s="19"/>
      <c r="C6483" t="s">
        <v>6648</v>
      </c>
      <c r="D6483" t="s">
        <v>1067</v>
      </c>
      <c r="G6483" t="s">
        <v>6640</v>
      </c>
      <c r="H6483" s="18" t="s">
        <v>2695</v>
      </c>
    </row>
    <row r="6484" spans="1:8" x14ac:dyDescent="0.25">
      <c r="A6484" s="19"/>
      <c r="C6484" t="s">
        <v>6646</v>
      </c>
      <c r="D6484" t="s">
        <v>1086</v>
      </c>
      <c r="G6484" t="s">
        <v>6637</v>
      </c>
      <c r="H6484" s="18" t="s">
        <v>2694</v>
      </c>
    </row>
    <row r="6485" spans="1:8" x14ac:dyDescent="0.25">
      <c r="A6485" s="19"/>
      <c r="C6485" t="s">
        <v>6644</v>
      </c>
      <c r="D6485" t="s">
        <v>1105</v>
      </c>
      <c r="G6485" t="s">
        <v>6634</v>
      </c>
      <c r="H6485" s="18" t="s">
        <v>2693</v>
      </c>
    </row>
    <row r="6486" spans="1:8" x14ac:dyDescent="0.25">
      <c r="A6486" s="19"/>
      <c r="C6486" t="s">
        <v>6642</v>
      </c>
      <c r="D6486" t="s">
        <v>6641</v>
      </c>
      <c r="G6486" t="s">
        <v>6631</v>
      </c>
      <c r="H6486" s="18" t="s">
        <v>2692</v>
      </c>
    </row>
    <row r="6487" spans="1:8" x14ac:dyDescent="0.25">
      <c r="A6487" s="19"/>
      <c r="C6487" t="s">
        <v>6639</v>
      </c>
      <c r="D6487" t="s">
        <v>6638</v>
      </c>
      <c r="G6487" t="s">
        <v>6628</v>
      </c>
      <c r="H6487" s="18" t="s">
        <v>2691</v>
      </c>
    </row>
    <row r="6488" spans="1:8" x14ac:dyDescent="0.25">
      <c r="A6488" s="19"/>
      <c r="C6488" t="s">
        <v>6636</v>
      </c>
      <c r="D6488" t="s">
        <v>6635</v>
      </c>
      <c r="G6488" t="s">
        <v>6625</v>
      </c>
      <c r="H6488" s="18" t="s">
        <v>2690</v>
      </c>
    </row>
    <row r="6489" spans="1:8" x14ac:dyDescent="0.25">
      <c r="A6489" s="19"/>
      <c r="C6489" t="s">
        <v>6633</v>
      </c>
      <c r="D6489" t="s">
        <v>6632</v>
      </c>
      <c r="G6489" t="s">
        <v>6623</v>
      </c>
      <c r="H6489" s="18" t="s">
        <v>6622</v>
      </c>
    </row>
    <row r="6490" spans="1:8" x14ac:dyDescent="0.25">
      <c r="A6490" s="19"/>
      <c r="C6490" t="s">
        <v>6630</v>
      </c>
      <c r="D6490" t="s">
        <v>6629</v>
      </c>
      <c r="G6490" t="s">
        <v>6620</v>
      </c>
      <c r="H6490" s="18" t="s">
        <v>2688</v>
      </c>
    </row>
    <row r="6491" spans="1:8" x14ac:dyDescent="0.25">
      <c r="A6491" s="19"/>
      <c r="C6491" t="s">
        <v>6627</v>
      </c>
      <c r="D6491" t="s">
        <v>6626</v>
      </c>
      <c r="G6491" t="s">
        <v>6618</v>
      </c>
      <c r="H6491" s="18" t="s">
        <v>2687</v>
      </c>
    </row>
    <row r="6492" spans="1:8" x14ac:dyDescent="0.25">
      <c r="A6492" s="19"/>
      <c r="C6492" t="s">
        <v>6624</v>
      </c>
      <c r="D6492" t="s">
        <v>483</v>
      </c>
      <c r="G6492" t="s">
        <v>6616</v>
      </c>
      <c r="H6492" s="18" t="s">
        <v>2686</v>
      </c>
    </row>
    <row r="6493" spans="1:8" x14ac:dyDescent="0.25">
      <c r="A6493" s="19"/>
      <c r="C6493" t="s">
        <v>6621</v>
      </c>
      <c r="D6493" t="s">
        <v>546</v>
      </c>
      <c r="G6493" t="s">
        <v>6614</v>
      </c>
      <c r="H6493" s="18" t="s">
        <v>2685</v>
      </c>
    </row>
    <row r="6494" spans="1:8" x14ac:dyDescent="0.25">
      <c r="A6494" s="19"/>
      <c r="C6494" t="s">
        <v>6619</v>
      </c>
      <c r="D6494" t="s">
        <v>600</v>
      </c>
      <c r="G6494" t="s">
        <v>6612</v>
      </c>
      <c r="H6494" s="18" t="s">
        <v>2684</v>
      </c>
    </row>
    <row r="6495" spans="1:8" x14ac:dyDescent="0.25">
      <c r="A6495" s="19"/>
      <c r="C6495" t="s">
        <v>6617</v>
      </c>
      <c r="D6495" t="s">
        <v>649</v>
      </c>
      <c r="G6495" t="s">
        <v>6610</v>
      </c>
      <c r="H6495" s="18" t="s">
        <v>2683</v>
      </c>
    </row>
    <row r="6496" spans="1:8" x14ac:dyDescent="0.25">
      <c r="A6496" s="19"/>
      <c r="C6496" t="s">
        <v>6615</v>
      </c>
      <c r="D6496" t="s">
        <v>696</v>
      </c>
      <c r="G6496" t="s">
        <v>6608</v>
      </c>
      <c r="H6496" s="18" t="s">
        <v>2682</v>
      </c>
    </row>
    <row r="6497" spans="1:8" x14ac:dyDescent="0.25">
      <c r="A6497" s="19"/>
      <c r="C6497" t="s">
        <v>6613</v>
      </c>
      <c r="D6497" t="s">
        <v>738</v>
      </c>
      <c r="G6497" t="s">
        <v>6606</v>
      </c>
      <c r="H6497" s="18" t="s">
        <v>2681</v>
      </c>
    </row>
    <row r="6498" spans="1:8" x14ac:dyDescent="0.25">
      <c r="A6498" s="19"/>
      <c r="C6498" t="s">
        <v>6611</v>
      </c>
      <c r="D6498" t="s">
        <v>775</v>
      </c>
      <c r="G6498" t="s">
        <v>6603</v>
      </c>
      <c r="H6498" s="18" t="s">
        <v>2680</v>
      </c>
    </row>
    <row r="6499" spans="1:8" x14ac:dyDescent="0.25">
      <c r="A6499" s="19"/>
      <c r="C6499" t="s">
        <v>6609</v>
      </c>
      <c r="D6499" t="s">
        <v>810</v>
      </c>
      <c r="G6499" t="s">
        <v>6600</v>
      </c>
      <c r="H6499" s="18" t="s">
        <v>2679</v>
      </c>
    </row>
    <row r="6500" spans="1:8" x14ac:dyDescent="0.25">
      <c r="A6500" s="19"/>
      <c r="C6500" t="s">
        <v>6607</v>
      </c>
      <c r="D6500" t="s">
        <v>844</v>
      </c>
      <c r="G6500" t="s">
        <v>6597</v>
      </c>
      <c r="H6500" s="18" t="s">
        <v>2678</v>
      </c>
    </row>
    <row r="6501" spans="1:8" x14ac:dyDescent="0.25">
      <c r="A6501" s="19"/>
      <c r="C6501" t="s">
        <v>6605</v>
      </c>
      <c r="D6501" t="s">
        <v>6604</v>
      </c>
      <c r="G6501" t="s">
        <v>6595</v>
      </c>
      <c r="H6501" s="18" t="s">
        <v>2677</v>
      </c>
    </row>
    <row r="6502" spans="1:8" x14ac:dyDescent="0.25">
      <c r="A6502" s="19"/>
      <c r="C6502" t="s">
        <v>6602</v>
      </c>
      <c r="D6502" t="s">
        <v>6601</v>
      </c>
      <c r="G6502" t="s">
        <v>6593</v>
      </c>
      <c r="H6502" s="18" t="s">
        <v>2676</v>
      </c>
    </row>
    <row r="6503" spans="1:8" x14ac:dyDescent="0.25">
      <c r="A6503" s="19"/>
      <c r="C6503" t="s">
        <v>6599</v>
      </c>
      <c r="D6503" t="s">
        <v>6598</v>
      </c>
      <c r="G6503" t="s">
        <v>6591</v>
      </c>
      <c r="H6503" s="18" t="s">
        <v>6590</v>
      </c>
    </row>
    <row r="6504" spans="1:8" x14ac:dyDescent="0.25">
      <c r="A6504" s="19"/>
      <c r="C6504" t="s">
        <v>6596</v>
      </c>
      <c r="D6504" t="s">
        <v>420</v>
      </c>
      <c r="G6504" t="s">
        <v>6588</v>
      </c>
      <c r="H6504" s="18" t="s">
        <v>6587</v>
      </c>
    </row>
    <row r="6505" spans="1:8" x14ac:dyDescent="0.25">
      <c r="A6505" s="19"/>
      <c r="C6505" t="s">
        <v>6594</v>
      </c>
      <c r="D6505" t="s">
        <v>499</v>
      </c>
      <c r="G6505" t="s">
        <v>6585</v>
      </c>
      <c r="H6505" s="18" t="s">
        <v>6584</v>
      </c>
    </row>
    <row r="6506" spans="1:8" x14ac:dyDescent="0.25">
      <c r="A6506" s="19"/>
      <c r="C6506" t="s">
        <v>6592</v>
      </c>
      <c r="D6506" t="s">
        <v>559</v>
      </c>
      <c r="G6506" t="s">
        <v>6582</v>
      </c>
      <c r="H6506" s="18" t="s">
        <v>6581</v>
      </c>
    </row>
    <row r="6507" spans="1:8" x14ac:dyDescent="0.25">
      <c r="A6507" s="19"/>
      <c r="C6507" t="s">
        <v>6589</v>
      </c>
      <c r="D6507" t="s">
        <v>612</v>
      </c>
      <c r="G6507" t="s">
        <v>6579</v>
      </c>
      <c r="H6507" s="18" t="s">
        <v>6578</v>
      </c>
    </row>
    <row r="6508" spans="1:8" x14ac:dyDescent="0.25">
      <c r="A6508" s="19"/>
      <c r="C6508" t="s">
        <v>6586</v>
      </c>
      <c r="D6508" t="s">
        <v>660</v>
      </c>
      <c r="G6508" t="s">
        <v>6576</v>
      </c>
      <c r="H6508" s="18" t="s">
        <v>6575</v>
      </c>
    </row>
    <row r="6509" spans="1:8" x14ac:dyDescent="0.25">
      <c r="A6509" s="19"/>
      <c r="C6509" t="s">
        <v>6583</v>
      </c>
      <c r="D6509" t="s">
        <v>705</v>
      </c>
      <c r="G6509" t="s">
        <v>6573</v>
      </c>
      <c r="H6509" s="18" t="s">
        <v>6572</v>
      </c>
    </row>
    <row r="6510" spans="1:8" x14ac:dyDescent="0.25">
      <c r="A6510" s="19"/>
      <c r="C6510" t="s">
        <v>6580</v>
      </c>
      <c r="D6510" t="s">
        <v>746</v>
      </c>
      <c r="G6510" t="s">
        <v>6570</v>
      </c>
      <c r="H6510" s="18" t="s">
        <v>6569</v>
      </c>
    </row>
    <row r="6511" spans="1:8" x14ac:dyDescent="0.25">
      <c r="A6511" s="19"/>
      <c r="C6511" t="s">
        <v>6577</v>
      </c>
      <c r="D6511" t="s">
        <v>783</v>
      </c>
      <c r="G6511" t="s">
        <v>6567</v>
      </c>
      <c r="H6511" s="18" t="s">
        <v>6566</v>
      </c>
    </row>
    <row r="6512" spans="1:8" x14ac:dyDescent="0.25">
      <c r="A6512" s="19"/>
      <c r="C6512" t="s">
        <v>6574</v>
      </c>
      <c r="D6512" t="s">
        <v>819</v>
      </c>
      <c r="G6512" t="s">
        <v>6564</v>
      </c>
      <c r="H6512" s="18" t="s">
        <v>6563</v>
      </c>
    </row>
    <row r="6513" spans="1:8" x14ac:dyDescent="0.25">
      <c r="A6513" s="19"/>
      <c r="C6513" t="s">
        <v>6571</v>
      </c>
      <c r="D6513" t="s">
        <v>852</v>
      </c>
      <c r="G6513" t="s">
        <v>6561</v>
      </c>
      <c r="H6513" s="18" t="s">
        <v>6560</v>
      </c>
    </row>
    <row r="6514" spans="1:8" x14ac:dyDescent="0.25">
      <c r="A6514" s="19"/>
      <c r="C6514" t="s">
        <v>6568</v>
      </c>
      <c r="D6514" t="s">
        <v>881</v>
      </c>
      <c r="G6514" t="s">
        <v>6558</v>
      </c>
      <c r="H6514" s="18" t="s">
        <v>6557</v>
      </c>
    </row>
    <row r="6515" spans="1:8" x14ac:dyDescent="0.25">
      <c r="A6515" s="19"/>
      <c r="C6515" t="s">
        <v>6565</v>
      </c>
      <c r="D6515" t="s">
        <v>910</v>
      </c>
      <c r="G6515" t="s">
        <v>6555</v>
      </c>
      <c r="H6515" s="18" t="s">
        <v>6554</v>
      </c>
    </row>
    <row r="6516" spans="1:8" x14ac:dyDescent="0.25">
      <c r="A6516" s="19"/>
      <c r="C6516" t="s">
        <v>6562</v>
      </c>
      <c r="D6516" t="s">
        <v>939</v>
      </c>
      <c r="G6516" t="s">
        <v>6552</v>
      </c>
      <c r="H6516" s="18" t="s">
        <v>6551</v>
      </c>
    </row>
    <row r="6517" spans="1:8" x14ac:dyDescent="0.25">
      <c r="A6517" s="19"/>
      <c r="C6517" t="s">
        <v>6559</v>
      </c>
      <c r="D6517" t="s">
        <v>967</v>
      </c>
      <c r="G6517" t="s">
        <v>6549</v>
      </c>
      <c r="H6517" s="18" t="s">
        <v>6548</v>
      </c>
    </row>
    <row r="6518" spans="1:8" x14ac:dyDescent="0.25">
      <c r="A6518" s="19"/>
      <c r="C6518" t="s">
        <v>6556</v>
      </c>
      <c r="D6518" t="s">
        <v>994</v>
      </c>
      <c r="G6518" t="s">
        <v>6546</v>
      </c>
      <c r="H6518" s="18" t="s">
        <v>6545</v>
      </c>
    </row>
    <row r="6519" spans="1:8" x14ac:dyDescent="0.25">
      <c r="A6519" s="19"/>
      <c r="C6519" t="s">
        <v>6553</v>
      </c>
      <c r="D6519" t="s">
        <v>1019</v>
      </c>
      <c r="G6519" t="s">
        <v>6543</v>
      </c>
      <c r="H6519" s="18" t="s">
        <v>6542</v>
      </c>
    </row>
    <row r="6520" spans="1:8" x14ac:dyDescent="0.25">
      <c r="A6520" s="19"/>
      <c r="C6520" t="s">
        <v>6550</v>
      </c>
      <c r="D6520" t="s">
        <v>1042</v>
      </c>
      <c r="G6520" t="s">
        <v>6540</v>
      </c>
      <c r="H6520" s="18" t="s">
        <v>6539</v>
      </c>
    </row>
    <row r="6521" spans="1:8" x14ac:dyDescent="0.25">
      <c r="A6521" s="19"/>
      <c r="C6521" t="s">
        <v>6547</v>
      </c>
      <c r="D6521" t="s">
        <v>1064</v>
      </c>
      <c r="G6521" t="s">
        <v>6537</v>
      </c>
      <c r="H6521" s="18" t="s">
        <v>6536</v>
      </c>
    </row>
    <row r="6522" spans="1:8" x14ac:dyDescent="0.25">
      <c r="A6522" s="19"/>
      <c r="C6522" t="s">
        <v>6544</v>
      </c>
      <c r="D6522" t="s">
        <v>1083</v>
      </c>
      <c r="G6522" t="s">
        <v>6534</v>
      </c>
      <c r="H6522" s="18" t="s">
        <v>6533</v>
      </c>
    </row>
    <row r="6523" spans="1:8" x14ac:dyDescent="0.25">
      <c r="A6523" s="19"/>
      <c r="C6523" t="s">
        <v>6541</v>
      </c>
      <c r="D6523" t="s">
        <v>1102</v>
      </c>
      <c r="G6523" t="s">
        <v>6531</v>
      </c>
      <c r="H6523" s="18" t="s">
        <v>6530</v>
      </c>
    </row>
    <row r="6524" spans="1:8" x14ac:dyDescent="0.25">
      <c r="A6524" s="19"/>
      <c r="C6524" t="s">
        <v>6538</v>
      </c>
      <c r="D6524" t="s">
        <v>1119</v>
      </c>
      <c r="G6524" t="s">
        <v>6528</v>
      </c>
      <c r="H6524" s="18" t="s">
        <v>6527</v>
      </c>
    </row>
    <row r="6525" spans="1:8" x14ac:dyDescent="0.25">
      <c r="A6525" s="19"/>
      <c r="C6525" t="s">
        <v>6535</v>
      </c>
      <c r="D6525" t="s">
        <v>1134</v>
      </c>
      <c r="G6525" t="s">
        <v>6525</v>
      </c>
      <c r="H6525" s="18" t="s">
        <v>6524</v>
      </c>
    </row>
    <row r="6526" spans="1:8" x14ac:dyDescent="0.25">
      <c r="A6526" s="19"/>
      <c r="C6526" t="s">
        <v>6532</v>
      </c>
      <c r="D6526" t="s">
        <v>1149</v>
      </c>
      <c r="G6526" t="s">
        <v>6522</v>
      </c>
      <c r="H6526" s="18" t="s">
        <v>6521</v>
      </c>
    </row>
    <row r="6527" spans="1:8" x14ac:dyDescent="0.25">
      <c r="A6527" s="19"/>
      <c r="C6527" t="s">
        <v>6529</v>
      </c>
      <c r="D6527" t="s">
        <v>1164</v>
      </c>
      <c r="G6527" t="s">
        <v>6519</v>
      </c>
      <c r="H6527" s="18" t="s">
        <v>6518</v>
      </c>
    </row>
    <row r="6528" spans="1:8" x14ac:dyDescent="0.25">
      <c r="A6528" s="19"/>
      <c r="C6528" t="s">
        <v>6526</v>
      </c>
      <c r="D6528" t="s">
        <v>1179</v>
      </c>
      <c r="G6528" t="s">
        <v>6516</v>
      </c>
      <c r="H6528" s="18" t="s">
        <v>6515</v>
      </c>
    </row>
    <row r="6529" spans="1:8" x14ac:dyDescent="0.25">
      <c r="A6529" s="19"/>
      <c r="C6529" t="s">
        <v>6523</v>
      </c>
      <c r="D6529" t="s">
        <v>1193</v>
      </c>
      <c r="G6529" t="s">
        <v>6513</v>
      </c>
      <c r="H6529" s="18" t="s">
        <v>6512</v>
      </c>
    </row>
    <row r="6530" spans="1:8" x14ac:dyDescent="0.25">
      <c r="A6530" s="19"/>
      <c r="C6530" t="s">
        <v>6520</v>
      </c>
      <c r="D6530" t="s">
        <v>1206</v>
      </c>
      <c r="G6530" t="s">
        <v>6510</v>
      </c>
      <c r="H6530" s="18" t="s">
        <v>6509</v>
      </c>
    </row>
    <row r="6531" spans="1:8" x14ac:dyDescent="0.25">
      <c r="A6531" s="19"/>
      <c r="C6531" t="s">
        <v>6517</v>
      </c>
      <c r="D6531" t="s">
        <v>1218</v>
      </c>
      <c r="G6531" t="s">
        <v>6507</v>
      </c>
      <c r="H6531" s="18" t="s">
        <v>6506</v>
      </c>
    </row>
    <row r="6532" spans="1:8" x14ac:dyDescent="0.25">
      <c r="A6532" s="19"/>
      <c r="C6532" t="s">
        <v>6514</v>
      </c>
      <c r="D6532" t="s">
        <v>1231</v>
      </c>
      <c r="G6532" t="s">
        <v>41923</v>
      </c>
      <c r="H6532" s="18" t="s">
        <v>41922</v>
      </c>
    </row>
    <row r="6533" spans="1:8" x14ac:dyDescent="0.25">
      <c r="A6533" s="19"/>
      <c r="C6533" t="s">
        <v>6511</v>
      </c>
      <c r="D6533" t="s">
        <v>1243</v>
      </c>
      <c r="G6533" t="s">
        <v>41921</v>
      </c>
      <c r="H6533" s="18" t="s">
        <v>41920</v>
      </c>
    </row>
    <row r="6534" spans="1:8" x14ac:dyDescent="0.25">
      <c r="A6534" s="19"/>
      <c r="C6534" t="s">
        <v>6508</v>
      </c>
      <c r="D6534" t="s">
        <v>1254</v>
      </c>
      <c r="G6534" t="s">
        <v>6504</v>
      </c>
      <c r="H6534" s="18" t="s">
        <v>1745</v>
      </c>
    </row>
    <row r="6535" spans="1:8" x14ac:dyDescent="0.25">
      <c r="A6535" s="19"/>
      <c r="C6535" t="s">
        <v>6505</v>
      </c>
      <c r="D6535" t="s">
        <v>1264</v>
      </c>
      <c r="G6535" t="s">
        <v>6502</v>
      </c>
      <c r="H6535" s="18" t="s">
        <v>1801</v>
      </c>
    </row>
    <row r="6536" spans="1:8" x14ac:dyDescent="0.25">
      <c r="A6536" s="19"/>
      <c r="C6536" t="s">
        <v>6503</v>
      </c>
      <c r="D6536" t="s">
        <v>1274</v>
      </c>
      <c r="G6536" t="s">
        <v>6500</v>
      </c>
      <c r="H6536" s="18" t="s">
        <v>1848</v>
      </c>
    </row>
    <row r="6537" spans="1:8" x14ac:dyDescent="0.25">
      <c r="A6537" s="19"/>
      <c r="C6537" t="s">
        <v>6501</v>
      </c>
      <c r="D6537" t="s">
        <v>1284</v>
      </c>
      <c r="G6537" t="s">
        <v>6498</v>
      </c>
      <c r="H6537" s="18" t="s">
        <v>1891</v>
      </c>
    </row>
    <row r="6538" spans="1:8" x14ac:dyDescent="0.25">
      <c r="A6538" s="19"/>
      <c r="C6538" t="s">
        <v>6499</v>
      </c>
      <c r="D6538" t="s">
        <v>1294</v>
      </c>
      <c r="G6538" t="s">
        <v>6496</v>
      </c>
      <c r="H6538" s="18" t="s">
        <v>1931</v>
      </c>
    </row>
    <row r="6539" spans="1:8" x14ac:dyDescent="0.25">
      <c r="A6539" s="19"/>
      <c r="C6539" t="s">
        <v>6497</v>
      </c>
      <c r="D6539" t="s">
        <v>1303</v>
      </c>
      <c r="G6539" t="s">
        <v>6494</v>
      </c>
      <c r="H6539" s="18" t="s">
        <v>1998</v>
      </c>
    </row>
    <row r="6540" spans="1:8" x14ac:dyDescent="0.25">
      <c r="A6540" s="19"/>
      <c r="C6540" t="s">
        <v>6495</v>
      </c>
      <c r="D6540" t="s">
        <v>1312</v>
      </c>
      <c r="G6540" t="s">
        <v>6492</v>
      </c>
      <c r="H6540" s="18" t="s">
        <v>2029</v>
      </c>
    </row>
    <row r="6541" spans="1:8" x14ac:dyDescent="0.25">
      <c r="A6541" s="19"/>
      <c r="C6541" t="s">
        <v>6493</v>
      </c>
      <c r="D6541" t="s">
        <v>1321</v>
      </c>
      <c r="G6541" t="s">
        <v>6490</v>
      </c>
      <c r="H6541" s="18" t="s">
        <v>2058</v>
      </c>
    </row>
    <row r="6542" spans="1:8" x14ac:dyDescent="0.25">
      <c r="A6542" s="19"/>
      <c r="C6542" t="s">
        <v>6491</v>
      </c>
      <c r="D6542" t="s">
        <v>1329</v>
      </c>
      <c r="G6542" t="s">
        <v>6488</v>
      </c>
      <c r="H6542" s="18" t="s">
        <v>2085</v>
      </c>
    </row>
    <row r="6543" spans="1:8" x14ac:dyDescent="0.25">
      <c r="A6543" s="19"/>
      <c r="C6543" t="s">
        <v>6489</v>
      </c>
      <c r="D6543" t="s">
        <v>1369</v>
      </c>
      <c r="G6543" t="s">
        <v>6486</v>
      </c>
      <c r="H6543" s="18" t="s">
        <v>6485</v>
      </c>
    </row>
    <row r="6544" spans="1:8" x14ac:dyDescent="0.25">
      <c r="A6544" s="19"/>
      <c r="C6544" t="s">
        <v>6487</v>
      </c>
      <c r="D6544" t="s">
        <v>1361</v>
      </c>
      <c r="G6544" t="s">
        <v>6483</v>
      </c>
      <c r="H6544" s="18" t="s">
        <v>6482</v>
      </c>
    </row>
    <row r="6545" spans="1:8" x14ac:dyDescent="0.25">
      <c r="A6545" s="19"/>
      <c r="C6545" t="s">
        <v>6484</v>
      </c>
      <c r="D6545" t="s">
        <v>1353</v>
      </c>
      <c r="G6545" t="s">
        <v>6480</v>
      </c>
      <c r="H6545" s="18" t="s">
        <v>6479</v>
      </c>
    </row>
    <row r="6546" spans="1:8" x14ac:dyDescent="0.25">
      <c r="A6546" s="19"/>
      <c r="C6546" t="s">
        <v>6481</v>
      </c>
      <c r="D6546" t="s">
        <v>1345</v>
      </c>
      <c r="G6546" t="s">
        <v>6477</v>
      </c>
      <c r="H6546" s="18" t="s">
        <v>6476</v>
      </c>
    </row>
    <row r="6547" spans="1:8" x14ac:dyDescent="0.25">
      <c r="A6547" s="19"/>
      <c r="C6547" t="s">
        <v>6478</v>
      </c>
      <c r="D6547" t="s">
        <v>1337</v>
      </c>
      <c r="G6547" t="s">
        <v>6474</v>
      </c>
      <c r="H6547" s="18" t="s">
        <v>6473</v>
      </c>
    </row>
    <row r="6548" spans="1:8" x14ac:dyDescent="0.25">
      <c r="A6548" s="19"/>
      <c r="C6548" t="s">
        <v>6475</v>
      </c>
      <c r="D6548" t="s">
        <v>1409</v>
      </c>
      <c r="G6548" t="s">
        <v>6471</v>
      </c>
      <c r="H6548" s="18" t="s">
        <v>6470</v>
      </c>
    </row>
    <row r="6549" spans="1:8" x14ac:dyDescent="0.25">
      <c r="A6549" s="19"/>
      <c r="C6549" t="s">
        <v>6472</v>
      </c>
      <c r="D6549" t="s">
        <v>1401</v>
      </c>
      <c r="G6549" t="s">
        <v>6468</v>
      </c>
      <c r="H6549" s="18" t="s">
        <v>6467</v>
      </c>
    </row>
    <row r="6550" spans="1:8" x14ac:dyDescent="0.25">
      <c r="A6550" s="19"/>
      <c r="C6550" t="s">
        <v>6469</v>
      </c>
      <c r="D6550" t="s">
        <v>1393</v>
      </c>
      <c r="G6550" t="s">
        <v>6465</v>
      </c>
      <c r="H6550" s="18" t="s">
        <v>1761</v>
      </c>
    </row>
    <row r="6551" spans="1:8" x14ac:dyDescent="0.25">
      <c r="A6551" s="19"/>
      <c r="C6551" t="s">
        <v>6466</v>
      </c>
      <c r="D6551" t="s">
        <v>1385</v>
      </c>
      <c r="G6551" t="s">
        <v>6463</v>
      </c>
      <c r="H6551" s="18" t="s">
        <v>1813</v>
      </c>
    </row>
    <row r="6552" spans="1:8" x14ac:dyDescent="0.25">
      <c r="A6552" s="19"/>
      <c r="C6552" t="s">
        <v>6464</v>
      </c>
      <c r="D6552" t="s">
        <v>1377</v>
      </c>
      <c r="G6552" t="s">
        <v>6460</v>
      </c>
      <c r="H6552" s="18" t="s">
        <v>1858</v>
      </c>
    </row>
    <row r="6553" spans="1:8" x14ac:dyDescent="0.25">
      <c r="A6553" s="19"/>
      <c r="C6553" t="s">
        <v>6462</v>
      </c>
      <c r="D6553" t="s">
        <v>6461</v>
      </c>
      <c r="G6553" t="s">
        <v>6457</v>
      </c>
      <c r="H6553" s="18" t="s">
        <v>1900</v>
      </c>
    </row>
    <row r="6554" spans="1:8" x14ac:dyDescent="0.25">
      <c r="A6554" s="19"/>
      <c r="C6554" t="s">
        <v>6459</v>
      </c>
      <c r="D6554" t="s">
        <v>6458</v>
      </c>
      <c r="G6554" t="s">
        <v>6454</v>
      </c>
      <c r="H6554" s="18" t="s">
        <v>1939</v>
      </c>
    </row>
    <row r="6555" spans="1:8" x14ac:dyDescent="0.25">
      <c r="A6555" s="19"/>
      <c r="C6555" t="s">
        <v>6456</v>
      </c>
      <c r="D6555" t="s">
        <v>6455</v>
      </c>
      <c r="G6555" t="s">
        <v>6451</v>
      </c>
      <c r="H6555" s="18" t="s">
        <v>1972</v>
      </c>
    </row>
    <row r="6556" spans="1:8" x14ac:dyDescent="0.25">
      <c r="A6556" s="19"/>
      <c r="C6556" t="s">
        <v>6453</v>
      </c>
      <c r="D6556" t="s">
        <v>6452</v>
      </c>
      <c r="G6556" t="s">
        <v>6448</v>
      </c>
      <c r="H6556" s="18" t="s">
        <v>2005</v>
      </c>
    </row>
    <row r="6557" spans="1:8" x14ac:dyDescent="0.25">
      <c r="A6557" s="19"/>
      <c r="C6557" t="s">
        <v>6450</v>
      </c>
      <c r="D6557" t="s">
        <v>6449</v>
      </c>
      <c r="G6557" t="s">
        <v>6445</v>
      </c>
      <c r="H6557" s="18" t="s">
        <v>2035</v>
      </c>
    </row>
    <row r="6558" spans="1:8" x14ac:dyDescent="0.25">
      <c r="A6558" s="19"/>
      <c r="C6558" t="s">
        <v>6447</v>
      </c>
      <c r="D6558" t="s">
        <v>6446</v>
      </c>
      <c r="G6558" t="s">
        <v>6442</v>
      </c>
      <c r="H6558" s="18" t="s">
        <v>2064</v>
      </c>
    </row>
    <row r="6559" spans="1:8" x14ac:dyDescent="0.25">
      <c r="A6559" s="19"/>
      <c r="C6559" t="s">
        <v>6444</v>
      </c>
      <c r="D6559" t="s">
        <v>6443</v>
      </c>
      <c r="G6559" t="s">
        <v>6439</v>
      </c>
      <c r="H6559" s="18" t="s">
        <v>2091</v>
      </c>
    </row>
    <row r="6560" spans="1:8" x14ac:dyDescent="0.25">
      <c r="A6560" s="19"/>
      <c r="C6560" t="s">
        <v>6441</v>
      </c>
      <c r="D6560" t="s">
        <v>6440</v>
      </c>
      <c r="G6560" t="s">
        <v>6436</v>
      </c>
      <c r="H6560" s="18" t="s">
        <v>2116</v>
      </c>
    </row>
    <row r="6561" spans="1:8" x14ac:dyDescent="0.25">
      <c r="A6561" s="19"/>
      <c r="C6561" t="s">
        <v>6438</v>
      </c>
      <c r="D6561" t="s">
        <v>6437</v>
      </c>
      <c r="G6561" t="s">
        <v>6433</v>
      </c>
      <c r="H6561" s="18" t="s">
        <v>2141</v>
      </c>
    </row>
    <row r="6562" spans="1:8" x14ac:dyDescent="0.25">
      <c r="A6562" s="19"/>
      <c r="C6562" t="s">
        <v>6435</v>
      </c>
      <c r="D6562" t="s">
        <v>6434</v>
      </c>
      <c r="G6562" t="s">
        <v>6430</v>
      </c>
      <c r="H6562" s="18" t="s">
        <v>2164</v>
      </c>
    </row>
    <row r="6563" spans="1:8" x14ac:dyDescent="0.25">
      <c r="A6563" s="19"/>
      <c r="C6563" t="s">
        <v>6432</v>
      </c>
      <c r="D6563" t="s">
        <v>6431</v>
      </c>
      <c r="G6563" t="s">
        <v>6427</v>
      </c>
      <c r="H6563" s="18" t="s">
        <v>2188</v>
      </c>
    </row>
    <row r="6564" spans="1:8" x14ac:dyDescent="0.25">
      <c r="A6564" s="19"/>
      <c r="C6564" t="s">
        <v>6429</v>
      </c>
      <c r="D6564" t="s">
        <v>6428</v>
      </c>
      <c r="G6564" t="s">
        <v>6424</v>
      </c>
      <c r="H6564" s="18" t="s">
        <v>2211</v>
      </c>
    </row>
    <row r="6565" spans="1:8" x14ac:dyDescent="0.25">
      <c r="A6565" s="19"/>
      <c r="C6565" t="s">
        <v>6426</v>
      </c>
      <c r="D6565" t="s">
        <v>6425</v>
      </c>
      <c r="G6565" t="s">
        <v>6421</v>
      </c>
      <c r="H6565" s="18" t="s">
        <v>2231</v>
      </c>
    </row>
    <row r="6566" spans="1:8" x14ac:dyDescent="0.25">
      <c r="A6566" s="19"/>
      <c r="C6566" t="s">
        <v>6423</v>
      </c>
      <c r="D6566" t="s">
        <v>6422</v>
      </c>
      <c r="G6566" t="s">
        <v>6419</v>
      </c>
      <c r="H6566" s="18" t="s">
        <v>2251</v>
      </c>
    </row>
    <row r="6567" spans="1:8" x14ac:dyDescent="0.25">
      <c r="A6567" s="19"/>
      <c r="C6567" t="s">
        <v>41919</v>
      </c>
      <c r="D6567" t="s">
        <v>41918</v>
      </c>
      <c r="G6567" t="s">
        <v>6417</v>
      </c>
      <c r="H6567" s="18" t="s">
        <v>2271</v>
      </c>
    </row>
    <row r="6568" spans="1:8" x14ac:dyDescent="0.25">
      <c r="A6568" s="19"/>
      <c r="C6568" t="s">
        <v>41917</v>
      </c>
      <c r="D6568" t="s">
        <v>41916</v>
      </c>
      <c r="G6568" t="s">
        <v>6415</v>
      </c>
      <c r="H6568" s="18" t="s">
        <v>2291</v>
      </c>
    </row>
    <row r="6569" spans="1:8" x14ac:dyDescent="0.25">
      <c r="A6569" s="19"/>
      <c r="C6569" t="s">
        <v>41915</v>
      </c>
      <c r="D6569" t="s">
        <v>41914</v>
      </c>
      <c r="G6569" t="s">
        <v>6413</v>
      </c>
      <c r="H6569" s="18" t="s">
        <v>2311</v>
      </c>
    </row>
    <row r="6570" spans="1:8" x14ac:dyDescent="0.25">
      <c r="A6570" s="19"/>
      <c r="C6570" t="s">
        <v>41913</v>
      </c>
      <c r="D6570" t="s">
        <v>41912</v>
      </c>
      <c r="G6570" t="s">
        <v>6411</v>
      </c>
      <c r="H6570" s="18" t="s">
        <v>2330</v>
      </c>
    </row>
    <row r="6571" spans="1:8" x14ac:dyDescent="0.25">
      <c r="A6571" s="19"/>
      <c r="C6571" t="s">
        <v>41911</v>
      </c>
      <c r="D6571" t="s">
        <v>41910</v>
      </c>
      <c r="G6571" t="s">
        <v>6409</v>
      </c>
      <c r="H6571" s="18" t="s">
        <v>2348</v>
      </c>
    </row>
    <row r="6572" spans="1:8" x14ac:dyDescent="0.25">
      <c r="A6572" s="19"/>
      <c r="C6572" t="s">
        <v>41909</v>
      </c>
      <c r="D6572" t="s">
        <v>41908</v>
      </c>
      <c r="G6572" t="s">
        <v>6407</v>
      </c>
      <c r="H6572" s="18" t="s">
        <v>2365</v>
      </c>
    </row>
    <row r="6573" spans="1:8" x14ac:dyDescent="0.25">
      <c r="A6573" s="19"/>
      <c r="C6573" t="s">
        <v>6420</v>
      </c>
      <c r="D6573" t="s">
        <v>439</v>
      </c>
      <c r="G6573" t="s">
        <v>6405</v>
      </c>
      <c r="H6573" s="18" t="s">
        <v>2382</v>
      </c>
    </row>
    <row r="6574" spans="1:8" x14ac:dyDescent="0.25">
      <c r="A6574" s="19"/>
      <c r="C6574" t="s">
        <v>6418</v>
      </c>
      <c r="D6574" t="s">
        <v>515</v>
      </c>
      <c r="G6574" t="s">
        <v>6403</v>
      </c>
      <c r="H6574" s="18" t="s">
        <v>6402</v>
      </c>
    </row>
    <row r="6575" spans="1:8" x14ac:dyDescent="0.25">
      <c r="A6575" s="19"/>
      <c r="C6575" t="s">
        <v>6416</v>
      </c>
      <c r="D6575" t="s">
        <v>573</v>
      </c>
      <c r="G6575" t="s">
        <v>6400</v>
      </c>
      <c r="H6575" s="18" t="s">
        <v>6399</v>
      </c>
    </row>
    <row r="6576" spans="1:8" x14ac:dyDescent="0.25">
      <c r="A6576" s="19"/>
      <c r="C6576" t="s">
        <v>6414</v>
      </c>
      <c r="D6576" t="s">
        <v>625</v>
      </c>
      <c r="G6576" t="s">
        <v>6397</v>
      </c>
      <c r="H6576" s="18" t="s">
        <v>1771</v>
      </c>
    </row>
    <row r="6577" spans="1:8" x14ac:dyDescent="0.25">
      <c r="A6577" s="19"/>
      <c r="C6577" t="s">
        <v>6412</v>
      </c>
      <c r="D6577" t="s">
        <v>673</v>
      </c>
      <c r="G6577" t="s">
        <v>6395</v>
      </c>
      <c r="H6577" s="18" t="s">
        <v>1819</v>
      </c>
    </row>
    <row r="6578" spans="1:8" x14ac:dyDescent="0.25">
      <c r="A6578" s="19"/>
      <c r="C6578" t="s">
        <v>6410</v>
      </c>
      <c r="D6578" t="s">
        <v>715</v>
      </c>
      <c r="G6578" t="s">
        <v>6393</v>
      </c>
      <c r="H6578" s="18" t="s">
        <v>1864</v>
      </c>
    </row>
    <row r="6579" spans="1:8" x14ac:dyDescent="0.25">
      <c r="A6579" s="19"/>
      <c r="C6579" t="s">
        <v>6408</v>
      </c>
      <c r="D6579" t="s">
        <v>755</v>
      </c>
      <c r="G6579" t="s">
        <v>6391</v>
      </c>
      <c r="H6579" s="18" t="s">
        <v>6390</v>
      </c>
    </row>
    <row r="6580" spans="1:8" x14ac:dyDescent="0.25">
      <c r="A6580" s="19"/>
      <c r="C6580" t="s">
        <v>6406</v>
      </c>
      <c r="D6580" t="s">
        <v>792</v>
      </c>
      <c r="G6580" t="s">
        <v>6388</v>
      </c>
      <c r="H6580" s="18" t="s">
        <v>1945</v>
      </c>
    </row>
    <row r="6581" spans="1:8" x14ac:dyDescent="0.25">
      <c r="A6581" s="19"/>
      <c r="C6581" t="s">
        <v>6404</v>
      </c>
      <c r="D6581" t="s">
        <v>828</v>
      </c>
      <c r="G6581" t="s">
        <v>6386</v>
      </c>
      <c r="H6581" s="18" t="s">
        <v>1978</v>
      </c>
    </row>
    <row r="6582" spans="1:8" x14ac:dyDescent="0.25">
      <c r="A6582" s="19"/>
      <c r="C6582" t="s">
        <v>6401</v>
      </c>
      <c r="D6582" t="s">
        <v>860</v>
      </c>
      <c r="G6582" t="s">
        <v>6384</v>
      </c>
      <c r="H6582" s="18" t="s">
        <v>2011</v>
      </c>
    </row>
    <row r="6583" spans="1:8" x14ac:dyDescent="0.25">
      <c r="A6583" s="19"/>
      <c r="C6583" t="s">
        <v>6398</v>
      </c>
      <c r="D6583" t="s">
        <v>889</v>
      </c>
      <c r="G6583" t="s">
        <v>6382</v>
      </c>
      <c r="H6583" s="18" t="s">
        <v>2041</v>
      </c>
    </row>
    <row r="6584" spans="1:8" x14ac:dyDescent="0.25">
      <c r="A6584" s="19"/>
      <c r="C6584" t="s">
        <v>6396</v>
      </c>
      <c r="D6584" t="s">
        <v>918</v>
      </c>
      <c r="G6584" t="s">
        <v>6380</v>
      </c>
      <c r="H6584" s="18" t="s">
        <v>2069</v>
      </c>
    </row>
    <row r="6585" spans="1:8" x14ac:dyDescent="0.25">
      <c r="A6585" s="19"/>
      <c r="C6585" t="s">
        <v>6394</v>
      </c>
      <c r="D6585" t="s">
        <v>946</v>
      </c>
      <c r="G6585" t="s">
        <v>6378</v>
      </c>
      <c r="H6585" s="18" t="s">
        <v>2096</v>
      </c>
    </row>
    <row r="6586" spans="1:8" x14ac:dyDescent="0.25">
      <c r="A6586" s="19"/>
      <c r="C6586" t="s">
        <v>6392</v>
      </c>
      <c r="D6586" t="s">
        <v>974</v>
      </c>
      <c r="G6586" t="s">
        <v>6376</v>
      </c>
      <c r="H6586" s="18" t="s">
        <v>2121</v>
      </c>
    </row>
    <row r="6587" spans="1:8" x14ac:dyDescent="0.25">
      <c r="A6587" s="19"/>
      <c r="C6587" t="s">
        <v>6389</v>
      </c>
      <c r="D6587" t="s">
        <v>1001</v>
      </c>
      <c r="G6587" t="s">
        <v>6374</v>
      </c>
      <c r="H6587" s="18" t="s">
        <v>2146</v>
      </c>
    </row>
    <row r="6588" spans="1:8" x14ac:dyDescent="0.25">
      <c r="A6588" s="19"/>
      <c r="C6588" t="s">
        <v>6387</v>
      </c>
      <c r="D6588" t="s">
        <v>1024</v>
      </c>
      <c r="G6588" t="s">
        <v>6372</v>
      </c>
      <c r="H6588" s="18" t="s">
        <v>2169</v>
      </c>
    </row>
    <row r="6589" spans="1:8" x14ac:dyDescent="0.25">
      <c r="A6589" s="19"/>
      <c r="C6589" t="s">
        <v>6385</v>
      </c>
      <c r="D6589" t="s">
        <v>1047</v>
      </c>
      <c r="G6589" t="s">
        <v>6370</v>
      </c>
      <c r="H6589" s="18" t="s">
        <v>6369</v>
      </c>
    </row>
    <row r="6590" spans="1:8" x14ac:dyDescent="0.25">
      <c r="A6590" s="19"/>
      <c r="C6590" t="s">
        <v>6383</v>
      </c>
      <c r="D6590" t="s">
        <v>1069</v>
      </c>
      <c r="G6590" t="s">
        <v>6367</v>
      </c>
      <c r="H6590" s="18" t="s">
        <v>2216</v>
      </c>
    </row>
    <row r="6591" spans="1:8" x14ac:dyDescent="0.25">
      <c r="A6591" s="19"/>
      <c r="C6591" t="s">
        <v>6381</v>
      </c>
      <c r="D6591" t="s">
        <v>1088</v>
      </c>
      <c r="G6591" t="s">
        <v>6365</v>
      </c>
      <c r="H6591" s="18" t="s">
        <v>2236</v>
      </c>
    </row>
    <row r="6592" spans="1:8" x14ac:dyDescent="0.25">
      <c r="A6592" s="19"/>
      <c r="C6592" t="s">
        <v>6379</v>
      </c>
      <c r="D6592" t="s">
        <v>1107</v>
      </c>
      <c r="G6592" t="s">
        <v>6363</v>
      </c>
      <c r="H6592" s="18" t="s">
        <v>2256</v>
      </c>
    </row>
    <row r="6593" spans="1:8" x14ac:dyDescent="0.25">
      <c r="A6593" s="19"/>
      <c r="C6593" t="s">
        <v>6377</v>
      </c>
      <c r="D6593" t="s">
        <v>1123</v>
      </c>
      <c r="G6593" t="s">
        <v>6360</v>
      </c>
      <c r="H6593" s="18" t="s">
        <v>2276</v>
      </c>
    </row>
    <row r="6594" spans="1:8" x14ac:dyDescent="0.25">
      <c r="A6594" s="19"/>
      <c r="C6594" t="s">
        <v>6375</v>
      </c>
      <c r="D6594" t="s">
        <v>1138</v>
      </c>
      <c r="G6594" t="s">
        <v>6358</v>
      </c>
      <c r="H6594" s="18" t="s">
        <v>2296</v>
      </c>
    </row>
    <row r="6595" spans="1:8" x14ac:dyDescent="0.25">
      <c r="A6595" s="19"/>
      <c r="C6595" t="s">
        <v>6373</v>
      </c>
      <c r="D6595" t="s">
        <v>1153</v>
      </c>
      <c r="G6595" t="s">
        <v>6356</v>
      </c>
      <c r="H6595" s="18" t="s">
        <v>2316</v>
      </c>
    </row>
    <row r="6596" spans="1:8" x14ac:dyDescent="0.25">
      <c r="A6596" s="19"/>
      <c r="C6596" t="s">
        <v>6371</v>
      </c>
      <c r="D6596" t="s">
        <v>1168</v>
      </c>
      <c r="G6596" t="s">
        <v>6354</v>
      </c>
      <c r="H6596" s="18" t="s">
        <v>2334</v>
      </c>
    </row>
    <row r="6597" spans="1:8" x14ac:dyDescent="0.25">
      <c r="A6597" s="19"/>
      <c r="C6597" t="s">
        <v>6368</v>
      </c>
      <c r="D6597" t="s">
        <v>1183</v>
      </c>
      <c r="G6597" t="s">
        <v>6352</v>
      </c>
      <c r="H6597" s="18" t="s">
        <v>2352</v>
      </c>
    </row>
    <row r="6598" spans="1:8" x14ac:dyDescent="0.25">
      <c r="A6598" s="19"/>
      <c r="C6598" t="s">
        <v>6366</v>
      </c>
      <c r="D6598" t="s">
        <v>1197</v>
      </c>
      <c r="G6598" t="s">
        <v>6350</v>
      </c>
      <c r="H6598" s="18" t="s">
        <v>2369</v>
      </c>
    </row>
    <row r="6599" spans="1:8" x14ac:dyDescent="0.25">
      <c r="A6599" s="19"/>
      <c r="C6599" t="s">
        <v>6364</v>
      </c>
      <c r="D6599" t="s">
        <v>1210</v>
      </c>
      <c r="G6599" t="s">
        <v>6348</v>
      </c>
      <c r="H6599" s="18" t="s">
        <v>2386</v>
      </c>
    </row>
    <row r="6600" spans="1:8" x14ac:dyDescent="0.25">
      <c r="A6600" s="19"/>
      <c r="C6600" t="s">
        <v>6362</v>
      </c>
      <c r="D6600" t="s">
        <v>6361</v>
      </c>
      <c r="G6600" t="s">
        <v>6346</v>
      </c>
      <c r="H6600" s="18" t="s">
        <v>2400</v>
      </c>
    </row>
    <row r="6601" spans="1:8" x14ac:dyDescent="0.25">
      <c r="A6601" s="19"/>
      <c r="C6601" t="s">
        <v>6359</v>
      </c>
      <c r="D6601" t="s">
        <v>1235</v>
      </c>
      <c r="G6601" t="s">
        <v>6344</v>
      </c>
      <c r="H6601" s="18" t="s">
        <v>2414</v>
      </c>
    </row>
    <row r="6602" spans="1:8" x14ac:dyDescent="0.25">
      <c r="A6602" s="19"/>
      <c r="C6602" t="s">
        <v>6357</v>
      </c>
      <c r="D6602" t="s">
        <v>1247</v>
      </c>
      <c r="G6602" t="s">
        <v>6342</v>
      </c>
      <c r="H6602" s="18" t="s">
        <v>2427</v>
      </c>
    </row>
    <row r="6603" spans="1:8" x14ac:dyDescent="0.25">
      <c r="A6603" s="19"/>
      <c r="C6603" t="s">
        <v>6355</v>
      </c>
      <c r="D6603" t="s">
        <v>1258</v>
      </c>
      <c r="G6603" t="s">
        <v>6340</v>
      </c>
      <c r="H6603" s="18" t="s">
        <v>2440</v>
      </c>
    </row>
    <row r="6604" spans="1:8" x14ac:dyDescent="0.25">
      <c r="A6604" s="19"/>
      <c r="C6604" t="s">
        <v>6353</v>
      </c>
      <c r="D6604" t="s">
        <v>1268</v>
      </c>
      <c r="G6604" t="s">
        <v>6338</v>
      </c>
      <c r="H6604" s="18" t="s">
        <v>2453</v>
      </c>
    </row>
    <row r="6605" spans="1:8" x14ac:dyDescent="0.25">
      <c r="A6605" s="19"/>
      <c r="C6605" t="s">
        <v>6351</v>
      </c>
      <c r="D6605" t="s">
        <v>1278</v>
      </c>
      <c r="G6605" t="s">
        <v>6336</v>
      </c>
      <c r="H6605" s="18" t="s">
        <v>2466</v>
      </c>
    </row>
    <row r="6606" spans="1:8" x14ac:dyDescent="0.25">
      <c r="A6606" s="19"/>
      <c r="C6606" t="s">
        <v>6349</v>
      </c>
      <c r="D6606" t="s">
        <v>1288</v>
      </c>
      <c r="G6606" t="s">
        <v>6334</v>
      </c>
      <c r="H6606" s="18" t="s">
        <v>2478</v>
      </c>
    </row>
    <row r="6607" spans="1:8" x14ac:dyDescent="0.25">
      <c r="A6607" s="19"/>
      <c r="C6607" t="s">
        <v>6347</v>
      </c>
      <c r="D6607" t="s">
        <v>1298</v>
      </c>
      <c r="G6607" t="s">
        <v>6332</v>
      </c>
      <c r="H6607" s="18" t="s">
        <v>6331</v>
      </c>
    </row>
    <row r="6608" spans="1:8" x14ac:dyDescent="0.25">
      <c r="A6608" s="19"/>
      <c r="C6608" t="s">
        <v>6345</v>
      </c>
      <c r="D6608" t="s">
        <v>1307</v>
      </c>
      <c r="G6608" t="s">
        <v>6329</v>
      </c>
      <c r="H6608" s="18" t="s">
        <v>2644</v>
      </c>
    </row>
    <row r="6609" spans="1:8" x14ac:dyDescent="0.25">
      <c r="A6609" s="19"/>
      <c r="C6609" t="s">
        <v>6343</v>
      </c>
      <c r="D6609" t="s">
        <v>1316</v>
      </c>
      <c r="G6609" t="s">
        <v>6327</v>
      </c>
      <c r="H6609" s="18" t="s">
        <v>2640</v>
      </c>
    </row>
    <row r="6610" spans="1:8" x14ac:dyDescent="0.25">
      <c r="A6610" s="19"/>
      <c r="C6610" t="s">
        <v>6341</v>
      </c>
      <c r="D6610" t="s">
        <v>1325</v>
      </c>
      <c r="G6610" t="s">
        <v>6325</v>
      </c>
      <c r="H6610" s="18" t="s">
        <v>2636</v>
      </c>
    </row>
    <row r="6611" spans="1:8" x14ac:dyDescent="0.25">
      <c r="A6611" s="19"/>
      <c r="C6611" t="s">
        <v>6339</v>
      </c>
      <c r="D6611" t="s">
        <v>1333</v>
      </c>
      <c r="G6611" t="s">
        <v>6323</v>
      </c>
      <c r="H6611" s="18" t="s">
        <v>2632</v>
      </c>
    </row>
    <row r="6612" spans="1:8" x14ac:dyDescent="0.25">
      <c r="A6612" s="19"/>
      <c r="C6612" t="s">
        <v>6337</v>
      </c>
      <c r="D6612" t="s">
        <v>1341</v>
      </c>
      <c r="G6612" t="s">
        <v>6321</v>
      </c>
      <c r="H6612" s="18" t="s">
        <v>2627</v>
      </c>
    </row>
    <row r="6613" spans="1:8" x14ac:dyDescent="0.25">
      <c r="A6613" s="19"/>
      <c r="C6613" t="s">
        <v>6335</v>
      </c>
      <c r="D6613" t="s">
        <v>1349</v>
      </c>
      <c r="G6613" t="s">
        <v>6319</v>
      </c>
      <c r="H6613" s="18" t="s">
        <v>2622</v>
      </c>
    </row>
    <row r="6614" spans="1:8" x14ac:dyDescent="0.25">
      <c r="A6614" s="19"/>
      <c r="C6614" t="s">
        <v>6333</v>
      </c>
      <c r="D6614" t="s">
        <v>1357</v>
      </c>
      <c r="G6614" t="s">
        <v>6317</v>
      </c>
      <c r="H6614" s="18" t="s">
        <v>2616</v>
      </c>
    </row>
    <row r="6615" spans="1:8" x14ac:dyDescent="0.25">
      <c r="A6615" s="19"/>
      <c r="C6615" t="s">
        <v>6330</v>
      </c>
      <c r="D6615" t="s">
        <v>1365</v>
      </c>
      <c r="G6615" t="s">
        <v>6315</v>
      </c>
      <c r="H6615" s="18" t="s">
        <v>2609</v>
      </c>
    </row>
    <row r="6616" spans="1:8" x14ac:dyDescent="0.25">
      <c r="A6616" s="19"/>
      <c r="C6616" t="s">
        <v>6328</v>
      </c>
      <c r="D6616" t="s">
        <v>1373</v>
      </c>
      <c r="G6616" t="s">
        <v>6313</v>
      </c>
      <c r="H6616" s="18" t="s">
        <v>2602</v>
      </c>
    </row>
    <row r="6617" spans="1:8" x14ac:dyDescent="0.25">
      <c r="A6617" s="19"/>
      <c r="C6617" t="s">
        <v>6326</v>
      </c>
      <c r="D6617" t="s">
        <v>1381</v>
      </c>
      <c r="G6617" t="s">
        <v>6311</v>
      </c>
      <c r="H6617" s="18" t="s">
        <v>2596</v>
      </c>
    </row>
    <row r="6618" spans="1:8" x14ac:dyDescent="0.25">
      <c r="A6618" s="19"/>
      <c r="C6618" t="s">
        <v>6324</v>
      </c>
      <c r="D6618" t="s">
        <v>1389</v>
      </c>
      <c r="G6618" t="s">
        <v>6309</v>
      </c>
      <c r="H6618" s="18" t="s">
        <v>2588</v>
      </c>
    </row>
    <row r="6619" spans="1:8" x14ac:dyDescent="0.25">
      <c r="A6619" s="19"/>
      <c r="C6619" t="s">
        <v>6322</v>
      </c>
      <c r="D6619" t="s">
        <v>1397</v>
      </c>
      <c r="G6619" t="s">
        <v>6307</v>
      </c>
      <c r="H6619" s="18" t="s">
        <v>2580</v>
      </c>
    </row>
    <row r="6620" spans="1:8" x14ac:dyDescent="0.25">
      <c r="A6620" s="19"/>
      <c r="C6620" t="s">
        <v>6320</v>
      </c>
      <c r="D6620" t="s">
        <v>1405</v>
      </c>
      <c r="G6620" t="s">
        <v>6305</v>
      </c>
      <c r="H6620" s="18" t="s">
        <v>2572</v>
      </c>
    </row>
    <row r="6621" spans="1:8" x14ac:dyDescent="0.25">
      <c r="A6621" s="19"/>
      <c r="C6621" t="s">
        <v>6318</v>
      </c>
      <c r="D6621" t="s">
        <v>1413</v>
      </c>
      <c r="G6621" t="s">
        <v>6303</v>
      </c>
      <c r="H6621" s="18" t="s">
        <v>2563</v>
      </c>
    </row>
    <row r="6622" spans="1:8" x14ac:dyDescent="0.25">
      <c r="A6622" s="19"/>
      <c r="C6622" t="s">
        <v>6316</v>
      </c>
      <c r="D6622" t="s">
        <v>1420</v>
      </c>
      <c r="G6622" t="s">
        <v>6301</v>
      </c>
      <c r="H6622" s="18" t="s">
        <v>2554</v>
      </c>
    </row>
    <row r="6623" spans="1:8" x14ac:dyDescent="0.25">
      <c r="A6623" s="19"/>
      <c r="C6623" t="s">
        <v>6314</v>
      </c>
      <c r="D6623" t="s">
        <v>1427</v>
      </c>
      <c r="G6623" t="s">
        <v>6299</v>
      </c>
      <c r="H6623" s="18" t="s">
        <v>2545</v>
      </c>
    </row>
    <row r="6624" spans="1:8" x14ac:dyDescent="0.25">
      <c r="A6624" s="19"/>
      <c r="C6624" t="s">
        <v>6312</v>
      </c>
      <c r="D6624" t="s">
        <v>1434</v>
      </c>
      <c r="G6624" t="s">
        <v>6296</v>
      </c>
      <c r="H6624" s="18" t="s">
        <v>2536</v>
      </c>
    </row>
    <row r="6625" spans="1:8" x14ac:dyDescent="0.25">
      <c r="A6625" s="19"/>
      <c r="C6625" t="s">
        <v>6310</v>
      </c>
      <c r="D6625" t="s">
        <v>1441</v>
      </c>
      <c r="G6625" t="s">
        <v>6294</v>
      </c>
      <c r="H6625" s="18" t="s">
        <v>6293</v>
      </c>
    </row>
    <row r="6626" spans="1:8" x14ac:dyDescent="0.25">
      <c r="A6626" s="19"/>
      <c r="C6626" t="s">
        <v>6308</v>
      </c>
      <c r="D6626" t="s">
        <v>1448</v>
      </c>
      <c r="G6626" t="s">
        <v>6291</v>
      </c>
      <c r="H6626" s="18" t="s">
        <v>2514</v>
      </c>
    </row>
    <row r="6627" spans="1:8" x14ac:dyDescent="0.25">
      <c r="A6627" s="19"/>
      <c r="C6627" t="s">
        <v>6306</v>
      </c>
      <c r="D6627" t="s">
        <v>1455</v>
      </c>
      <c r="G6627" t="s">
        <v>6289</v>
      </c>
      <c r="H6627" s="18" t="s">
        <v>2502</v>
      </c>
    </row>
    <row r="6628" spans="1:8" x14ac:dyDescent="0.25">
      <c r="A6628" s="19"/>
      <c r="C6628" t="s">
        <v>6304</v>
      </c>
      <c r="D6628" t="s">
        <v>1462</v>
      </c>
      <c r="G6628" t="s">
        <v>6287</v>
      </c>
      <c r="H6628" s="18" t="s">
        <v>2490</v>
      </c>
    </row>
    <row r="6629" spans="1:8" x14ac:dyDescent="0.25">
      <c r="A6629" s="19"/>
      <c r="C6629" t="s">
        <v>6302</v>
      </c>
      <c r="D6629" t="s">
        <v>1470</v>
      </c>
      <c r="G6629" t="s">
        <v>6285</v>
      </c>
      <c r="H6629" s="18" t="s">
        <v>6284</v>
      </c>
    </row>
    <row r="6630" spans="1:8" x14ac:dyDescent="0.25">
      <c r="A6630" s="19"/>
      <c r="C6630" t="s">
        <v>6300</v>
      </c>
      <c r="D6630" t="s">
        <v>1477</v>
      </c>
      <c r="G6630" t="s">
        <v>6282</v>
      </c>
      <c r="H6630" s="18" t="s">
        <v>6281</v>
      </c>
    </row>
    <row r="6631" spans="1:8" x14ac:dyDescent="0.25">
      <c r="A6631" s="19"/>
      <c r="C6631" t="s">
        <v>6298</v>
      </c>
      <c r="D6631" t="s">
        <v>6297</v>
      </c>
      <c r="G6631" t="s">
        <v>6279</v>
      </c>
      <c r="H6631" s="18" t="s">
        <v>6278</v>
      </c>
    </row>
    <row r="6632" spans="1:8" x14ac:dyDescent="0.25">
      <c r="A6632" s="19"/>
      <c r="C6632" t="s">
        <v>6295</v>
      </c>
      <c r="D6632" t="s">
        <v>1491</v>
      </c>
      <c r="G6632" t="s">
        <v>6276</v>
      </c>
      <c r="H6632" s="18" t="s">
        <v>6275</v>
      </c>
    </row>
    <row r="6633" spans="1:8" x14ac:dyDescent="0.25">
      <c r="A6633" s="19"/>
      <c r="C6633" t="s">
        <v>6292</v>
      </c>
      <c r="D6633" t="s">
        <v>1497</v>
      </c>
      <c r="G6633" t="s">
        <v>6273</v>
      </c>
      <c r="H6633" s="18" t="s">
        <v>6272</v>
      </c>
    </row>
    <row r="6634" spans="1:8" x14ac:dyDescent="0.25">
      <c r="A6634" s="19"/>
      <c r="C6634" t="s">
        <v>6290</v>
      </c>
      <c r="D6634" t="s">
        <v>1503</v>
      </c>
      <c r="G6634" t="s">
        <v>6270</v>
      </c>
      <c r="H6634" s="18" t="s">
        <v>6269</v>
      </c>
    </row>
    <row r="6635" spans="1:8" x14ac:dyDescent="0.25">
      <c r="A6635" s="19"/>
      <c r="C6635" t="s">
        <v>6288</v>
      </c>
      <c r="D6635" t="s">
        <v>1509</v>
      </c>
      <c r="G6635" t="s">
        <v>6267</v>
      </c>
      <c r="H6635" s="18" t="s">
        <v>6266</v>
      </c>
    </row>
    <row r="6636" spans="1:8" x14ac:dyDescent="0.25">
      <c r="A6636" s="19"/>
      <c r="C6636" t="s">
        <v>6286</v>
      </c>
      <c r="D6636" t="s">
        <v>1515</v>
      </c>
      <c r="G6636" t="s">
        <v>6263</v>
      </c>
      <c r="H6636" s="18" t="s">
        <v>6262</v>
      </c>
    </row>
    <row r="6637" spans="1:8" x14ac:dyDescent="0.25">
      <c r="A6637" s="19"/>
      <c r="C6637" t="s">
        <v>6283</v>
      </c>
      <c r="D6637" t="s">
        <v>1585</v>
      </c>
      <c r="G6637" t="s">
        <v>6260</v>
      </c>
      <c r="H6637" s="18" t="s">
        <v>6259</v>
      </c>
    </row>
    <row r="6638" spans="1:8" x14ac:dyDescent="0.25">
      <c r="A6638" s="19"/>
      <c r="C6638" t="s">
        <v>6280</v>
      </c>
      <c r="D6638" t="s">
        <v>1581</v>
      </c>
      <c r="G6638" t="s">
        <v>6257</v>
      </c>
      <c r="H6638" s="18" t="s">
        <v>6256</v>
      </c>
    </row>
    <row r="6639" spans="1:8" x14ac:dyDescent="0.25">
      <c r="A6639" s="19"/>
      <c r="C6639" t="s">
        <v>6277</v>
      </c>
      <c r="D6639" t="s">
        <v>1577</v>
      </c>
      <c r="G6639" t="s">
        <v>6254</v>
      </c>
      <c r="H6639" s="18" t="s">
        <v>6253</v>
      </c>
    </row>
    <row r="6640" spans="1:8" x14ac:dyDescent="0.25">
      <c r="A6640" s="19"/>
      <c r="C6640" t="s">
        <v>6274</v>
      </c>
      <c r="D6640" t="s">
        <v>1573</v>
      </c>
      <c r="G6640" t="s">
        <v>6251</v>
      </c>
      <c r="H6640" s="18" t="s">
        <v>6250</v>
      </c>
    </row>
    <row r="6641" spans="1:8" x14ac:dyDescent="0.25">
      <c r="A6641" s="19"/>
      <c r="C6641" t="s">
        <v>6271</v>
      </c>
      <c r="D6641" t="s">
        <v>1569</v>
      </c>
      <c r="G6641" t="s">
        <v>6248</v>
      </c>
      <c r="H6641" s="18" t="s">
        <v>6247</v>
      </c>
    </row>
    <row r="6642" spans="1:8" x14ac:dyDescent="0.25">
      <c r="A6642" s="19"/>
      <c r="C6642" t="s">
        <v>6268</v>
      </c>
      <c r="D6642" t="s">
        <v>1565</v>
      </c>
      <c r="G6642" t="s">
        <v>6245</v>
      </c>
      <c r="H6642" s="18" t="s">
        <v>6244</v>
      </c>
    </row>
    <row r="6643" spans="1:8" x14ac:dyDescent="0.25">
      <c r="A6643" s="19"/>
      <c r="C6643" t="s">
        <v>6265</v>
      </c>
      <c r="D6643" t="s">
        <v>6264</v>
      </c>
      <c r="G6643" t="s">
        <v>6242</v>
      </c>
      <c r="H6643" s="18" t="s">
        <v>6241</v>
      </c>
    </row>
    <row r="6644" spans="1:8" x14ac:dyDescent="0.25">
      <c r="A6644" s="19"/>
      <c r="C6644" t="s">
        <v>6261</v>
      </c>
      <c r="D6644" t="s">
        <v>1556</v>
      </c>
      <c r="G6644" t="s">
        <v>6239</v>
      </c>
      <c r="H6644" s="18" t="s">
        <v>6238</v>
      </c>
    </row>
    <row r="6645" spans="1:8" x14ac:dyDescent="0.25">
      <c r="A6645" s="19"/>
      <c r="C6645" t="s">
        <v>6258</v>
      </c>
      <c r="D6645" t="s">
        <v>1551</v>
      </c>
      <c r="G6645" t="s">
        <v>6236</v>
      </c>
      <c r="H6645" s="18" t="s">
        <v>6235</v>
      </c>
    </row>
    <row r="6646" spans="1:8" x14ac:dyDescent="0.25">
      <c r="A6646" s="19"/>
      <c r="C6646" t="s">
        <v>6255</v>
      </c>
      <c r="D6646" t="s">
        <v>1546</v>
      </c>
      <c r="G6646" t="s">
        <v>6233</v>
      </c>
      <c r="H6646" s="18" t="s">
        <v>6232</v>
      </c>
    </row>
    <row r="6647" spans="1:8" x14ac:dyDescent="0.25">
      <c r="A6647" s="19"/>
      <c r="C6647" t="s">
        <v>6252</v>
      </c>
      <c r="D6647" t="s">
        <v>1541</v>
      </c>
      <c r="G6647" t="s">
        <v>6230</v>
      </c>
      <c r="H6647" s="18" t="s">
        <v>6229</v>
      </c>
    </row>
    <row r="6648" spans="1:8" x14ac:dyDescent="0.25">
      <c r="A6648" s="19"/>
      <c r="C6648" t="s">
        <v>6249</v>
      </c>
      <c r="D6648" t="s">
        <v>1536</v>
      </c>
      <c r="G6648" t="s">
        <v>6227</v>
      </c>
      <c r="H6648" s="18" t="s">
        <v>6226</v>
      </c>
    </row>
    <row r="6649" spans="1:8" x14ac:dyDescent="0.25">
      <c r="A6649" s="19"/>
      <c r="C6649" t="s">
        <v>6246</v>
      </c>
      <c r="D6649" t="s">
        <v>1531</v>
      </c>
      <c r="G6649" t="s">
        <v>6224</v>
      </c>
      <c r="H6649" s="18" t="s">
        <v>6223</v>
      </c>
    </row>
    <row r="6650" spans="1:8" x14ac:dyDescent="0.25">
      <c r="A6650" s="19"/>
      <c r="C6650" t="s">
        <v>6243</v>
      </c>
      <c r="D6650" t="s">
        <v>1525</v>
      </c>
      <c r="G6650" t="s">
        <v>6221</v>
      </c>
      <c r="H6650" s="18" t="s">
        <v>6220</v>
      </c>
    </row>
    <row r="6651" spans="1:8" x14ac:dyDescent="0.25">
      <c r="A6651" s="19"/>
      <c r="C6651" t="s">
        <v>6240</v>
      </c>
      <c r="D6651" t="s">
        <v>1520</v>
      </c>
      <c r="G6651" t="s">
        <v>6218</v>
      </c>
      <c r="H6651" s="18" t="s">
        <v>6217</v>
      </c>
    </row>
    <row r="6652" spans="1:8" x14ac:dyDescent="0.25">
      <c r="A6652" s="19"/>
      <c r="C6652" t="s">
        <v>6237</v>
      </c>
      <c r="D6652" t="s">
        <v>1615</v>
      </c>
      <c r="G6652" t="s">
        <v>6215</v>
      </c>
      <c r="H6652" s="18" t="s">
        <v>6214</v>
      </c>
    </row>
    <row r="6653" spans="1:8" x14ac:dyDescent="0.25">
      <c r="A6653" s="19"/>
      <c r="C6653" t="s">
        <v>6234</v>
      </c>
      <c r="D6653" t="s">
        <v>1612</v>
      </c>
      <c r="G6653" t="s">
        <v>6211</v>
      </c>
      <c r="H6653" s="18" t="s">
        <v>6210</v>
      </c>
    </row>
    <row r="6654" spans="1:8" x14ac:dyDescent="0.25">
      <c r="A6654" s="19"/>
      <c r="C6654" t="s">
        <v>6231</v>
      </c>
      <c r="D6654" t="s">
        <v>1609</v>
      </c>
      <c r="G6654" t="s">
        <v>6207</v>
      </c>
      <c r="H6654" s="18" t="s">
        <v>6206</v>
      </c>
    </row>
    <row r="6655" spans="1:8" x14ac:dyDescent="0.25">
      <c r="A6655" s="19"/>
      <c r="C6655" t="s">
        <v>6228</v>
      </c>
      <c r="D6655" t="s">
        <v>1605</v>
      </c>
      <c r="G6655" t="s">
        <v>6203</v>
      </c>
      <c r="H6655" s="18" t="s">
        <v>6202</v>
      </c>
    </row>
    <row r="6656" spans="1:8" x14ac:dyDescent="0.25">
      <c r="A6656" s="19"/>
      <c r="C6656" t="s">
        <v>6225</v>
      </c>
      <c r="D6656" t="s">
        <v>1601</v>
      </c>
      <c r="G6656" t="s">
        <v>6199</v>
      </c>
      <c r="H6656" s="18" t="s">
        <v>6198</v>
      </c>
    </row>
    <row r="6657" spans="1:8" x14ac:dyDescent="0.25">
      <c r="A6657" s="19"/>
      <c r="C6657" t="s">
        <v>6222</v>
      </c>
      <c r="D6657" t="s">
        <v>1597</v>
      </c>
      <c r="G6657" t="s">
        <v>6195</v>
      </c>
      <c r="H6657" s="18" t="s">
        <v>6194</v>
      </c>
    </row>
    <row r="6658" spans="1:8" x14ac:dyDescent="0.25">
      <c r="A6658" s="19"/>
      <c r="C6658" t="s">
        <v>6219</v>
      </c>
      <c r="D6658" t="s">
        <v>1593</v>
      </c>
      <c r="G6658" t="s">
        <v>6191</v>
      </c>
      <c r="H6658" s="18" t="s">
        <v>6190</v>
      </c>
    </row>
    <row r="6659" spans="1:8" x14ac:dyDescent="0.25">
      <c r="A6659" s="19"/>
      <c r="C6659" t="s">
        <v>6216</v>
      </c>
      <c r="D6659" t="s">
        <v>1589</v>
      </c>
      <c r="G6659" t="s">
        <v>6187</v>
      </c>
      <c r="H6659" s="18" t="s">
        <v>6186</v>
      </c>
    </row>
    <row r="6660" spans="1:8" x14ac:dyDescent="0.25">
      <c r="A6660" s="19"/>
      <c r="C6660" t="s">
        <v>6213</v>
      </c>
      <c r="D6660" t="s">
        <v>6212</v>
      </c>
      <c r="G6660" t="s">
        <v>6183</v>
      </c>
      <c r="H6660" s="18" t="s">
        <v>6182</v>
      </c>
    </row>
    <row r="6661" spans="1:8" x14ac:dyDescent="0.25">
      <c r="A6661" s="19"/>
      <c r="C6661" t="s">
        <v>6209</v>
      </c>
      <c r="D6661" t="s">
        <v>6208</v>
      </c>
      <c r="G6661" t="s">
        <v>41907</v>
      </c>
      <c r="H6661" s="18" t="s">
        <v>41906</v>
      </c>
    </row>
    <row r="6662" spans="1:8" x14ac:dyDescent="0.25">
      <c r="A6662" s="19"/>
      <c r="C6662" t="s">
        <v>6205</v>
      </c>
      <c r="D6662" t="s">
        <v>6204</v>
      </c>
      <c r="G6662" t="s">
        <v>41905</v>
      </c>
      <c r="H6662" s="18" t="s">
        <v>41904</v>
      </c>
    </row>
    <row r="6663" spans="1:8" x14ac:dyDescent="0.25">
      <c r="A6663" s="19"/>
      <c r="C6663" t="s">
        <v>6201</v>
      </c>
      <c r="D6663" t="s">
        <v>6200</v>
      </c>
      <c r="G6663" t="s">
        <v>41903</v>
      </c>
      <c r="H6663" s="18" t="s">
        <v>41902</v>
      </c>
    </row>
    <row r="6664" spans="1:8" x14ac:dyDescent="0.25">
      <c r="A6664" s="19"/>
      <c r="C6664" t="s">
        <v>6197</v>
      </c>
      <c r="D6664" t="s">
        <v>6196</v>
      </c>
      <c r="G6664" t="s">
        <v>6179</v>
      </c>
      <c r="H6664" s="18" t="s">
        <v>1716</v>
      </c>
    </row>
    <row r="6665" spans="1:8" x14ac:dyDescent="0.25">
      <c r="A6665" s="19"/>
      <c r="C6665" t="s">
        <v>6193</v>
      </c>
      <c r="D6665" t="s">
        <v>6192</v>
      </c>
      <c r="G6665" t="s">
        <v>6176</v>
      </c>
      <c r="H6665" s="18" t="s">
        <v>1774</v>
      </c>
    </row>
    <row r="6666" spans="1:8" x14ac:dyDescent="0.25">
      <c r="A6666" s="19"/>
      <c r="C6666" t="s">
        <v>6189</v>
      </c>
      <c r="D6666" t="s">
        <v>6188</v>
      </c>
      <c r="G6666" t="s">
        <v>6173</v>
      </c>
      <c r="H6666" s="18" t="s">
        <v>1822</v>
      </c>
    </row>
    <row r="6667" spans="1:8" x14ac:dyDescent="0.25">
      <c r="A6667" s="19"/>
      <c r="C6667" t="s">
        <v>6185</v>
      </c>
      <c r="D6667" t="s">
        <v>6184</v>
      </c>
      <c r="G6667" t="s">
        <v>6170</v>
      </c>
      <c r="H6667" s="18" t="s">
        <v>1866</v>
      </c>
    </row>
    <row r="6668" spans="1:8" x14ac:dyDescent="0.25">
      <c r="A6668" s="19"/>
      <c r="C6668" t="s">
        <v>6181</v>
      </c>
      <c r="D6668" t="s">
        <v>6180</v>
      </c>
      <c r="G6668" t="s">
        <v>6167</v>
      </c>
      <c r="H6668" s="18" t="s">
        <v>1908</v>
      </c>
    </row>
    <row r="6669" spans="1:8" x14ac:dyDescent="0.25">
      <c r="A6669" s="19"/>
      <c r="C6669" t="s">
        <v>6178</v>
      </c>
      <c r="D6669" t="s">
        <v>6177</v>
      </c>
      <c r="G6669" t="s">
        <v>6164</v>
      </c>
      <c r="H6669" s="18" t="s">
        <v>1946</v>
      </c>
    </row>
    <row r="6670" spans="1:8" x14ac:dyDescent="0.25">
      <c r="A6670" s="19"/>
      <c r="C6670" t="s">
        <v>6175</v>
      </c>
      <c r="D6670" t="s">
        <v>6174</v>
      </c>
      <c r="G6670" t="s">
        <v>6161</v>
      </c>
      <c r="H6670" s="18" t="s">
        <v>1980</v>
      </c>
    </row>
    <row r="6671" spans="1:8" x14ac:dyDescent="0.25">
      <c r="A6671" s="19"/>
      <c r="C6671" t="s">
        <v>6172</v>
      </c>
      <c r="D6671" t="s">
        <v>6171</v>
      </c>
      <c r="G6671" t="s">
        <v>6158</v>
      </c>
      <c r="H6671" s="18" t="s">
        <v>2013</v>
      </c>
    </row>
    <row r="6672" spans="1:8" x14ac:dyDescent="0.25">
      <c r="A6672" s="19"/>
      <c r="C6672" t="s">
        <v>6169</v>
      </c>
      <c r="D6672" t="s">
        <v>6168</v>
      </c>
      <c r="G6672" t="s">
        <v>6155</v>
      </c>
      <c r="H6672" s="18" t="s">
        <v>2043</v>
      </c>
    </row>
    <row r="6673" spans="1:8" x14ac:dyDescent="0.25">
      <c r="A6673" s="19"/>
      <c r="C6673" t="s">
        <v>6166</v>
      </c>
      <c r="D6673" t="s">
        <v>6165</v>
      </c>
      <c r="G6673" t="s">
        <v>6152</v>
      </c>
      <c r="H6673" s="18" t="s">
        <v>2071</v>
      </c>
    </row>
    <row r="6674" spans="1:8" x14ac:dyDescent="0.25">
      <c r="A6674" s="19"/>
      <c r="C6674" t="s">
        <v>6163</v>
      </c>
      <c r="D6674" t="s">
        <v>6162</v>
      </c>
      <c r="G6674" t="s">
        <v>6149</v>
      </c>
      <c r="H6674" s="18" t="s">
        <v>2098</v>
      </c>
    </row>
    <row r="6675" spans="1:8" x14ac:dyDescent="0.25">
      <c r="A6675" s="19"/>
      <c r="C6675" t="s">
        <v>6160</v>
      </c>
      <c r="D6675" t="s">
        <v>6159</v>
      </c>
      <c r="G6675" t="s">
        <v>6146</v>
      </c>
      <c r="H6675" s="18" t="s">
        <v>2123</v>
      </c>
    </row>
    <row r="6676" spans="1:8" x14ac:dyDescent="0.25">
      <c r="A6676" s="19"/>
      <c r="C6676" t="s">
        <v>6157</v>
      </c>
      <c r="D6676" t="s">
        <v>6156</v>
      </c>
      <c r="G6676" t="s">
        <v>6143</v>
      </c>
      <c r="H6676" s="18" t="s">
        <v>2147</v>
      </c>
    </row>
    <row r="6677" spans="1:8" x14ac:dyDescent="0.25">
      <c r="A6677" s="19"/>
      <c r="C6677" t="s">
        <v>6154</v>
      </c>
      <c r="D6677" t="s">
        <v>6153</v>
      </c>
      <c r="G6677" t="s">
        <v>6140</v>
      </c>
      <c r="H6677" s="18" t="s">
        <v>2171</v>
      </c>
    </row>
    <row r="6678" spans="1:8" x14ac:dyDescent="0.25">
      <c r="A6678" s="19"/>
      <c r="C6678" t="s">
        <v>6151</v>
      </c>
      <c r="D6678" t="s">
        <v>6150</v>
      </c>
      <c r="G6678" t="s">
        <v>6137</v>
      </c>
      <c r="H6678" s="18" t="s">
        <v>2195</v>
      </c>
    </row>
    <row r="6679" spans="1:8" x14ac:dyDescent="0.25">
      <c r="A6679" s="19"/>
      <c r="C6679" t="s">
        <v>6148</v>
      </c>
      <c r="D6679" t="s">
        <v>6147</v>
      </c>
      <c r="G6679" t="s">
        <v>6134</v>
      </c>
      <c r="H6679" s="18" t="s">
        <v>2218</v>
      </c>
    </row>
    <row r="6680" spans="1:8" x14ac:dyDescent="0.25">
      <c r="A6680" s="19"/>
      <c r="C6680" t="s">
        <v>6145</v>
      </c>
      <c r="D6680" t="s">
        <v>6144</v>
      </c>
      <c r="G6680" t="s">
        <v>6131</v>
      </c>
      <c r="H6680" s="18" t="s">
        <v>2238</v>
      </c>
    </row>
    <row r="6681" spans="1:8" x14ac:dyDescent="0.25">
      <c r="A6681" s="19"/>
      <c r="C6681" t="s">
        <v>6142</v>
      </c>
      <c r="D6681" t="s">
        <v>6141</v>
      </c>
      <c r="G6681" t="s">
        <v>6128</v>
      </c>
      <c r="H6681" s="18" t="s">
        <v>2258</v>
      </c>
    </row>
    <row r="6682" spans="1:8" x14ac:dyDescent="0.25">
      <c r="A6682" s="19"/>
      <c r="C6682" t="s">
        <v>6139</v>
      </c>
      <c r="D6682" t="s">
        <v>6138</v>
      </c>
      <c r="G6682" t="s">
        <v>6125</v>
      </c>
      <c r="H6682" s="18" t="s">
        <v>2278</v>
      </c>
    </row>
    <row r="6683" spans="1:8" x14ac:dyDescent="0.25">
      <c r="A6683" s="19"/>
      <c r="C6683" t="s">
        <v>6136</v>
      </c>
      <c r="D6683" t="s">
        <v>6135</v>
      </c>
      <c r="G6683" t="s">
        <v>6122</v>
      </c>
      <c r="H6683" s="18" t="s">
        <v>2298</v>
      </c>
    </row>
    <row r="6684" spans="1:8" x14ac:dyDescent="0.25">
      <c r="A6684" s="19"/>
      <c r="C6684" t="s">
        <v>6133</v>
      </c>
      <c r="D6684" t="s">
        <v>6132</v>
      </c>
      <c r="G6684" t="s">
        <v>6119</v>
      </c>
      <c r="H6684" s="18" t="s">
        <v>2318</v>
      </c>
    </row>
    <row r="6685" spans="1:8" x14ac:dyDescent="0.25">
      <c r="A6685" s="19"/>
      <c r="C6685" t="s">
        <v>6130</v>
      </c>
      <c r="D6685" t="s">
        <v>6129</v>
      </c>
      <c r="G6685" t="s">
        <v>6116</v>
      </c>
      <c r="H6685" s="18" t="s">
        <v>2336</v>
      </c>
    </row>
    <row r="6686" spans="1:8" x14ac:dyDescent="0.25">
      <c r="A6686" s="19"/>
      <c r="C6686" t="s">
        <v>6127</v>
      </c>
      <c r="D6686" t="s">
        <v>6126</v>
      </c>
      <c r="G6686" t="s">
        <v>6113</v>
      </c>
      <c r="H6686" s="18" t="s">
        <v>2354</v>
      </c>
    </row>
    <row r="6687" spans="1:8" x14ac:dyDescent="0.25">
      <c r="A6687" s="19"/>
      <c r="C6687" t="s">
        <v>6124</v>
      </c>
      <c r="D6687" t="s">
        <v>6123</v>
      </c>
      <c r="G6687" t="s">
        <v>6110</v>
      </c>
      <c r="H6687" s="18" t="s">
        <v>2371</v>
      </c>
    </row>
    <row r="6688" spans="1:8" x14ac:dyDescent="0.25">
      <c r="A6688" s="19"/>
      <c r="C6688" t="s">
        <v>6121</v>
      </c>
      <c r="D6688" t="s">
        <v>6120</v>
      </c>
      <c r="G6688" t="s">
        <v>6107</v>
      </c>
      <c r="H6688" s="18" t="s">
        <v>2388</v>
      </c>
    </row>
    <row r="6689" spans="1:8" x14ac:dyDescent="0.25">
      <c r="A6689" s="19"/>
      <c r="C6689" t="s">
        <v>6118</v>
      </c>
      <c r="D6689" t="s">
        <v>6117</v>
      </c>
      <c r="G6689" t="s">
        <v>6104</v>
      </c>
      <c r="H6689" s="18" t="s">
        <v>2402</v>
      </c>
    </row>
    <row r="6690" spans="1:8" x14ac:dyDescent="0.25">
      <c r="A6690" s="19"/>
      <c r="C6690" t="s">
        <v>6115</v>
      </c>
      <c r="D6690" t="s">
        <v>6114</v>
      </c>
      <c r="G6690" t="s">
        <v>6101</v>
      </c>
      <c r="H6690" s="18" t="s">
        <v>2416</v>
      </c>
    </row>
    <row r="6691" spans="1:8" x14ac:dyDescent="0.25">
      <c r="A6691" s="19"/>
      <c r="C6691" t="s">
        <v>6112</v>
      </c>
      <c r="D6691" t="s">
        <v>6111</v>
      </c>
      <c r="G6691" t="s">
        <v>6098</v>
      </c>
      <c r="H6691" s="18" t="s">
        <v>2429</v>
      </c>
    </row>
    <row r="6692" spans="1:8" x14ac:dyDescent="0.25">
      <c r="A6692" s="19"/>
      <c r="C6692" t="s">
        <v>6109</v>
      </c>
      <c r="D6692" t="s">
        <v>6108</v>
      </c>
      <c r="G6692" t="s">
        <v>6095</v>
      </c>
      <c r="H6692" s="18" t="s">
        <v>6094</v>
      </c>
    </row>
    <row r="6693" spans="1:8" x14ac:dyDescent="0.25">
      <c r="A6693" s="19"/>
      <c r="C6693" t="s">
        <v>6106</v>
      </c>
      <c r="D6693" t="s">
        <v>6105</v>
      </c>
      <c r="G6693" t="s">
        <v>6091</v>
      </c>
      <c r="H6693" s="18" t="s">
        <v>2455</v>
      </c>
    </row>
    <row r="6694" spans="1:8" x14ac:dyDescent="0.25">
      <c r="A6694" s="19"/>
      <c r="C6694" t="s">
        <v>6103</v>
      </c>
      <c r="D6694" t="s">
        <v>6102</v>
      </c>
      <c r="G6694" t="s">
        <v>6088</v>
      </c>
      <c r="H6694" s="18" t="s">
        <v>1755</v>
      </c>
    </row>
    <row r="6695" spans="1:8" x14ac:dyDescent="0.25">
      <c r="A6695" s="19"/>
      <c r="C6695" t="s">
        <v>6100</v>
      </c>
      <c r="D6695" t="s">
        <v>6099</v>
      </c>
      <c r="G6695" t="s">
        <v>6085</v>
      </c>
      <c r="H6695" s="18" t="s">
        <v>1809</v>
      </c>
    </row>
    <row r="6696" spans="1:8" x14ac:dyDescent="0.25">
      <c r="A6696" s="19"/>
      <c r="C6696" t="s">
        <v>6097</v>
      </c>
      <c r="D6696" t="s">
        <v>6096</v>
      </c>
      <c r="G6696" t="s">
        <v>6082</v>
      </c>
      <c r="H6696" s="18" t="s">
        <v>1854</v>
      </c>
    </row>
    <row r="6697" spans="1:8" x14ac:dyDescent="0.25">
      <c r="A6697" s="19"/>
      <c r="C6697" t="s">
        <v>6093</v>
      </c>
      <c r="D6697" t="s">
        <v>6092</v>
      </c>
      <c r="G6697" t="s">
        <v>6079</v>
      </c>
      <c r="H6697" s="18" t="s">
        <v>1896</v>
      </c>
    </row>
    <row r="6698" spans="1:8" x14ac:dyDescent="0.25">
      <c r="A6698" s="19"/>
      <c r="C6698" t="s">
        <v>6090</v>
      </c>
      <c r="D6698" t="s">
        <v>6089</v>
      </c>
      <c r="G6698" t="s">
        <v>6076</v>
      </c>
      <c r="H6698" s="18" t="s">
        <v>1935</v>
      </c>
    </row>
    <row r="6699" spans="1:8" x14ac:dyDescent="0.25">
      <c r="A6699" s="19"/>
      <c r="C6699" t="s">
        <v>6087</v>
      </c>
      <c r="D6699" t="s">
        <v>6086</v>
      </c>
      <c r="G6699" t="s">
        <v>6073</v>
      </c>
      <c r="H6699" s="18" t="s">
        <v>1968</v>
      </c>
    </row>
    <row r="6700" spans="1:8" x14ac:dyDescent="0.25">
      <c r="A6700" s="19"/>
      <c r="C6700" t="s">
        <v>6084</v>
      </c>
      <c r="D6700" t="s">
        <v>6083</v>
      </c>
      <c r="G6700" t="s">
        <v>6071</v>
      </c>
      <c r="H6700" s="18" t="s">
        <v>2001</v>
      </c>
    </row>
    <row r="6701" spans="1:8" x14ac:dyDescent="0.25">
      <c r="A6701" s="19"/>
      <c r="C6701" t="s">
        <v>6081</v>
      </c>
      <c r="D6701" t="s">
        <v>6080</v>
      </c>
      <c r="G6701" t="s">
        <v>6069</v>
      </c>
      <c r="H6701" s="18" t="s">
        <v>2031</v>
      </c>
    </row>
    <row r="6702" spans="1:8" x14ac:dyDescent="0.25">
      <c r="A6702" s="19"/>
      <c r="C6702" t="s">
        <v>6078</v>
      </c>
      <c r="D6702" t="s">
        <v>6077</v>
      </c>
      <c r="G6702" t="s">
        <v>6067</v>
      </c>
      <c r="H6702" s="18" t="s">
        <v>2060</v>
      </c>
    </row>
    <row r="6703" spans="1:8" x14ac:dyDescent="0.25">
      <c r="A6703" s="19"/>
      <c r="C6703" t="s">
        <v>6075</v>
      </c>
      <c r="D6703" t="s">
        <v>6074</v>
      </c>
      <c r="G6703" t="s">
        <v>6065</v>
      </c>
      <c r="H6703" s="18" t="s">
        <v>2087</v>
      </c>
    </row>
    <row r="6704" spans="1:8" x14ac:dyDescent="0.25">
      <c r="A6704" s="19"/>
      <c r="C6704" t="s">
        <v>41901</v>
      </c>
      <c r="D6704" t="s">
        <v>41900</v>
      </c>
      <c r="G6704" t="s">
        <v>6063</v>
      </c>
      <c r="H6704" s="18" t="s">
        <v>2112</v>
      </c>
    </row>
    <row r="6705" spans="1:8" x14ac:dyDescent="0.25">
      <c r="A6705" s="19"/>
      <c r="C6705" t="s">
        <v>41899</v>
      </c>
      <c r="D6705" t="s">
        <v>41898</v>
      </c>
      <c r="G6705" t="s">
        <v>6061</v>
      </c>
      <c r="H6705" s="18" t="s">
        <v>2137</v>
      </c>
    </row>
    <row r="6706" spans="1:8" x14ac:dyDescent="0.25">
      <c r="A6706" s="19"/>
      <c r="C6706" t="s">
        <v>41897</v>
      </c>
      <c r="D6706" t="s">
        <v>41896</v>
      </c>
      <c r="G6706" t="s">
        <v>6059</v>
      </c>
      <c r="H6706" s="18" t="s">
        <v>2160</v>
      </c>
    </row>
    <row r="6707" spans="1:8" x14ac:dyDescent="0.25">
      <c r="A6707" s="19"/>
      <c r="C6707" t="s">
        <v>41895</v>
      </c>
      <c r="D6707" t="s">
        <v>41894</v>
      </c>
      <c r="G6707" t="s">
        <v>6057</v>
      </c>
      <c r="H6707" s="18" t="s">
        <v>2184</v>
      </c>
    </row>
    <row r="6708" spans="1:8" x14ac:dyDescent="0.25">
      <c r="A6708" s="19"/>
      <c r="C6708" t="s">
        <v>41893</v>
      </c>
      <c r="D6708" t="s">
        <v>41892</v>
      </c>
      <c r="G6708" t="s">
        <v>6055</v>
      </c>
      <c r="H6708" s="18" t="s">
        <v>2207</v>
      </c>
    </row>
    <row r="6709" spans="1:8" x14ac:dyDescent="0.25">
      <c r="A6709" s="19"/>
      <c r="C6709" t="s">
        <v>41891</v>
      </c>
      <c r="D6709" t="s">
        <v>41890</v>
      </c>
      <c r="G6709" t="s">
        <v>6053</v>
      </c>
      <c r="H6709" s="18" t="s">
        <v>2228</v>
      </c>
    </row>
    <row r="6710" spans="1:8" x14ac:dyDescent="0.25">
      <c r="A6710" s="19"/>
      <c r="C6710" t="s">
        <v>41889</v>
      </c>
      <c r="D6710" t="s">
        <v>41888</v>
      </c>
      <c r="G6710" t="s">
        <v>6051</v>
      </c>
      <c r="H6710" s="18" t="s">
        <v>2248</v>
      </c>
    </row>
    <row r="6711" spans="1:8" x14ac:dyDescent="0.25">
      <c r="A6711" s="19"/>
      <c r="C6711" t="s">
        <v>41887</v>
      </c>
      <c r="D6711" t="s">
        <v>41886</v>
      </c>
      <c r="G6711" t="s">
        <v>6049</v>
      </c>
      <c r="H6711" s="18" t="s">
        <v>2268</v>
      </c>
    </row>
    <row r="6712" spans="1:8" x14ac:dyDescent="0.25">
      <c r="A6712" s="19"/>
      <c r="C6712" t="s">
        <v>41885</v>
      </c>
      <c r="D6712" t="s">
        <v>41884</v>
      </c>
      <c r="G6712" t="s">
        <v>6047</v>
      </c>
      <c r="H6712" s="18" t="s">
        <v>2288</v>
      </c>
    </row>
    <row r="6713" spans="1:8" x14ac:dyDescent="0.25">
      <c r="A6713" s="19"/>
      <c r="C6713" t="s">
        <v>41883</v>
      </c>
      <c r="D6713" t="s">
        <v>41882</v>
      </c>
      <c r="G6713" t="s">
        <v>6045</v>
      </c>
      <c r="H6713" s="18" t="s">
        <v>2308</v>
      </c>
    </row>
    <row r="6714" spans="1:8" x14ac:dyDescent="0.25">
      <c r="A6714" s="19"/>
      <c r="C6714" t="s">
        <v>6072</v>
      </c>
      <c r="D6714" t="s">
        <v>436</v>
      </c>
      <c r="G6714" t="s">
        <v>6043</v>
      </c>
      <c r="H6714" s="18" t="s">
        <v>2327</v>
      </c>
    </row>
    <row r="6715" spans="1:8" x14ac:dyDescent="0.25">
      <c r="A6715" s="19"/>
      <c r="C6715" t="s">
        <v>6070</v>
      </c>
      <c r="D6715" t="s">
        <v>513</v>
      </c>
      <c r="G6715" t="s">
        <v>6041</v>
      </c>
      <c r="H6715" s="18" t="s">
        <v>2345</v>
      </c>
    </row>
    <row r="6716" spans="1:8" x14ac:dyDescent="0.25">
      <c r="A6716" s="19"/>
      <c r="C6716" t="s">
        <v>6068</v>
      </c>
      <c r="D6716" t="s">
        <v>624</v>
      </c>
      <c r="G6716" t="s">
        <v>6039</v>
      </c>
      <c r="H6716" s="18" t="s">
        <v>2362</v>
      </c>
    </row>
    <row r="6717" spans="1:8" x14ac:dyDescent="0.25">
      <c r="A6717" s="19"/>
      <c r="C6717" t="s">
        <v>6066</v>
      </c>
      <c r="D6717" t="s">
        <v>672</v>
      </c>
      <c r="G6717" t="s">
        <v>6037</v>
      </c>
      <c r="H6717" s="18" t="s">
        <v>2379</v>
      </c>
    </row>
    <row r="6718" spans="1:8" x14ac:dyDescent="0.25">
      <c r="A6718" s="19"/>
      <c r="C6718" t="s">
        <v>6064</v>
      </c>
      <c r="D6718" t="s">
        <v>714</v>
      </c>
      <c r="G6718" t="s">
        <v>6035</v>
      </c>
      <c r="H6718" s="18" t="s">
        <v>2395</v>
      </c>
    </row>
    <row r="6719" spans="1:8" x14ac:dyDescent="0.25">
      <c r="A6719" s="19"/>
      <c r="C6719" t="s">
        <v>6062</v>
      </c>
      <c r="D6719" t="s">
        <v>754</v>
      </c>
      <c r="G6719" t="s">
        <v>6033</v>
      </c>
      <c r="H6719" s="18" t="s">
        <v>2409</v>
      </c>
    </row>
    <row r="6720" spans="1:8" x14ac:dyDescent="0.25">
      <c r="A6720" s="19"/>
      <c r="C6720" t="s">
        <v>6060</v>
      </c>
      <c r="D6720" t="s">
        <v>791</v>
      </c>
      <c r="G6720" t="s">
        <v>6031</v>
      </c>
      <c r="H6720" s="18" t="s">
        <v>2423</v>
      </c>
    </row>
    <row r="6721" spans="1:8" x14ac:dyDescent="0.25">
      <c r="A6721" s="19"/>
      <c r="C6721" t="s">
        <v>6058</v>
      </c>
      <c r="D6721" t="s">
        <v>827</v>
      </c>
      <c r="G6721" t="s">
        <v>6029</v>
      </c>
      <c r="H6721" s="18" t="s">
        <v>2436</v>
      </c>
    </row>
    <row r="6722" spans="1:8" x14ac:dyDescent="0.25">
      <c r="A6722" s="19"/>
      <c r="C6722" t="s">
        <v>6056</v>
      </c>
      <c r="D6722" t="s">
        <v>859</v>
      </c>
      <c r="G6722" t="s">
        <v>6027</v>
      </c>
      <c r="H6722" s="18" t="s">
        <v>2449</v>
      </c>
    </row>
    <row r="6723" spans="1:8" x14ac:dyDescent="0.25">
      <c r="A6723" s="19"/>
      <c r="C6723" t="s">
        <v>6054</v>
      </c>
      <c r="D6723" t="s">
        <v>888</v>
      </c>
      <c r="G6723" t="s">
        <v>6025</v>
      </c>
      <c r="H6723" s="18" t="s">
        <v>2462</v>
      </c>
    </row>
    <row r="6724" spans="1:8" x14ac:dyDescent="0.25">
      <c r="A6724" s="19"/>
      <c r="C6724" t="s">
        <v>6052</v>
      </c>
      <c r="D6724" t="s">
        <v>917</v>
      </c>
      <c r="G6724" t="s">
        <v>6023</v>
      </c>
      <c r="H6724" s="18" t="s">
        <v>2474</v>
      </c>
    </row>
    <row r="6725" spans="1:8" x14ac:dyDescent="0.25">
      <c r="A6725" s="19"/>
      <c r="C6725" t="s">
        <v>6050</v>
      </c>
      <c r="D6725" t="s">
        <v>945</v>
      </c>
      <c r="G6725" t="s">
        <v>6021</v>
      </c>
      <c r="H6725" s="18" t="s">
        <v>2486</v>
      </c>
    </row>
    <row r="6726" spans="1:8" x14ac:dyDescent="0.25">
      <c r="A6726" s="19"/>
      <c r="C6726" t="s">
        <v>6048</v>
      </c>
      <c r="D6726" t="s">
        <v>973</v>
      </c>
      <c r="G6726" t="s">
        <v>6019</v>
      </c>
      <c r="H6726" s="18" t="s">
        <v>2498</v>
      </c>
    </row>
    <row r="6727" spans="1:8" x14ac:dyDescent="0.25">
      <c r="A6727" s="19"/>
      <c r="C6727" t="s">
        <v>6046</v>
      </c>
      <c r="D6727" t="s">
        <v>1000</v>
      </c>
      <c r="G6727" t="s">
        <v>6017</v>
      </c>
      <c r="H6727" s="18" t="s">
        <v>2510</v>
      </c>
    </row>
    <row r="6728" spans="1:8" x14ac:dyDescent="0.25">
      <c r="A6728" s="19"/>
      <c r="C6728" t="s">
        <v>6044</v>
      </c>
      <c r="D6728" t="s">
        <v>1023</v>
      </c>
      <c r="G6728" t="s">
        <v>6015</v>
      </c>
      <c r="H6728" s="18" t="s">
        <v>2521</v>
      </c>
    </row>
    <row r="6729" spans="1:8" x14ac:dyDescent="0.25">
      <c r="A6729" s="19"/>
      <c r="C6729" t="s">
        <v>6042</v>
      </c>
      <c r="D6729" t="s">
        <v>1046</v>
      </c>
      <c r="G6729" t="s">
        <v>6013</v>
      </c>
      <c r="H6729" s="18" t="s">
        <v>2532</v>
      </c>
    </row>
    <row r="6730" spans="1:8" x14ac:dyDescent="0.25">
      <c r="A6730" s="19"/>
      <c r="C6730" t="s">
        <v>6040</v>
      </c>
      <c r="D6730" t="s">
        <v>1068</v>
      </c>
      <c r="G6730" t="s">
        <v>6011</v>
      </c>
      <c r="H6730" s="18" t="s">
        <v>2542</v>
      </c>
    </row>
    <row r="6731" spans="1:8" x14ac:dyDescent="0.25">
      <c r="A6731" s="19"/>
      <c r="C6731" t="s">
        <v>6038</v>
      </c>
      <c r="D6731" t="s">
        <v>1087</v>
      </c>
      <c r="G6731" t="s">
        <v>6009</v>
      </c>
      <c r="H6731" s="18" t="s">
        <v>2551</v>
      </c>
    </row>
    <row r="6732" spans="1:8" x14ac:dyDescent="0.25">
      <c r="A6732" s="19"/>
      <c r="C6732" t="s">
        <v>6036</v>
      </c>
      <c r="D6732" t="s">
        <v>1106</v>
      </c>
      <c r="G6732" t="s">
        <v>6007</v>
      </c>
      <c r="H6732" s="18" t="s">
        <v>2560</v>
      </c>
    </row>
    <row r="6733" spans="1:8" x14ac:dyDescent="0.25">
      <c r="A6733" s="19"/>
      <c r="C6733" t="s">
        <v>6034</v>
      </c>
      <c r="D6733" t="s">
        <v>1122</v>
      </c>
      <c r="G6733" t="s">
        <v>6005</v>
      </c>
      <c r="H6733" s="18" t="s">
        <v>2569</v>
      </c>
    </row>
    <row r="6734" spans="1:8" x14ac:dyDescent="0.25">
      <c r="A6734" s="19"/>
      <c r="C6734" t="s">
        <v>6032</v>
      </c>
      <c r="D6734" t="s">
        <v>1137</v>
      </c>
      <c r="G6734" t="s">
        <v>6003</v>
      </c>
      <c r="H6734" s="18" t="s">
        <v>2577</v>
      </c>
    </row>
    <row r="6735" spans="1:8" x14ac:dyDescent="0.25">
      <c r="A6735" s="19"/>
      <c r="C6735" t="s">
        <v>6030</v>
      </c>
      <c r="D6735" t="s">
        <v>1152</v>
      </c>
      <c r="G6735" t="s">
        <v>6001</v>
      </c>
      <c r="H6735" s="18" t="s">
        <v>2585</v>
      </c>
    </row>
    <row r="6736" spans="1:8" x14ac:dyDescent="0.25">
      <c r="A6736" s="19"/>
      <c r="C6736" t="s">
        <v>6028</v>
      </c>
      <c r="D6736" t="s">
        <v>1167</v>
      </c>
      <c r="G6736" t="s">
        <v>5999</v>
      </c>
      <c r="H6736" s="18" t="s">
        <v>2593</v>
      </c>
    </row>
    <row r="6737" spans="1:8" x14ac:dyDescent="0.25">
      <c r="A6737" s="19"/>
      <c r="C6737" t="s">
        <v>6026</v>
      </c>
      <c r="D6737" t="s">
        <v>1182</v>
      </c>
      <c r="G6737" t="s">
        <v>5997</v>
      </c>
      <c r="H6737" s="18" t="s">
        <v>2600</v>
      </c>
    </row>
    <row r="6738" spans="1:8" x14ac:dyDescent="0.25">
      <c r="A6738" s="19"/>
      <c r="C6738" t="s">
        <v>6024</v>
      </c>
      <c r="D6738" t="s">
        <v>1196</v>
      </c>
      <c r="G6738" t="s">
        <v>5995</v>
      </c>
      <c r="H6738" s="18" t="s">
        <v>2607</v>
      </c>
    </row>
    <row r="6739" spans="1:8" x14ac:dyDescent="0.25">
      <c r="A6739" s="19"/>
      <c r="C6739" t="s">
        <v>6022</v>
      </c>
      <c r="D6739" t="s">
        <v>1209</v>
      </c>
      <c r="G6739" t="s">
        <v>5993</v>
      </c>
      <c r="H6739" s="18" t="s">
        <v>2614</v>
      </c>
    </row>
    <row r="6740" spans="1:8" x14ac:dyDescent="0.25">
      <c r="A6740" s="19"/>
      <c r="C6740" t="s">
        <v>6020</v>
      </c>
      <c r="D6740" t="s">
        <v>1221</v>
      </c>
      <c r="G6740" t="s">
        <v>5991</v>
      </c>
      <c r="H6740" s="18" t="s">
        <v>2620</v>
      </c>
    </row>
    <row r="6741" spans="1:8" x14ac:dyDescent="0.25">
      <c r="A6741" s="19"/>
      <c r="C6741" t="s">
        <v>6018</v>
      </c>
      <c r="D6741" t="s">
        <v>1234</v>
      </c>
      <c r="G6741" t="s">
        <v>5989</v>
      </c>
      <c r="H6741" s="18" t="s">
        <v>2626</v>
      </c>
    </row>
    <row r="6742" spans="1:8" x14ac:dyDescent="0.25">
      <c r="A6742" s="19"/>
      <c r="C6742" t="s">
        <v>6016</v>
      </c>
      <c r="D6742" t="s">
        <v>1246</v>
      </c>
      <c r="G6742" t="s">
        <v>5987</v>
      </c>
      <c r="H6742" s="18" t="s">
        <v>2631</v>
      </c>
    </row>
    <row r="6743" spans="1:8" x14ac:dyDescent="0.25">
      <c r="A6743" s="19"/>
      <c r="C6743" t="s">
        <v>6014</v>
      </c>
      <c r="D6743" t="s">
        <v>1257</v>
      </c>
      <c r="G6743" t="s">
        <v>5985</v>
      </c>
      <c r="H6743" s="18" t="s">
        <v>2635</v>
      </c>
    </row>
    <row r="6744" spans="1:8" x14ac:dyDescent="0.25">
      <c r="A6744" s="19"/>
      <c r="C6744" t="s">
        <v>6012</v>
      </c>
      <c r="D6744" t="s">
        <v>1267</v>
      </c>
      <c r="G6744" t="s">
        <v>5983</v>
      </c>
      <c r="H6744" s="18" t="s">
        <v>5982</v>
      </c>
    </row>
    <row r="6745" spans="1:8" x14ac:dyDescent="0.25">
      <c r="A6745" s="19"/>
      <c r="C6745" t="s">
        <v>6010</v>
      </c>
      <c r="D6745" t="s">
        <v>1277</v>
      </c>
      <c r="G6745" t="s">
        <v>5980</v>
      </c>
      <c r="H6745" s="18" t="s">
        <v>5979</v>
      </c>
    </row>
    <row r="6746" spans="1:8" x14ac:dyDescent="0.25">
      <c r="A6746" s="19"/>
      <c r="C6746" t="s">
        <v>6008</v>
      </c>
      <c r="D6746" t="s">
        <v>1287</v>
      </c>
      <c r="G6746" t="s">
        <v>5977</v>
      </c>
      <c r="H6746" s="18" t="s">
        <v>5976</v>
      </c>
    </row>
    <row r="6747" spans="1:8" x14ac:dyDescent="0.25">
      <c r="A6747" s="19"/>
      <c r="C6747" t="s">
        <v>6006</v>
      </c>
      <c r="D6747" t="s">
        <v>1297</v>
      </c>
      <c r="G6747" t="s">
        <v>5974</v>
      </c>
      <c r="H6747" s="18" t="s">
        <v>5973</v>
      </c>
    </row>
    <row r="6748" spans="1:8" x14ac:dyDescent="0.25">
      <c r="A6748" s="19"/>
      <c r="C6748" t="s">
        <v>6004</v>
      </c>
      <c r="D6748" t="s">
        <v>1306</v>
      </c>
      <c r="G6748" t="s">
        <v>5971</v>
      </c>
      <c r="H6748" s="18" t="s">
        <v>5970</v>
      </c>
    </row>
    <row r="6749" spans="1:8" x14ac:dyDescent="0.25">
      <c r="A6749" s="19"/>
      <c r="C6749" t="s">
        <v>6002</v>
      </c>
      <c r="D6749" t="s">
        <v>1315</v>
      </c>
      <c r="G6749" t="s">
        <v>5968</v>
      </c>
      <c r="H6749" s="18" t="s">
        <v>5967</v>
      </c>
    </row>
    <row r="6750" spans="1:8" x14ac:dyDescent="0.25">
      <c r="A6750" s="19"/>
      <c r="C6750" t="s">
        <v>6000</v>
      </c>
      <c r="D6750" t="s">
        <v>1324</v>
      </c>
      <c r="G6750" t="s">
        <v>5965</v>
      </c>
      <c r="H6750" s="18" t="s">
        <v>1767</v>
      </c>
    </row>
    <row r="6751" spans="1:8" x14ac:dyDescent="0.25">
      <c r="A6751" s="19"/>
      <c r="C6751" t="s">
        <v>5998</v>
      </c>
      <c r="D6751" t="s">
        <v>1332</v>
      </c>
      <c r="G6751" t="s">
        <v>5963</v>
      </c>
      <c r="H6751" s="18" t="s">
        <v>1818</v>
      </c>
    </row>
    <row r="6752" spans="1:8" x14ac:dyDescent="0.25">
      <c r="A6752" s="19"/>
      <c r="C6752" t="s">
        <v>5996</v>
      </c>
      <c r="D6752" t="s">
        <v>1340</v>
      </c>
      <c r="G6752" t="s">
        <v>5961</v>
      </c>
      <c r="H6752" s="18" t="s">
        <v>1863</v>
      </c>
    </row>
    <row r="6753" spans="1:8" x14ac:dyDescent="0.25">
      <c r="A6753" s="19"/>
      <c r="C6753" t="s">
        <v>5994</v>
      </c>
      <c r="D6753" t="s">
        <v>1348</v>
      </c>
      <c r="G6753" t="s">
        <v>5959</v>
      </c>
      <c r="H6753" s="18" t="s">
        <v>1905</v>
      </c>
    </row>
    <row r="6754" spans="1:8" x14ac:dyDescent="0.25">
      <c r="A6754" s="19"/>
      <c r="C6754" t="s">
        <v>5992</v>
      </c>
      <c r="D6754" t="s">
        <v>1356</v>
      </c>
      <c r="G6754" t="s">
        <v>5957</v>
      </c>
      <c r="H6754" s="18" t="s">
        <v>1944</v>
      </c>
    </row>
    <row r="6755" spans="1:8" x14ac:dyDescent="0.25">
      <c r="A6755" s="19"/>
      <c r="C6755" t="s">
        <v>5990</v>
      </c>
      <c r="D6755" t="s">
        <v>1364</v>
      </c>
      <c r="G6755" t="s">
        <v>5954</v>
      </c>
      <c r="H6755" s="18" t="s">
        <v>1977</v>
      </c>
    </row>
    <row r="6756" spans="1:8" x14ac:dyDescent="0.25">
      <c r="A6756" s="19"/>
      <c r="C6756" t="s">
        <v>5988</v>
      </c>
      <c r="D6756" t="s">
        <v>1372</v>
      </c>
      <c r="G6756" t="s">
        <v>5952</v>
      </c>
      <c r="H6756" s="18" t="s">
        <v>2010</v>
      </c>
    </row>
    <row r="6757" spans="1:8" x14ac:dyDescent="0.25">
      <c r="A6757" s="19"/>
      <c r="C6757" t="s">
        <v>5986</v>
      </c>
      <c r="D6757" t="s">
        <v>1380</v>
      </c>
      <c r="G6757" t="s">
        <v>5950</v>
      </c>
      <c r="H6757" s="18" t="s">
        <v>2040</v>
      </c>
    </row>
    <row r="6758" spans="1:8" x14ac:dyDescent="0.25">
      <c r="A6758" s="19"/>
      <c r="C6758" t="s">
        <v>5984</v>
      </c>
      <c r="D6758" t="s">
        <v>1388</v>
      </c>
      <c r="G6758" t="s">
        <v>5948</v>
      </c>
      <c r="H6758" s="18" t="s">
        <v>2068</v>
      </c>
    </row>
    <row r="6759" spans="1:8" x14ac:dyDescent="0.25">
      <c r="A6759" s="19"/>
      <c r="C6759" t="s">
        <v>5981</v>
      </c>
      <c r="D6759" t="s">
        <v>1396</v>
      </c>
      <c r="G6759" t="s">
        <v>5946</v>
      </c>
      <c r="H6759" s="18" t="s">
        <v>2095</v>
      </c>
    </row>
    <row r="6760" spans="1:8" x14ac:dyDescent="0.25">
      <c r="A6760" s="19"/>
      <c r="C6760" t="s">
        <v>5978</v>
      </c>
      <c r="D6760" t="s">
        <v>1404</v>
      </c>
      <c r="G6760" t="s">
        <v>5944</v>
      </c>
      <c r="H6760" s="18" t="s">
        <v>2120</v>
      </c>
    </row>
    <row r="6761" spans="1:8" x14ac:dyDescent="0.25">
      <c r="A6761" s="19"/>
      <c r="C6761" t="s">
        <v>5975</v>
      </c>
      <c r="D6761" t="s">
        <v>1412</v>
      </c>
      <c r="G6761" t="s">
        <v>5941</v>
      </c>
      <c r="H6761" s="18" t="s">
        <v>2145</v>
      </c>
    </row>
    <row r="6762" spans="1:8" x14ac:dyDescent="0.25">
      <c r="A6762" s="19"/>
      <c r="C6762" t="s">
        <v>5972</v>
      </c>
      <c r="D6762" t="s">
        <v>1419</v>
      </c>
      <c r="G6762" t="s">
        <v>5938</v>
      </c>
      <c r="H6762" s="18" t="s">
        <v>2168</v>
      </c>
    </row>
    <row r="6763" spans="1:8" x14ac:dyDescent="0.25">
      <c r="A6763" s="19"/>
      <c r="C6763" t="s">
        <v>5969</v>
      </c>
      <c r="D6763" t="s">
        <v>1426</v>
      </c>
      <c r="G6763" t="s">
        <v>5935</v>
      </c>
      <c r="H6763" s="18" t="s">
        <v>2192</v>
      </c>
    </row>
    <row r="6764" spans="1:8" x14ac:dyDescent="0.25">
      <c r="A6764" s="19"/>
      <c r="C6764" t="s">
        <v>5966</v>
      </c>
      <c r="D6764" t="s">
        <v>1433</v>
      </c>
      <c r="G6764" t="s">
        <v>5932</v>
      </c>
      <c r="H6764" s="18" t="s">
        <v>2215</v>
      </c>
    </row>
    <row r="6765" spans="1:8" x14ac:dyDescent="0.25">
      <c r="A6765" s="19"/>
      <c r="C6765" t="s">
        <v>5964</v>
      </c>
      <c r="D6765" t="s">
        <v>1440</v>
      </c>
      <c r="G6765" t="s">
        <v>5929</v>
      </c>
      <c r="H6765" s="18" t="s">
        <v>2235</v>
      </c>
    </row>
    <row r="6766" spans="1:8" x14ac:dyDescent="0.25">
      <c r="A6766" s="19"/>
      <c r="C6766" t="s">
        <v>5962</v>
      </c>
      <c r="D6766" t="s">
        <v>1447</v>
      </c>
      <c r="G6766" t="s">
        <v>5926</v>
      </c>
      <c r="H6766" s="18" t="s">
        <v>2255</v>
      </c>
    </row>
    <row r="6767" spans="1:8" x14ac:dyDescent="0.25">
      <c r="A6767" s="19"/>
      <c r="C6767" t="s">
        <v>5960</v>
      </c>
      <c r="D6767" t="s">
        <v>1496</v>
      </c>
      <c r="G6767" t="s">
        <v>5923</v>
      </c>
      <c r="H6767" s="18" t="s">
        <v>2275</v>
      </c>
    </row>
    <row r="6768" spans="1:8" x14ac:dyDescent="0.25">
      <c r="A6768" s="19"/>
      <c r="C6768" t="s">
        <v>5958</v>
      </c>
      <c r="D6768" t="s">
        <v>1490</v>
      </c>
      <c r="G6768" t="s">
        <v>5920</v>
      </c>
      <c r="H6768" s="18" t="s">
        <v>2295</v>
      </c>
    </row>
    <row r="6769" spans="1:8" x14ac:dyDescent="0.25">
      <c r="A6769" s="19"/>
      <c r="C6769" t="s">
        <v>5956</v>
      </c>
      <c r="D6769" t="s">
        <v>5955</v>
      </c>
      <c r="G6769" t="s">
        <v>5917</v>
      </c>
      <c r="H6769" s="18" t="s">
        <v>2315</v>
      </c>
    </row>
    <row r="6770" spans="1:8" x14ac:dyDescent="0.25">
      <c r="A6770" s="19"/>
      <c r="C6770" t="s">
        <v>5953</v>
      </c>
      <c r="D6770" t="s">
        <v>1476</v>
      </c>
      <c r="G6770" t="s">
        <v>5914</v>
      </c>
      <c r="H6770" s="18" t="s">
        <v>2333</v>
      </c>
    </row>
    <row r="6771" spans="1:8" x14ac:dyDescent="0.25">
      <c r="A6771" s="19"/>
      <c r="C6771" t="s">
        <v>5951</v>
      </c>
      <c r="D6771" t="s">
        <v>1469</v>
      </c>
      <c r="G6771" t="s">
        <v>5911</v>
      </c>
      <c r="H6771" s="18" t="s">
        <v>2351</v>
      </c>
    </row>
    <row r="6772" spans="1:8" x14ac:dyDescent="0.25">
      <c r="A6772" s="19"/>
      <c r="C6772" t="s">
        <v>5949</v>
      </c>
      <c r="D6772" t="s">
        <v>1461</v>
      </c>
      <c r="G6772" t="s">
        <v>5908</v>
      </c>
      <c r="H6772" s="18" t="s">
        <v>2385</v>
      </c>
    </row>
    <row r="6773" spans="1:8" x14ac:dyDescent="0.25">
      <c r="A6773" s="19"/>
      <c r="C6773" t="s">
        <v>5947</v>
      </c>
      <c r="D6773" t="s">
        <v>1454</v>
      </c>
      <c r="G6773" t="s">
        <v>5905</v>
      </c>
      <c r="H6773" s="18" t="s">
        <v>2368</v>
      </c>
    </row>
    <row r="6774" spans="1:8" x14ac:dyDescent="0.25">
      <c r="A6774" s="19"/>
      <c r="C6774" t="s">
        <v>5945</v>
      </c>
      <c r="D6774" t="s">
        <v>1508</v>
      </c>
      <c r="G6774" t="s">
        <v>5902</v>
      </c>
      <c r="H6774" s="18" t="s">
        <v>5901</v>
      </c>
    </row>
    <row r="6775" spans="1:8" x14ac:dyDescent="0.25">
      <c r="A6775" s="19"/>
      <c r="C6775" t="s">
        <v>5943</v>
      </c>
      <c r="D6775" t="s">
        <v>5942</v>
      </c>
      <c r="G6775" t="s">
        <v>5898</v>
      </c>
      <c r="H6775" s="18" t="s">
        <v>5897</v>
      </c>
    </row>
    <row r="6776" spans="1:8" x14ac:dyDescent="0.25">
      <c r="A6776" s="19"/>
      <c r="C6776" t="s">
        <v>5940</v>
      </c>
      <c r="D6776" t="s">
        <v>5939</v>
      </c>
      <c r="G6776" t="s">
        <v>5894</v>
      </c>
      <c r="H6776" s="18" t="s">
        <v>5893</v>
      </c>
    </row>
    <row r="6777" spans="1:8" x14ac:dyDescent="0.25">
      <c r="A6777" s="19"/>
      <c r="C6777" t="s">
        <v>5937</v>
      </c>
      <c r="D6777" t="s">
        <v>5936</v>
      </c>
      <c r="G6777" t="s">
        <v>5891</v>
      </c>
      <c r="H6777" s="18" t="s">
        <v>5890</v>
      </c>
    </row>
    <row r="6778" spans="1:8" x14ac:dyDescent="0.25">
      <c r="A6778" s="19"/>
      <c r="C6778" t="s">
        <v>5934</v>
      </c>
      <c r="D6778" t="s">
        <v>5933</v>
      </c>
      <c r="G6778" t="s">
        <v>5888</v>
      </c>
      <c r="H6778" s="18" t="s">
        <v>5887</v>
      </c>
    </row>
    <row r="6779" spans="1:8" x14ac:dyDescent="0.25">
      <c r="A6779" s="19"/>
      <c r="C6779" t="s">
        <v>5931</v>
      </c>
      <c r="D6779" t="s">
        <v>5930</v>
      </c>
      <c r="G6779" t="s">
        <v>5885</v>
      </c>
      <c r="H6779" s="18" t="s">
        <v>5884</v>
      </c>
    </row>
    <row r="6780" spans="1:8" x14ac:dyDescent="0.25">
      <c r="A6780" s="19"/>
      <c r="C6780" t="s">
        <v>5928</v>
      </c>
      <c r="D6780" t="s">
        <v>5927</v>
      </c>
      <c r="G6780" t="s">
        <v>5882</v>
      </c>
      <c r="H6780" s="18" t="s">
        <v>5881</v>
      </c>
    </row>
    <row r="6781" spans="1:8" x14ac:dyDescent="0.25">
      <c r="A6781" s="19"/>
      <c r="C6781" t="s">
        <v>5925</v>
      </c>
      <c r="D6781" t="s">
        <v>5924</v>
      </c>
      <c r="G6781" t="s">
        <v>5879</v>
      </c>
      <c r="H6781" s="18" t="s">
        <v>5878</v>
      </c>
    </row>
    <row r="6782" spans="1:8" x14ac:dyDescent="0.25">
      <c r="A6782" s="19"/>
      <c r="C6782" t="s">
        <v>5922</v>
      </c>
      <c r="D6782" t="s">
        <v>5921</v>
      </c>
      <c r="G6782" t="s">
        <v>5876</v>
      </c>
      <c r="H6782" s="18" t="s">
        <v>5875</v>
      </c>
    </row>
    <row r="6783" spans="1:8" x14ac:dyDescent="0.25">
      <c r="A6783" s="19"/>
      <c r="C6783" t="s">
        <v>5919</v>
      </c>
      <c r="D6783" t="s">
        <v>5918</v>
      </c>
      <c r="G6783" t="s">
        <v>5873</v>
      </c>
      <c r="H6783" s="18" t="s">
        <v>5872</v>
      </c>
    </row>
    <row r="6784" spans="1:8" x14ac:dyDescent="0.25">
      <c r="A6784" s="19"/>
      <c r="C6784" t="s">
        <v>5916</v>
      </c>
      <c r="D6784" t="s">
        <v>5915</v>
      </c>
      <c r="G6784" t="s">
        <v>5870</v>
      </c>
      <c r="H6784" s="18" t="s">
        <v>5869</v>
      </c>
    </row>
    <row r="6785" spans="1:8" x14ac:dyDescent="0.25">
      <c r="A6785" s="19"/>
      <c r="C6785" t="s">
        <v>5913</v>
      </c>
      <c r="D6785" t="s">
        <v>5912</v>
      </c>
      <c r="G6785" t="s">
        <v>41881</v>
      </c>
      <c r="H6785" s="18" t="s">
        <v>41880</v>
      </c>
    </row>
    <row r="6786" spans="1:8" x14ac:dyDescent="0.25">
      <c r="A6786" s="19"/>
      <c r="C6786" t="s">
        <v>5910</v>
      </c>
      <c r="D6786" t="s">
        <v>5909</v>
      </c>
      <c r="G6786" t="s">
        <v>5867</v>
      </c>
      <c r="H6786" s="18" t="s">
        <v>1717</v>
      </c>
    </row>
    <row r="6787" spans="1:8" x14ac:dyDescent="0.25">
      <c r="A6787" s="19"/>
      <c r="C6787" t="s">
        <v>5907</v>
      </c>
      <c r="D6787" t="s">
        <v>5906</v>
      </c>
      <c r="G6787" t="s">
        <v>5865</v>
      </c>
      <c r="H6787" s="18" t="s">
        <v>1775</v>
      </c>
    </row>
    <row r="6788" spans="1:8" x14ac:dyDescent="0.25">
      <c r="A6788" s="19"/>
      <c r="C6788" t="s">
        <v>5904</v>
      </c>
      <c r="D6788" t="s">
        <v>5903</v>
      </c>
      <c r="G6788" t="s">
        <v>5863</v>
      </c>
      <c r="H6788" s="18" t="s">
        <v>1823</v>
      </c>
    </row>
    <row r="6789" spans="1:8" x14ac:dyDescent="0.25">
      <c r="A6789" s="19"/>
      <c r="C6789" t="s">
        <v>5900</v>
      </c>
      <c r="D6789" t="s">
        <v>5899</v>
      </c>
      <c r="G6789" t="s">
        <v>5861</v>
      </c>
      <c r="H6789" s="18" t="s">
        <v>1867</v>
      </c>
    </row>
    <row r="6790" spans="1:8" x14ac:dyDescent="0.25">
      <c r="A6790" s="19"/>
      <c r="C6790" t="s">
        <v>5896</v>
      </c>
      <c r="D6790" t="s">
        <v>5895</v>
      </c>
      <c r="G6790" t="s">
        <v>5859</v>
      </c>
      <c r="H6790" s="18" t="s">
        <v>1909</v>
      </c>
    </row>
    <row r="6791" spans="1:8" x14ac:dyDescent="0.25">
      <c r="A6791" s="19"/>
      <c r="C6791" t="s">
        <v>41879</v>
      </c>
      <c r="D6791" t="s">
        <v>41878</v>
      </c>
      <c r="G6791" t="s">
        <v>5857</v>
      </c>
      <c r="H6791" s="18" t="s">
        <v>1947</v>
      </c>
    </row>
    <row r="6792" spans="1:8" x14ac:dyDescent="0.25">
      <c r="A6792" s="19"/>
      <c r="C6792" t="s">
        <v>41877</v>
      </c>
      <c r="D6792" t="s">
        <v>41876</v>
      </c>
      <c r="G6792" t="s">
        <v>5855</v>
      </c>
      <c r="H6792" s="18" t="s">
        <v>1981</v>
      </c>
    </row>
    <row r="6793" spans="1:8" x14ac:dyDescent="0.25">
      <c r="A6793" s="19"/>
      <c r="C6793" t="s">
        <v>41875</v>
      </c>
      <c r="D6793" t="s">
        <v>41874</v>
      </c>
      <c r="G6793" t="s">
        <v>5853</v>
      </c>
      <c r="H6793" s="18" t="s">
        <v>2014</v>
      </c>
    </row>
    <row r="6794" spans="1:8" x14ac:dyDescent="0.25">
      <c r="A6794" s="19"/>
      <c r="C6794" t="s">
        <v>5892</v>
      </c>
      <c r="D6794" t="s">
        <v>472</v>
      </c>
      <c r="G6794" t="s">
        <v>5851</v>
      </c>
      <c r="H6794" s="18" t="s">
        <v>2044</v>
      </c>
    </row>
    <row r="6795" spans="1:8" x14ac:dyDescent="0.25">
      <c r="A6795" s="19"/>
      <c r="C6795" t="s">
        <v>5889</v>
      </c>
      <c r="D6795" t="s">
        <v>539</v>
      </c>
      <c r="G6795" t="s">
        <v>5849</v>
      </c>
      <c r="H6795" s="18" t="s">
        <v>2072</v>
      </c>
    </row>
    <row r="6796" spans="1:8" x14ac:dyDescent="0.25">
      <c r="A6796" s="19"/>
      <c r="C6796" t="s">
        <v>5886</v>
      </c>
      <c r="D6796" t="s">
        <v>594</v>
      </c>
      <c r="G6796" t="s">
        <v>5847</v>
      </c>
      <c r="H6796" s="18" t="s">
        <v>2099</v>
      </c>
    </row>
    <row r="6797" spans="1:8" x14ac:dyDescent="0.25">
      <c r="A6797" s="19"/>
      <c r="C6797" t="s">
        <v>5883</v>
      </c>
      <c r="D6797" t="s">
        <v>643</v>
      </c>
      <c r="G6797" t="s">
        <v>5845</v>
      </c>
      <c r="H6797" s="18" t="s">
        <v>2124</v>
      </c>
    </row>
    <row r="6798" spans="1:8" x14ac:dyDescent="0.25">
      <c r="A6798" s="19"/>
      <c r="C6798" t="s">
        <v>5880</v>
      </c>
      <c r="D6798" t="s">
        <v>690</v>
      </c>
      <c r="G6798" t="s">
        <v>5843</v>
      </c>
      <c r="H6798" s="18" t="s">
        <v>5842</v>
      </c>
    </row>
    <row r="6799" spans="1:8" x14ac:dyDescent="0.25">
      <c r="A6799" s="19"/>
      <c r="C6799" t="s">
        <v>5877</v>
      </c>
      <c r="D6799" t="s">
        <v>732</v>
      </c>
      <c r="G6799" t="s">
        <v>5840</v>
      </c>
      <c r="H6799" s="18" t="s">
        <v>5839</v>
      </c>
    </row>
    <row r="6800" spans="1:8" x14ac:dyDescent="0.25">
      <c r="A6800" s="19"/>
      <c r="C6800" t="s">
        <v>5874</v>
      </c>
      <c r="D6800" t="s">
        <v>454</v>
      </c>
      <c r="G6800" t="s">
        <v>5837</v>
      </c>
      <c r="H6800" s="18" t="s">
        <v>5836</v>
      </c>
    </row>
    <row r="6801" spans="1:8" x14ac:dyDescent="0.25">
      <c r="A6801" s="19"/>
      <c r="C6801" t="s">
        <v>5871</v>
      </c>
      <c r="D6801" t="s">
        <v>526</v>
      </c>
      <c r="G6801" t="s">
        <v>5833</v>
      </c>
      <c r="H6801" s="18" t="s">
        <v>5832</v>
      </c>
    </row>
    <row r="6802" spans="1:8" x14ac:dyDescent="0.25">
      <c r="A6802" s="19"/>
      <c r="C6802" t="s">
        <v>5868</v>
      </c>
      <c r="D6802" t="s">
        <v>582</v>
      </c>
      <c r="G6802" t="s">
        <v>5830</v>
      </c>
      <c r="H6802" s="18" t="s">
        <v>5829</v>
      </c>
    </row>
    <row r="6803" spans="1:8" x14ac:dyDescent="0.25">
      <c r="A6803" s="19"/>
      <c r="C6803" t="s">
        <v>5866</v>
      </c>
      <c r="D6803" t="s">
        <v>633</v>
      </c>
      <c r="G6803" t="s">
        <v>5827</v>
      </c>
      <c r="H6803" s="18" t="s">
        <v>1784</v>
      </c>
    </row>
    <row r="6804" spans="1:8" x14ac:dyDescent="0.25">
      <c r="A6804" s="19"/>
      <c r="C6804" t="s">
        <v>5864</v>
      </c>
      <c r="D6804" t="s">
        <v>681</v>
      </c>
      <c r="G6804" t="s">
        <v>5825</v>
      </c>
      <c r="H6804" s="18" t="s">
        <v>1832</v>
      </c>
    </row>
    <row r="6805" spans="1:8" x14ac:dyDescent="0.25">
      <c r="A6805" s="19"/>
      <c r="C6805" t="s">
        <v>5862</v>
      </c>
      <c r="D6805" t="s">
        <v>723</v>
      </c>
      <c r="G6805" t="s">
        <v>5823</v>
      </c>
      <c r="H6805" s="18" t="s">
        <v>1876</v>
      </c>
    </row>
    <row r="6806" spans="1:8" x14ac:dyDescent="0.25">
      <c r="A6806" s="19"/>
      <c r="C6806" t="s">
        <v>5860</v>
      </c>
      <c r="D6806" t="s">
        <v>762</v>
      </c>
      <c r="G6806" t="s">
        <v>5821</v>
      </c>
      <c r="H6806" s="18" t="s">
        <v>1917</v>
      </c>
    </row>
    <row r="6807" spans="1:8" x14ac:dyDescent="0.25">
      <c r="A6807" s="19"/>
      <c r="C6807" t="s">
        <v>5858</v>
      </c>
      <c r="D6807" t="s">
        <v>798</v>
      </c>
      <c r="G6807" t="s">
        <v>5819</v>
      </c>
      <c r="H6807" s="18" t="s">
        <v>1954</v>
      </c>
    </row>
    <row r="6808" spans="1:8" x14ac:dyDescent="0.25">
      <c r="A6808" s="19"/>
      <c r="C6808" t="s">
        <v>5856</v>
      </c>
      <c r="D6808" t="s">
        <v>833</v>
      </c>
      <c r="G6808" t="s">
        <v>5817</v>
      </c>
      <c r="H6808" s="18" t="s">
        <v>1987</v>
      </c>
    </row>
    <row r="6809" spans="1:8" x14ac:dyDescent="0.25">
      <c r="A6809" s="19"/>
      <c r="C6809" t="s">
        <v>5854</v>
      </c>
      <c r="D6809" t="s">
        <v>865</v>
      </c>
      <c r="G6809" t="s">
        <v>5815</v>
      </c>
      <c r="H6809" s="18" t="s">
        <v>2020</v>
      </c>
    </row>
    <row r="6810" spans="1:8" x14ac:dyDescent="0.25">
      <c r="A6810" s="19"/>
      <c r="C6810" t="s">
        <v>5852</v>
      </c>
      <c r="D6810" t="s">
        <v>894</v>
      </c>
      <c r="G6810" t="s">
        <v>5813</v>
      </c>
      <c r="H6810" s="18" t="s">
        <v>2050</v>
      </c>
    </row>
    <row r="6811" spans="1:8" x14ac:dyDescent="0.25">
      <c r="A6811" s="19"/>
      <c r="C6811" t="s">
        <v>5850</v>
      </c>
      <c r="D6811" t="s">
        <v>923</v>
      </c>
      <c r="G6811" t="s">
        <v>5811</v>
      </c>
      <c r="H6811" s="18" t="s">
        <v>2078</v>
      </c>
    </row>
    <row r="6812" spans="1:8" x14ac:dyDescent="0.25">
      <c r="A6812" s="19"/>
      <c r="C6812" t="s">
        <v>5848</v>
      </c>
      <c r="D6812" t="s">
        <v>951</v>
      </c>
      <c r="G6812" t="s">
        <v>5809</v>
      </c>
      <c r="H6812" s="18" t="s">
        <v>5808</v>
      </c>
    </row>
    <row r="6813" spans="1:8" x14ac:dyDescent="0.25">
      <c r="A6813" s="19"/>
      <c r="C6813" t="s">
        <v>5846</v>
      </c>
      <c r="D6813" t="s">
        <v>979</v>
      </c>
      <c r="G6813" t="s">
        <v>5806</v>
      </c>
      <c r="H6813" s="18" t="s">
        <v>2129</v>
      </c>
    </row>
    <row r="6814" spans="1:8" x14ac:dyDescent="0.25">
      <c r="A6814" s="19"/>
      <c r="C6814" t="s">
        <v>5844</v>
      </c>
      <c r="D6814" t="s">
        <v>1006</v>
      </c>
      <c r="G6814" t="s">
        <v>5804</v>
      </c>
      <c r="H6814" s="18" t="s">
        <v>2152</v>
      </c>
    </row>
    <row r="6815" spans="1:8" x14ac:dyDescent="0.25">
      <c r="A6815" s="19"/>
      <c r="C6815" t="s">
        <v>5841</v>
      </c>
      <c r="D6815" t="s">
        <v>1029</v>
      </c>
      <c r="G6815" t="s">
        <v>5801</v>
      </c>
      <c r="H6815" s="18" t="s">
        <v>2176</v>
      </c>
    </row>
    <row r="6816" spans="1:8" x14ac:dyDescent="0.25">
      <c r="A6816" s="19"/>
      <c r="C6816" t="s">
        <v>5838</v>
      </c>
      <c r="D6816" t="s">
        <v>1052</v>
      </c>
      <c r="G6816" t="s">
        <v>5799</v>
      </c>
      <c r="H6816" s="18" t="s">
        <v>2199</v>
      </c>
    </row>
    <row r="6817" spans="1:8" x14ac:dyDescent="0.25">
      <c r="A6817" s="19"/>
      <c r="C6817" t="s">
        <v>5835</v>
      </c>
      <c r="D6817" t="s">
        <v>5834</v>
      </c>
      <c r="G6817" t="s">
        <v>5797</v>
      </c>
      <c r="H6817" s="18" t="s">
        <v>5796</v>
      </c>
    </row>
    <row r="6818" spans="1:8" x14ac:dyDescent="0.25">
      <c r="A6818" s="19"/>
      <c r="C6818" t="s">
        <v>5831</v>
      </c>
      <c r="D6818" t="s">
        <v>1092</v>
      </c>
      <c r="G6818" t="s">
        <v>5793</v>
      </c>
      <c r="H6818" s="18" t="s">
        <v>5792</v>
      </c>
    </row>
    <row r="6819" spans="1:8" x14ac:dyDescent="0.25">
      <c r="A6819" s="19"/>
      <c r="C6819" t="s">
        <v>5828</v>
      </c>
      <c r="D6819" t="s">
        <v>1111</v>
      </c>
      <c r="G6819" t="s">
        <v>5789</v>
      </c>
      <c r="H6819" s="18" t="s">
        <v>1764</v>
      </c>
    </row>
    <row r="6820" spans="1:8" x14ac:dyDescent="0.25">
      <c r="A6820" s="19"/>
      <c r="C6820" t="s">
        <v>5826</v>
      </c>
      <c r="D6820" t="s">
        <v>1127</v>
      </c>
      <c r="G6820" t="s">
        <v>5786</v>
      </c>
      <c r="H6820" s="18" t="s">
        <v>1816</v>
      </c>
    </row>
    <row r="6821" spans="1:8" x14ac:dyDescent="0.25">
      <c r="A6821" s="19"/>
      <c r="C6821" t="s">
        <v>5824</v>
      </c>
      <c r="D6821" t="s">
        <v>1142</v>
      </c>
      <c r="G6821" t="s">
        <v>5783</v>
      </c>
      <c r="H6821" s="18" t="s">
        <v>1861</v>
      </c>
    </row>
    <row r="6822" spans="1:8" x14ac:dyDescent="0.25">
      <c r="A6822" s="19"/>
      <c r="C6822" t="s">
        <v>5822</v>
      </c>
      <c r="D6822" t="s">
        <v>1157</v>
      </c>
      <c r="G6822" t="s">
        <v>5780</v>
      </c>
      <c r="H6822" s="18" t="s">
        <v>1903</v>
      </c>
    </row>
    <row r="6823" spans="1:8" x14ac:dyDescent="0.25">
      <c r="A6823" s="19"/>
      <c r="C6823" t="s">
        <v>5820</v>
      </c>
      <c r="D6823" t="s">
        <v>1172</v>
      </c>
      <c r="G6823" t="s">
        <v>5778</v>
      </c>
      <c r="H6823" s="18" t="s">
        <v>1942</v>
      </c>
    </row>
    <row r="6824" spans="1:8" x14ac:dyDescent="0.25">
      <c r="A6824" s="19"/>
      <c r="C6824" t="s">
        <v>5818</v>
      </c>
      <c r="D6824" t="s">
        <v>1186</v>
      </c>
      <c r="G6824" t="s">
        <v>5776</v>
      </c>
      <c r="H6824" s="18" t="s">
        <v>1975</v>
      </c>
    </row>
    <row r="6825" spans="1:8" x14ac:dyDescent="0.25">
      <c r="A6825" s="19"/>
      <c r="C6825" t="s">
        <v>5816</v>
      </c>
      <c r="D6825" t="s">
        <v>1199</v>
      </c>
      <c r="G6825" t="s">
        <v>5774</v>
      </c>
      <c r="H6825" s="18" t="s">
        <v>2008</v>
      </c>
    </row>
    <row r="6826" spans="1:8" x14ac:dyDescent="0.25">
      <c r="A6826" s="19"/>
      <c r="C6826" t="s">
        <v>5814</v>
      </c>
      <c r="D6826" t="s">
        <v>1212</v>
      </c>
      <c r="G6826" t="s">
        <v>5772</v>
      </c>
      <c r="H6826" s="18" t="s">
        <v>2038</v>
      </c>
    </row>
    <row r="6827" spans="1:8" x14ac:dyDescent="0.25">
      <c r="A6827" s="19"/>
      <c r="C6827" t="s">
        <v>5812</v>
      </c>
      <c r="D6827" t="s">
        <v>1224</v>
      </c>
      <c r="G6827" t="s">
        <v>5770</v>
      </c>
      <c r="H6827" s="18" t="s">
        <v>2066</v>
      </c>
    </row>
    <row r="6828" spans="1:8" x14ac:dyDescent="0.25">
      <c r="A6828" s="19"/>
      <c r="C6828" t="s">
        <v>5810</v>
      </c>
      <c r="D6828" t="s">
        <v>1237</v>
      </c>
      <c r="G6828" t="s">
        <v>5768</v>
      </c>
      <c r="H6828" s="18" t="s">
        <v>2093</v>
      </c>
    </row>
    <row r="6829" spans="1:8" x14ac:dyDescent="0.25">
      <c r="A6829" s="19"/>
      <c r="C6829" t="s">
        <v>5807</v>
      </c>
      <c r="D6829" t="s">
        <v>1248</v>
      </c>
      <c r="G6829" t="s">
        <v>5766</v>
      </c>
      <c r="H6829" s="18" t="s">
        <v>2118</v>
      </c>
    </row>
    <row r="6830" spans="1:8" x14ac:dyDescent="0.25">
      <c r="A6830" s="19"/>
      <c r="C6830" t="s">
        <v>5805</v>
      </c>
      <c r="D6830" t="s">
        <v>1259</v>
      </c>
      <c r="G6830" t="s">
        <v>5764</v>
      </c>
      <c r="H6830" s="18" t="s">
        <v>2143</v>
      </c>
    </row>
    <row r="6831" spans="1:8" x14ac:dyDescent="0.25">
      <c r="A6831" s="19"/>
      <c r="C6831" t="s">
        <v>5803</v>
      </c>
      <c r="D6831" t="s">
        <v>5802</v>
      </c>
      <c r="G6831" t="s">
        <v>5762</v>
      </c>
      <c r="H6831" s="18" t="s">
        <v>2166</v>
      </c>
    </row>
    <row r="6832" spans="1:8" x14ac:dyDescent="0.25">
      <c r="A6832" s="19"/>
      <c r="C6832" t="s">
        <v>5800</v>
      </c>
      <c r="D6832" t="s">
        <v>1289</v>
      </c>
      <c r="G6832" t="s">
        <v>5760</v>
      </c>
      <c r="H6832" s="18" t="s">
        <v>2190</v>
      </c>
    </row>
    <row r="6833" spans="1:8" x14ac:dyDescent="0.25">
      <c r="A6833" s="19"/>
      <c r="C6833" t="s">
        <v>5798</v>
      </c>
      <c r="D6833" t="s">
        <v>1279</v>
      </c>
      <c r="G6833" t="s">
        <v>5758</v>
      </c>
      <c r="H6833" s="18" t="s">
        <v>2213</v>
      </c>
    </row>
    <row r="6834" spans="1:8" x14ac:dyDescent="0.25">
      <c r="A6834" s="19"/>
      <c r="C6834" t="s">
        <v>5795</v>
      </c>
      <c r="D6834" t="s">
        <v>5794</v>
      </c>
      <c r="G6834" t="s">
        <v>5756</v>
      </c>
      <c r="H6834" s="18" t="s">
        <v>2233</v>
      </c>
    </row>
    <row r="6835" spans="1:8" x14ac:dyDescent="0.25">
      <c r="A6835" s="19"/>
      <c r="C6835" t="s">
        <v>5791</v>
      </c>
      <c r="D6835" t="s">
        <v>5790</v>
      </c>
      <c r="G6835" t="s">
        <v>5754</v>
      </c>
      <c r="H6835" s="18" t="s">
        <v>2253</v>
      </c>
    </row>
    <row r="6836" spans="1:8" x14ac:dyDescent="0.25">
      <c r="A6836" s="19"/>
      <c r="C6836" t="s">
        <v>5788</v>
      </c>
      <c r="D6836" t="s">
        <v>5787</v>
      </c>
      <c r="G6836" t="s">
        <v>5752</v>
      </c>
      <c r="H6836" s="18" t="s">
        <v>2273</v>
      </c>
    </row>
    <row r="6837" spans="1:8" x14ac:dyDescent="0.25">
      <c r="A6837" s="19"/>
      <c r="C6837" t="s">
        <v>5785</v>
      </c>
      <c r="D6837" t="s">
        <v>5784</v>
      </c>
      <c r="G6837" t="s">
        <v>5750</v>
      </c>
      <c r="H6837" s="18" t="s">
        <v>2293</v>
      </c>
    </row>
    <row r="6838" spans="1:8" x14ac:dyDescent="0.25">
      <c r="A6838" s="19"/>
      <c r="C6838" t="s">
        <v>5782</v>
      </c>
      <c r="D6838" t="s">
        <v>5781</v>
      </c>
      <c r="G6838" t="s">
        <v>5748</v>
      </c>
      <c r="H6838" s="18" t="s">
        <v>2313</v>
      </c>
    </row>
    <row r="6839" spans="1:8" x14ac:dyDescent="0.25">
      <c r="A6839" s="19"/>
      <c r="C6839" t="s">
        <v>5779</v>
      </c>
      <c r="D6839" t="s">
        <v>408</v>
      </c>
      <c r="G6839" t="s">
        <v>5746</v>
      </c>
      <c r="H6839" s="18" t="s">
        <v>5745</v>
      </c>
    </row>
    <row r="6840" spans="1:8" x14ac:dyDescent="0.25">
      <c r="A6840" s="19"/>
      <c r="C6840" t="s">
        <v>5777</v>
      </c>
      <c r="D6840" t="s">
        <v>488</v>
      </c>
      <c r="G6840" t="s">
        <v>5743</v>
      </c>
      <c r="H6840" s="18" t="s">
        <v>5742</v>
      </c>
    </row>
    <row r="6841" spans="1:8" x14ac:dyDescent="0.25">
      <c r="A6841" s="19"/>
      <c r="C6841" t="s">
        <v>5775</v>
      </c>
      <c r="D6841" t="s">
        <v>551</v>
      </c>
      <c r="G6841" t="s">
        <v>5740</v>
      </c>
      <c r="H6841" s="18" t="s">
        <v>5739</v>
      </c>
    </row>
    <row r="6842" spans="1:8" x14ac:dyDescent="0.25">
      <c r="A6842" s="19"/>
      <c r="C6842" t="s">
        <v>5773</v>
      </c>
      <c r="D6842" t="s">
        <v>604</v>
      </c>
      <c r="G6842" t="s">
        <v>5737</v>
      </c>
      <c r="H6842" s="18" t="s">
        <v>5736</v>
      </c>
    </row>
    <row r="6843" spans="1:8" x14ac:dyDescent="0.25">
      <c r="A6843" s="19"/>
      <c r="C6843" t="s">
        <v>5771</v>
      </c>
      <c r="D6843" t="s">
        <v>654</v>
      </c>
      <c r="G6843" t="s">
        <v>5734</v>
      </c>
      <c r="H6843" s="18" t="s">
        <v>5733</v>
      </c>
    </row>
    <row r="6844" spans="1:8" x14ac:dyDescent="0.25">
      <c r="A6844" s="19"/>
      <c r="C6844" t="s">
        <v>5769</v>
      </c>
      <c r="D6844" t="s">
        <v>700</v>
      </c>
      <c r="G6844" t="s">
        <v>5731</v>
      </c>
      <c r="H6844" s="18" t="s">
        <v>5730</v>
      </c>
    </row>
    <row r="6845" spans="1:8" x14ac:dyDescent="0.25">
      <c r="A6845" s="19"/>
      <c r="C6845" t="s">
        <v>5767</v>
      </c>
      <c r="D6845" t="s">
        <v>742</v>
      </c>
      <c r="G6845" t="s">
        <v>41873</v>
      </c>
      <c r="H6845" s="18" t="s">
        <v>41872</v>
      </c>
    </row>
    <row r="6846" spans="1:8" x14ac:dyDescent="0.25">
      <c r="A6846" s="19"/>
      <c r="C6846" t="s">
        <v>5765</v>
      </c>
      <c r="D6846" t="s">
        <v>779</v>
      </c>
      <c r="G6846" t="s">
        <v>41871</v>
      </c>
      <c r="H6846" s="18" t="s">
        <v>41870</v>
      </c>
    </row>
    <row r="6847" spans="1:8" x14ac:dyDescent="0.25">
      <c r="A6847" s="19"/>
      <c r="C6847" t="s">
        <v>5763</v>
      </c>
      <c r="D6847" t="s">
        <v>815</v>
      </c>
      <c r="G6847" t="s">
        <v>41869</v>
      </c>
      <c r="H6847" s="18" t="s">
        <v>41868</v>
      </c>
    </row>
    <row r="6848" spans="1:8" x14ac:dyDescent="0.25">
      <c r="A6848" s="19"/>
      <c r="C6848" t="s">
        <v>5761</v>
      </c>
      <c r="D6848" t="s">
        <v>848</v>
      </c>
      <c r="G6848" t="s">
        <v>5728</v>
      </c>
      <c r="H6848" s="18" t="s">
        <v>1753</v>
      </c>
    </row>
    <row r="6849" spans="1:8" x14ac:dyDescent="0.25">
      <c r="A6849" s="19"/>
      <c r="C6849" t="s">
        <v>5759</v>
      </c>
      <c r="D6849" t="s">
        <v>878</v>
      </c>
      <c r="G6849" t="s">
        <v>5726</v>
      </c>
      <c r="H6849" s="18" t="s">
        <v>1807</v>
      </c>
    </row>
    <row r="6850" spans="1:8" x14ac:dyDescent="0.25">
      <c r="A6850" s="19"/>
      <c r="C6850" t="s">
        <v>5757</v>
      </c>
      <c r="D6850" t="s">
        <v>907</v>
      </c>
      <c r="G6850" t="s">
        <v>5724</v>
      </c>
      <c r="H6850" s="18" t="s">
        <v>1852</v>
      </c>
    </row>
    <row r="6851" spans="1:8" x14ac:dyDescent="0.25">
      <c r="A6851" s="19"/>
      <c r="C6851" t="s">
        <v>5755</v>
      </c>
      <c r="D6851" t="s">
        <v>936</v>
      </c>
      <c r="G6851" t="s">
        <v>5722</v>
      </c>
      <c r="H6851" s="18" t="s">
        <v>1894</v>
      </c>
    </row>
    <row r="6852" spans="1:8" x14ac:dyDescent="0.25">
      <c r="A6852" s="19"/>
      <c r="C6852" t="s">
        <v>5753</v>
      </c>
      <c r="D6852" t="s">
        <v>964</v>
      </c>
      <c r="G6852" t="s">
        <v>5720</v>
      </c>
      <c r="H6852" s="18" t="s">
        <v>1933</v>
      </c>
    </row>
    <row r="6853" spans="1:8" x14ac:dyDescent="0.25">
      <c r="A6853" s="19"/>
      <c r="C6853" t="s">
        <v>5751</v>
      </c>
      <c r="D6853" t="s">
        <v>991</v>
      </c>
      <c r="G6853" t="s">
        <v>5718</v>
      </c>
      <c r="H6853" s="18" t="s">
        <v>1966</v>
      </c>
    </row>
    <row r="6854" spans="1:8" x14ac:dyDescent="0.25">
      <c r="A6854" s="19"/>
      <c r="C6854" t="s">
        <v>5749</v>
      </c>
      <c r="D6854" t="s">
        <v>1017</v>
      </c>
      <c r="G6854" t="s">
        <v>5716</v>
      </c>
      <c r="H6854" s="18" t="s">
        <v>1999</v>
      </c>
    </row>
    <row r="6855" spans="1:8" x14ac:dyDescent="0.25">
      <c r="A6855" s="19"/>
      <c r="C6855" t="s">
        <v>5747</v>
      </c>
      <c r="D6855" t="s">
        <v>1040</v>
      </c>
      <c r="G6855" t="s">
        <v>5714</v>
      </c>
      <c r="H6855" s="18" t="s">
        <v>1738</v>
      </c>
    </row>
    <row r="6856" spans="1:8" x14ac:dyDescent="0.25">
      <c r="A6856" s="19"/>
      <c r="C6856" t="s">
        <v>5744</v>
      </c>
      <c r="D6856" t="s">
        <v>1062</v>
      </c>
      <c r="G6856" t="s">
        <v>5712</v>
      </c>
      <c r="H6856" s="18" t="s">
        <v>1794</v>
      </c>
    </row>
    <row r="6857" spans="1:8" x14ac:dyDescent="0.25">
      <c r="A6857" s="19"/>
      <c r="C6857" t="s">
        <v>5741</v>
      </c>
      <c r="D6857" t="s">
        <v>1081</v>
      </c>
      <c r="G6857" t="s">
        <v>5709</v>
      </c>
      <c r="H6857" s="18" t="s">
        <v>1841</v>
      </c>
    </row>
    <row r="6858" spans="1:8" x14ac:dyDescent="0.25">
      <c r="A6858" s="19"/>
      <c r="C6858" t="s">
        <v>5738</v>
      </c>
      <c r="D6858" t="s">
        <v>1100</v>
      </c>
      <c r="G6858" t="s">
        <v>5706</v>
      </c>
      <c r="H6858" s="18" t="s">
        <v>1884</v>
      </c>
    </row>
    <row r="6859" spans="1:8" x14ac:dyDescent="0.25">
      <c r="A6859" s="19"/>
      <c r="C6859" t="s">
        <v>5735</v>
      </c>
      <c r="D6859" t="s">
        <v>1118</v>
      </c>
      <c r="G6859" t="s">
        <v>5703</v>
      </c>
      <c r="H6859" s="18" t="s">
        <v>1925</v>
      </c>
    </row>
    <row r="6860" spans="1:8" x14ac:dyDescent="0.25">
      <c r="A6860" s="19"/>
      <c r="C6860" t="s">
        <v>5732</v>
      </c>
      <c r="D6860" t="s">
        <v>1133</v>
      </c>
      <c r="G6860" t="s">
        <v>5700</v>
      </c>
      <c r="H6860" s="18" t="s">
        <v>1962</v>
      </c>
    </row>
    <row r="6861" spans="1:8" x14ac:dyDescent="0.25">
      <c r="A6861" s="19"/>
      <c r="C6861" t="s">
        <v>5729</v>
      </c>
      <c r="D6861" t="s">
        <v>1148</v>
      </c>
      <c r="G6861" t="s">
        <v>5697</v>
      </c>
      <c r="H6861" s="18" t="s">
        <v>1995</v>
      </c>
    </row>
    <row r="6862" spans="1:8" x14ac:dyDescent="0.25">
      <c r="A6862" s="19"/>
      <c r="C6862" t="s">
        <v>5727</v>
      </c>
      <c r="D6862" t="s">
        <v>1163</v>
      </c>
      <c r="G6862" t="s">
        <v>5694</v>
      </c>
      <c r="H6862" s="18" t="s">
        <v>5693</v>
      </c>
    </row>
    <row r="6863" spans="1:8" x14ac:dyDescent="0.25">
      <c r="A6863" s="19"/>
      <c r="C6863" t="s">
        <v>5725</v>
      </c>
      <c r="D6863" t="s">
        <v>1178</v>
      </c>
      <c r="G6863" t="s">
        <v>5690</v>
      </c>
      <c r="H6863" s="18" t="s">
        <v>2055</v>
      </c>
    </row>
    <row r="6864" spans="1:8" x14ac:dyDescent="0.25">
      <c r="A6864" s="19"/>
      <c r="C6864" t="s">
        <v>5723</v>
      </c>
      <c r="D6864" t="s">
        <v>1192</v>
      </c>
      <c r="G6864" t="s">
        <v>5687</v>
      </c>
      <c r="H6864" s="18" t="s">
        <v>2083</v>
      </c>
    </row>
    <row r="6865" spans="1:8" x14ac:dyDescent="0.25">
      <c r="A6865" s="19"/>
      <c r="C6865" t="s">
        <v>5721</v>
      </c>
      <c r="D6865" t="s">
        <v>1253</v>
      </c>
      <c r="G6865" t="s">
        <v>5684</v>
      </c>
      <c r="H6865" s="18" t="s">
        <v>2109</v>
      </c>
    </row>
    <row r="6866" spans="1:8" x14ac:dyDescent="0.25">
      <c r="A6866" s="19"/>
      <c r="C6866" t="s">
        <v>5719</v>
      </c>
      <c r="D6866" t="s">
        <v>1242</v>
      </c>
      <c r="G6866" t="s">
        <v>5682</v>
      </c>
      <c r="H6866" s="18" t="s">
        <v>2134</v>
      </c>
    </row>
    <row r="6867" spans="1:8" x14ac:dyDescent="0.25">
      <c r="A6867" s="19"/>
      <c r="C6867" t="s">
        <v>5717</v>
      </c>
      <c r="D6867" t="s">
        <v>1230</v>
      </c>
      <c r="G6867" t="s">
        <v>5680</v>
      </c>
      <c r="H6867" s="18" t="s">
        <v>2157</v>
      </c>
    </row>
    <row r="6868" spans="1:8" x14ac:dyDescent="0.25">
      <c r="A6868" s="19"/>
      <c r="C6868" t="s">
        <v>5715</v>
      </c>
      <c r="D6868" t="s">
        <v>1217</v>
      </c>
      <c r="G6868" t="s">
        <v>5678</v>
      </c>
      <c r="H6868" s="18" t="s">
        <v>2181</v>
      </c>
    </row>
    <row r="6869" spans="1:8" x14ac:dyDescent="0.25">
      <c r="A6869" s="19"/>
      <c r="C6869" t="s">
        <v>5713</v>
      </c>
      <c r="D6869" t="s">
        <v>1205</v>
      </c>
      <c r="G6869" t="s">
        <v>5676</v>
      </c>
      <c r="H6869" s="18" t="s">
        <v>2204</v>
      </c>
    </row>
    <row r="6870" spans="1:8" x14ac:dyDescent="0.25">
      <c r="A6870" s="19"/>
      <c r="C6870" t="s">
        <v>5711</v>
      </c>
      <c r="D6870" t="s">
        <v>5710</v>
      </c>
      <c r="G6870" t="s">
        <v>5674</v>
      </c>
      <c r="H6870" s="18" t="s">
        <v>2225</v>
      </c>
    </row>
    <row r="6871" spans="1:8" x14ac:dyDescent="0.25">
      <c r="A6871" s="19"/>
      <c r="C6871" t="s">
        <v>5708</v>
      </c>
      <c r="D6871" t="s">
        <v>5707</v>
      </c>
      <c r="G6871" t="s">
        <v>5672</v>
      </c>
      <c r="H6871" s="18" t="s">
        <v>2245</v>
      </c>
    </row>
    <row r="6872" spans="1:8" x14ac:dyDescent="0.25">
      <c r="A6872" s="19"/>
      <c r="C6872" t="s">
        <v>5705</v>
      </c>
      <c r="D6872" t="s">
        <v>5704</v>
      </c>
      <c r="G6872" t="s">
        <v>5670</v>
      </c>
      <c r="H6872" s="18" t="s">
        <v>2265</v>
      </c>
    </row>
    <row r="6873" spans="1:8" x14ac:dyDescent="0.25">
      <c r="A6873" s="19"/>
      <c r="C6873" t="s">
        <v>5702</v>
      </c>
      <c r="D6873" t="s">
        <v>5701</v>
      </c>
      <c r="G6873" t="s">
        <v>5668</v>
      </c>
      <c r="H6873" s="18" t="s">
        <v>2285</v>
      </c>
    </row>
    <row r="6874" spans="1:8" x14ac:dyDescent="0.25">
      <c r="A6874" s="19"/>
      <c r="C6874" t="s">
        <v>5699</v>
      </c>
      <c r="D6874" t="s">
        <v>5698</v>
      </c>
      <c r="G6874" t="s">
        <v>5666</v>
      </c>
      <c r="H6874" s="18" t="s">
        <v>2305</v>
      </c>
    </row>
    <row r="6875" spans="1:8" x14ac:dyDescent="0.25">
      <c r="A6875" s="19"/>
      <c r="C6875" t="s">
        <v>5696</v>
      </c>
      <c r="D6875" t="s">
        <v>5695</v>
      </c>
      <c r="G6875" t="s">
        <v>5664</v>
      </c>
      <c r="H6875" s="18" t="s">
        <v>2324</v>
      </c>
    </row>
    <row r="6876" spans="1:8" x14ac:dyDescent="0.25">
      <c r="A6876" s="19"/>
      <c r="C6876" t="s">
        <v>5692</v>
      </c>
      <c r="D6876" t="s">
        <v>5691</v>
      </c>
      <c r="G6876" t="s">
        <v>5662</v>
      </c>
      <c r="H6876" s="18" t="s">
        <v>2342</v>
      </c>
    </row>
    <row r="6877" spans="1:8" x14ac:dyDescent="0.25">
      <c r="A6877" s="19"/>
      <c r="C6877" t="s">
        <v>5689</v>
      </c>
      <c r="D6877" t="s">
        <v>5688</v>
      </c>
      <c r="G6877" t="s">
        <v>5660</v>
      </c>
      <c r="H6877" s="18" t="s">
        <v>2360</v>
      </c>
    </row>
    <row r="6878" spans="1:8" x14ac:dyDescent="0.25">
      <c r="A6878" s="19"/>
      <c r="C6878" t="s">
        <v>5686</v>
      </c>
      <c r="D6878" t="s">
        <v>5685</v>
      </c>
      <c r="G6878" t="s">
        <v>5658</v>
      </c>
      <c r="H6878" s="18" t="s">
        <v>2377</v>
      </c>
    </row>
    <row r="6879" spans="1:8" x14ac:dyDescent="0.25">
      <c r="A6879" s="19"/>
      <c r="C6879" t="s">
        <v>5683</v>
      </c>
      <c r="D6879" t="s">
        <v>475</v>
      </c>
      <c r="G6879" t="s">
        <v>5656</v>
      </c>
      <c r="H6879" s="18" t="s">
        <v>2394</v>
      </c>
    </row>
    <row r="6880" spans="1:8" x14ac:dyDescent="0.25">
      <c r="A6880" s="19"/>
      <c r="C6880" t="s">
        <v>5681</v>
      </c>
      <c r="D6880" t="s">
        <v>542</v>
      </c>
      <c r="G6880" t="s">
        <v>5654</v>
      </c>
      <c r="H6880" s="18" t="s">
        <v>2408</v>
      </c>
    </row>
    <row r="6881" spans="1:8" x14ac:dyDescent="0.25">
      <c r="A6881" s="19"/>
      <c r="C6881" t="s">
        <v>5679</v>
      </c>
      <c r="D6881" t="s">
        <v>597</v>
      </c>
      <c r="G6881" t="s">
        <v>5652</v>
      </c>
      <c r="H6881" s="18" t="s">
        <v>2422</v>
      </c>
    </row>
    <row r="6882" spans="1:8" x14ac:dyDescent="0.25">
      <c r="A6882" s="19"/>
      <c r="C6882" t="s">
        <v>5677</v>
      </c>
      <c r="D6882" t="s">
        <v>646</v>
      </c>
      <c r="G6882" t="s">
        <v>5650</v>
      </c>
      <c r="H6882" s="18" t="s">
        <v>5649</v>
      </c>
    </row>
    <row r="6883" spans="1:8" x14ac:dyDescent="0.25">
      <c r="A6883" s="19"/>
      <c r="C6883" t="s">
        <v>5675</v>
      </c>
      <c r="D6883" t="s">
        <v>693</v>
      </c>
      <c r="G6883" t="s">
        <v>5647</v>
      </c>
      <c r="H6883" s="18" t="s">
        <v>2448</v>
      </c>
    </row>
    <row r="6884" spans="1:8" x14ac:dyDescent="0.25">
      <c r="A6884" s="19"/>
      <c r="C6884" t="s">
        <v>5673</v>
      </c>
      <c r="D6884" t="s">
        <v>735</v>
      </c>
      <c r="G6884" t="s">
        <v>5645</v>
      </c>
      <c r="H6884" s="18" t="s">
        <v>2461</v>
      </c>
    </row>
    <row r="6885" spans="1:8" x14ac:dyDescent="0.25">
      <c r="A6885" s="19"/>
      <c r="C6885" t="s">
        <v>5671</v>
      </c>
      <c r="D6885" t="s">
        <v>772</v>
      </c>
      <c r="G6885" t="s">
        <v>5643</v>
      </c>
      <c r="H6885" s="18" t="s">
        <v>2509</v>
      </c>
    </row>
    <row r="6886" spans="1:8" x14ac:dyDescent="0.25">
      <c r="A6886" s="19"/>
      <c r="C6886" t="s">
        <v>5669</v>
      </c>
      <c r="D6886" t="s">
        <v>807</v>
      </c>
      <c r="G6886" t="s">
        <v>5641</v>
      </c>
      <c r="H6886" s="18" t="s">
        <v>2497</v>
      </c>
    </row>
    <row r="6887" spans="1:8" x14ac:dyDescent="0.25">
      <c r="A6887" s="19"/>
      <c r="C6887" t="s">
        <v>5667</v>
      </c>
      <c r="D6887" t="s">
        <v>841</v>
      </c>
      <c r="G6887" t="s">
        <v>5639</v>
      </c>
      <c r="H6887" s="18" t="s">
        <v>2485</v>
      </c>
    </row>
    <row r="6888" spans="1:8" x14ac:dyDescent="0.25">
      <c r="A6888" s="19"/>
      <c r="C6888" t="s">
        <v>5665</v>
      </c>
      <c r="D6888" t="s">
        <v>872</v>
      </c>
      <c r="G6888" t="s">
        <v>5637</v>
      </c>
      <c r="H6888" s="18" t="s">
        <v>2473</v>
      </c>
    </row>
    <row r="6889" spans="1:8" x14ac:dyDescent="0.25">
      <c r="A6889" s="19"/>
      <c r="C6889" t="s">
        <v>5663</v>
      </c>
      <c r="D6889" t="s">
        <v>901</v>
      </c>
      <c r="G6889" t="s">
        <v>5635</v>
      </c>
      <c r="H6889" s="18" t="s">
        <v>5634</v>
      </c>
    </row>
    <row r="6890" spans="1:8" x14ac:dyDescent="0.25">
      <c r="A6890" s="19"/>
      <c r="C6890" t="s">
        <v>5661</v>
      </c>
      <c r="D6890" t="s">
        <v>930</v>
      </c>
      <c r="G6890" t="s">
        <v>5632</v>
      </c>
      <c r="H6890" s="18" t="s">
        <v>5631</v>
      </c>
    </row>
    <row r="6891" spans="1:8" x14ac:dyDescent="0.25">
      <c r="A6891" s="19"/>
      <c r="C6891" t="s">
        <v>5659</v>
      </c>
      <c r="D6891" t="s">
        <v>958</v>
      </c>
      <c r="G6891" t="s">
        <v>5629</v>
      </c>
      <c r="H6891" s="18" t="s">
        <v>5628</v>
      </c>
    </row>
    <row r="6892" spans="1:8" x14ac:dyDescent="0.25">
      <c r="A6892" s="19"/>
      <c r="C6892" t="s">
        <v>5657</v>
      </c>
      <c r="D6892" t="s">
        <v>986</v>
      </c>
      <c r="G6892" t="s">
        <v>5625</v>
      </c>
      <c r="H6892" s="18" t="s">
        <v>5624</v>
      </c>
    </row>
    <row r="6893" spans="1:8" x14ac:dyDescent="0.25">
      <c r="A6893" s="19"/>
      <c r="C6893" t="s">
        <v>5655</v>
      </c>
      <c r="D6893" t="s">
        <v>1012</v>
      </c>
      <c r="G6893" t="s">
        <v>5621</v>
      </c>
      <c r="H6893" s="18" t="s">
        <v>5620</v>
      </c>
    </row>
    <row r="6894" spans="1:8" x14ac:dyDescent="0.25">
      <c r="A6894" s="19"/>
      <c r="C6894" t="s">
        <v>5653</v>
      </c>
      <c r="D6894" t="s">
        <v>1035</v>
      </c>
      <c r="G6894" t="s">
        <v>5617</v>
      </c>
      <c r="H6894" s="18" t="s">
        <v>5616</v>
      </c>
    </row>
    <row r="6895" spans="1:8" x14ac:dyDescent="0.25">
      <c r="A6895" s="19"/>
      <c r="C6895" t="s">
        <v>5651</v>
      </c>
      <c r="D6895" t="s">
        <v>1057</v>
      </c>
      <c r="G6895" t="s">
        <v>5613</v>
      </c>
      <c r="H6895" s="18" t="s">
        <v>5612</v>
      </c>
    </row>
    <row r="6896" spans="1:8" x14ac:dyDescent="0.25">
      <c r="A6896" s="19"/>
      <c r="C6896" t="s">
        <v>5648</v>
      </c>
      <c r="D6896" t="s">
        <v>1076</v>
      </c>
      <c r="G6896" t="s">
        <v>5609</v>
      </c>
      <c r="H6896" s="18" t="s">
        <v>5608</v>
      </c>
    </row>
    <row r="6897" spans="1:8" x14ac:dyDescent="0.25">
      <c r="A6897" s="19"/>
      <c r="C6897" t="s">
        <v>5646</v>
      </c>
      <c r="D6897" t="s">
        <v>1129</v>
      </c>
      <c r="G6897" t="s">
        <v>5605</v>
      </c>
      <c r="H6897" s="18" t="s">
        <v>5604</v>
      </c>
    </row>
    <row r="6898" spans="1:8" x14ac:dyDescent="0.25">
      <c r="A6898" s="19"/>
      <c r="C6898" t="s">
        <v>5644</v>
      </c>
      <c r="D6898" t="s">
        <v>1113</v>
      </c>
      <c r="G6898" t="s">
        <v>41867</v>
      </c>
      <c r="H6898" s="18" t="s">
        <v>41866</v>
      </c>
    </row>
    <row r="6899" spans="1:8" x14ac:dyDescent="0.25">
      <c r="A6899" s="19"/>
      <c r="C6899" t="s">
        <v>5642</v>
      </c>
      <c r="D6899" t="s">
        <v>1095</v>
      </c>
      <c r="G6899" t="s">
        <v>41865</v>
      </c>
      <c r="H6899" s="18" t="s">
        <v>41864</v>
      </c>
    </row>
    <row r="6900" spans="1:8" x14ac:dyDescent="0.25">
      <c r="A6900" s="19"/>
      <c r="C6900" t="s">
        <v>5640</v>
      </c>
      <c r="D6900" t="s">
        <v>1201</v>
      </c>
      <c r="G6900" t="s">
        <v>5601</v>
      </c>
      <c r="H6900" s="18" t="s">
        <v>1754</v>
      </c>
    </row>
    <row r="6901" spans="1:8" x14ac:dyDescent="0.25">
      <c r="A6901" s="19"/>
      <c r="C6901" t="s">
        <v>5638</v>
      </c>
      <c r="D6901" t="s">
        <v>1188</v>
      </c>
      <c r="G6901" t="s">
        <v>5599</v>
      </c>
      <c r="H6901" s="18" t="s">
        <v>1808</v>
      </c>
    </row>
    <row r="6902" spans="1:8" x14ac:dyDescent="0.25">
      <c r="A6902" s="19"/>
      <c r="C6902" t="s">
        <v>5636</v>
      </c>
      <c r="D6902" t="s">
        <v>1174</v>
      </c>
      <c r="G6902" t="s">
        <v>5597</v>
      </c>
      <c r="H6902" s="18" t="s">
        <v>1853</v>
      </c>
    </row>
    <row r="6903" spans="1:8" x14ac:dyDescent="0.25">
      <c r="A6903" s="19"/>
      <c r="C6903" t="s">
        <v>5633</v>
      </c>
      <c r="D6903" t="s">
        <v>1159</v>
      </c>
      <c r="G6903" t="s">
        <v>5595</v>
      </c>
      <c r="H6903" s="18" t="s">
        <v>1895</v>
      </c>
    </row>
    <row r="6904" spans="1:8" x14ac:dyDescent="0.25">
      <c r="A6904" s="19"/>
      <c r="C6904" t="s">
        <v>5630</v>
      </c>
      <c r="D6904" t="s">
        <v>1144</v>
      </c>
      <c r="G6904" t="s">
        <v>5593</v>
      </c>
      <c r="H6904" s="18" t="s">
        <v>1934</v>
      </c>
    </row>
    <row r="6905" spans="1:8" x14ac:dyDescent="0.25">
      <c r="A6905" s="19"/>
      <c r="C6905" t="s">
        <v>5627</v>
      </c>
      <c r="D6905" t="s">
        <v>5626</v>
      </c>
      <c r="G6905" t="s">
        <v>5591</v>
      </c>
      <c r="H6905" s="18" t="s">
        <v>1967</v>
      </c>
    </row>
    <row r="6906" spans="1:8" x14ac:dyDescent="0.25">
      <c r="A6906" s="19"/>
      <c r="C6906" t="s">
        <v>5623</v>
      </c>
      <c r="D6906" t="s">
        <v>5622</v>
      </c>
      <c r="G6906" t="s">
        <v>5589</v>
      </c>
      <c r="H6906" s="18" t="s">
        <v>2000</v>
      </c>
    </row>
    <row r="6907" spans="1:8" x14ac:dyDescent="0.25">
      <c r="A6907" s="19"/>
      <c r="C6907" t="s">
        <v>5619</v>
      </c>
      <c r="D6907" t="s">
        <v>5618</v>
      </c>
      <c r="G6907" t="s">
        <v>5587</v>
      </c>
      <c r="H6907" s="18" t="s">
        <v>2030</v>
      </c>
    </row>
    <row r="6908" spans="1:8" x14ac:dyDescent="0.25">
      <c r="A6908" s="19"/>
      <c r="C6908" t="s">
        <v>5615</v>
      </c>
      <c r="D6908" t="s">
        <v>5614</v>
      </c>
      <c r="G6908" t="s">
        <v>5585</v>
      </c>
      <c r="H6908" s="18" t="s">
        <v>2059</v>
      </c>
    </row>
    <row r="6909" spans="1:8" x14ac:dyDescent="0.25">
      <c r="A6909" s="19"/>
      <c r="C6909" t="s">
        <v>5611</v>
      </c>
      <c r="D6909" t="s">
        <v>5610</v>
      </c>
      <c r="G6909" t="s">
        <v>5583</v>
      </c>
      <c r="H6909" s="18" t="s">
        <v>2086</v>
      </c>
    </row>
    <row r="6910" spans="1:8" x14ac:dyDescent="0.25">
      <c r="A6910" s="19"/>
      <c r="C6910" t="s">
        <v>5607</v>
      </c>
      <c r="D6910" t="s">
        <v>5606</v>
      </c>
      <c r="G6910" t="s">
        <v>5581</v>
      </c>
      <c r="H6910" s="18" t="s">
        <v>2111</v>
      </c>
    </row>
    <row r="6911" spans="1:8" x14ac:dyDescent="0.25">
      <c r="A6911" s="19"/>
      <c r="C6911" t="s">
        <v>5603</v>
      </c>
      <c r="D6911" t="s">
        <v>5602</v>
      </c>
      <c r="G6911" t="s">
        <v>5579</v>
      </c>
      <c r="H6911" s="18" t="s">
        <v>2136</v>
      </c>
    </row>
    <row r="6912" spans="1:8" x14ac:dyDescent="0.25">
      <c r="A6912" s="19"/>
      <c r="C6912" t="s">
        <v>41863</v>
      </c>
      <c r="D6912" t="s">
        <v>41862</v>
      </c>
      <c r="G6912" t="s">
        <v>5577</v>
      </c>
      <c r="H6912" s="18" t="s">
        <v>2159</v>
      </c>
    </row>
    <row r="6913" spans="1:8" x14ac:dyDescent="0.25">
      <c r="A6913" s="19"/>
      <c r="C6913" t="s">
        <v>5600</v>
      </c>
      <c r="D6913" t="s">
        <v>423</v>
      </c>
      <c r="G6913" t="s">
        <v>5575</v>
      </c>
      <c r="H6913" s="18" t="s">
        <v>2183</v>
      </c>
    </row>
    <row r="6914" spans="1:8" x14ac:dyDescent="0.25">
      <c r="A6914" s="19"/>
      <c r="C6914" t="s">
        <v>5598</v>
      </c>
      <c r="D6914" t="s">
        <v>502</v>
      </c>
      <c r="G6914" t="s">
        <v>5573</v>
      </c>
      <c r="H6914" s="18" t="s">
        <v>2206</v>
      </c>
    </row>
    <row r="6915" spans="1:8" x14ac:dyDescent="0.25">
      <c r="A6915" s="19"/>
      <c r="C6915" t="s">
        <v>5596</v>
      </c>
      <c r="D6915" t="s">
        <v>562</v>
      </c>
      <c r="G6915" t="s">
        <v>5571</v>
      </c>
      <c r="H6915" s="18" t="s">
        <v>2227</v>
      </c>
    </row>
    <row r="6916" spans="1:8" x14ac:dyDescent="0.25">
      <c r="A6916" s="19"/>
      <c r="C6916" t="s">
        <v>5594</v>
      </c>
      <c r="D6916" t="s">
        <v>615</v>
      </c>
      <c r="G6916" t="s">
        <v>5569</v>
      </c>
      <c r="H6916" s="18" t="s">
        <v>2247</v>
      </c>
    </row>
    <row r="6917" spans="1:8" x14ac:dyDescent="0.25">
      <c r="A6917" s="19"/>
      <c r="C6917" t="s">
        <v>5592</v>
      </c>
      <c r="D6917" t="s">
        <v>663</v>
      </c>
      <c r="G6917" t="s">
        <v>5567</v>
      </c>
      <c r="H6917" s="18" t="s">
        <v>2267</v>
      </c>
    </row>
    <row r="6918" spans="1:8" x14ac:dyDescent="0.25">
      <c r="A6918" s="19"/>
      <c r="C6918" t="s">
        <v>5590</v>
      </c>
      <c r="D6918" t="s">
        <v>708</v>
      </c>
      <c r="G6918" t="s">
        <v>5565</v>
      </c>
      <c r="H6918" s="18" t="s">
        <v>2287</v>
      </c>
    </row>
    <row r="6919" spans="1:8" x14ac:dyDescent="0.25">
      <c r="A6919" s="19"/>
      <c r="C6919" t="s">
        <v>5588</v>
      </c>
      <c r="D6919" t="s">
        <v>748</v>
      </c>
      <c r="G6919" t="s">
        <v>5563</v>
      </c>
      <c r="H6919" s="18" t="s">
        <v>2307</v>
      </c>
    </row>
    <row r="6920" spans="1:8" x14ac:dyDescent="0.25">
      <c r="A6920" s="19"/>
      <c r="C6920" t="s">
        <v>5586</v>
      </c>
      <c r="D6920" t="s">
        <v>785</v>
      </c>
      <c r="G6920" t="s">
        <v>5561</v>
      </c>
      <c r="H6920" s="18" t="s">
        <v>2378</v>
      </c>
    </row>
    <row r="6921" spans="1:8" x14ac:dyDescent="0.25">
      <c r="A6921" s="19"/>
      <c r="C6921" t="s">
        <v>5584</v>
      </c>
      <c r="D6921" t="s">
        <v>821</v>
      </c>
      <c r="G6921" t="s">
        <v>5559</v>
      </c>
      <c r="H6921" s="18" t="s">
        <v>2361</v>
      </c>
    </row>
    <row r="6922" spans="1:8" x14ac:dyDescent="0.25">
      <c r="A6922" s="19"/>
      <c r="C6922" t="s">
        <v>5582</v>
      </c>
      <c r="D6922" t="s">
        <v>854</v>
      </c>
      <c r="G6922" t="s">
        <v>5557</v>
      </c>
      <c r="H6922" s="18" t="s">
        <v>2344</v>
      </c>
    </row>
    <row r="6923" spans="1:8" x14ac:dyDescent="0.25">
      <c r="A6923" s="19"/>
      <c r="C6923" t="s">
        <v>5580</v>
      </c>
      <c r="D6923" t="s">
        <v>883</v>
      </c>
      <c r="G6923" t="s">
        <v>5555</v>
      </c>
      <c r="H6923" s="18" t="s">
        <v>2326</v>
      </c>
    </row>
    <row r="6924" spans="1:8" x14ac:dyDescent="0.25">
      <c r="A6924" s="19"/>
      <c r="C6924" t="s">
        <v>5578</v>
      </c>
      <c r="D6924" t="s">
        <v>912</v>
      </c>
      <c r="G6924" t="s">
        <v>5553</v>
      </c>
      <c r="H6924" s="18" t="s">
        <v>5552</v>
      </c>
    </row>
    <row r="6925" spans="1:8" x14ac:dyDescent="0.25">
      <c r="A6925" s="19"/>
      <c r="C6925" t="s">
        <v>5576</v>
      </c>
      <c r="D6925" t="s">
        <v>941</v>
      </c>
      <c r="G6925" t="s">
        <v>5550</v>
      </c>
      <c r="H6925" s="18" t="s">
        <v>5549</v>
      </c>
    </row>
    <row r="6926" spans="1:8" x14ac:dyDescent="0.25">
      <c r="A6926" s="19"/>
      <c r="C6926" t="s">
        <v>5574</v>
      </c>
      <c r="D6926" t="s">
        <v>969</v>
      </c>
      <c r="G6926" t="s">
        <v>5547</v>
      </c>
      <c r="H6926" s="18" t="s">
        <v>5546</v>
      </c>
    </row>
    <row r="6927" spans="1:8" x14ac:dyDescent="0.25">
      <c r="A6927" s="19"/>
      <c r="C6927" t="s">
        <v>5572</v>
      </c>
      <c r="D6927" t="s">
        <v>996</v>
      </c>
      <c r="G6927" t="s">
        <v>5544</v>
      </c>
      <c r="H6927" s="18" t="s">
        <v>5543</v>
      </c>
    </row>
    <row r="6928" spans="1:8" x14ac:dyDescent="0.25">
      <c r="A6928" s="19"/>
      <c r="C6928" t="s">
        <v>5570</v>
      </c>
      <c r="D6928" t="s">
        <v>1021</v>
      </c>
      <c r="G6928" t="s">
        <v>5541</v>
      </c>
      <c r="H6928" s="18" t="s">
        <v>5540</v>
      </c>
    </row>
    <row r="6929" spans="1:8" x14ac:dyDescent="0.25">
      <c r="A6929" s="19"/>
      <c r="C6929" t="s">
        <v>5568</v>
      </c>
      <c r="D6929" t="s">
        <v>1044</v>
      </c>
      <c r="G6929" t="s">
        <v>5538</v>
      </c>
      <c r="H6929" s="18" t="s">
        <v>5537</v>
      </c>
    </row>
    <row r="6930" spans="1:8" x14ac:dyDescent="0.25">
      <c r="A6930" s="19"/>
      <c r="C6930" t="s">
        <v>5566</v>
      </c>
      <c r="D6930" t="s">
        <v>1066</v>
      </c>
      <c r="G6930" t="s">
        <v>5535</v>
      </c>
      <c r="H6930" s="18" t="s">
        <v>5534</v>
      </c>
    </row>
    <row r="6931" spans="1:8" x14ac:dyDescent="0.25">
      <c r="A6931" s="19"/>
      <c r="C6931" t="s">
        <v>5564</v>
      </c>
      <c r="D6931" t="s">
        <v>1085</v>
      </c>
      <c r="G6931" t="s">
        <v>5532</v>
      </c>
      <c r="H6931" s="18" t="s">
        <v>5531</v>
      </c>
    </row>
    <row r="6932" spans="1:8" x14ac:dyDescent="0.25">
      <c r="A6932" s="19"/>
      <c r="C6932" t="s">
        <v>5562</v>
      </c>
      <c r="D6932" t="s">
        <v>1104</v>
      </c>
      <c r="G6932" t="s">
        <v>5529</v>
      </c>
      <c r="H6932" s="18" t="s">
        <v>5528</v>
      </c>
    </row>
    <row r="6933" spans="1:8" x14ac:dyDescent="0.25">
      <c r="A6933" s="19"/>
      <c r="C6933" t="s">
        <v>5560</v>
      </c>
      <c r="D6933" t="s">
        <v>1121</v>
      </c>
      <c r="G6933" t="s">
        <v>5526</v>
      </c>
      <c r="H6933" s="18" t="s">
        <v>5525</v>
      </c>
    </row>
    <row r="6934" spans="1:8" x14ac:dyDescent="0.25">
      <c r="A6934" s="19"/>
      <c r="C6934" t="s">
        <v>5558</v>
      </c>
      <c r="D6934" t="s">
        <v>1136</v>
      </c>
      <c r="G6934" t="s">
        <v>5523</v>
      </c>
      <c r="H6934" s="18" t="s">
        <v>5522</v>
      </c>
    </row>
    <row r="6935" spans="1:8" x14ac:dyDescent="0.25">
      <c r="A6935" s="19"/>
      <c r="C6935" t="s">
        <v>5556</v>
      </c>
      <c r="D6935" t="s">
        <v>1151</v>
      </c>
      <c r="G6935" t="s">
        <v>5520</v>
      </c>
      <c r="H6935" s="18" t="s">
        <v>1762</v>
      </c>
    </row>
    <row r="6936" spans="1:8" x14ac:dyDescent="0.25">
      <c r="A6936" s="19"/>
      <c r="C6936" t="s">
        <v>5554</v>
      </c>
      <c r="D6936" t="s">
        <v>1166</v>
      </c>
      <c r="G6936" t="s">
        <v>5518</v>
      </c>
      <c r="H6936" s="18" t="s">
        <v>1814</v>
      </c>
    </row>
    <row r="6937" spans="1:8" x14ac:dyDescent="0.25">
      <c r="A6937" s="19"/>
      <c r="C6937" t="s">
        <v>5551</v>
      </c>
      <c r="D6937" t="s">
        <v>1181</v>
      </c>
      <c r="G6937" t="s">
        <v>5516</v>
      </c>
      <c r="H6937" s="18" t="s">
        <v>1859</v>
      </c>
    </row>
    <row r="6938" spans="1:8" x14ac:dyDescent="0.25">
      <c r="A6938" s="19"/>
      <c r="C6938" t="s">
        <v>5548</v>
      </c>
      <c r="D6938" t="s">
        <v>1195</v>
      </c>
      <c r="G6938" t="s">
        <v>5514</v>
      </c>
      <c r="H6938" s="18" t="s">
        <v>1901</v>
      </c>
    </row>
    <row r="6939" spans="1:8" x14ac:dyDescent="0.25">
      <c r="A6939" s="19"/>
      <c r="C6939" t="s">
        <v>5545</v>
      </c>
      <c r="D6939" t="s">
        <v>1208</v>
      </c>
      <c r="G6939" t="s">
        <v>5512</v>
      </c>
      <c r="H6939" s="18" t="s">
        <v>1940</v>
      </c>
    </row>
    <row r="6940" spans="1:8" x14ac:dyDescent="0.25">
      <c r="A6940" s="19"/>
      <c r="C6940" t="s">
        <v>5542</v>
      </c>
      <c r="D6940" t="s">
        <v>1220</v>
      </c>
      <c r="G6940" t="s">
        <v>5510</v>
      </c>
      <c r="H6940" s="18" t="s">
        <v>1973</v>
      </c>
    </row>
    <row r="6941" spans="1:8" x14ac:dyDescent="0.25">
      <c r="A6941" s="19"/>
      <c r="C6941" t="s">
        <v>5539</v>
      </c>
      <c r="D6941" t="s">
        <v>1233</v>
      </c>
      <c r="G6941" t="s">
        <v>5508</v>
      </c>
      <c r="H6941" s="18" t="s">
        <v>2006</v>
      </c>
    </row>
    <row r="6942" spans="1:8" x14ac:dyDescent="0.25">
      <c r="A6942" s="19"/>
      <c r="C6942" t="s">
        <v>5536</v>
      </c>
      <c r="D6942" t="s">
        <v>1245</v>
      </c>
      <c r="G6942" t="s">
        <v>5506</v>
      </c>
      <c r="H6942" s="18" t="s">
        <v>2036</v>
      </c>
    </row>
    <row r="6943" spans="1:8" x14ac:dyDescent="0.25">
      <c r="A6943" s="19"/>
      <c r="C6943" t="s">
        <v>5533</v>
      </c>
      <c r="D6943" t="s">
        <v>1256</v>
      </c>
      <c r="G6943" t="s">
        <v>5504</v>
      </c>
      <c r="H6943" s="18" t="s">
        <v>2065</v>
      </c>
    </row>
    <row r="6944" spans="1:8" x14ac:dyDescent="0.25">
      <c r="A6944" s="19"/>
      <c r="C6944" t="s">
        <v>5530</v>
      </c>
      <c r="D6944" t="s">
        <v>1266</v>
      </c>
      <c r="G6944" t="s">
        <v>5502</v>
      </c>
      <c r="H6944" s="18" t="s">
        <v>2092</v>
      </c>
    </row>
    <row r="6945" spans="1:8" x14ac:dyDescent="0.25">
      <c r="A6945" s="19"/>
      <c r="C6945" t="s">
        <v>5527</v>
      </c>
      <c r="D6945" t="s">
        <v>1276</v>
      </c>
      <c r="G6945" t="s">
        <v>5500</v>
      </c>
      <c r="H6945" s="18" t="s">
        <v>2117</v>
      </c>
    </row>
    <row r="6946" spans="1:8" x14ac:dyDescent="0.25">
      <c r="A6946" s="19"/>
      <c r="C6946" t="s">
        <v>5524</v>
      </c>
      <c r="D6946" t="s">
        <v>1286</v>
      </c>
      <c r="G6946" t="s">
        <v>5498</v>
      </c>
      <c r="H6946" s="18" t="s">
        <v>2142</v>
      </c>
    </row>
    <row r="6947" spans="1:8" x14ac:dyDescent="0.25">
      <c r="A6947" s="19"/>
      <c r="C6947" t="s">
        <v>5521</v>
      </c>
      <c r="D6947" t="s">
        <v>1296</v>
      </c>
      <c r="G6947" t="s">
        <v>5496</v>
      </c>
      <c r="H6947" s="18" t="s">
        <v>2165</v>
      </c>
    </row>
    <row r="6948" spans="1:8" x14ac:dyDescent="0.25">
      <c r="A6948" s="19"/>
      <c r="C6948" t="s">
        <v>5519</v>
      </c>
      <c r="D6948" t="s">
        <v>1305</v>
      </c>
      <c r="G6948" t="s">
        <v>5494</v>
      </c>
      <c r="H6948" s="18" t="s">
        <v>2189</v>
      </c>
    </row>
    <row r="6949" spans="1:8" x14ac:dyDescent="0.25">
      <c r="A6949" s="19"/>
      <c r="C6949" t="s">
        <v>5517</v>
      </c>
      <c r="D6949" t="s">
        <v>1314</v>
      </c>
      <c r="G6949" t="s">
        <v>5492</v>
      </c>
      <c r="H6949" s="18" t="s">
        <v>2212</v>
      </c>
    </row>
    <row r="6950" spans="1:8" x14ac:dyDescent="0.25">
      <c r="A6950" s="19"/>
      <c r="C6950" t="s">
        <v>5515</v>
      </c>
      <c r="D6950" t="s">
        <v>1323</v>
      </c>
      <c r="G6950" t="s">
        <v>5490</v>
      </c>
      <c r="H6950" s="18" t="s">
        <v>2232</v>
      </c>
    </row>
    <row r="6951" spans="1:8" x14ac:dyDescent="0.25">
      <c r="A6951" s="19"/>
      <c r="C6951" t="s">
        <v>5513</v>
      </c>
      <c r="D6951" t="s">
        <v>1331</v>
      </c>
      <c r="G6951" t="s">
        <v>5488</v>
      </c>
      <c r="H6951" s="18" t="s">
        <v>2252</v>
      </c>
    </row>
    <row r="6952" spans="1:8" x14ac:dyDescent="0.25">
      <c r="A6952" s="19"/>
      <c r="C6952" t="s">
        <v>5511</v>
      </c>
      <c r="D6952" t="s">
        <v>1339</v>
      </c>
      <c r="G6952" t="s">
        <v>5485</v>
      </c>
      <c r="H6952" s="18" t="s">
        <v>2272</v>
      </c>
    </row>
    <row r="6953" spans="1:8" x14ac:dyDescent="0.25">
      <c r="A6953" s="19"/>
      <c r="C6953" t="s">
        <v>5509</v>
      </c>
      <c r="D6953" t="s">
        <v>1347</v>
      </c>
      <c r="G6953" t="s">
        <v>5483</v>
      </c>
      <c r="H6953" s="18" t="s">
        <v>2292</v>
      </c>
    </row>
    <row r="6954" spans="1:8" x14ac:dyDescent="0.25">
      <c r="A6954" s="19"/>
      <c r="C6954" t="s">
        <v>5507</v>
      </c>
      <c r="D6954" t="s">
        <v>1355</v>
      </c>
      <c r="G6954" t="s">
        <v>5481</v>
      </c>
      <c r="H6954" s="18" t="s">
        <v>2312</v>
      </c>
    </row>
    <row r="6955" spans="1:8" x14ac:dyDescent="0.25">
      <c r="A6955" s="19"/>
      <c r="C6955" t="s">
        <v>5505</v>
      </c>
      <c r="D6955" t="s">
        <v>1363</v>
      </c>
      <c r="G6955" t="s">
        <v>5479</v>
      </c>
      <c r="H6955" s="18" t="s">
        <v>2331</v>
      </c>
    </row>
    <row r="6956" spans="1:8" x14ac:dyDescent="0.25">
      <c r="A6956" s="19"/>
      <c r="C6956" t="s">
        <v>5503</v>
      </c>
      <c r="D6956" t="s">
        <v>1371</v>
      </c>
      <c r="G6956" t="s">
        <v>5477</v>
      </c>
      <c r="H6956" s="18" t="s">
        <v>2349</v>
      </c>
    </row>
    <row r="6957" spans="1:8" x14ac:dyDescent="0.25">
      <c r="A6957" s="19"/>
      <c r="C6957" t="s">
        <v>5501</v>
      </c>
      <c r="D6957" t="s">
        <v>1379</v>
      </c>
      <c r="G6957" t="s">
        <v>5475</v>
      </c>
      <c r="H6957" s="18" t="s">
        <v>2366</v>
      </c>
    </row>
    <row r="6958" spans="1:8" x14ac:dyDescent="0.25">
      <c r="A6958" s="19"/>
      <c r="C6958" t="s">
        <v>5499</v>
      </c>
      <c r="D6958" t="s">
        <v>1482</v>
      </c>
      <c r="G6958" t="s">
        <v>5473</v>
      </c>
      <c r="H6958" s="18" t="s">
        <v>2383</v>
      </c>
    </row>
    <row r="6959" spans="1:8" x14ac:dyDescent="0.25">
      <c r="A6959" s="19"/>
      <c r="C6959" t="s">
        <v>5497</v>
      </c>
      <c r="D6959" t="s">
        <v>1475</v>
      </c>
      <c r="G6959" t="s">
        <v>5471</v>
      </c>
      <c r="H6959" s="18" t="s">
        <v>2398</v>
      </c>
    </row>
    <row r="6960" spans="1:8" x14ac:dyDescent="0.25">
      <c r="A6960" s="19"/>
      <c r="C6960" t="s">
        <v>5495</v>
      </c>
      <c r="D6960" t="s">
        <v>1468</v>
      </c>
      <c r="G6960" t="s">
        <v>5469</v>
      </c>
      <c r="H6960" s="18" t="s">
        <v>2412</v>
      </c>
    </row>
    <row r="6961" spans="1:8" x14ac:dyDescent="0.25">
      <c r="A6961" s="19"/>
      <c r="C6961" t="s">
        <v>5493</v>
      </c>
      <c r="D6961" t="s">
        <v>1460</v>
      </c>
      <c r="G6961" t="s">
        <v>5467</v>
      </c>
      <c r="H6961" s="18" t="s">
        <v>2425</v>
      </c>
    </row>
    <row r="6962" spans="1:8" x14ac:dyDescent="0.25">
      <c r="A6962" s="19"/>
      <c r="C6962" t="s">
        <v>5491</v>
      </c>
      <c r="D6962" t="s">
        <v>1453</v>
      </c>
      <c r="G6962" t="s">
        <v>5465</v>
      </c>
      <c r="H6962" s="18" t="s">
        <v>2438</v>
      </c>
    </row>
    <row r="6963" spans="1:8" x14ac:dyDescent="0.25">
      <c r="A6963" s="19"/>
      <c r="C6963" t="s">
        <v>5489</v>
      </c>
      <c r="D6963" t="s">
        <v>1446</v>
      </c>
      <c r="G6963" t="s">
        <v>5463</v>
      </c>
      <c r="H6963" s="18" t="s">
        <v>2451</v>
      </c>
    </row>
    <row r="6964" spans="1:8" x14ac:dyDescent="0.25">
      <c r="A6964" s="19"/>
      <c r="C6964" t="s">
        <v>5487</v>
      </c>
      <c r="D6964" t="s">
        <v>5486</v>
      </c>
      <c r="G6964" t="s">
        <v>5461</v>
      </c>
      <c r="H6964" s="18" t="s">
        <v>2464</v>
      </c>
    </row>
    <row r="6965" spans="1:8" x14ac:dyDescent="0.25">
      <c r="A6965" s="19"/>
      <c r="C6965" t="s">
        <v>5484</v>
      </c>
      <c r="D6965" t="s">
        <v>1432</v>
      </c>
      <c r="G6965" t="s">
        <v>5459</v>
      </c>
      <c r="H6965" s="18" t="s">
        <v>2476</v>
      </c>
    </row>
    <row r="6966" spans="1:8" x14ac:dyDescent="0.25">
      <c r="A6966" s="19"/>
      <c r="C6966" t="s">
        <v>5482</v>
      </c>
      <c r="D6966" t="s">
        <v>1425</v>
      </c>
      <c r="G6966" t="s">
        <v>5457</v>
      </c>
      <c r="H6966" s="18" t="s">
        <v>2488</v>
      </c>
    </row>
    <row r="6967" spans="1:8" x14ac:dyDescent="0.25">
      <c r="A6967" s="19"/>
      <c r="C6967" t="s">
        <v>5480</v>
      </c>
      <c r="D6967" t="s">
        <v>1418</v>
      </c>
      <c r="G6967" t="s">
        <v>5455</v>
      </c>
      <c r="H6967" s="18" t="s">
        <v>2500</v>
      </c>
    </row>
    <row r="6968" spans="1:8" x14ac:dyDescent="0.25">
      <c r="A6968" s="19"/>
      <c r="C6968" t="s">
        <v>5478</v>
      </c>
      <c r="D6968" t="s">
        <v>1411</v>
      </c>
      <c r="G6968" t="s">
        <v>5453</v>
      </c>
      <c r="H6968" s="18" t="s">
        <v>2512</v>
      </c>
    </row>
    <row r="6969" spans="1:8" x14ac:dyDescent="0.25">
      <c r="A6969" s="19"/>
      <c r="C6969" t="s">
        <v>5476</v>
      </c>
      <c r="D6969" t="s">
        <v>1403</v>
      </c>
      <c r="G6969" t="s">
        <v>5451</v>
      </c>
      <c r="H6969" s="18" t="s">
        <v>2523</v>
      </c>
    </row>
    <row r="6970" spans="1:8" x14ac:dyDescent="0.25">
      <c r="A6970" s="19"/>
      <c r="C6970" t="s">
        <v>5474</v>
      </c>
      <c r="D6970" t="s">
        <v>1395</v>
      </c>
      <c r="G6970" t="s">
        <v>5449</v>
      </c>
      <c r="H6970" s="18" t="s">
        <v>2534</v>
      </c>
    </row>
    <row r="6971" spans="1:8" x14ac:dyDescent="0.25">
      <c r="A6971" s="19"/>
      <c r="C6971" t="s">
        <v>5472</v>
      </c>
      <c r="D6971" t="s">
        <v>1387</v>
      </c>
      <c r="G6971" t="s">
        <v>5447</v>
      </c>
      <c r="H6971" s="18" t="s">
        <v>2543</v>
      </c>
    </row>
    <row r="6972" spans="1:8" x14ac:dyDescent="0.25">
      <c r="A6972" s="19"/>
      <c r="C6972" t="s">
        <v>5470</v>
      </c>
      <c r="D6972" t="s">
        <v>1555</v>
      </c>
      <c r="G6972" t="s">
        <v>5445</v>
      </c>
      <c r="H6972" s="18" t="s">
        <v>2552</v>
      </c>
    </row>
    <row r="6973" spans="1:8" x14ac:dyDescent="0.25">
      <c r="A6973" s="19"/>
      <c r="C6973" t="s">
        <v>5468</v>
      </c>
      <c r="D6973" t="s">
        <v>1550</v>
      </c>
      <c r="G6973" t="s">
        <v>5442</v>
      </c>
      <c r="H6973" s="18" t="s">
        <v>2561</v>
      </c>
    </row>
    <row r="6974" spans="1:8" x14ac:dyDescent="0.25">
      <c r="A6974" s="19"/>
      <c r="C6974" t="s">
        <v>5466</v>
      </c>
      <c r="D6974" t="s">
        <v>1545</v>
      </c>
      <c r="G6974" t="s">
        <v>5439</v>
      </c>
      <c r="H6974" s="18" t="s">
        <v>2570</v>
      </c>
    </row>
    <row r="6975" spans="1:8" x14ac:dyDescent="0.25">
      <c r="A6975" s="19"/>
      <c r="C6975" t="s">
        <v>5464</v>
      </c>
      <c r="D6975" t="s">
        <v>1540</v>
      </c>
      <c r="G6975" t="s">
        <v>5436</v>
      </c>
      <c r="H6975" s="18" t="s">
        <v>2594</v>
      </c>
    </row>
    <row r="6976" spans="1:8" x14ac:dyDescent="0.25">
      <c r="A6976" s="19"/>
      <c r="C6976" t="s">
        <v>5462</v>
      </c>
      <c r="D6976" t="s">
        <v>1535</v>
      </c>
      <c r="G6976" t="s">
        <v>5433</v>
      </c>
      <c r="H6976" s="18" t="s">
        <v>5432</v>
      </c>
    </row>
    <row r="6977" spans="1:8" x14ac:dyDescent="0.25">
      <c r="A6977" s="19"/>
      <c r="C6977" t="s">
        <v>5460</v>
      </c>
      <c r="D6977" t="s">
        <v>1530</v>
      </c>
      <c r="G6977" t="s">
        <v>5429</v>
      </c>
      <c r="H6977" s="18" t="s">
        <v>2578</v>
      </c>
    </row>
    <row r="6978" spans="1:8" x14ac:dyDescent="0.25">
      <c r="A6978" s="19"/>
      <c r="C6978" t="s">
        <v>5458</v>
      </c>
      <c r="D6978" t="s">
        <v>1524</v>
      </c>
      <c r="G6978" t="s">
        <v>5426</v>
      </c>
      <c r="H6978" s="18" t="s">
        <v>5425</v>
      </c>
    </row>
    <row r="6979" spans="1:8" x14ac:dyDescent="0.25">
      <c r="A6979" s="19"/>
      <c r="C6979" t="s">
        <v>5456</v>
      </c>
      <c r="D6979" t="s">
        <v>1519</v>
      </c>
      <c r="G6979" t="s">
        <v>5422</v>
      </c>
      <c r="H6979" s="18" t="s">
        <v>5421</v>
      </c>
    </row>
    <row r="6980" spans="1:8" x14ac:dyDescent="0.25">
      <c r="A6980" s="19"/>
      <c r="C6980" t="s">
        <v>5454</v>
      </c>
      <c r="D6980" t="s">
        <v>1514</v>
      </c>
      <c r="G6980" t="s">
        <v>5418</v>
      </c>
      <c r="H6980" s="18" t="s">
        <v>5417</v>
      </c>
    </row>
    <row r="6981" spans="1:8" x14ac:dyDescent="0.25">
      <c r="A6981" s="19"/>
      <c r="C6981" t="s">
        <v>5452</v>
      </c>
      <c r="D6981" t="s">
        <v>1507</v>
      </c>
      <c r="G6981" t="s">
        <v>5414</v>
      </c>
      <c r="H6981" s="18" t="s">
        <v>5413</v>
      </c>
    </row>
    <row r="6982" spans="1:8" x14ac:dyDescent="0.25">
      <c r="A6982" s="19"/>
      <c r="C6982" t="s">
        <v>5450</v>
      </c>
      <c r="D6982" t="s">
        <v>1501</v>
      </c>
      <c r="G6982" t="s">
        <v>5410</v>
      </c>
      <c r="H6982" s="18" t="s">
        <v>5409</v>
      </c>
    </row>
    <row r="6983" spans="1:8" x14ac:dyDescent="0.25">
      <c r="A6983" s="19"/>
      <c r="C6983" t="s">
        <v>5448</v>
      </c>
      <c r="D6983" t="s">
        <v>1495</v>
      </c>
      <c r="G6983" t="s">
        <v>5406</v>
      </c>
      <c r="H6983" s="18" t="s">
        <v>5405</v>
      </c>
    </row>
    <row r="6984" spans="1:8" x14ac:dyDescent="0.25">
      <c r="A6984" s="19"/>
      <c r="C6984" t="s">
        <v>5446</v>
      </c>
      <c r="D6984" t="s">
        <v>1489</v>
      </c>
      <c r="G6984" t="s">
        <v>5402</v>
      </c>
      <c r="H6984" s="18" t="s">
        <v>5401</v>
      </c>
    </row>
    <row r="6985" spans="1:8" x14ac:dyDescent="0.25">
      <c r="A6985" s="19"/>
      <c r="C6985" t="s">
        <v>5444</v>
      </c>
      <c r="D6985" t="s">
        <v>5443</v>
      </c>
      <c r="G6985" t="s">
        <v>5398</v>
      </c>
      <c r="H6985" s="18" t="s">
        <v>5397</v>
      </c>
    </row>
    <row r="6986" spans="1:8" x14ac:dyDescent="0.25">
      <c r="A6986" s="19"/>
      <c r="C6986" t="s">
        <v>5441</v>
      </c>
      <c r="D6986" t="s">
        <v>5440</v>
      </c>
      <c r="G6986" t="s">
        <v>5394</v>
      </c>
      <c r="H6986" s="18" t="s">
        <v>5393</v>
      </c>
    </row>
    <row r="6987" spans="1:8" x14ac:dyDescent="0.25">
      <c r="A6987" s="19"/>
      <c r="C6987" t="s">
        <v>5438</v>
      </c>
      <c r="D6987" t="s">
        <v>5437</v>
      </c>
      <c r="G6987" t="s">
        <v>5390</v>
      </c>
      <c r="H6987" s="18" t="s">
        <v>5389</v>
      </c>
    </row>
    <row r="6988" spans="1:8" x14ac:dyDescent="0.25">
      <c r="A6988" s="19"/>
      <c r="C6988" t="s">
        <v>5435</v>
      </c>
      <c r="D6988" t="s">
        <v>5434</v>
      </c>
      <c r="G6988" t="s">
        <v>5386</v>
      </c>
      <c r="H6988" s="18" t="s">
        <v>5385</v>
      </c>
    </row>
    <row r="6989" spans="1:8" x14ac:dyDescent="0.25">
      <c r="A6989" s="19"/>
      <c r="C6989" t="s">
        <v>5431</v>
      </c>
      <c r="D6989" t="s">
        <v>5430</v>
      </c>
      <c r="G6989" t="s">
        <v>5382</v>
      </c>
      <c r="H6989" s="18" t="s">
        <v>5381</v>
      </c>
    </row>
    <row r="6990" spans="1:8" x14ac:dyDescent="0.25">
      <c r="A6990" s="19"/>
      <c r="C6990" t="s">
        <v>5428</v>
      </c>
      <c r="D6990" t="s">
        <v>5427</v>
      </c>
      <c r="G6990" t="s">
        <v>5378</v>
      </c>
      <c r="H6990" s="18" t="s">
        <v>5377</v>
      </c>
    </row>
    <row r="6991" spans="1:8" x14ac:dyDescent="0.25">
      <c r="A6991" s="19"/>
      <c r="C6991" t="s">
        <v>5424</v>
      </c>
      <c r="D6991" t="s">
        <v>5423</v>
      </c>
      <c r="G6991" t="s">
        <v>5374</v>
      </c>
      <c r="H6991" s="18" t="s">
        <v>5373</v>
      </c>
    </row>
    <row r="6992" spans="1:8" x14ac:dyDescent="0.25">
      <c r="A6992" s="19"/>
      <c r="C6992" t="s">
        <v>5420</v>
      </c>
      <c r="D6992" t="s">
        <v>5419</v>
      </c>
      <c r="G6992" t="s">
        <v>5370</v>
      </c>
      <c r="H6992" s="18" t="s">
        <v>5369</v>
      </c>
    </row>
    <row r="6993" spans="1:8" x14ac:dyDescent="0.25">
      <c r="A6993" s="19"/>
      <c r="C6993" t="s">
        <v>5416</v>
      </c>
      <c r="D6993" t="s">
        <v>5415</v>
      </c>
      <c r="G6993" t="s">
        <v>5366</v>
      </c>
      <c r="H6993" s="18" t="s">
        <v>5365</v>
      </c>
    </row>
    <row r="6994" spans="1:8" x14ac:dyDescent="0.25">
      <c r="A6994" s="19"/>
      <c r="C6994" t="s">
        <v>5412</v>
      </c>
      <c r="D6994" t="s">
        <v>5411</v>
      </c>
      <c r="G6994" t="s">
        <v>5362</v>
      </c>
      <c r="H6994" s="18" t="s">
        <v>5361</v>
      </c>
    </row>
    <row r="6995" spans="1:8" x14ac:dyDescent="0.25">
      <c r="A6995" s="19"/>
      <c r="C6995" t="s">
        <v>5408</v>
      </c>
      <c r="D6995" t="s">
        <v>5407</v>
      </c>
      <c r="G6995" t="s">
        <v>41861</v>
      </c>
      <c r="H6995" s="18" t="s">
        <v>41860</v>
      </c>
    </row>
    <row r="6996" spans="1:8" x14ac:dyDescent="0.25">
      <c r="A6996" s="19"/>
      <c r="C6996" t="s">
        <v>5404</v>
      </c>
      <c r="D6996" t="s">
        <v>5403</v>
      </c>
      <c r="G6996" t="s">
        <v>41859</v>
      </c>
      <c r="H6996" s="18" t="s">
        <v>41858</v>
      </c>
    </row>
    <row r="6997" spans="1:8" x14ac:dyDescent="0.25">
      <c r="A6997" s="19"/>
      <c r="C6997" t="s">
        <v>5400</v>
      </c>
      <c r="D6997" t="s">
        <v>5399</v>
      </c>
      <c r="G6997" t="s">
        <v>41857</v>
      </c>
      <c r="H6997" s="18" t="s">
        <v>41856</v>
      </c>
    </row>
    <row r="6998" spans="1:8" x14ac:dyDescent="0.25">
      <c r="A6998" s="19"/>
      <c r="C6998" t="s">
        <v>5396</v>
      </c>
      <c r="D6998" t="s">
        <v>5395</v>
      </c>
      <c r="G6998" t="s">
        <v>41855</v>
      </c>
      <c r="H6998" s="18" t="s">
        <v>41854</v>
      </c>
    </row>
    <row r="6999" spans="1:8" x14ac:dyDescent="0.25">
      <c r="A6999" s="19"/>
      <c r="C6999" t="s">
        <v>5392</v>
      </c>
      <c r="D6999" t="s">
        <v>5391</v>
      </c>
      <c r="G6999" t="s">
        <v>41853</v>
      </c>
      <c r="H6999" s="18" t="s">
        <v>41852</v>
      </c>
    </row>
    <row r="7000" spans="1:8" x14ac:dyDescent="0.25">
      <c r="A7000" s="19"/>
      <c r="C7000" t="s">
        <v>5388</v>
      </c>
      <c r="D7000" t="s">
        <v>5387</v>
      </c>
      <c r="G7000" t="s">
        <v>41851</v>
      </c>
      <c r="H7000" s="18" t="s">
        <v>41850</v>
      </c>
    </row>
    <row r="7001" spans="1:8" x14ac:dyDescent="0.25">
      <c r="A7001" s="19"/>
      <c r="C7001" t="s">
        <v>5384</v>
      </c>
      <c r="D7001" t="s">
        <v>5383</v>
      </c>
      <c r="G7001" t="s">
        <v>41849</v>
      </c>
      <c r="H7001" s="18" t="s">
        <v>41848</v>
      </c>
    </row>
    <row r="7002" spans="1:8" x14ac:dyDescent="0.25">
      <c r="A7002" s="19"/>
      <c r="C7002" t="s">
        <v>5380</v>
      </c>
      <c r="D7002" t="s">
        <v>5379</v>
      </c>
      <c r="G7002" t="s">
        <v>41847</v>
      </c>
      <c r="H7002" s="18" t="s">
        <v>41846</v>
      </c>
    </row>
    <row r="7003" spans="1:8" x14ac:dyDescent="0.25">
      <c r="A7003" s="19"/>
      <c r="C7003" t="s">
        <v>5376</v>
      </c>
      <c r="D7003" t="s">
        <v>5375</v>
      </c>
      <c r="G7003" t="s">
        <v>41845</v>
      </c>
      <c r="H7003" s="18" t="s">
        <v>41844</v>
      </c>
    </row>
    <row r="7004" spans="1:8" x14ac:dyDescent="0.25">
      <c r="A7004" s="19"/>
      <c r="C7004" t="s">
        <v>5372</v>
      </c>
      <c r="D7004" t="s">
        <v>5371</v>
      </c>
      <c r="G7004" t="s">
        <v>5080</v>
      </c>
      <c r="H7004" s="18" t="s">
        <v>1758</v>
      </c>
    </row>
    <row r="7005" spans="1:8" x14ac:dyDescent="0.25">
      <c r="A7005" s="19"/>
      <c r="C7005" t="s">
        <v>5368</v>
      </c>
      <c r="D7005" t="s">
        <v>5367</v>
      </c>
      <c r="G7005" t="s">
        <v>5076</v>
      </c>
      <c r="H7005" s="18" t="s">
        <v>1812</v>
      </c>
    </row>
    <row r="7006" spans="1:8" x14ac:dyDescent="0.25">
      <c r="A7006" s="19"/>
      <c r="C7006" t="s">
        <v>5364</v>
      </c>
      <c r="D7006" t="s">
        <v>5363</v>
      </c>
      <c r="G7006" t="s">
        <v>5073</v>
      </c>
      <c r="H7006" s="18" t="s">
        <v>1857</v>
      </c>
    </row>
    <row r="7007" spans="1:8" x14ac:dyDescent="0.25">
      <c r="A7007" s="19"/>
      <c r="C7007" t="s">
        <v>5360</v>
      </c>
      <c r="D7007" t="s">
        <v>5359</v>
      </c>
      <c r="G7007" t="s">
        <v>5070</v>
      </c>
      <c r="H7007" s="18" t="s">
        <v>1899</v>
      </c>
    </row>
    <row r="7008" spans="1:8" x14ac:dyDescent="0.25">
      <c r="A7008" s="19"/>
      <c r="C7008" t="s">
        <v>5358</v>
      </c>
      <c r="D7008" t="s">
        <v>5357</v>
      </c>
      <c r="G7008" t="s">
        <v>5067</v>
      </c>
      <c r="H7008" s="18" t="s">
        <v>1938</v>
      </c>
    </row>
    <row r="7009" spans="1:8" x14ac:dyDescent="0.25">
      <c r="A7009" s="19"/>
      <c r="C7009" t="s">
        <v>5356</v>
      </c>
      <c r="D7009" t="s">
        <v>5355</v>
      </c>
      <c r="G7009" t="s">
        <v>5348</v>
      </c>
      <c r="H7009" s="18" t="s">
        <v>1971</v>
      </c>
    </row>
    <row r="7010" spans="1:8" x14ac:dyDescent="0.25">
      <c r="A7010" s="19"/>
      <c r="C7010" t="s">
        <v>5354</v>
      </c>
      <c r="D7010" t="s">
        <v>5353</v>
      </c>
      <c r="G7010" t="s">
        <v>5345</v>
      </c>
      <c r="H7010" s="18" t="s">
        <v>2004</v>
      </c>
    </row>
    <row r="7011" spans="1:8" x14ac:dyDescent="0.25">
      <c r="A7011" s="19"/>
      <c r="C7011" t="s">
        <v>5352</v>
      </c>
      <c r="D7011" t="s">
        <v>5351</v>
      </c>
      <c r="G7011" t="s">
        <v>5342</v>
      </c>
      <c r="H7011" s="18" t="s">
        <v>2034</v>
      </c>
    </row>
    <row r="7012" spans="1:8" x14ac:dyDescent="0.25">
      <c r="A7012" s="19"/>
      <c r="C7012" t="s">
        <v>5350</v>
      </c>
      <c r="D7012" t="s">
        <v>5349</v>
      </c>
      <c r="G7012" t="s">
        <v>5339</v>
      </c>
      <c r="H7012" s="18" t="s">
        <v>2063</v>
      </c>
    </row>
    <row r="7013" spans="1:8" x14ac:dyDescent="0.25">
      <c r="A7013" s="19"/>
      <c r="C7013" t="s">
        <v>5347</v>
      </c>
      <c r="D7013" t="s">
        <v>5346</v>
      </c>
      <c r="G7013" t="s">
        <v>5337</v>
      </c>
      <c r="H7013" s="18" t="s">
        <v>2090</v>
      </c>
    </row>
    <row r="7014" spans="1:8" x14ac:dyDescent="0.25">
      <c r="A7014" s="19"/>
      <c r="C7014" t="s">
        <v>5344</v>
      </c>
      <c r="D7014" t="s">
        <v>5343</v>
      </c>
      <c r="G7014" t="s">
        <v>5335</v>
      </c>
      <c r="H7014" s="18" t="s">
        <v>2115</v>
      </c>
    </row>
    <row r="7015" spans="1:8" x14ac:dyDescent="0.25">
      <c r="A7015" s="19"/>
      <c r="C7015" t="s">
        <v>5341</v>
      </c>
      <c r="D7015" t="s">
        <v>5340</v>
      </c>
      <c r="G7015" t="s">
        <v>5333</v>
      </c>
      <c r="H7015" s="18" t="s">
        <v>2140</v>
      </c>
    </row>
    <row r="7016" spans="1:8" x14ac:dyDescent="0.25">
      <c r="A7016" s="19"/>
      <c r="C7016" t="s">
        <v>41843</v>
      </c>
      <c r="D7016" t="s">
        <v>41842</v>
      </c>
      <c r="G7016" t="s">
        <v>5331</v>
      </c>
      <c r="H7016" s="18" t="s">
        <v>2163</v>
      </c>
    </row>
    <row r="7017" spans="1:8" x14ac:dyDescent="0.25">
      <c r="A7017" s="19"/>
      <c r="C7017" t="s">
        <v>41841</v>
      </c>
      <c r="D7017" t="s">
        <v>41840</v>
      </c>
      <c r="G7017" t="s">
        <v>5329</v>
      </c>
      <c r="H7017" s="18" t="s">
        <v>2187</v>
      </c>
    </row>
    <row r="7018" spans="1:8" x14ac:dyDescent="0.25">
      <c r="A7018" s="19"/>
      <c r="C7018" t="s">
        <v>41839</v>
      </c>
      <c r="D7018" t="s">
        <v>41838</v>
      </c>
      <c r="G7018" t="s">
        <v>5327</v>
      </c>
      <c r="H7018" s="18" t="s">
        <v>2210</v>
      </c>
    </row>
    <row r="7019" spans="1:8" x14ac:dyDescent="0.25">
      <c r="A7019" s="19"/>
      <c r="C7019" t="s">
        <v>41837</v>
      </c>
      <c r="D7019" t="s">
        <v>41836</v>
      </c>
      <c r="G7019" t="s">
        <v>5325</v>
      </c>
      <c r="H7019" s="18" t="s">
        <v>2230</v>
      </c>
    </row>
    <row r="7020" spans="1:8" x14ac:dyDescent="0.25">
      <c r="A7020" s="19"/>
      <c r="C7020" t="s">
        <v>41835</v>
      </c>
      <c r="D7020" t="s">
        <v>41834</v>
      </c>
      <c r="G7020" t="s">
        <v>5323</v>
      </c>
      <c r="H7020" s="18" t="s">
        <v>2250</v>
      </c>
    </row>
    <row r="7021" spans="1:8" x14ac:dyDescent="0.25">
      <c r="A7021" s="19"/>
      <c r="C7021" t="s">
        <v>41833</v>
      </c>
      <c r="D7021" t="s">
        <v>41832</v>
      </c>
      <c r="G7021" t="s">
        <v>5321</v>
      </c>
      <c r="H7021" s="18" t="s">
        <v>2270</v>
      </c>
    </row>
    <row r="7022" spans="1:8" x14ac:dyDescent="0.25">
      <c r="A7022" s="19"/>
      <c r="C7022" t="s">
        <v>41831</v>
      </c>
      <c r="D7022" t="s">
        <v>41830</v>
      </c>
      <c r="G7022" t="s">
        <v>5319</v>
      </c>
      <c r="H7022" s="18" t="s">
        <v>2290</v>
      </c>
    </row>
    <row r="7023" spans="1:8" x14ac:dyDescent="0.25">
      <c r="A7023" s="19"/>
      <c r="C7023" t="s">
        <v>41829</v>
      </c>
      <c r="D7023" t="s">
        <v>41828</v>
      </c>
      <c r="G7023" t="s">
        <v>5317</v>
      </c>
      <c r="H7023" s="18" t="s">
        <v>2310</v>
      </c>
    </row>
    <row r="7024" spans="1:8" x14ac:dyDescent="0.25">
      <c r="A7024" s="19"/>
      <c r="C7024" t="s">
        <v>41827</v>
      </c>
      <c r="D7024" t="s">
        <v>41826</v>
      </c>
      <c r="G7024" t="s">
        <v>5315</v>
      </c>
      <c r="H7024" s="18" t="s">
        <v>2329</v>
      </c>
    </row>
    <row r="7025" spans="1:8" x14ac:dyDescent="0.25">
      <c r="A7025" s="19"/>
      <c r="C7025" t="s">
        <v>41825</v>
      </c>
      <c r="D7025" t="s">
        <v>41824</v>
      </c>
      <c r="G7025" t="s">
        <v>5313</v>
      </c>
      <c r="H7025" s="18" t="s">
        <v>2347</v>
      </c>
    </row>
    <row r="7026" spans="1:8" x14ac:dyDescent="0.25">
      <c r="A7026" s="19"/>
      <c r="C7026" t="s">
        <v>41823</v>
      </c>
      <c r="D7026" t="s">
        <v>41822</v>
      </c>
      <c r="G7026" t="s">
        <v>5311</v>
      </c>
      <c r="H7026" s="18" t="s">
        <v>2364</v>
      </c>
    </row>
    <row r="7027" spans="1:8" x14ac:dyDescent="0.25">
      <c r="A7027" s="19"/>
      <c r="C7027" t="s">
        <v>5338</v>
      </c>
      <c r="D7027" t="s">
        <v>460</v>
      </c>
      <c r="G7027" t="s">
        <v>5309</v>
      </c>
      <c r="H7027" s="18" t="s">
        <v>2381</v>
      </c>
    </row>
    <row r="7028" spans="1:8" x14ac:dyDescent="0.25">
      <c r="A7028" s="19"/>
      <c r="C7028" t="s">
        <v>5336</v>
      </c>
      <c r="D7028" t="s">
        <v>531</v>
      </c>
      <c r="G7028" t="s">
        <v>5307</v>
      </c>
      <c r="H7028" s="18" t="s">
        <v>2397</v>
      </c>
    </row>
    <row r="7029" spans="1:8" x14ac:dyDescent="0.25">
      <c r="A7029" s="19"/>
      <c r="C7029" t="s">
        <v>5334</v>
      </c>
      <c r="D7029" t="s">
        <v>587</v>
      </c>
      <c r="G7029" t="s">
        <v>5305</v>
      </c>
      <c r="H7029" s="18" t="s">
        <v>2411</v>
      </c>
    </row>
    <row r="7030" spans="1:8" x14ac:dyDescent="0.25">
      <c r="A7030" s="19"/>
      <c r="C7030" t="s">
        <v>5332</v>
      </c>
      <c r="D7030" t="s">
        <v>637</v>
      </c>
      <c r="G7030" t="s">
        <v>5303</v>
      </c>
      <c r="H7030" s="18" t="s">
        <v>2424</v>
      </c>
    </row>
    <row r="7031" spans="1:8" x14ac:dyDescent="0.25">
      <c r="A7031" s="19"/>
      <c r="C7031" t="s">
        <v>5330</v>
      </c>
      <c r="D7031" t="s">
        <v>685</v>
      </c>
      <c r="G7031" t="s">
        <v>5301</v>
      </c>
      <c r="H7031" s="18" t="s">
        <v>2437</v>
      </c>
    </row>
    <row r="7032" spans="1:8" x14ac:dyDescent="0.25">
      <c r="A7032" s="19"/>
      <c r="C7032" t="s">
        <v>5328</v>
      </c>
      <c r="D7032" t="s">
        <v>727</v>
      </c>
      <c r="G7032" t="s">
        <v>5299</v>
      </c>
      <c r="H7032" s="18" t="s">
        <v>2450</v>
      </c>
    </row>
    <row r="7033" spans="1:8" x14ac:dyDescent="0.25">
      <c r="A7033" s="19"/>
      <c r="C7033" t="s">
        <v>5326</v>
      </c>
      <c r="D7033" t="s">
        <v>766</v>
      </c>
      <c r="G7033" t="s">
        <v>5297</v>
      </c>
      <c r="H7033" s="18" t="s">
        <v>2463</v>
      </c>
    </row>
    <row r="7034" spans="1:8" x14ac:dyDescent="0.25">
      <c r="A7034" s="19"/>
      <c r="C7034" t="s">
        <v>5324</v>
      </c>
      <c r="D7034" t="s">
        <v>802</v>
      </c>
      <c r="G7034" t="s">
        <v>5295</v>
      </c>
      <c r="H7034" s="18" t="s">
        <v>2475</v>
      </c>
    </row>
    <row r="7035" spans="1:8" x14ac:dyDescent="0.25">
      <c r="A7035" s="19"/>
      <c r="C7035" t="s">
        <v>5322</v>
      </c>
      <c r="D7035" t="s">
        <v>836</v>
      </c>
      <c r="G7035" t="s">
        <v>5293</v>
      </c>
      <c r="H7035" s="18" t="s">
        <v>5292</v>
      </c>
    </row>
    <row r="7036" spans="1:8" x14ac:dyDescent="0.25">
      <c r="A7036" s="19"/>
      <c r="C7036" t="s">
        <v>5320</v>
      </c>
      <c r="D7036" t="s">
        <v>868</v>
      </c>
      <c r="G7036" t="s">
        <v>5290</v>
      </c>
      <c r="H7036" s="18" t="s">
        <v>2499</v>
      </c>
    </row>
    <row r="7037" spans="1:8" x14ac:dyDescent="0.25">
      <c r="A7037" s="19"/>
      <c r="C7037" t="s">
        <v>5318</v>
      </c>
      <c r="D7037" t="s">
        <v>897</v>
      </c>
      <c r="G7037" t="s">
        <v>5288</v>
      </c>
      <c r="H7037" s="18" t="s">
        <v>2511</v>
      </c>
    </row>
    <row r="7038" spans="1:8" x14ac:dyDescent="0.25">
      <c r="A7038" s="19"/>
      <c r="C7038" t="s">
        <v>5316</v>
      </c>
      <c r="D7038" t="s">
        <v>926</v>
      </c>
      <c r="G7038" t="s">
        <v>5286</v>
      </c>
      <c r="H7038" s="18" t="s">
        <v>2522</v>
      </c>
    </row>
    <row r="7039" spans="1:8" x14ac:dyDescent="0.25">
      <c r="A7039" s="19"/>
      <c r="C7039" t="s">
        <v>5314</v>
      </c>
      <c r="D7039" t="s">
        <v>954</v>
      </c>
      <c r="G7039" t="s">
        <v>5284</v>
      </c>
      <c r="H7039" s="18" t="s">
        <v>2533</v>
      </c>
    </row>
    <row r="7040" spans="1:8" x14ac:dyDescent="0.25">
      <c r="A7040" s="19"/>
      <c r="C7040" t="s">
        <v>5312</v>
      </c>
      <c r="D7040" t="s">
        <v>982</v>
      </c>
      <c r="G7040" t="s">
        <v>5282</v>
      </c>
      <c r="H7040" s="18" t="s">
        <v>5281</v>
      </c>
    </row>
    <row r="7041" spans="1:8" x14ac:dyDescent="0.25">
      <c r="A7041" s="19"/>
      <c r="C7041" t="s">
        <v>5310</v>
      </c>
      <c r="D7041" t="s">
        <v>1008</v>
      </c>
      <c r="G7041" t="s">
        <v>5279</v>
      </c>
      <c r="H7041" s="18" t="s">
        <v>5278</v>
      </c>
    </row>
    <row r="7042" spans="1:8" x14ac:dyDescent="0.25">
      <c r="A7042" s="19"/>
      <c r="C7042" t="s">
        <v>5308</v>
      </c>
      <c r="D7042" t="s">
        <v>1031</v>
      </c>
      <c r="G7042" t="s">
        <v>5276</v>
      </c>
      <c r="H7042" s="18" t="s">
        <v>5275</v>
      </c>
    </row>
    <row r="7043" spans="1:8" x14ac:dyDescent="0.25">
      <c r="A7043" s="19"/>
      <c r="C7043" t="s">
        <v>5306</v>
      </c>
      <c r="D7043" t="s">
        <v>1054</v>
      </c>
      <c r="G7043" t="s">
        <v>5273</v>
      </c>
      <c r="H7043" s="18" t="s">
        <v>5272</v>
      </c>
    </row>
    <row r="7044" spans="1:8" x14ac:dyDescent="0.25">
      <c r="A7044" s="19"/>
      <c r="C7044" t="s">
        <v>5304</v>
      </c>
      <c r="D7044" t="s">
        <v>1074</v>
      </c>
      <c r="G7044" t="s">
        <v>5270</v>
      </c>
      <c r="H7044" s="18" t="s">
        <v>5269</v>
      </c>
    </row>
    <row r="7045" spans="1:8" x14ac:dyDescent="0.25">
      <c r="A7045" s="19"/>
      <c r="C7045" t="s">
        <v>5302</v>
      </c>
      <c r="D7045" t="s">
        <v>1093</v>
      </c>
      <c r="G7045" t="s">
        <v>5267</v>
      </c>
      <c r="H7045" s="18" t="s">
        <v>5266</v>
      </c>
    </row>
    <row r="7046" spans="1:8" x14ac:dyDescent="0.25">
      <c r="A7046" s="19"/>
      <c r="C7046" t="s">
        <v>5300</v>
      </c>
      <c r="D7046" t="s">
        <v>1112</v>
      </c>
      <c r="G7046" t="s">
        <v>5264</v>
      </c>
      <c r="H7046" s="18" t="s">
        <v>5263</v>
      </c>
    </row>
    <row r="7047" spans="1:8" x14ac:dyDescent="0.25">
      <c r="A7047" s="19"/>
      <c r="C7047" t="s">
        <v>5298</v>
      </c>
      <c r="D7047" t="s">
        <v>1128</v>
      </c>
      <c r="G7047" t="s">
        <v>5261</v>
      </c>
      <c r="H7047" s="18" t="s">
        <v>5260</v>
      </c>
    </row>
    <row r="7048" spans="1:8" x14ac:dyDescent="0.25">
      <c r="A7048" s="19"/>
      <c r="C7048" t="s">
        <v>5296</v>
      </c>
      <c r="D7048" t="s">
        <v>1143</v>
      </c>
      <c r="G7048" t="s">
        <v>5258</v>
      </c>
      <c r="H7048" s="18" t="s">
        <v>5257</v>
      </c>
    </row>
    <row r="7049" spans="1:8" x14ac:dyDescent="0.25">
      <c r="A7049" s="19"/>
      <c r="C7049" t="s">
        <v>5294</v>
      </c>
      <c r="D7049" t="s">
        <v>1158</v>
      </c>
      <c r="G7049" t="s">
        <v>5254</v>
      </c>
      <c r="H7049" s="18" t="s">
        <v>5253</v>
      </c>
    </row>
    <row r="7050" spans="1:8" x14ac:dyDescent="0.25">
      <c r="A7050" s="19"/>
      <c r="C7050" t="s">
        <v>5291</v>
      </c>
      <c r="D7050" t="s">
        <v>1173</v>
      </c>
      <c r="G7050" t="s">
        <v>5251</v>
      </c>
      <c r="H7050" s="18" t="s">
        <v>5250</v>
      </c>
    </row>
    <row r="7051" spans="1:8" x14ac:dyDescent="0.25">
      <c r="A7051" s="19"/>
      <c r="C7051" t="s">
        <v>5289</v>
      </c>
      <c r="D7051" t="s">
        <v>1187</v>
      </c>
      <c r="G7051" t="s">
        <v>5248</v>
      </c>
      <c r="H7051" s="18" t="s">
        <v>5247</v>
      </c>
    </row>
    <row r="7052" spans="1:8" x14ac:dyDescent="0.25">
      <c r="A7052" s="19"/>
      <c r="C7052" t="s">
        <v>5287</v>
      </c>
      <c r="D7052" t="s">
        <v>1200</v>
      </c>
      <c r="G7052" t="s">
        <v>5245</v>
      </c>
      <c r="H7052" s="18" t="s">
        <v>5244</v>
      </c>
    </row>
    <row r="7053" spans="1:8" x14ac:dyDescent="0.25">
      <c r="A7053" s="19"/>
      <c r="C7053" t="s">
        <v>5285</v>
      </c>
      <c r="D7053" t="s">
        <v>1213</v>
      </c>
      <c r="G7053" t="s">
        <v>5242</v>
      </c>
      <c r="H7053" s="18" t="s">
        <v>5241</v>
      </c>
    </row>
    <row r="7054" spans="1:8" x14ac:dyDescent="0.25">
      <c r="A7054" s="19"/>
      <c r="C7054" t="s">
        <v>5283</v>
      </c>
      <c r="D7054" t="s">
        <v>1225</v>
      </c>
      <c r="G7054" t="s">
        <v>5239</v>
      </c>
      <c r="H7054" s="18" t="s">
        <v>5238</v>
      </c>
    </row>
    <row r="7055" spans="1:8" x14ac:dyDescent="0.25">
      <c r="A7055" s="19"/>
      <c r="C7055" t="s">
        <v>5280</v>
      </c>
      <c r="D7055" t="s">
        <v>1238</v>
      </c>
      <c r="G7055" t="s">
        <v>5236</v>
      </c>
      <c r="H7055" s="18" t="s">
        <v>5235</v>
      </c>
    </row>
    <row r="7056" spans="1:8" x14ac:dyDescent="0.25">
      <c r="A7056" s="19"/>
      <c r="C7056" t="s">
        <v>5277</v>
      </c>
      <c r="D7056" t="s">
        <v>1249</v>
      </c>
      <c r="G7056" t="s">
        <v>5233</v>
      </c>
      <c r="H7056" s="18" t="s">
        <v>5232</v>
      </c>
    </row>
    <row r="7057" spans="1:8" x14ac:dyDescent="0.25">
      <c r="A7057" s="19"/>
      <c r="C7057" t="s">
        <v>5274</v>
      </c>
      <c r="D7057" t="s">
        <v>1260</v>
      </c>
      <c r="G7057" t="s">
        <v>5230</v>
      </c>
      <c r="H7057" s="18" t="s">
        <v>5229</v>
      </c>
    </row>
    <row r="7058" spans="1:8" x14ac:dyDescent="0.25">
      <c r="A7058" s="19"/>
      <c r="C7058" t="s">
        <v>5271</v>
      </c>
      <c r="D7058" t="s">
        <v>1270</v>
      </c>
      <c r="G7058" t="s">
        <v>5227</v>
      </c>
      <c r="H7058" s="18" t="s">
        <v>5226</v>
      </c>
    </row>
    <row r="7059" spans="1:8" x14ac:dyDescent="0.25">
      <c r="A7059" s="19"/>
      <c r="C7059" t="s">
        <v>5268</v>
      </c>
      <c r="D7059" t="s">
        <v>1280</v>
      </c>
      <c r="G7059" t="s">
        <v>41821</v>
      </c>
      <c r="H7059" s="18" t="s">
        <v>41820</v>
      </c>
    </row>
    <row r="7060" spans="1:8" x14ac:dyDescent="0.25">
      <c r="A7060" s="19"/>
      <c r="C7060" t="s">
        <v>5265</v>
      </c>
      <c r="D7060" t="s">
        <v>1290</v>
      </c>
      <c r="G7060" t="s">
        <v>41819</v>
      </c>
      <c r="H7060" s="18" t="s">
        <v>41818</v>
      </c>
    </row>
    <row r="7061" spans="1:8" x14ac:dyDescent="0.25">
      <c r="A7061" s="19"/>
      <c r="C7061" t="s">
        <v>5262</v>
      </c>
      <c r="D7061" t="s">
        <v>1299</v>
      </c>
      <c r="G7061" t="s">
        <v>41817</v>
      </c>
      <c r="H7061" s="18" t="s">
        <v>41816</v>
      </c>
    </row>
    <row r="7062" spans="1:8" x14ac:dyDescent="0.25">
      <c r="A7062" s="19"/>
      <c r="C7062" t="s">
        <v>5259</v>
      </c>
      <c r="D7062" t="s">
        <v>1308</v>
      </c>
      <c r="G7062" t="s">
        <v>41815</v>
      </c>
      <c r="H7062" s="18" t="s">
        <v>41814</v>
      </c>
    </row>
    <row r="7063" spans="1:8" x14ac:dyDescent="0.25">
      <c r="A7063" s="19"/>
      <c r="C7063" t="s">
        <v>5256</v>
      </c>
      <c r="D7063" t="s">
        <v>5255</v>
      </c>
      <c r="G7063" t="s">
        <v>5224</v>
      </c>
      <c r="H7063" s="18" t="s">
        <v>1749</v>
      </c>
    </row>
    <row r="7064" spans="1:8" x14ac:dyDescent="0.25">
      <c r="A7064" s="19"/>
      <c r="C7064" t="s">
        <v>5252</v>
      </c>
      <c r="D7064" t="s">
        <v>1326</v>
      </c>
      <c r="G7064" t="s">
        <v>5222</v>
      </c>
      <c r="H7064" s="18" t="s">
        <v>1803</v>
      </c>
    </row>
    <row r="7065" spans="1:8" x14ac:dyDescent="0.25">
      <c r="A7065" s="19"/>
      <c r="C7065" t="s">
        <v>5249</v>
      </c>
      <c r="D7065" t="s">
        <v>1334</v>
      </c>
      <c r="G7065" t="s">
        <v>5220</v>
      </c>
      <c r="H7065" s="18" t="s">
        <v>5219</v>
      </c>
    </row>
    <row r="7066" spans="1:8" x14ac:dyDescent="0.25">
      <c r="A7066" s="19"/>
      <c r="C7066" t="s">
        <v>5246</v>
      </c>
      <c r="D7066" t="s">
        <v>1342</v>
      </c>
      <c r="G7066" t="s">
        <v>5046</v>
      </c>
      <c r="H7066" s="18" t="s">
        <v>5217</v>
      </c>
    </row>
    <row r="7067" spans="1:8" x14ac:dyDescent="0.25">
      <c r="A7067" s="19"/>
      <c r="C7067" t="s">
        <v>5243</v>
      </c>
      <c r="D7067" t="s">
        <v>1350</v>
      </c>
      <c r="G7067" t="s">
        <v>5215</v>
      </c>
      <c r="H7067" s="18" t="s">
        <v>1750</v>
      </c>
    </row>
    <row r="7068" spans="1:8" x14ac:dyDescent="0.25">
      <c r="A7068" s="19"/>
      <c r="C7068" t="s">
        <v>5240</v>
      </c>
      <c r="D7068" t="s">
        <v>1358</v>
      </c>
      <c r="G7068" t="s">
        <v>5213</v>
      </c>
      <c r="H7068" s="18" t="s">
        <v>1804</v>
      </c>
    </row>
    <row r="7069" spans="1:8" x14ac:dyDescent="0.25">
      <c r="A7069" s="19"/>
      <c r="C7069" t="s">
        <v>5237</v>
      </c>
      <c r="D7069" t="s">
        <v>1366</v>
      </c>
      <c r="G7069" t="s">
        <v>5211</v>
      </c>
      <c r="H7069" s="18" t="s">
        <v>1850</v>
      </c>
    </row>
    <row r="7070" spans="1:8" x14ac:dyDescent="0.25">
      <c r="A7070" s="19"/>
      <c r="C7070" t="s">
        <v>5234</v>
      </c>
      <c r="D7070" t="s">
        <v>1374</v>
      </c>
      <c r="G7070" t="s">
        <v>5209</v>
      </c>
      <c r="H7070" s="18" t="s">
        <v>1893</v>
      </c>
    </row>
    <row r="7071" spans="1:8" x14ac:dyDescent="0.25">
      <c r="A7071" s="19"/>
      <c r="C7071" t="s">
        <v>5231</v>
      </c>
      <c r="D7071" t="s">
        <v>1406</v>
      </c>
      <c r="G7071" t="s">
        <v>5206</v>
      </c>
      <c r="H7071" s="18" t="s">
        <v>5205</v>
      </c>
    </row>
    <row r="7072" spans="1:8" x14ac:dyDescent="0.25">
      <c r="A7072" s="19"/>
      <c r="C7072" t="s">
        <v>5228</v>
      </c>
      <c r="D7072" t="s">
        <v>1398</v>
      </c>
      <c r="G7072" t="s">
        <v>5203</v>
      </c>
      <c r="H7072" s="18" t="s">
        <v>1757</v>
      </c>
    </row>
    <row r="7073" spans="1:8" x14ac:dyDescent="0.25">
      <c r="A7073" s="19"/>
      <c r="C7073" t="s">
        <v>5225</v>
      </c>
      <c r="D7073" t="s">
        <v>1390</v>
      </c>
      <c r="G7073" t="s">
        <v>5201</v>
      </c>
      <c r="H7073" s="18" t="s">
        <v>1811</v>
      </c>
    </row>
    <row r="7074" spans="1:8" x14ac:dyDescent="0.25">
      <c r="A7074" s="19"/>
      <c r="C7074" t="s">
        <v>5223</v>
      </c>
      <c r="D7074" t="s">
        <v>1382</v>
      </c>
      <c r="G7074" t="s">
        <v>5199</v>
      </c>
      <c r="H7074" s="18" t="s">
        <v>1856</v>
      </c>
    </row>
    <row r="7075" spans="1:8" x14ac:dyDescent="0.25">
      <c r="A7075" s="19"/>
      <c r="C7075" t="s">
        <v>5221</v>
      </c>
      <c r="D7075" t="s">
        <v>1485</v>
      </c>
      <c r="G7075" t="s">
        <v>5197</v>
      </c>
      <c r="H7075" s="18" t="s">
        <v>1898</v>
      </c>
    </row>
    <row r="7076" spans="1:8" x14ac:dyDescent="0.25">
      <c r="A7076" s="19"/>
      <c r="C7076" t="s">
        <v>5218</v>
      </c>
      <c r="D7076" t="s">
        <v>1478</v>
      </c>
      <c r="G7076" t="s">
        <v>5194</v>
      </c>
      <c r="H7076" s="18" t="s">
        <v>1937</v>
      </c>
    </row>
    <row r="7077" spans="1:8" x14ac:dyDescent="0.25">
      <c r="A7077" s="19"/>
      <c r="C7077" t="s">
        <v>5216</v>
      </c>
      <c r="D7077" t="s">
        <v>1471</v>
      </c>
      <c r="G7077" t="s">
        <v>5191</v>
      </c>
      <c r="H7077" s="18" t="s">
        <v>1970</v>
      </c>
    </row>
    <row r="7078" spans="1:8" x14ac:dyDescent="0.25">
      <c r="A7078" s="19"/>
      <c r="C7078" t="s">
        <v>5214</v>
      </c>
      <c r="D7078" t="s">
        <v>1463</v>
      </c>
      <c r="G7078" t="s">
        <v>5188</v>
      </c>
      <c r="H7078" s="18" t="s">
        <v>5187</v>
      </c>
    </row>
    <row r="7079" spans="1:8" x14ac:dyDescent="0.25">
      <c r="A7079" s="19"/>
      <c r="C7079" t="s">
        <v>5212</v>
      </c>
      <c r="D7079" t="s">
        <v>1456</v>
      </c>
      <c r="G7079" t="s">
        <v>5184</v>
      </c>
      <c r="H7079" s="18" t="s">
        <v>2033</v>
      </c>
    </row>
    <row r="7080" spans="1:8" x14ac:dyDescent="0.25">
      <c r="A7080" s="19"/>
      <c r="C7080" t="s">
        <v>5210</v>
      </c>
      <c r="D7080" t="s">
        <v>1449</v>
      </c>
      <c r="G7080" t="s">
        <v>5181</v>
      </c>
      <c r="H7080" s="18" t="s">
        <v>2062</v>
      </c>
    </row>
    <row r="7081" spans="1:8" x14ac:dyDescent="0.25">
      <c r="A7081" s="19"/>
      <c r="C7081" t="s">
        <v>5208</v>
      </c>
      <c r="D7081" t="s">
        <v>5207</v>
      </c>
      <c r="G7081" t="s">
        <v>5178</v>
      </c>
      <c r="H7081" s="18" t="s">
        <v>2089</v>
      </c>
    </row>
    <row r="7082" spans="1:8" x14ac:dyDescent="0.25">
      <c r="A7082" s="19"/>
      <c r="C7082" t="s">
        <v>5204</v>
      </c>
      <c r="D7082" t="s">
        <v>1435</v>
      </c>
      <c r="G7082" t="s">
        <v>5175</v>
      </c>
      <c r="H7082" s="18" t="s">
        <v>2114</v>
      </c>
    </row>
    <row r="7083" spans="1:8" x14ac:dyDescent="0.25">
      <c r="A7083" s="19"/>
      <c r="C7083" t="s">
        <v>5202</v>
      </c>
      <c r="D7083" t="s">
        <v>1428</v>
      </c>
      <c r="G7083" t="s">
        <v>5172</v>
      </c>
      <c r="H7083" s="18" t="s">
        <v>2139</v>
      </c>
    </row>
    <row r="7084" spans="1:8" x14ac:dyDescent="0.25">
      <c r="A7084" s="19"/>
      <c r="C7084" t="s">
        <v>5200</v>
      </c>
      <c r="D7084" t="s">
        <v>1421</v>
      </c>
      <c r="G7084" t="s">
        <v>5169</v>
      </c>
      <c r="H7084" s="18" t="s">
        <v>2162</v>
      </c>
    </row>
    <row r="7085" spans="1:8" x14ac:dyDescent="0.25">
      <c r="A7085" s="19"/>
      <c r="C7085" t="s">
        <v>5198</v>
      </c>
      <c r="D7085" t="s">
        <v>1414</v>
      </c>
      <c r="G7085" t="s">
        <v>5166</v>
      </c>
      <c r="H7085" s="18" t="s">
        <v>2186</v>
      </c>
    </row>
    <row r="7086" spans="1:8" x14ac:dyDescent="0.25">
      <c r="A7086" s="19"/>
      <c r="C7086" t="s">
        <v>5196</v>
      </c>
      <c r="D7086" t="s">
        <v>5195</v>
      </c>
      <c r="G7086" t="s">
        <v>5163</v>
      </c>
      <c r="H7086" s="18" t="s">
        <v>2209</v>
      </c>
    </row>
    <row r="7087" spans="1:8" x14ac:dyDescent="0.25">
      <c r="A7087" s="19"/>
      <c r="C7087" t="s">
        <v>5193</v>
      </c>
      <c r="D7087" t="s">
        <v>5192</v>
      </c>
      <c r="G7087" t="s">
        <v>5160</v>
      </c>
      <c r="H7087" s="18" t="s">
        <v>2229</v>
      </c>
    </row>
    <row r="7088" spans="1:8" x14ac:dyDescent="0.25">
      <c r="A7088" s="19"/>
      <c r="C7088" t="s">
        <v>5190</v>
      </c>
      <c r="D7088" t="s">
        <v>5189</v>
      </c>
      <c r="G7088" t="s">
        <v>5157</v>
      </c>
      <c r="H7088" s="18" t="s">
        <v>2249</v>
      </c>
    </row>
    <row r="7089" spans="1:8" x14ac:dyDescent="0.25">
      <c r="A7089" s="19"/>
      <c r="C7089" t="s">
        <v>5186</v>
      </c>
      <c r="D7089" t="s">
        <v>5185</v>
      </c>
      <c r="G7089" t="s">
        <v>5154</v>
      </c>
      <c r="H7089" s="18" t="s">
        <v>2269</v>
      </c>
    </row>
    <row r="7090" spans="1:8" x14ac:dyDescent="0.25">
      <c r="A7090" s="19"/>
      <c r="C7090" t="s">
        <v>5183</v>
      </c>
      <c r="D7090" t="s">
        <v>5182</v>
      </c>
      <c r="G7090" t="s">
        <v>5151</v>
      </c>
      <c r="H7090" s="18" t="s">
        <v>2289</v>
      </c>
    </row>
    <row r="7091" spans="1:8" x14ac:dyDescent="0.25">
      <c r="A7091" s="19"/>
      <c r="C7091" t="s">
        <v>5180</v>
      </c>
      <c r="D7091" t="s">
        <v>5179</v>
      </c>
      <c r="G7091" t="s">
        <v>5148</v>
      </c>
      <c r="H7091" s="18" t="s">
        <v>2309</v>
      </c>
    </row>
    <row r="7092" spans="1:8" x14ac:dyDescent="0.25">
      <c r="A7092" s="19"/>
      <c r="C7092" t="s">
        <v>5177</v>
      </c>
      <c r="D7092" t="s">
        <v>5176</v>
      </c>
      <c r="G7092" t="s">
        <v>5145</v>
      </c>
      <c r="H7092" s="18" t="s">
        <v>2328</v>
      </c>
    </row>
    <row r="7093" spans="1:8" x14ac:dyDescent="0.25">
      <c r="A7093" s="19"/>
      <c r="C7093" t="s">
        <v>5174</v>
      </c>
      <c r="D7093" t="s">
        <v>5173</v>
      </c>
      <c r="G7093" t="s">
        <v>5142</v>
      </c>
      <c r="H7093" s="18" t="s">
        <v>2363</v>
      </c>
    </row>
    <row r="7094" spans="1:8" x14ac:dyDescent="0.25">
      <c r="A7094" s="19"/>
      <c r="C7094" t="s">
        <v>5171</v>
      </c>
      <c r="D7094" t="s">
        <v>5170</v>
      </c>
      <c r="G7094" t="s">
        <v>5139</v>
      </c>
      <c r="H7094" s="18" t="s">
        <v>2380</v>
      </c>
    </row>
    <row r="7095" spans="1:8" x14ac:dyDescent="0.25">
      <c r="A7095" s="19"/>
      <c r="C7095" t="s">
        <v>5168</v>
      </c>
      <c r="D7095" t="s">
        <v>5167</v>
      </c>
      <c r="G7095" t="s">
        <v>5136</v>
      </c>
      <c r="H7095" s="18" t="s">
        <v>2410</v>
      </c>
    </row>
    <row r="7096" spans="1:8" x14ac:dyDescent="0.25">
      <c r="A7096" s="19"/>
      <c r="C7096" t="s">
        <v>5165</v>
      </c>
      <c r="D7096" t="s">
        <v>5164</v>
      </c>
      <c r="G7096" t="s">
        <v>5133</v>
      </c>
      <c r="H7096" s="18" t="s">
        <v>2396</v>
      </c>
    </row>
    <row r="7097" spans="1:8" x14ac:dyDescent="0.25">
      <c r="A7097" s="19"/>
      <c r="C7097" t="s">
        <v>5162</v>
      </c>
      <c r="D7097" t="s">
        <v>5161</v>
      </c>
      <c r="G7097" t="s">
        <v>5130</v>
      </c>
      <c r="H7097" s="18" t="s">
        <v>5129</v>
      </c>
    </row>
    <row r="7098" spans="1:8" x14ac:dyDescent="0.25">
      <c r="A7098" s="19"/>
      <c r="C7098" t="s">
        <v>5159</v>
      </c>
      <c r="D7098" t="s">
        <v>5158</v>
      </c>
      <c r="G7098" t="s">
        <v>5126</v>
      </c>
      <c r="H7098" s="18" t="s">
        <v>5125</v>
      </c>
    </row>
    <row r="7099" spans="1:8" x14ac:dyDescent="0.25">
      <c r="A7099" s="19"/>
      <c r="C7099" t="s">
        <v>5156</v>
      </c>
      <c r="D7099" t="s">
        <v>5155</v>
      </c>
      <c r="G7099" t="s">
        <v>5122</v>
      </c>
      <c r="H7099" s="18" t="s">
        <v>5121</v>
      </c>
    </row>
    <row r="7100" spans="1:8" x14ac:dyDescent="0.25">
      <c r="A7100" s="19"/>
      <c r="C7100" t="s">
        <v>5153</v>
      </c>
      <c r="D7100" t="s">
        <v>5152</v>
      </c>
      <c r="G7100" t="s">
        <v>5118</v>
      </c>
      <c r="H7100" s="18" t="s">
        <v>5117</v>
      </c>
    </row>
    <row r="7101" spans="1:8" x14ac:dyDescent="0.25">
      <c r="A7101" s="19"/>
      <c r="C7101" t="s">
        <v>5150</v>
      </c>
      <c r="D7101" t="s">
        <v>5149</v>
      </c>
      <c r="G7101" t="s">
        <v>5114</v>
      </c>
      <c r="H7101" s="18" t="s">
        <v>5113</v>
      </c>
    </row>
    <row r="7102" spans="1:8" x14ac:dyDescent="0.25">
      <c r="A7102" s="19"/>
      <c r="C7102" t="s">
        <v>5147</v>
      </c>
      <c r="D7102" t="s">
        <v>5146</v>
      </c>
      <c r="G7102" t="s">
        <v>5110</v>
      </c>
      <c r="H7102" s="18" t="s">
        <v>5109</v>
      </c>
    </row>
    <row r="7103" spans="1:8" x14ac:dyDescent="0.25">
      <c r="A7103" s="19"/>
      <c r="C7103" t="s">
        <v>5144</v>
      </c>
      <c r="D7103" t="s">
        <v>5143</v>
      </c>
      <c r="G7103" t="s">
        <v>5106</v>
      </c>
      <c r="H7103" s="18" t="s">
        <v>5105</v>
      </c>
    </row>
    <row r="7104" spans="1:8" x14ac:dyDescent="0.25">
      <c r="A7104" s="19"/>
      <c r="C7104" t="s">
        <v>5141</v>
      </c>
      <c r="D7104" t="s">
        <v>5140</v>
      </c>
      <c r="G7104" t="s">
        <v>41813</v>
      </c>
      <c r="H7104" s="18" t="s">
        <v>41812</v>
      </c>
    </row>
    <row r="7105" spans="1:8" x14ac:dyDescent="0.25">
      <c r="A7105" s="19"/>
      <c r="C7105" t="s">
        <v>5138</v>
      </c>
      <c r="D7105" t="s">
        <v>5137</v>
      </c>
      <c r="G7105" t="s">
        <v>5102</v>
      </c>
      <c r="H7105" s="18" t="s">
        <v>1763</v>
      </c>
    </row>
    <row r="7106" spans="1:8" x14ac:dyDescent="0.25">
      <c r="A7106" s="19"/>
      <c r="C7106" t="s">
        <v>5135</v>
      </c>
      <c r="D7106" t="s">
        <v>5134</v>
      </c>
      <c r="G7106" t="s">
        <v>5099</v>
      </c>
      <c r="H7106" s="18" t="s">
        <v>1815</v>
      </c>
    </row>
    <row r="7107" spans="1:8" x14ac:dyDescent="0.25">
      <c r="A7107" s="19"/>
      <c r="C7107" t="s">
        <v>5132</v>
      </c>
      <c r="D7107" t="s">
        <v>5131</v>
      </c>
      <c r="G7107" t="s">
        <v>5096</v>
      </c>
      <c r="H7107" s="18" t="s">
        <v>1860</v>
      </c>
    </row>
    <row r="7108" spans="1:8" x14ac:dyDescent="0.25">
      <c r="A7108" s="19"/>
      <c r="C7108" t="s">
        <v>5128</v>
      </c>
      <c r="D7108" t="s">
        <v>5127</v>
      </c>
      <c r="G7108" t="s">
        <v>5093</v>
      </c>
      <c r="H7108" s="18" t="s">
        <v>1902</v>
      </c>
    </row>
    <row r="7109" spans="1:8" x14ac:dyDescent="0.25">
      <c r="A7109" s="19"/>
      <c r="C7109" t="s">
        <v>5124</v>
      </c>
      <c r="D7109" t="s">
        <v>5123</v>
      </c>
      <c r="G7109" t="s">
        <v>5090</v>
      </c>
      <c r="H7109" s="18" t="s">
        <v>1941</v>
      </c>
    </row>
    <row r="7110" spans="1:8" x14ac:dyDescent="0.25">
      <c r="A7110" s="19"/>
      <c r="C7110" t="s">
        <v>5120</v>
      </c>
      <c r="D7110" t="s">
        <v>5119</v>
      </c>
      <c r="G7110" t="s">
        <v>5087</v>
      </c>
      <c r="H7110" s="18" t="s">
        <v>1974</v>
      </c>
    </row>
    <row r="7111" spans="1:8" x14ac:dyDescent="0.25">
      <c r="A7111" s="19"/>
      <c r="C7111" t="s">
        <v>5116</v>
      </c>
      <c r="D7111" t="s">
        <v>5115</v>
      </c>
      <c r="G7111" t="s">
        <v>5084</v>
      </c>
      <c r="H7111" s="18" t="s">
        <v>2007</v>
      </c>
    </row>
    <row r="7112" spans="1:8" x14ac:dyDescent="0.25">
      <c r="A7112" s="19"/>
      <c r="C7112" t="s">
        <v>5112</v>
      </c>
      <c r="D7112" t="s">
        <v>5111</v>
      </c>
      <c r="G7112" t="s">
        <v>5081</v>
      </c>
      <c r="H7112" s="18" t="s">
        <v>2037</v>
      </c>
    </row>
    <row r="7113" spans="1:8" x14ac:dyDescent="0.25">
      <c r="A7113" s="19"/>
      <c r="C7113" t="s">
        <v>5108</v>
      </c>
      <c r="D7113" t="s">
        <v>5107</v>
      </c>
      <c r="G7113" t="s">
        <v>5078</v>
      </c>
      <c r="H7113" s="18" t="s">
        <v>5077</v>
      </c>
    </row>
    <row r="7114" spans="1:8" x14ac:dyDescent="0.25">
      <c r="A7114" s="19"/>
      <c r="C7114" t="s">
        <v>5104</v>
      </c>
      <c r="D7114" t="s">
        <v>5103</v>
      </c>
      <c r="G7114" t="s">
        <v>5074</v>
      </c>
      <c r="H7114" s="18" t="s">
        <v>1737</v>
      </c>
    </row>
    <row r="7115" spans="1:8" x14ac:dyDescent="0.25">
      <c r="A7115" s="19"/>
      <c r="C7115" t="s">
        <v>5101</v>
      </c>
      <c r="D7115" t="s">
        <v>5100</v>
      </c>
      <c r="G7115" t="s">
        <v>5071</v>
      </c>
      <c r="H7115" s="18" t="s">
        <v>1793</v>
      </c>
    </row>
    <row r="7116" spans="1:8" x14ac:dyDescent="0.25">
      <c r="A7116" s="19"/>
      <c r="C7116" t="s">
        <v>5098</v>
      </c>
      <c r="D7116" t="s">
        <v>5097</v>
      </c>
      <c r="G7116" t="s">
        <v>5068</v>
      </c>
      <c r="H7116" s="18" t="s">
        <v>1840</v>
      </c>
    </row>
    <row r="7117" spans="1:8" x14ac:dyDescent="0.25">
      <c r="A7117" s="19"/>
      <c r="C7117" t="s">
        <v>5095</v>
      </c>
      <c r="D7117" t="s">
        <v>5094</v>
      </c>
      <c r="G7117" t="s">
        <v>5065</v>
      </c>
      <c r="H7117" s="18" t="s">
        <v>1883</v>
      </c>
    </row>
    <row r="7118" spans="1:8" x14ac:dyDescent="0.25">
      <c r="A7118" s="19"/>
      <c r="C7118" t="s">
        <v>5092</v>
      </c>
      <c r="D7118" t="s">
        <v>5091</v>
      </c>
      <c r="G7118" t="s">
        <v>5063</v>
      </c>
      <c r="H7118" s="18" t="s">
        <v>1924</v>
      </c>
    </row>
    <row r="7119" spans="1:8" x14ac:dyDescent="0.25">
      <c r="A7119" s="19"/>
      <c r="C7119" t="s">
        <v>5089</v>
      </c>
      <c r="D7119" t="s">
        <v>5088</v>
      </c>
      <c r="G7119" t="s">
        <v>5061</v>
      </c>
      <c r="H7119" s="18" t="s">
        <v>1961</v>
      </c>
    </row>
    <row r="7120" spans="1:8" x14ac:dyDescent="0.25">
      <c r="A7120" s="19"/>
      <c r="C7120" t="s">
        <v>5086</v>
      </c>
      <c r="D7120" t="s">
        <v>5085</v>
      </c>
      <c r="G7120" t="s">
        <v>5059</v>
      </c>
      <c r="H7120" s="18" t="s">
        <v>2025</v>
      </c>
    </row>
    <row r="7121" spans="1:8" x14ac:dyDescent="0.25">
      <c r="A7121" s="19"/>
      <c r="C7121" t="s">
        <v>5083</v>
      </c>
      <c r="D7121" t="s">
        <v>5082</v>
      </c>
      <c r="G7121" t="s">
        <v>5057</v>
      </c>
      <c r="H7121" s="18" t="s">
        <v>1994</v>
      </c>
    </row>
    <row r="7122" spans="1:8" x14ac:dyDescent="0.25">
      <c r="A7122" s="19"/>
      <c r="C7122" t="s">
        <v>41811</v>
      </c>
      <c r="D7122" t="s">
        <v>41810</v>
      </c>
      <c r="G7122" t="s">
        <v>5055</v>
      </c>
      <c r="H7122" s="18" t="s">
        <v>5054</v>
      </c>
    </row>
    <row r="7123" spans="1:8" x14ac:dyDescent="0.25">
      <c r="A7123" s="19"/>
      <c r="C7123" t="s">
        <v>41809</v>
      </c>
      <c r="D7123" t="s">
        <v>41808</v>
      </c>
      <c r="G7123" t="s">
        <v>5052</v>
      </c>
      <c r="H7123" s="18" t="s">
        <v>5051</v>
      </c>
    </row>
    <row r="7124" spans="1:8" x14ac:dyDescent="0.25">
      <c r="A7124" s="19"/>
      <c r="C7124" t="s">
        <v>5080</v>
      </c>
      <c r="D7124" t="s">
        <v>5079</v>
      </c>
      <c r="G7124" t="s">
        <v>4796</v>
      </c>
      <c r="H7124" s="18" t="s">
        <v>1728</v>
      </c>
    </row>
    <row r="7125" spans="1:8" x14ac:dyDescent="0.25">
      <c r="A7125" s="19"/>
      <c r="C7125" t="s">
        <v>5076</v>
      </c>
      <c r="D7125" t="s">
        <v>5075</v>
      </c>
      <c r="G7125" t="s">
        <v>4795</v>
      </c>
      <c r="H7125" s="18" t="s">
        <v>1785</v>
      </c>
    </row>
    <row r="7126" spans="1:8" x14ac:dyDescent="0.25">
      <c r="A7126" s="19"/>
      <c r="C7126" t="s">
        <v>5073</v>
      </c>
      <c r="D7126" t="s">
        <v>5072</v>
      </c>
      <c r="G7126" t="s">
        <v>4794</v>
      </c>
      <c r="H7126" s="18" t="s">
        <v>1833</v>
      </c>
    </row>
    <row r="7127" spans="1:8" x14ac:dyDescent="0.25">
      <c r="A7127" s="19"/>
      <c r="C7127" t="s">
        <v>5070</v>
      </c>
      <c r="D7127" t="s">
        <v>5069</v>
      </c>
      <c r="G7127" t="s">
        <v>4793</v>
      </c>
      <c r="H7127" s="18" t="s">
        <v>1877</v>
      </c>
    </row>
    <row r="7128" spans="1:8" x14ac:dyDescent="0.25">
      <c r="A7128" s="19"/>
      <c r="C7128" t="s">
        <v>5067</v>
      </c>
      <c r="D7128" t="s">
        <v>5066</v>
      </c>
      <c r="G7128" t="s">
        <v>4792</v>
      </c>
      <c r="H7128" s="18" t="s">
        <v>1918</v>
      </c>
    </row>
    <row r="7129" spans="1:8" x14ac:dyDescent="0.25">
      <c r="A7129" s="19"/>
      <c r="C7129" t="s">
        <v>5064</v>
      </c>
      <c r="D7129" t="s">
        <v>448</v>
      </c>
      <c r="G7129" t="s">
        <v>4791</v>
      </c>
      <c r="H7129" s="18" t="s">
        <v>1955</v>
      </c>
    </row>
    <row r="7130" spans="1:8" x14ac:dyDescent="0.25">
      <c r="A7130" s="19"/>
      <c r="C7130" t="s">
        <v>5062</v>
      </c>
      <c r="D7130" t="s">
        <v>521</v>
      </c>
      <c r="G7130" t="s">
        <v>4790</v>
      </c>
      <c r="H7130" s="18" t="s">
        <v>1988</v>
      </c>
    </row>
    <row r="7131" spans="1:8" x14ac:dyDescent="0.25">
      <c r="A7131" s="19"/>
      <c r="C7131" t="s">
        <v>5060</v>
      </c>
      <c r="D7131" t="s">
        <v>578</v>
      </c>
      <c r="G7131" t="s">
        <v>4789</v>
      </c>
      <c r="H7131" s="18" t="s">
        <v>2021</v>
      </c>
    </row>
    <row r="7132" spans="1:8" x14ac:dyDescent="0.25">
      <c r="A7132" s="19"/>
      <c r="C7132" t="s">
        <v>5058</v>
      </c>
      <c r="D7132" t="s">
        <v>629</v>
      </c>
      <c r="G7132" t="s">
        <v>4788</v>
      </c>
      <c r="H7132" s="18" t="s">
        <v>2051</v>
      </c>
    </row>
    <row r="7133" spans="1:8" x14ac:dyDescent="0.25">
      <c r="A7133" s="19"/>
      <c r="C7133" t="s">
        <v>5056</v>
      </c>
      <c r="D7133" t="s">
        <v>677</v>
      </c>
      <c r="G7133" t="s">
        <v>4787</v>
      </c>
      <c r="H7133" s="18" t="s">
        <v>2079</v>
      </c>
    </row>
    <row r="7134" spans="1:8" x14ac:dyDescent="0.25">
      <c r="A7134" s="19"/>
      <c r="C7134" t="s">
        <v>5053</v>
      </c>
      <c r="D7134" t="s">
        <v>719</v>
      </c>
      <c r="G7134" t="s">
        <v>4786</v>
      </c>
      <c r="H7134" s="18" t="s">
        <v>2105</v>
      </c>
    </row>
    <row r="7135" spans="1:8" x14ac:dyDescent="0.25">
      <c r="A7135" s="19"/>
      <c r="C7135" t="s">
        <v>5050</v>
      </c>
      <c r="D7135" t="s">
        <v>759</v>
      </c>
      <c r="G7135" t="s">
        <v>4785</v>
      </c>
      <c r="H7135" s="18" t="s">
        <v>2130</v>
      </c>
    </row>
    <row r="7136" spans="1:8" x14ac:dyDescent="0.25">
      <c r="A7136" s="19"/>
      <c r="C7136" t="s">
        <v>5049</v>
      </c>
      <c r="D7136" t="s">
        <v>795</v>
      </c>
      <c r="G7136" t="s">
        <v>4784</v>
      </c>
      <c r="H7136" s="18" t="s">
        <v>2153</v>
      </c>
    </row>
    <row r="7137" spans="1:8" x14ac:dyDescent="0.25">
      <c r="A7137" s="19"/>
      <c r="C7137" t="s">
        <v>5048</v>
      </c>
      <c r="D7137" t="s">
        <v>5047</v>
      </c>
      <c r="G7137" t="s">
        <v>4782</v>
      </c>
      <c r="H7137" s="18" t="s">
        <v>2177</v>
      </c>
    </row>
    <row r="7138" spans="1:8" x14ac:dyDescent="0.25">
      <c r="A7138" s="19"/>
      <c r="C7138" t="s">
        <v>5046</v>
      </c>
      <c r="D7138" t="s">
        <v>5045</v>
      </c>
      <c r="G7138" t="s">
        <v>4780</v>
      </c>
      <c r="H7138" s="18" t="s">
        <v>2200</v>
      </c>
    </row>
    <row r="7139" spans="1:8" x14ac:dyDescent="0.25">
      <c r="A7139" s="19"/>
      <c r="C7139" t="s">
        <v>5044</v>
      </c>
      <c r="D7139" t="s">
        <v>459</v>
      </c>
      <c r="G7139" t="s">
        <v>4778</v>
      </c>
      <c r="H7139" s="18" t="s">
        <v>2221</v>
      </c>
    </row>
    <row r="7140" spans="1:8" x14ac:dyDescent="0.25">
      <c r="A7140" s="19"/>
      <c r="C7140" t="s">
        <v>5043</v>
      </c>
      <c r="D7140" t="s">
        <v>530</v>
      </c>
      <c r="G7140" t="s">
        <v>4776</v>
      </c>
      <c r="H7140" s="18" t="s">
        <v>2241</v>
      </c>
    </row>
    <row r="7141" spans="1:8" x14ac:dyDescent="0.25">
      <c r="A7141" s="19"/>
      <c r="C7141" t="s">
        <v>5042</v>
      </c>
      <c r="D7141" t="s">
        <v>586</v>
      </c>
      <c r="G7141" t="s">
        <v>4774</v>
      </c>
      <c r="H7141" s="18" t="s">
        <v>2261</v>
      </c>
    </row>
    <row r="7142" spans="1:8" x14ac:dyDescent="0.25">
      <c r="A7142" s="19"/>
      <c r="C7142" t="s">
        <v>5041</v>
      </c>
      <c r="D7142" t="s">
        <v>636</v>
      </c>
      <c r="G7142" t="s">
        <v>4772</v>
      </c>
      <c r="H7142" s="18" t="s">
        <v>2281</v>
      </c>
    </row>
    <row r="7143" spans="1:8" x14ac:dyDescent="0.25">
      <c r="A7143" s="19"/>
      <c r="C7143" t="s">
        <v>5040</v>
      </c>
      <c r="D7143" t="s">
        <v>684</v>
      </c>
      <c r="G7143" t="s">
        <v>4770</v>
      </c>
      <c r="H7143" s="18" t="s">
        <v>2301</v>
      </c>
    </row>
    <row r="7144" spans="1:8" x14ac:dyDescent="0.25">
      <c r="A7144" s="19"/>
      <c r="C7144" t="s">
        <v>5039</v>
      </c>
      <c r="D7144" t="s">
        <v>726</v>
      </c>
      <c r="G7144" t="s">
        <v>4768</v>
      </c>
      <c r="H7144" s="18" t="s">
        <v>41807</v>
      </c>
    </row>
    <row r="7145" spans="1:8" x14ac:dyDescent="0.25">
      <c r="A7145" s="19"/>
      <c r="C7145" t="s">
        <v>5038</v>
      </c>
      <c r="D7145" t="s">
        <v>765</v>
      </c>
      <c r="G7145" t="s">
        <v>4766</v>
      </c>
      <c r="H7145" s="18" t="s">
        <v>41806</v>
      </c>
    </row>
    <row r="7146" spans="1:8" x14ac:dyDescent="0.25">
      <c r="A7146" s="19"/>
      <c r="C7146" t="s">
        <v>5037</v>
      </c>
      <c r="D7146" t="s">
        <v>801</v>
      </c>
      <c r="G7146" t="s">
        <v>4764</v>
      </c>
      <c r="H7146" s="18" t="s">
        <v>41805</v>
      </c>
    </row>
    <row r="7147" spans="1:8" x14ac:dyDescent="0.25">
      <c r="A7147" s="19"/>
      <c r="C7147" t="s">
        <v>5036</v>
      </c>
      <c r="D7147" t="s">
        <v>835</v>
      </c>
      <c r="G7147" t="s">
        <v>41478</v>
      </c>
      <c r="H7147" s="18" t="s">
        <v>41804</v>
      </c>
    </row>
    <row r="7148" spans="1:8" x14ac:dyDescent="0.25">
      <c r="A7148" s="19"/>
      <c r="C7148" t="s">
        <v>5035</v>
      </c>
      <c r="D7148" t="s">
        <v>867</v>
      </c>
      <c r="G7148" t="s">
        <v>41803</v>
      </c>
      <c r="H7148" s="18" t="s">
        <v>41802</v>
      </c>
    </row>
    <row r="7149" spans="1:8" x14ac:dyDescent="0.25">
      <c r="A7149" s="19"/>
      <c r="C7149" t="s">
        <v>5034</v>
      </c>
      <c r="D7149" t="s">
        <v>896</v>
      </c>
      <c r="G7149" t="s">
        <v>41801</v>
      </c>
      <c r="H7149" s="18" t="s">
        <v>41800</v>
      </c>
    </row>
    <row r="7150" spans="1:8" x14ac:dyDescent="0.25">
      <c r="A7150" s="19"/>
      <c r="C7150" t="s">
        <v>5033</v>
      </c>
      <c r="D7150" t="s">
        <v>925</v>
      </c>
      <c r="G7150" t="s">
        <v>41799</v>
      </c>
      <c r="H7150" s="18" t="s">
        <v>41798</v>
      </c>
    </row>
    <row r="7151" spans="1:8" x14ac:dyDescent="0.25">
      <c r="A7151" s="19"/>
      <c r="C7151" t="s">
        <v>5032</v>
      </c>
      <c r="D7151" t="s">
        <v>1053</v>
      </c>
      <c r="G7151" t="s">
        <v>41797</v>
      </c>
      <c r="H7151" s="18" t="s">
        <v>41796</v>
      </c>
    </row>
    <row r="7152" spans="1:8" x14ac:dyDescent="0.25">
      <c r="A7152" s="19"/>
      <c r="C7152" t="s">
        <v>5031</v>
      </c>
      <c r="D7152" t="s">
        <v>1030</v>
      </c>
      <c r="G7152" t="s">
        <v>41795</v>
      </c>
      <c r="H7152" s="18" t="s">
        <v>41794</v>
      </c>
    </row>
    <row r="7153" spans="1:8" x14ac:dyDescent="0.25">
      <c r="A7153" s="19"/>
      <c r="C7153" t="s">
        <v>5030</v>
      </c>
      <c r="D7153" t="s">
        <v>1007</v>
      </c>
      <c r="G7153" t="s">
        <v>41793</v>
      </c>
      <c r="H7153" s="18" t="s">
        <v>41792</v>
      </c>
    </row>
    <row r="7154" spans="1:8" x14ac:dyDescent="0.25">
      <c r="A7154" s="19"/>
      <c r="C7154" t="s">
        <v>5029</v>
      </c>
      <c r="D7154" t="s">
        <v>981</v>
      </c>
      <c r="G7154" t="s">
        <v>41791</v>
      </c>
      <c r="H7154" s="18" t="s">
        <v>41790</v>
      </c>
    </row>
    <row r="7155" spans="1:8" x14ac:dyDescent="0.25">
      <c r="A7155" s="19"/>
      <c r="C7155" t="s">
        <v>5028</v>
      </c>
      <c r="D7155" t="s">
        <v>953</v>
      </c>
      <c r="G7155" t="s">
        <v>41789</v>
      </c>
      <c r="H7155" s="18" t="s">
        <v>41788</v>
      </c>
    </row>
    <row r="7156" spans="1:8" x14ac:dyDescent="0.25">
      <c r="A7156" s="19"/>
      <c r="C7156" t="s">
        <v>5027</v>
      </c>
      <c r="D7156" t="s">
        <v>5026</v>
      </c>
      <c r="G7156" t="s">
        <v>41787</v>
      </c>
      <c r="H7156" s="18" t="s">
        <v>41786</v>
      </c>
    </row>
    <row r="7157" spans="1:8" x14ac:dyDescent="0.25">
      <c r="A7157" s="19"/>
      <c r="C7157" t="s">
        <v>5025</v>
      </c>
      <c r="D7157" t="s">
        <v>5024</v>
      </c>
      <c r="G7157" t="s">
        <v>41785</v>
      </c>
      <c r="H7157" s="18" t="s">
        <v>1718</v>
      </c>
    </row>
    <row r="7158" spans="1:8" x14ac:dyDescent="0.25">
      <c r="A7158" s="19"/>
      <c r="C7158" t="s">
        <v>5023</v>
      </c>
      <c r="D7158" t="s">
        <v>5022</v>
      </c>
      <c r="G7158" t="s">
        <v>41784</v>
      </c>
      <c r="H7158" s="18" t="s">
        <v>1776</v>
      </c>
    </row>
    <row r="7159" spans="1:8" x14ac:dyDescent="0.25">
      <c r="A7159" s="19"/>
      <c r="C7159" t="s">
        <v>5021</v>
      </c>
      <c r="D7159" t="s">
        <v>5020</v>
      </c>
      <c r="G7159" t="s">
        <v>41783</v>
      </c>
      <c r="H7159" s="18" t="s">
        <v>1824</v>
      </c>
    </row>
    <row r="7160" spans="1:8" x14ac:dyDescent="0.25">
      <c r="A7160" s="19"/>
      <c r="C7160" t="s">
        <v>5019</v>
      </c>
      <c r="D7160" t="s">
        <v>5018</v>
      </c>
      <c r="G7160" t="s">
        <v>41782</v>
      </c>
      <c r="H7160" s="18" t="s">
        <v>1868</v>
      </c>
    </row>
    <row r="7161" spans="1:8" x14ac:dyDescent="0.25">
      <c r="A7161" s="19"/>
      <c r="C7161" t="s">
        <v>5017</v>
      </c>
      <c r="D7161" t="s">
        <v>5016</v>
      </c>
      <c r="G7161" t="s">
        <v>41781</v>
      </c>
      <c r="H7161" s="18" t="s">
        <v>1910</v>
      </c>
    </row>
    <row r="7162" spans="1:8" x14ac:dyDescent="0.25">
      <c r="A7162" s="19"/>
      <c r="C7162" t="s">
        <v>5015</v>
      </c>
      <c r="D7162" t="s">
        <v>5014</v>
      </c>
      <c r="G7162" t="s">
        <v>41780</v>
      </c>
      <c r="H7162" s="18" t="s">
        <v>1766</v>
      </c>
    </row>
    <row r="7163" spans="1:8" x14ac:dyDescent="0.25">
      <c r="A7163" s="19"/>
      <c r="C7163" t="s">
        <v>41779</v>
      </c>
      <c r="D7163" t="s">
        <v>41778</v>
      </c>
      <c r="G7163" t="s">
        <v>41777</v>
      </c>
      <c r="H7163" s="18" t="s">
        <v>1817</v>
      </c>
    </row>
    <row r="7164" spans="1:8" x14ac:dyDescent="0.25">
      <c r="A7164" s="19"/>
      <c r="C7164" t="s">
        <v>41776</v>
      </c>
      <c r="D7164" t="s">
        <v>41775</v>
      </c>
      <c r="G7164" t="s">
        <v>41774</v>
      </c>
      <c r="H7164" s="18" t="s">
        <v>1862</v>
      </c>
    </row>
    <row r="7165" spans="1:8" x14ac:dyDescent="0.25">
      <c r="A7165" s="19"/>
      <c r="C7165" t="s">
        <v>41773</v>
      </c>
      <c r="D7165" t="s">
        <v>41772</v>
      </c>
      <c r="G7165" t="s">
        <v>41771</v>
      </c>
      <c r="H7165" s="18" t="s">
        <v>1904</v>
      </c>
    </row>
    <row r="7166" spans="1:8" x14ac:dyDescent="0.25">
      <c r="A7166" s="19"/>
      <c r="C7166" t="s">
        <v>5013</v>
      </c>
      <c r="D7166" t="s">
        <v>413</v>
      </c>
      <c r="G7166" t="s">
        <v>41770</v>
      </c>
      <c r="H7166" s="18" t="s">
        <v>1943</v>
      </c>
    </row>
    <row r="7167" spans="1:8" x14ac:dyDescent="0.25">
      <c r="A7167" s="19"/>
      <c r="C7167" t="s">
        <v>5012</v>
      </c>
      <c r="D7167" t="s">
        <v>492</v>
      </c>
      <c r="G7167" t="s">
        <v>41769</v>
      </c>
      <c r="H7167" s="18" t="s">
        <v>1976</v>
      </c>
    </row>
    <row r="7168" spans="1:8" x14ac:dyDescent="0.25">
      <c r="A7168" s="19"/>
      <c r="C7168" t="s">
        <v>5011</v>
      </c>
      <c r="D7168" t="s">
        <v>554</v>
      </c>
      <c r="G7168" t="s">
        <v>41768</v>
      </c>
      <c r="H7168" s="18" t="s">
        <v>2009</v>
      </c>
    </row>
    <row r="7169" spans="1:8" x14ac:dyDescent="0.25">
      <c r="A7169" s="19"/>
      <c r="C7169" t="s">
        <v>5010</v>
      </c>
      <c r="D7169" t="s">
        <v>607</v>
      </c>
      <c r="G7169" t="s">
        <v>41767</v>
      </c>
      <c r="H7169" s="18" t="s">
        <v>2039</v>
      </c>
    </row>
    <row r="7170" spans="1:8" x14ac:dyDescent="0.25">
      <c r="A7170" s="19"/>
      <c r="C7170" t="s">
        <v>5009</v>
      </c>
      <c r="D7170" t="s">
        <v>5008</v>
      </c>
      <c r="G7170" t="s">
        <v>41766</v>
      </c>
      <c r="H7170" s="18" t="s">
        <v>2067</v>
      </c>
    </row>
    <row r="7171" spans="1:8" x14ac:dyDescent="0.25">
      <c r="A7171" s="19"/>
      <c r="C7171" t="s">
        <v>5007</v>
      </c>
      <c r="D7171" t="s">
        <v>702</v>
      </c>
      <c r="G7171" t="s">
        <v>41765</v>
      </c>
      <c r="H7171" s="18" t="s">
        <v>41764</v>
      </c>
    </row>
    <row r="7172" spans="1:8" x14ac:dyDescent="0.25">
      <c r="A7172" s="19"/>
      <c r="C7172" t="s">
        <v>5006</v>
      </c>
      <c r="D7172" t="s">
        <v>445</v>
      </c>
      <c r="G7172" t="s">
        <v>41763</v>
      </c>
      <c r="H7172" s="18" t="s">
        <v>2119</v>
      </c>
    </row>
    <row r="7173" spans="1:8" x14ac:dyDescent="0.25">
      <c r="A7173" s="19"/>
      <c r="C7173" t="s">
        <v>5005</v>
      </c>
      <c r="D7173" t="s">
        <v>520</v>
      </c>
      <c r="G7173" t="s">
        <v>41762</v>
      </c>
      <c r="H7173" s="18" t="s">
        <v>2144</v>
      </c>
    </row>
    <row r="7174" spans="1:8" x14ac:dyDescent="0.25">
      <c r="A7174" s="19"/>
      <c r="C7174" t="s">
        <v>5004</v>
      </c>
      <c r="D7174" t="s">
        <v>577</v>
      </c>
      <c r="G7174" t="s">
        <v>41761</v>
      </c>
      <c r="H7174" s="18" t="s">
        <v>2167</v>
      </c>
    </row>
    <row r="7175" spans="1:8" x14ac:dyDescent="0.25">
      <c r="A7175" s="19"/>
      <c r="C7175" t="s">
        <v>5003</v>
      </c>
      <c r="D7175" t="s">
        <v>628</v>
      </c>
      <c r="G7175" t="s">
        <v>41760</v>
      </c>
      <c r="H7175" s="18" t="s">
        <v>2191</v>
      </c>
    </row>
    <row r="7176" spans="1:8" x14ac:dyDescent="0.25">
      <c r="A7176" s="19"/>
      <c r="C7176" t="s">
        <v>5002</v>
      </c>
      <c r="D7176" t="s">
        <v>676</v>
      </c>
      <c r="G7176" t="s">
        <v>41759</v>
      </c>
      <c r="H7176" s="18" t="s">
        <v>2214</v>
      </c>
    </row>
    <row r="7177" spans="1:8" x14ac:dyDescent="0.25">
      <c r="A7177" s="19"/>
      <c r="C7177" t="s">
        <v>5001</v>
      </c>
      <c r="D7177" t="s">
        <v>718</v>
      </c>
      <c r="G7177" t="s">
        <v>41758</v>
      </c>
      <c r="H7177" s="18" t="s">
        <v>2234</v>
      </c>
    </row>
    <row r="7178" spans="1:8" x14ac:dyDescent="0.25">
      <c r="A7178" s="19"/>
      <c r="C7178" t="s">
        <v>5000</v>
      </c>
      <c r="D7178" t="s">
        <v>758</v>
      </c>
      <c r="G7178" t="s">
        <v>41757</v>
      </c>
      <c r="H7178" s="18" t="s">
        <v>41756</v>
      </c>
    </row>
    <row r="7179" spans="1:8" x14ac:dyDescent="0.25">
      <c r="A7179" s="19"/>
      <c r="C7179" t="s">
        <v>4999</v>
      </c>
      <c r="D7179" t="s">
        <v>794</v>
      </c>
      <c r="G7179" t="s">
        <v>41755</v>
      </c>
      <c r="H7179" s="18" t="s">
        <v>2274</v>
      </c>
    </row>
    <row r="7180" spans="1:8" x14ac:dyDescent="0.25">
      <c r="A7180" s="19"/>
      <c r="C7180" t="s">
        <v>4998</v>
      </c>
      <c r="D7180" t="s">
        <v>830</v>
      </c>
      <c r="G7180" t="s">
        <v>41754</v>
      </c>
      <c r="H7180" s="18" t="s">
        <v>2294</v>
      </c>
    </row>
    <row r="7181" spans="1:8" x14ac:dyDescent="0.25">
      <c r="A7181" s="19"/>
      <c r="C7181" t="s">
        <v>4997</v>
      </c>
      <c r="D7181" t="s">
        <v>862</v>
      </c>
      <c r="G7181" t="s">
        <v>41753</v>
      </c>
      <c r="H7181" s="18" t="s">
        <v>2314</v>
      </c>
    </row>
    <row r="7182" spans="1:8" x14ac:dyDescent="0.25">
      <c r="A7182" s="19"/>
      <c r="C7182" t="s">
        <v>4996</v>
      </c>
      <c r="D7182" t="s">
        <v>891</v>
      </c>
      <c r="G7182" t="s">
        <v>41752</v>
      </c>
      <c r="H7182" s="18" t="s">
        <v>2332</v>
      </c>
    </row>
    <row r="7183" spans="1:8" x14ac:dyDescent="0.25">
      <c r="A7183" s="19"/>
      <c r="C7183" t="s">
        <v>4995</v>
      </c>
      <c r="D7183" t="s">
        <v>920</v>
      </c>
      <c r="G7183" t="s">
        <v>41751</v>
      </c>
      <c r="H7183" s="18" t="s">
        <v>2350</v>
      </c>
    </row>
    <row r="7184" spans="1:8" x14ac:dyDescent="0.25">
      <c r="A7184" s="19"/>
      <c r="C7184" t="s">
        <v>4994</v>
      </c>
      <c r="D7184" t="s">
        <v>948</v>
      </c>
      <c r="G7184" t="s">
        <v>41750</v>
      </c>
      <c r="H7184" s="18" t="s">
        <v>2367</v>
      </c>
    </row>
    <row r="7185" spans="1:8" x14ac:dyDescent="0.25">
      <c r="A7185" s="19"/>
      <c r="C7185" t="s">
        <v>4993</v>
      </c>
      <c r="D7185" t="s">
        <v>1003</v>
      </c>
      <c r="G7185" t="s">
        <v>41749</v>
      </c>
      <c r="H7185" s="18" t="s">
        <v>2384</v>
      </c>
    </row>
    <row r="7186" spans="1:8" x14ac:dyDescent="0.25">
      <c r="A7186" s="19"/>
      <c r="C7186" t="s">
        <v>4992</v>
      </c>
      <c r="D7186" t="s">
        <v>976</v>
      </c>
      <c r="G7186" t="s">
        <v>41748</v>
      </c>
      <c r="H7186" s="18" t="s">
        <v>2399</v>
      </c>
    </row>
    <row r="7187" spans="1:8" x14ac:dyDescent="0.25">
      <c r="A7187" s="19"/>
      <c r="C7187" t="s">
        <v>4991</v>
      </c>
      <c r="D7187" t="s">
        <v>1049</v>
      </c>
      <c r="G7187" t="s">
        <v>41747</v>
      </c>
      <c r="H7187" s="18" t="s">
        <v>2413</v>
      </c>
    </row>
    <row r="7188" spans="1:8" x14ac:dyDescent="0.25">
      <c r="A7188" s="19"/>
      <c r="C7188" t="s">
        <v>4990</v>
      </c>
      <c r="D7188" t="s">
        <v>1026</v>
      </c>
      <c r="G7188" t="s">
        <v>41746</v>
      </c>
      <c r="H7188" s="18" t="s">
        <v>41745</v>
      </c>
    </row>
    <row r="7189" spans="1:8" x14ac:dyDescent="0.25">
      <c r="A7189" s="19"/>
      <c r="C7189" t="s">
        <v>4989</v>
      </c>
      <c r="D7189" t="s">
        <v>4988</v>
      </c>
      <c r="G7189" t="s">
        <v>41744</v>
      </c>
      <c r="H7189" s="18" t="s">
        <v>2439</v>
      </c>
    </row>
    <row r="7190" spans="1:8" x14ac:dyDescent="0.25">
      <c r="A7190" s="19"/>
      <c r="C7190" t="s">
        <v>4987</v>
      </c>
      <c r="D7190" t="s">
        <v>4986</v>
      </c>
      <c r="G7190" t="s">
        <v>41743</v>
      </c>
      <c r="H7190" s="18" t="s">
        <v>2452</v>
      </c>
    </row>
    <row r="7191" spans="1:8" x14ac:dyDescent="0.25">
      <c r="A7191" s="19"/>
      <c r="C7191" t="s">
        <v>4985</v>
      </c>
      <c r="D7191" t="s">
        <v>4984</v>
      </c>
      <c r="G7191" t="s">
        <v>41742</v>
      </c>
      <c r="H7191" s="18" t="s">
        <v>2465</v>
      </c>
    </row>
    <row r="7192" spans="1:8" x14ac:dyDescent="0.25">
      <c r="A7192" s="19"/>
      <c r="C7192" t="s">
        <v>4983</v>
      </c>
      <c r="D7192" t="s">
        <v>412</v>
      </c>
      <c r="G7192" t="s">
        <v>41741</v>
      </c>
      <c r="H7192" s="18" t="s">
        <v>2477</v>
      </c>
    </row>
    <row r="7193" spans="1:8" x14ac:dyDescent="0.25">
      <c r="A7193" s="19"/>
      <c r="C7193" t="s">
        <v>4982</v>
      </c>
      <c r="D7193" t="s">
        <v>491</v>
      </c>
      <c r="G7193" t="s">
        <v>41740</v>
      </c>
      <c r="H7193" s="18" t="s">
        <v>2489</v>
      </c>
    </row>
    <row r="7194" spans="1:8" x14ac:dyDescent="0.25">
      <c r="A7194" s="19"/>
      <c r="C7194" t="s">
        <v>4981</v>
      </c>
      <c r="D7194" t="s">
        <v>553</v>
      </c>
      <c r="G7194" t="s">
        <v>41739</v>
      </c>
      <c r="H7194" s="18" t="s">
        <v>2501</v>
      </c>
    </row>
    <row r="7195" spans="1:8" x14ac:dyDescent="0.25">
      <c r="A7195" s="19"/>
      <c r="C7195" t="s">
        <v>4980</v>
      </c>
      <c r="D7195" t="s">
        <v>606</v>
      </c>
      <c r="G7195" t="s">
        <v>41738</v>
      </c>
      <c r="H7195" s="18" t="s">
        <v>2621</v>
      </c>
    </row>
    <row r="7196" spans="1:8" x14ac:dyDescent="0.25">
      <c r="A7196" s="19"/>
      <c r="C7196" t="s">
        <v>4979</v>
      </c>
      <c r="D7196" t="s">
        <v>656</v>
      </c>
      <c r="G7196" t="s">
        <v>41737</v>
      </c>
      <c r="H7196" s="18" t="s">
        <v>2615</v>
      </c>
    </row>
    <row r="7197" spans="1:8" x14ac:dyDescent="0.25">
      <c r="A7197" s="19"/>
      <c r="C7197" t="s">
        <v>4978</v>
      </c>
      <c r="D7197" t="s">
        <v>4977</v>
      </c>
      <c r="G7197" t="s">
        <v>41736</v>
      </c>
      <c r="H7197" s="18" t="s">
        <v>2608</v>
      </c>
    </row>
    <row r="7198" spans="1:8" x14ac:dyDescent="0.25">
      <c r="A7198" s="19"/>
      <c r="C7198" t="s">
        <v>4976</v>
      </c>
      <c r="D7198" t="s">
        <v>476</v>
      </c>
      <c r="G7198" t="s">
        <v>41735</v>
      </c>
      <c r="H7198" s="18" t="s">
        <v>2601</v>
      </c>
    </row>
    <row r="7199" spans="1:8" x14ac:dyDescent="0.25">
      <c r="A7199" s="19"/>
      <c r="C7199" t="s">
        <v>4975</v>
      </c>
      <c r="D7199" t="s">
        <v>543</v>
      </c>
      <c r="G7199" t="s">
        <v>41734</v>
      </c>
      <c r="H7199" s="18" t="s">
        <v>2595</v>
      </c>
    </row>
    <row r="7200" spans="1:8" x14ac:dyDescent="0.25">
      <c r="A7200" s="19"/>
      <c r="C7200" t="s">
        <v>4974</v>
      </c>
      <c r="D7200" t="s">
        <v>598</v>
      </c>
      <c r="G7200" t="s">
        <v>41733</v>
      </c>
      <c r="H7200" s="18" t="s">
        <v>2587</v>
      </c>
    </row>
    <row r="7201" spans="1:8" x14ac:dyDescent="0.25">
      <c r="A7201" s="19"/>
      <c r="C7201" t="s">
        <v>4973</v>
      </c>
      <c r="D7201" t="s">
        <v>647</v>
      </c>
      <c r="G7201" t="s">
        <v>41732</v>
      </c>
      <c r="H7201" s="18" t="s">
        <v>2579</v>
      </c>
    </row>
    <row r="7202" spans="1:8" x14ac:dyDescent="0.25">
      <c r="A7202" s="19"/>
      <c r="C7202" t="s">
        <v>4972</v>
      </c>
      <c r="D7202" t="s">
        <v>694</v>
      </c>
      <c r="G7202" t="s">
        <v>41731</v>
      </c>
      <c r="H7202" s="18" t="s">
        <v>2571</v>
      </c>
    </row>
    <row r="7203" spans="1:8" x14ac:dyDescent="0.25">
      <c r="A7203" s="19"/>
      <c r="C7203" t="s">
        <v>4971</v>
      </c>
      <c r="D7203" t="s">
        <v>736</v>
      </c>
      <c r="G7203" t="s">
        <v>41730</v>
      </c>
      <c r="H7203" s="18" t="s">
        <v>2562</v>
      </c>
    </row>
    <row r="7204" spans="1:8" x14ac:dyDescent="0.25">
      <c r="A7204" s="19"/>
      <c r="C7204" t="s">
        <v>4970</v>
      </c>
      <c r="D7204" t="s">
        <v>773</v>
      </c>
      <c r="G7204" t="s">
        <v>41729</v>
      </c>
      <c r="H7204" s="18" t="s">
        <v>2553</v>
      </c>
    </row>
    <row r="7205" spans="1:8" x14ac:dyDescent="0.25">
      <c r="A7205" s="19"/>
      <c r="C7205" t="s">
        <v>4969</v>
      </c>
      <c r="D7205" t="s">
        <v>808</v>
      </c>
      <c r="G7205" t="s">
        <v>41728</v>
      </c>
      <c r="H7205" s="18" t="s">
        <v>2544</v>
      </c>
    </row>
    <row r="7206" spans="1:8" x14ac:dyDescent="0.25">
      <c r="A7206" s="19"/>
      <c r="C7206" t="s">
        <v>4968</v>
      </c>
      <c r="D7206" t="s">
        <v>842</v>
      </c>
      <c r="G7206" t="s">
        <v>41727</v>
      </c>
      <c r="H7206" s="18" t="s">
        <v>2535</v>
      </c>
    </row>
    <row r="7207" spans="1:8" x14ac:dyDescent="0.25">
      <c r="A7207" s="19"/>
      <c r="C7207" t="s">
        <v>4967</v>
      </c>
      <c r="D7207" t="s">
        <v>873</v>
      </c>
      <c r="G7207" t="s">
        <v>41726</v>
      </c>
      <c r="H7207" s="18" t="s">
        <v>2524</v>
      </c>
    </row>
    <row r="7208" spans="1:8" x14ac:dyDescent="0.25">
      <c r="A7208" s="19"/>
      <c r="C7208" t="s">
        <v>4966</v>
      </c>
      <c r="D7208" t="s">
        <v>902</v>
      </c>
      <c r="G7208" t="s">
        <v>41725</v>
      </c>
      <c r="H7208" s="18" t="s">
        <v>2513</v>
      </c>
    </row>
    <row r="7209" spans="1:8" x14ac:dyDescent="0.25">
      <c r="A7209" s="19"/>
      <c r="C7209" t="s">
        <v>4965</v>
      </c>
      <c r="D7209" t="s">
        <v>931</v>
      </c>
      <c r="G7209" t="s">
        <v>41724</v>
      </c>
      <c r="H7209" s="18" t="s">
        <v>41723</v>
      </c>
    </row>
    <row r="7210" spans="1:8" x14ac:dyDescent="0.25">
      <c r="A7210" s="19"/>
      <c r="C7210" t="s">
        <v>4964</v>
      </c>
      <c r="D7210" t="s">
        <v>959</v>
      </c>
      <c r="G7210" t="s">
        <v>41722</v>
      </c>
      <c r="H7210" s="18" t="s">
        <v>41721</v>
      </c>
    </row>
    <row r="7211" spans="1:8" x14ac:dyDescent="0.25">
      <c r="A7211" s="19"/>
      <c r="C7211" t="s">
        <v>4963</v>
      </c>
      <c r="D7211" t="s">
        <v>987</v>
      </c>
      <c r="G7211" t="s">
        <v>41720</v>
      </c>
      <c r="H7211" s="18" t="s">
        <v>41719</v>
      </c>
    </row>
    <row r="7212" spans="1:8" x14ac:dyDescent="0.25">
      <c r="A7212" s="19"/>
      <c r="C7212" t="s">
        <v>4962</v>
      </c>
      <c r="D7212" t="s">
        <v>1013</v>
      </c>
      <c r="G7212" t="s">
        <v>41718</v>
      </c>
      <c r="H7212" s="18" t="s">
        <v>41717</v>
      </c>
    </row>
    <row r="7213" spans="1:8" x14ac:dyDescent="0.25">
      <c r="A7213" s="19"/>
      <c r="C7213" t="s">
        <v>4961</v>
      </c>
      <c r="D7213" t="s">
        <v>1036</v>
      </c>
      <c r="G7213" t="s">
        <v>41716</v>
      </c>
      <c r="H7213" s="18" t="s">
        <v>41715</v>
      </c>
    </row>
    <row r="7214" spans="1:8" x14ac:dyDescent="0.25">
      <c r="A7214" s="19"/>
      <c r="C7214" t="s">
        <v>4960</v>
      </c>
      <c r="D7214" t="s">
        <v>1058</v>
      </c>
      <c r="G7214" t="s">
        <v>41714</v>
      </c>
      <c r="H7214" s="18" t="s">
        <v>41713</v>
      </c>
    </row>
    <row r="7215" spans="1:8" x14ac:dyDescent="0.25">
      <c r="A7215" s="19"/>
      <c r="C7215" t="s">
        <v>4959</v>
      </c>
      <c r="D7215" t="s">
        <v>1077</v>
      </c>
      <c r="G7215" t="s">
        <v>41712</v>
      </c>
      <c r="H7215" s="18" t="s">
        <v>41711</v>
      </c>
    </row>
    <row r="7216" spans="1:8" x14ac:dyDescent="0.25">
      <c r="A7216" s="19"/>
      <c r="C7216" t="s">
        <v>4958</v>
      </c>
      <c r="D7216" t="s">
        <v>4957</v>
      </c>
      <c r="G7216" t="s">
        <v>41710</v>
      </c>
      <c r="H7216" s="18" t="s">
        <v>41709</v>
      </c>
    </row>
    <row r="7217" spans="1:8" x14ac:dyDescent="0.25">
      <c r="A7217" s="19"/>
      <c r="C7217" t="s">
        <v>4956</v>
      </c>
      <c r="D7217" t="s">
        <v>1114</v>
      </c>
      <c r="G7217" t="s">
        <v>41708</v>
      </c>
      <c r="H7217" s="18" t="s">
        <v>41707</v>
      </c>
    </row>
    <row r="7218" spans="1:8" x14ac:dyDescent="0.25">
      <c r="A7218" s="19"/>
      <c r="C7218" t="s">
        <v>4955</v>
      </c>
      <c r="D7218" t="s">
        <v>1130</v>
      </c>
      <c r="G7218" t="s">
        <v>41706</v>
      </c>
      <c r="H7218" s="18" t="s">
        <v>41705</v>
      </c>
    </row>
    <row r="7219" spans="1:8" x14ac:dyDescent="0.25">
      <c r="A7219" s="19"/>
      <c r="C7219" t="s">
        <v>4954</v>
      </c>
      <c r="D7219" t="s">
        <v>1145</v>
      </c>
      <c r="G7219" t="s">
        <v>41704</v>
      </c>
      <c r="H7219" s="18" t="s">
        <v>41703</v>
      </c>
    </row>
    <row r="7220" spans="1:8" x14ac:dyDescent="0.25">
      <c r="A7220" s="19"/>
      <c r="C7220" t="s">
        <v>4953</v>
      </c>
      <c r="D7220" t="s">
        <v>1160</v>
      </c>
      <c r="G7220" t="s">
        <v>41702</v>
      </c>
      <c r="H7220" s="18" t="s">
        <v>41701</v>
      </c>
    </row>
    <row r="7221" spans="1:8" x14ac:dyDescent="0.25">
      <c r="A7221" s="19"/>
      <c r="C7221" t="s">
        <v>4952</v>
      </c>
      <c r="D7221" t="s">
        <v>1175</v>
      </c>
      <c r="G7221" t="s">
        <v>41700</v>
      </c>
      <c r="H7221" s="18" t="s">
        <v>41699</v>
      </c>
    </row>
    <row r="7222" spans="1:8" x14ac:dyDescent="0.25">
      <c r="A7222" s="19"/>
      <c r="C7222" t="s">
        <v>4951</v>
      </c>
      <c r="D7222" t="s">
        <v>1189</v>
      </c>
      <c r="G7222" t="s">
        <v>41698</v>
      </c>
      <c r="H7222" s="18" t="s">
        <v>41697</v>
      </c>
    </row>
    <row r="7223" spans="1:8" x14ac:dyDescent="0.25">
      <c r="A7223" s="19"/>
      <c r="C7223" t="s">
        <v>4950</v>
      </c>
      <c r="D7223" t="s">
        <v>1202</v>
      </c>
      <c r="G7223" t="s">
        <v>41696</v>
      </c>
      <c r="H7223" s="18" t="s">
        <v>41695</v>
      </c>
    </row>
    <row r="7224" spans="1:8" x14ac:dyDescent="0.25">
      <c r="A7224" s="19"/>
      <c r="C7224" t="s">
        <v>4949</v>
      </c>
      <c r="D7224" t="s">
        <v>1214</v>
      </c>
      <c r="G7224" t="s">
        <v>41694</v>
      </c>
      <c r="H7224" s="18" t="s">
        <v>41693</v>
      </c>
    </row>
    <row r="7225" spans="1:8" x14ac:dyDescent="0.25">
      <c r="A7225" s="19"/>
      <c r="C7225" t="s">
        <v>4948</v>
      </c>
      <c r="D7225" t="s">
        <v>1226</v>
      </c>
      <c r="G7225" t="s">
        <v>41692</v>
      </c>
      <c r="H7225" s="18" t="s">
        <v>41691</v>
      </c>
    </row>
    <row r="7226" spans="1:8" x14ac:dyDescent="0.25">
      <c r="A7226" s="19"/>
      <c r="C7226" t="s">
        <v>4947</v>
      </c>
      <c r="D7226" t="s">
        <v>1239</v>
      </c>
      <c r="G7226" t="s">
        <v>41690</v>
      </c>
      <c r="H7226" s="18" t="s">
        <v>41689</v>
      </c>
    </row>
    <row r="7227" spans="1:8" x14ac:dyDescent="0.25">
      <c r="A7227" s="19"/>
      <c r="C7227" t="s">
        <v>4946</v>
      </c>
      <c r="D7227" t="s">
        <v>1250</v>
      </c>
      <c r="G7227" t="s">
        <v>41688</v>
      </c>
      <c r="H7227" s="18" t="s">
        <v>41687</v>
      </c>
    </row>
    <row r="7228" spans="1:8" x14ac:dyDescent="0.25">
      <c r="A7228" s="19"/>
      <c r="C7228" t="s">
        <v>4945</v>
      </c>
      <c r="D7228" t="s">
        <v>1261</v>
      </c>
      <c r="G7228" t="s">
        <v>41686</v>
      </c>
      <c r="H7228" s="18" t="s">
        <v>41685</v>
      </c>
    </row>
    <row r="7229" spans="1:8" x14ac:dyDescent="0.25">
      <c r="A7229" s="19"/>
      <c r="C7229" t="s">
        <v>4944</v>
      </c>
      <c r="D7229" t="s">
        <v>1271</v>
      </c>
      <c r="G7229" t="s">
        <v>41684</v>
      </c>
      <c r="H7229" s="18" t="s">
        <v>41683</v>
      </c>
    </row>
    <row r="7230" spans="1:8" x14ac:dyDescent="0.25">
      <c r="A7230" s="19"/>
      <c r="C7230" t="s">
        <v>4943</v>
      </c>
      <c r="D7230" t="s">
        <v>1281</v>
      </c>
      <c r="G7230" t="s">
        <v>41682</v>
      </c>
      <c r="H7230" s="18" t="s">
        <v>41681</v>
      </c>
    </row>
    <row r="7231" spans="1:8" x14ac:dyDescent="0.25">
      <c r="A7231" s="19"/>
      <c r="C7231" t="s">
        <v>4942</v>
      </c>
      <c r="D7231" t="s">
        <v>1291</v>
      </c>
      <c r="G7231" t="s">
        <v>41680</v>
      </c>
      <c r="H7231" s="18" t="s">
        <v>41679</v>
      </c>
    </row>
    <row r="7232" spans="1:8" x14ac:dyDescent="0.25">
      <c r="A7232" s="19"/>
      <c r="C7232" t="s">
        <v>4941</v>
      </c>
      <c r="D7232" t="s">
        <v>1300</v>
      </c>
      <c r="G7232" t="s">
        <v>41678</v>
      </c>
      <c r="H7232" s="18" t="s">
        <v>41677</v>
      </c>
    </row>
    <row r="7233" spans="1:8" x14ac:dyDescent="0.25">
      <c r="A7233" s="19"/>
      <c r="C7233" t="s">
        <v>4940</v>
      </c>
      <c r="D7233" t="s">
        <v>1309</v>
      </c>
      <c r="G7233" t="s">
        <v>41676</v>
      </c>
      <c r="H7233" s="18" t="s">
        <v>41675</v>
      </c>
    </row>
    <row r="7234" spans="1:8" x14ac:dyDescent="0.25">
      <c r="A7234" s="19"/>
      <c r="C7234" t="s">
        <v>4939</v>
      </c>
      <c r="D7234" t="s">
        <v>1318</v>
      </c>
      <c r="G7234" t="s">
        <v>41674</v>
      </c>
      <c r="H7234" s="18" t="s">
        <v>41673</v>
      </c>
    </row>
    <row r="7235" spans="1:8" x14ac:dyDescent="0.25">
      <c r="A7235" s="19"/>
      <c r="C7235" t="s">
        <v>4938</v>
      </c>
      <c r="D7235" t="s">
        <v>1327</v>
      </c>
      <c r="G7235" t="s">
        <v>41672</v>
      </c>
      <c r="H7235" s="18" t="s">
        <v>41671</v>
      </c>
    </row>
    <row r="7236" spans="1:8" x14ac:dyDescent="0.25">
      <c r="A7236" s="19"/>
      <c r="C7236" t="s">
        <v>4937</v>
      </c>
      <c r="D7236" t="s">
        <v>1335</v>
      </c>
      <c r="G7236" t="s">
        <v>41670</v>
      </c>
      <c r="H7236" s="18" t="s">
        <v>41669</v>
      </c>
    </row>
    <row r="7237" spans="1:8" x14ac:dyDescent="0.25">
      <c r="A7237" s="19"/>
      <c r="C7237" t="s">
        <v>4936</v>
      </c>
      <c r="D7237" t="s">
        <v>1343</v>
      </c>
      <c r="G7237" t="s">
        <v>41668</v>
      </c>
      <c r="H7237" s="18" t="s">
        <v>41667</v>
      </c>
    </row>
    <row r="7238" spans="1:8" x14ac:dyDescent="0.25">
      <c r="A7238" s="19"/>
      <c r="C7238" t="s">
        <v>4935</v>
      </c>
      <c r="D7238" t="s">
        <v>1351</v>
      </c>
      <c r="G7238" t="s">
        <v>41666</v>
      </c>
      <c r="H7238" s="18" t="s">
        <v>41665</v>
      </c>
    </row>
    <row r="7239" spans="1:8" x14ac:dyDescent="0.25">
      <c r="A7239" s="19"/>
      <c r="C7239" t="s">
        <v>4934</v>
      </c>
      <c r="D7239" t="s">
        <v>1359</v>
      </c>
      <c r="G7239" t="s">
        <v>41664</v>
      </c>
      <c r="H7239" s="18" t="s">
        <v>41663</v>
      </c>
    </row>
    <row r="7240" spans="1:8" x14ac:dyDescent="0.25">
      <c r="A7240" s="19"/>
      <c r="C7240" t="s">
        <v>4933</v>
      </c>
      <c r="D7240" t="s">
        <v>1367</v>
      </c>
      <c r="G7240" t="s">
        <v>41662</v>
      </c>
      <c r="H7240" s="18" t="s">
        <v>41661</v>
      </c>
    </row>
    <row r="7241" spans="1:8" x14ac:dyDescent="0.25">
      <c r="A7241" s="19"/>
      <c r="C7241" t="s">
        <v>4932</v>
      </c>
      <c r="D7241" t="s">
        <v>1375</v>
      </c>
      <c r="G7241" t="s">
        <v>41660</v>
      </c>
      <c r="H7241" s="18" t="s">
        <v>41659</v>
      </c>
    </row>
    <row r="7242" spans="1:8" x14ac:dyDescent="0.25">
      <c r="A7242" s="19"/>
      <c r="C7242" t="s">
        <v>4931</v>
      </c>
      <c r="D7242" t="s">
        <v>1383</v>
      </c>
      <c r="G7242" t="s">
        <v>41658</v>
      </c>
      <c r="H7242" s="18" t="s">
        <v>41657</v>
      </c>
    </row>
    <row r="7243" spans="1:8" x14ac:dyDescent="0.25">
      <c r="A7243" s="19"/>
      <c r="C7243" t="s">
        <v>4930</v>
      </c>
      <c r="D7243" t="s">
        <v>1391</v>
      </c>
      <c r="G7243" t="s">
        <v>41656</v>
      </c>
      <c r="H7243" s="18" t="s">
        <v>41655</v>
      </c>
    </row>
    <row r="7244" spans="1:8" x14ac:dyDescent="0.25">
      <c r="A7244" s="19"/>
      <c r="C7244" t="s">
        <v>4929</v>
      </c>
      <c r="D7244" t="s">
        <v>1399</v>
      </c>
      <c r="G7244" t="s">
        <v>41654</v>
      </c>
      <c r="H7244" s="18" t="s">
        <v>41653</v>
      </c>
    </row>
    <row r="7245" spans="1:8" x14ac:dyDescent="0.25">
      <c r="A7245" s="19"/>
      <c r="C7245" t="s">
        <v>4928</v>
      </c>
      <c r="D7245" t="s">
        <v>1407</v>
      </c>
      <c r="G7245" t="s">
        <v>41652</v>
      </c>
      <c r="H7245" s="18" t="s">
        <v>41651</v>
      </c>
    </row>
    <row r="7246" spans="1:8" x14ac:dyDescent="0.25">
      <c r="A7246" s="19"/>
      <c r="C7246" t="s">
        <v>4927</v>
      </c>
      <c r="D7246" t="s">
        <v>1415</v>
      </c>
      <c r="G7246" t="s">
        <v>41650</v>
      </c>
      <c r="H7246" s="18" t="s">
        <v>41649</v>
      </c>
    </row>
    <row r="7247" spans="1:8" x14ac:dyDescent="0.25">
      <c r="A7247" s="19"/>
      <c r="C7247" t="s">
        <v>4926</v>
      </c>
      <c r="D7247" t="s">
        <v>1422</v>
      </c>
      <c r="G7247" t="s">
        <v>41648</v>
      </c>
      <c r="H7247" s="18" t="s">
        <v>41647</v>
      </c>
    </row>
    <row r="7248" spans="1:8" x14ac:dyDescent="0.25">
      <c r="A7248" s="19"/>
      <c r="C7248" t="s">
        <v>4925</v>
      </c>
      <c r="D7248" t="s">
        <v>1429</v>
      </c>
      <c r="G7248" t="s">
        <v>41646</v>
      </c>
      <c r="H7248" s="18" t="s">
        <v>1760</v>
      </c>
    </row>
    <row r="7249" spans="1:8" x14ac:dyDescent="0.25">
      <c r="A7249" s="19"/>
      <c r="C7249" t="s">
        <v>4924</v>
      </c>
      <c r="D7249" t="s">
        <v>1436</v>
      </c>
      <c r="G7249" t="s">
        <v>41645</v>
      </c>
      <c r="H7249" s="18" t="s">
        <v>21827</v>
      </c>
    </row>
    <row r="7250" spans="1:8" x14ac:dyDescent="0.25">
      <c r="A7250" s="19"/>
      <c r="C7250" t="s">
        <v>4923</v>
      </c>
      <c r="D7250" t="s">
        <v>1443</v>
      </c>
      <c r="G7250" t="s">
        <v>41644</v>
      </c>
      <c r="H7250" s="18" t="s">
        <v>1733</v>
      </c>
    </row>
    <row r="7251" spans="1:8" x14ac:dyDescent="0.25">
      <c r="A7251" s="19"/>
      <c r="C7251" t="s">
        <v>4922</v>
      </c>
      <c r="D7251" t="s">
        <v>1450</v>
      </c>
      <c r="G7251" t="s">
        <v>41643</v>
      </c>
      <c r="H7251" s="18" t="s">
        <v>1790</v>
      </c>
    </row>
    <row r="7252" spans="1:8" x14ac:dyDescent="0.25">
      <c r="A7252" s="19"/>
      <c r="C7252" t="s">
        <v>4921</v>
      </c>
      <c r="D7252" t="s">
        <v>1457</v>
      </c>
      <c r="G7252" t="s">
        <v>41642</v>
      </c>
      <c r="H7252" s="18" t="s">
        <v>1837</v>
      </c>
    </row>
    <row r="7253" spans="1:8" x14ac:dyDescent="0.25">
      <c r="A7253" s="19"/>
      <c r="C7253" t="s">
        <v>4920</v>
      </c>
      <c r="D7253" t="s">
        <v>1464</v>
      </c>
      <c r="G7253" t="s">
        <v>41641</v>
      </c>
      <c r="H7253" s="18" t="s">
        <v>1880</v>
      </c>
    </row>
    <row r="7254" spans="1:8" x14ac:dyDescent="0.25">
      <c r="A7254" s="19"/>
      <c r="C7254" t="s">
        <v>4919</v>
      </c>
      <c r="D7254" t="s">
        <v>1472</v>
      </c>
      <c r="G7254" t="s">
        <v>41640</v>
      </c>
      <c r="H7254" s="18" t="s">
        <v>41639</v>
      </c>
    </row>
    <row r="7255" spans="1:8" x14ac:dyDescent="0.25">
      <c r="A7255" s="19"/>
      <c r="C7255" t="s">
        <v>4918</v>
      </c>
      <c r="D7255" t="s">
        <v>1479</v>
      </c>
      <c r="G7255" t="s">
        <v>41638</v>
      </c>
      <c r="H7255" s="18" t="s">
        <v>1958</v>
      </c>
    </row>
    <row r="7256" spans="1:8" x14ac:dyDescent="0.25">
      <c r="A7256" s="19"/>
      <c r="C7256" t="s">
        <v>4917</v>
      </c>
      <c r="D7256" t="s">
        <v>1486</v>
      </c>
      <c r="G7256" t="s">
        <v>41637</v>
      </c>
      <c r="H7256" s="18" t="s">
        <v>1991</v>
      </c>
    </row>
    <row r="7257" spans="1:8" x14ac:dyDescent="0.25">
      <c r="A7257" s="19"/>
      <c r="C7257" t="s">
        <v>4916</v>
      </c>
      <c r="D7257" t="s">
        <v>1492</v>
      </c>
      <c r="G7257" t="s">
        <v>41636</v>
      </c>
      <c r="H7257" s="18" t="s">
        <v>2023</v>
      </c>
    </row>
    <row r="7258" spans="1:8" x14ac:dyDescent="0.25">
      <c r="A7258" s="19"/>
      <c r="C7258" t="s">
        <v>4915</v>
      </c>
      <c r="D7258" t="s">
        <v>4914</v>
      </c>
      <c r="G7258" t="s">
        <v>41635</v>
      </c>
      <c r="H7258" s="18" t="s">
        <v>2053</v>
      </c>
    </row>
    <row r="7259" spans="1:8" x14ac:dyDescent="0.25">
      <c r="A7259" s="19"/>
      <c r="C7259" t="s">
        <v>4913</v>
      </c>
      <c r="D7259" t="s">
        <v>1504</v>
      </c>
      <c r="G7259" t="s">
        <v>41634</v>
      </c>
      <c r="H7259" s="18" t="s">
        <v>2081</v>
      </c>
    </row>
    <row r="7260" spans="1:8" x14ac:dyDescent="0.25">
      <c r="A7260" s="19"/>
      <c r="C7260" t="s">
        <v>4912</v>
      </c>
      <c r="D7260" t="s">
        <v>1510</v>
      </c>
      <c r="G7260" t="s">
        <v>41633</v>
      </c>
      <c r="H7260" s="18" t="s">
        <v>2107</v>
      </c>
    </row>
    <row r="7261" spans="1:8" x14ac:dyDescent="0.25">
      <c r="A7261" s="19"/>
      <c r="C7261" t="s">
        <v>4911</v>
      </c>
      <c r="D7261" t="s">
        <v>1516</v>
      </c>
      <c r="G7261" t="s">
        <v>41632</v>
      </c>
      <c r="H7261" s="18" t="s">
        <v>2132</v>
      </c>
    </row>
    <row r="7262" spans="1:8" x14ac:dyDescent="0.25">
      <c r="A7262" s="19"/>
      <c r="C7262" t="s">
        <v>4910</v>
      </c>
      <c r="D7262" t="s">
        <v>1521</v>
      </c>
      <c r="G7262" t="s">
        <v>41631</v>
      </c>
      <c r="H7262" s="18" t="s">
        <v>2155</v>
      </c>
    </row>
    <row r="7263" spans="1:8" x14ac:dyDescent="0.25">
      <c r="A7263" s="19"/>
      <c r="C7263" t="s">
        <v>4909</v>
      </c>
      <c r="D7263" t="s">
        <v>1526</v>
      </c>
      <c r="G7263" t="s">
        <v>41630</v>
      </c>
      <c r="H7263" s="18" t="s">
        <v>2179</v>
      </c>
    </row>
    <row r="7264" spans="1:8" x14ac:dyDescent="0.25">
      <c r="A7264" s="19"/>
      <c r="C7264" t="s">
        <v>4908</v>
      </c>
      <c r="D7264" t="s">
        <v>1532</v>
      </c>
      <c r="G7264" t="s">
        <v>41629</v>
      </c>
      <c r="H7264" s="18" t="s">
        <v>2202</v>
      </c>
    </row>
    <row r="7265" spans="1:8" x14ac:dyDescent="0.25">
      <c r="A7265" s="19"/>
      <c r="C7265" t="s">
        <v>4907</v>
      </c>
      <c r="D7265" t="s">
        <v>1537</v>
      </c>
      <c r="G7265" t="s">
        <v>41628</v>
      </c>
      <c r="H7265" s="18" t="s">
        <v>2223</v>
      </c>
    </row>
    <row r="7266" spans="1:8" x14ac:dyDescent="0.25">
      <c r="A7266" s="19"/>
      <c r="C7266" t="s">
        <v>4906</v>
      </c>
      <c r="D7266" t="s">
        <v>1542</v>
      </c>
      <c r="G7266" t="s">
        <v>41627</v>
      </c>
      <c r="H7266" s="18" t="s">
        <v>2243</v>
      </c>
    </row>
    <row r="7267" spans="1:8" x14ac:dyDescent="0.25">
      <c r="A7267" s="19"/>
      <c r="C7267" t="s">
        <v>4905</v>
      </c>
      <c r="D7267" t="s">
        <v>1547</v>
      </c>
      <c r="G7267" t="s">
        <v>41626</v>
      </c>
      <c r="H7267" s="18" t="s">
        <v>2263</v>
      </c>
    </row>
    <row r="7268" spans="1:8" x14ac:dyDescent="0.25">
      <c r="A7268" s="19"/>
      <c r="C7268" t="s">
        <v>4904</v>
      </c>
      <c r="D7268" t="s">
        <v>1552</v>
      </c>
      <c r="G7268" t="s">
        <v>41625</v>
      </c>
      <c r="H7268" s="18" t="s">
        <v>2283</v>
      </c>
    </row>
    <row r="7269" spans="1:8" x14ac:dyDescent="0.25">
      <c r="A7269" s="19"/>
      <c r="C7269" t="s">
        <v>4903</v>
      </c>
      <c r="D7269" t="s">
        <v>1557</v>
      </c>
      <c r="G7269" t="s">
        <v>41624</v>
      </c>
      <c r="H7269" s="18" t="s">
        <v>2303</v>
      </c>
    </row>
    <row r="7270" spans="1:8" x14ac:dyDescent="0.25">
      <c r="A7270" s="19"/>
      <c r="C7270" t="s">
        <v>4902</v>
      </c>
      <c r="D7270" t="s">
        <v>4901</v>
      </c>
      <c r="G7270" t="s">
        <v>41623</v>
      </c>
      <c r="H7270" s="18" t="s">
        <v>2322</v>
      </c>
    </row>
    <row r="7271" spans="1:8" x14ac:dyDescent="0.25">
      <c r="A7271" s="19"/>
      <c r="C7271" t="s">
        <v>4900</v>
      </c>
      <c r="D7271" t="s">
        <v>1566</v>
      </c>
      <c r="G7271" t="s">
        <v>41622</v>
      </c>
      <c r="H7271" s="18" t="s">
        <v>2340</v>
      </c>
    </row>
    <row r="7272" spans="1:8" x14ac:dyDescent="0.25">
      <c r="A7272" s="19"/>
      <c r="C7272" t="s">
        <v>4899</v>
      </c>
      <c r="D7272" t="s">
        <v>1570</v>
      </c>
      <c r="G7272" t="s">
        <v>41621</v>
      </c>
      <c r="H7272" s="18" t="s">
        <v>2358</v>
      </c>
    </row>
    <row r="7273" spans="1:8" x14ac:dyDescent="0.25">
      <c r="A7273" s="19"/>
      <c r="C7273" t="s">
        <v>4898</v>
      </c>
      <c r="D7273" t="s">
        <v>1594</v>
      </c>
      <c r="G7273" t="s">
        <v>41620</v>
      </c>
      <c r="H7273" s="18" t="s">
        <v>2375</v>
      </c>
    </row>
    <row r="7274" spans="1:8" x14ac:dyDescent="0.25">
      <c r="A7274" s="19"/>
      <c r="C7274" t="s">
        <v>4897</v>
      </c>
      <c r="D7274" t="s">
        <v>1590</v>
      </c>
      <c r="G7274" t="s">
        <v>41619</v>
      </c>
      <c r="H7274" s="18" t="s">
        <v>2392</v>
      </c>
    </row>
    <row r="7275" spans="1:8" x14ac:dyDescent="0.25">
      <c r="A7275" s="19"/>
      <c r="C7275" t="s">
        <v>4896</v>
      </c>
      <c r="D7275" t="s">
        <v>1586</v>
      </c>
      <c r="G7275" t="s">
        <v>41618</v>
      </c>
      <c r="H7275" s="18" t="s">
        <v>2406</v>
      </c>
    </row>
    <row r="7276" spans="1:8" x14ac:dyDescent="0.25">
      <c r="A7276" s="19"/>
      <c r="C7276" t="s">
        <v>4895</v>
      </c>
      <c r="D7276" t="s">
        <v>1582</v>
      </c>
      <c r="G7276" t="s">
        <v>41617</v>
      </c>
      <c r="H7276" s="18" t="s">
        <v>2420</v>
      </c>
    </row>
    <row r="7277" spans="1:8" x14ac:dyDescent="0.25">
      <c r="A7277" s="19"/>
      <c r="C7277" t="s">
        <v>4894</v>
      </c>
      <c r="D7277" t="s">
        <v>1578</v>
      </c>
      <c r="G7277" t="s">
        <v>41616</v>
      </c>
      <c r="H7277" s="18" t="s">
        <v>2433</v>
      </c>
    </row>
    <row r="7278" spans="1:8" x14ac:dyDescent="0.25">
      <c r="A7278" s="19"/>
      <c r="C7278" t="s">
        <v>4893</v>
      </c>
      <c r="D7278" t="s">
        <v>1574</v>
      </c>
      <c r="G7278" t="s">
        <v>41615</v>
      </c>
      <c r="H7278" s="18" t="s">
        <v>2446</v>
      </c>
    </row>
    <row r="7279" spans="1:8" x14ac:dyDescent="0.25">
      <c r="A7279" s="19"/>
      <c r="C7279" t="s">
        <v>4892</v>
      </c>
      <c r="D7279" t="s">
        <v>1637</v>
      </c>
      <c r="G7279" t="s">
        <v>41614</v>
      </c>
      <c r="H7279" s="18" t="s">
        <v>2459</v>
      </c>
    </row>
    <row r="7280" spans="1:8" x14ac:dyDescent="0.25">
      <c r="A7280" s="19"/>
      <c r="C7280" t="s">
        <v>4891</v>
      </c>
      <c r="D7280" t="s">
        <v>1635</v>
      </c>
      <c r="G7280" t="s">
        <v>41613</v>
      </c>
      <c r="H7280" s="18" t="s">
        <v>2471</v>
      </c>
    </row>
    <row r="7281" spans="1:8" x14ac:dyDescent="0.25">
      <c r="A7281" s="19"/>
      <c r="C7281" t="s">
        <v>4890</v>
      </c>
      <c r="D7281" t="s">
        <v>1632</v>
      </c>
      <c r="G7281" t="s">
        <v>41612</v>
      </c>
      <c r="H7281" s="18" t="s">
        <v>2483</v>
      </c>
    </row>
    <row r="7282" spans="1:8" x14ac:dyDescent="0.25">
      <c r="A7282" s="19"/>
      <c r="C7282" t="s">
        <v>4889</v>
      </c>
      <c r="D7282" t="s">
        <v>1629</v>
      </c>
      <c r="G7282" t="s">
        <v>41611</v>
      </c>
      <c r="H7282" s="18" t="s">
        <v>2495</v>
      </c>
    </row>
    <row r="7283" spans="1:8" x14ac:dyDescent="0.25">
      <c r="A7283" s="19"/>
      <c r="C7283" t="s">
        <v>4888</v>
      </c>
      <c r="D7283" t="s">
        <v>1626</v>
      </c>
      <c r="G7283" t="s">
        <v>41610</v>
      </c>
      <c r="H7283" s="18" t="s">
        <v>2507</v>
      </c>
    </row>
    <row r="7284" spans="1:8" x14ac:dyDescent="0.25">
      <c r="A7284" s="19"/>
      <c r="C7284" t="s">
        <v>4887</v>
      </c>
      <c r="D7284" t="s">
        <v>1624</v>
      </c>
      <c r="G7284" t="s">
        <v>41609</v>
      </c>
      <c r="H7284" s="18" t="s">
        <v>2519</v>
      </c>
    </row>
    <row r="7285" spans="1:8" x14ac:dyDescent="0.25">
      <c r="A7285" s="19"/>
      <c r="C7285" t="s">
        <v>4886</v>
      </c>
      <c r="D7285" t="s">
        <v>4885</v>
      </c>
      <c r="G7285" t="s">
        <v>41608</v>
      </c>
      <c r="H7285" s="18" t="s">
        <v>2530</v>
      </c>
    </row>
    <row r="7286" spans="1:8" x14ac:dyDescent="0.25">
      <c r="A7286" s="19"/>
      <c r="C7286" t="s">
        <v>4884</v>
      </c>
      <c r="D7286" t="s">
        <v>1620</v>
      </c>
      <c r="G7286" t="s">
        <v>41607</v>
      </c>
      <c r="H7286" s="18" t="s">
        <v>2540</v>
      </c>
    </row>
    <row r="7287" spans="1:8" x14ac:dyDescent="0.25">
      <c r="A7287" s="19"/>
      <c r="C7287" t="s">
        <v>4883</v>
      </c>
      <c r="D7287" t="s">
        <v>1618</v>
      </c>
      <c r="G7287" t="s">
        <v>41606</v>
      </c>
      <c r="H7287" s="18" t="s">
        <v>2612</v>
      </c>
    </row>
    <row r="7288" spans="1:8" x14ac:dyDescent="0.25">
      <c r="A7288" s="19"/>
      <c r="C7288" t="s">
        <v>4882</v>
      </c>
      <c r="D7288" t="s">
        <v>1616</v>
      </c>
      <c r="G7288" t="s">
        <v>41605</v>
      </c>
      <c r="H7288" s="18" t="s">
        <v>2605</v>
      </c>
    </row>
    <row r="7289" spans="1:8" x14ac:dyDescent="0.25">
      <c r="A7289" s="19"/>
      <c r="C7289" t="s">
        <v>4881</v>
      </c>
      <c r="D7289" t="s">
        <v>1613</v>
      </c>
      <c r="G7289" t="s">
        <v>41604</v>
      </c>
      <c r="H7289" s="18" t="s">
        <v>2598</v>
      </c>
    </row>
    <row r="7290" spans="1:8" x14ac:dyDescent="0.25">
      <c r="A7290" s="19"/>
      <c r="C7290" t="s">
        <v>4880</v>
      </c>
      <c r="D7290" t="s">
        <v>1610</v>
      </c>
      <c r="G7290" t="s">
        <v>41603</v>
      </c>
      <c r="H7290" s="18" t="s">
        <v>2591</v>
      </c>
    </row>
    <row r="7291" spans="1:8" x14ac:dyDescent="0.25">
      <c r="A7291" s="19"/>
      <c r="C7291" t="s">
        <v>4879</v>
      </c>
      <c r="D7291" t="s">
        <v>1606</v>
      </c>
      <c r="G7291" t="s">
        <v>41602</v>
      </c>
      <c r="H7291" s="18" t="s">
        <v>2583</v>
      </c>
    </row>
    <row r="7292" spans="1:8" x14ac:dyDescent="0.25">
      <c r="A7292" s="19"/>
      <c r="C7292" t="s">
        <v>4878</v>
      </c>
      <c r="D7292" t="s">
        <v>1602</v>
      </c>
      <c r="G7292" t="s">
        <v>41601</v>
      </c>
      <c r="H7292" s="18" t="s">
        <v>2575</v>
      </c>
    </row>
    <row r="7293" spans="1:8" x14ac:dyDescent="0.25">
      <c r="A7293" s="19"/>
      <c r="C7293" t="s">
        <v>4877</v>
      </c>
      <c r="D7293" t="s">
        <v>1598</v>
      </c>
      <c r="G7293" t="s">
        <v>41600</v>
      </c>
      <c r="H7293" s="18" t="s">
        <v>2567</v>
      </c>
    </row>
    <row r="7294" spans="1:8" x14ac:dyDescent="0.25">
      <c r="A7294" s="19"/>
      <c r="C7294" t="s">
        <v>4876</v>
      </c>
      <c r="D7294" t="s">
        <v>4875</v>
      </c>
      <c r="G7294" t="s">
        <v>41599</v>
      </c>
      <c r="H7294" s="18" t="s">
        <v>2558</v>
      </c>
    </row>
    <row r="7295" spans="1:8" x14ac:dyDescent="0.25">
      <c r="A7295" s="19"/>
      <c r="C7295" t="s">
        <v>4874</v>
      </c>
      <c r="D7295" t="s">
        <v>4873</v>
      </c>
      <c r="G7295" t="s">
        <v>41598</v>
      </c>
      <c r="H7295" s="18" t="s">
        <v>2549</v>
      </c>
    </row>
    <row r="7296" spans="1:8" x14ac:dyDescent="0.25">
      <c r="A7296" s="19"/>
      <c r="C7296" t="s">
        <v>4872</v>
      </c>
      <c r="D7296" t="s">
        <v>4871</v>
      </c>
      <c r="G7296" t="s">
        <v>41597</v>
      </c>
      <c r="H7296" s="18" t="s">
        <v>41596</v>
      </c>
    </row>
    <row r="7297" spans="1:8" x14ac:dyDescent="0.25">
      <c r="A7297" s="19"/>
      <c r="C7297" t="s">
        <v>4870</v>
      </c>
      <c r="D7297" t="s">
        <v>4869</v>
      </c>
      <c r="G7297" t="s">
        <v>41595</v>
      </c>
      <c r="H7297" s="18" t="s">
        <v>41594</v>
      </c>
    </row>
    <row r="7298" spans="1:8" x14ac:dyDescent="0.25">
      <c r="A7298" s="19"/>
      <c r="C7298" t="s">
        <v>4868</v>
      </c>
      <c r="D7298" t="s">
        <v>4867</v>
      </c>
      <c r="G7298" t="s">
        <v>41593</v>
      </c>
      <c r="H7298" s="18" t="s">
        <v>41592</v>
      </c>
    </row>
    <row r="7299" spans="1:8" x14ac:dyDescent="0.25">
      <c r="A7299" s="19"/>
      <c r="C7299" t="s">
        <v>4866</v>
      </c>
      <c r="D7299" t="s">
        <v>4865</v>
      </c>
      <c r="G7299" t="s">
        <v>41591</v>
      </c>
      <c r="H7299" s="18" t="s">
        <v>41590</v>
      </c>
    </row>
    <row r="7300" spans="1:8" x14ac:dyDescent="0.25">
      <c r="A7300" s="19"/>
      <c r="C7300" t="s">
        <v>4864</v>
      </c>
      <c r="D7300" t="s">
        <v>4863</v>
      </c>
      <c r="G7300" t="s">
        <v>41589</v>
      </c>
      <c r="H7300" s="18" t="s">
        <v>41588</v>
      </c>
    </row>
    <row r="7301" spans="1:8" x14ac:dyDescent="0.25">
      <c r="A7301" s="19"/>
      <c r="C7301" t="s">
        <v>4862</v>
      </c>
      <c r="D7301" t="s">
        <v>4861</v>
      </c>
      <c r="G7301" t="s">
        <v>41587</v>
      </c>
      <c r="H7301" s="18" t="s">
        <v>41586</v>
      </c>
    </row>
    <row r="7302" spans="1:8" x14ac:dyDescent="0.25">
      <c r="A7302" s="19"/>
      <c r="C7302" t="s">
        <v>4860</v>
      </c>
      <c r="D7302" t="s">
        <v>4859</v>
      </c>
      <c r="G7302" t="s">
        <v>41585</v>
      </c>
      <c r="H7302" s="18" t="s">
        <v>41584</v>
      </c>
    </row>
    <row r="7303" spans="1:8" x14ac:dyDescent="0.25">
      <c r="A7303" s="19"/>
      <c r="C7303" t="s">
        <v>4858</v>
      </c>
      <c r="D7303" t="s">
        <v>4857</v>
      </c>
      <c r="G7303" t="s">
        <v>41583</v>
      </c>
      <c r="H7303" s="18" t="s">
        <v>41582</v>
      </c>
    </row>
    <row r="7304" spans="1:8" x14ac:dyDescent="0.25">
      <c r="A7304" s="19"/>
      <c r="C7304" t="s">
        <v>4856</v>
      </c>
      <c r="D7304" t="s">
        <v>4855</v>
      </c>
      <c r="G7304" t="s">
        <v>41581</v>
      </c>
      <c r="H7304" s="18" t="s">
        <v>41580</v>
      </c>
    </row>
    <row r="7305" spans="1:8" x14ac:dyDescent="0.25">
      <c r="A7305" s="19"/>
      <c r="C7305" t="s">
        <v>4854</v>
      </c>
      <c r="D7305" t="s">
        <v>4853</v>
      </c>
      <c r="G7305" t="s">
        <v>41579</v>
      </c>
      <c r="H7305" s="18" t="s">
        <v>41578</v>
      </c>
    </row>
    <row r="7306" spans="1:8" x14ac:dyDescent="0.25">
      <c r="A7306" s="19"/>
      <c r="C7306" t="s">
        <v>4852</v>
      </c>
      <c r="D7306" t="s">
        <v>4851</v>
      </c>
      <c r="G7306" t="s">
        <v>41577</v>
      </c>
      <c r="H7306" s="18" t="s">
        <v>41576</v>
      </c>
    </row>
    <row r="7307" spans="1:8" x14ac:dyDescent="0.25">
      <c r="A7307" s="19"/>
      <c r="C7307" t="s">
        <v>4850</v>
      </c>
      <c r="D7307" t="s">
        <v>4849</v>
      </c>
      <c r="G7307" t="s">
        <v>41575</v>
      </c>
      <c r="H7307" s="18" t="s">
        <v>41574</v>
      </c>
    </row>
    <row r="7308" spans="1:8" x14ac:dyDescent="0.25">
      <c r="A7308" s="19"/>
      <c r="C7308" t="s">
        <v>4848</v>
      </c>
      <c r="D7308" t="s">
        <v>4847</v>
      </c>
      <c r="G7308" t="s">
        <v>41573</v>
      </c>
      <c r="H7308" s="18" t="s">
        <v>41572</v>
      </c>
    </row>
    <row r="7309" spans="1:8" x14ac:dyDescent="0.25">
      <c r="A7309" s="19"/>
      <c r="C7309" t="s">
        <v>4846</v>
      </c>
      <c r="D7309" t="s">
        <v>4845</v>
      </c>
      <c r="G7309" t="s">
        <v>41571</v>
      </c>
      <c r="H7309" s="18" t="s">
        <v>41570</v>
      </c>
    </row>
    <row r="7310" spans="1:8" x14ac:dyDescent="0.25">
      <c r="A7310" s="19"/>
      <c r="C7310" t="s">
        <v>4844</v>
      </c>
      <c r="D7310" t="s">
        <v>4843</v>
      </c>
      <c r="G7310" t="s">
        <v>41569</v>
      </c>
      <c r="H7310" s="18" t="s">
        <v>41568</v>
      </c>
    </row>
    <row r="7311" spans="1:8" x14ac:dyDescent="0.25">
      <c r="A7311" s="19"/>
      <c r="C7311" t="s">
        <v>4842</v>
      </c>
      <c r="D7311" t="s">
        <v>4841</v>
      </c>
      <c r="G7311" t="s">
        <v>41567</v>
      </c>
      <c r="H7311" s="18" t="s">
        <v>41566</v>
      </c>
    </row>
    <row r="7312" spans="1:8" x14ac:dyDescent="0.25">
      <c r="A7312" s="19"/>
      <c r="C7312" t="s">
        <v>4840</v>
      </c>
      <c r="D7312" t="s">
        <v>4839</v>
      </c>
      <c r="G7312" t="s">
        <v>41565</v>
      </c>
      <c r="H7312" s="18" t="s">
        <v>1723</v>
      </c>
    </row>
    <row r="7313" spans="1:8" x14ac:dyDescent="0.25">
      <c r="A7313" s="19"/>
      <c r="C7313" t="s">
        <v>4838</v>
      </c>
      <c r="D7313" t="s">
        <v>4837</v>
      </c>
      <c r="G7313" t="s">
        <v>41564</v>
      </c>
      <c r="H7313" s="18" t="s">
        <v>1781</v>
      </c>
    </row>
    <row r="7314" spans="1:8" x14ac:dyDescent="0.25">
      <c r="A7314" s="19"/>
      <c r="C7314" t="s">
        <v>4836</v>
      </c>
      <c r="D7314" t="s">
        <v>4835</v>
      </c>
      <c r="G7314" t="s">
        <v>41563</v>
      </c>
      <c r="H7314" s="18" t="s">
        <v>1829</v>
      </c>
    </row>
    <row r="7315" spans="1:8" x14ac:dyDescent="0.25">
      <c r="A7315" s="19"/>
      <c r="C7315" t="s">
        <v>4834</v>
      </c>
      <c r="D7315" t="s">
        <v>4833</v>
      </c>
      <c r="G7315" t="s">
        <v>41562</v>
      </c>
      <c r="H7315" s="18" t="s">
        <v>1873</v>
      </c>
    </row>
    <row r="7316" spans="1:8" x14ac:dyDescent="0.25">
      <c r="A7316" s="19"/>
      <c r="C7316" t="s">
        <v>4832</v>
      </c>
      <c r="D7316" t="s">
        <v>4831</v>
      </c>
      <c r="G7316" t="s">
        <v>41561</v>
      </c>
      <c r="H7316" s="18" t="s">
        <v>1915</v>
      </c>
    </row>
    <row r="7317" spans="1:8" x14ac:dyDescent="0.25">
      <c r="A7317" s="19"/>
      <c r="C7317" t="s">
        <v>4830</v>
      </c>
      <c r="D7317" t="s">
        <v>4829</v>
      </c>
      <c r="G7317" t="s">
        <v>41560</v>
      </c>
      <c r="H7317" s="18" t="s">
        <v>1952</v>
      </c>
    </row>
    <row r="7318" spans="1:8" x14ac:dyDescent="0.25">
      <c r="A7318" s="19"/>
      <c r="C7318" t="s">
        <v>4828</v>
      </c>
      <c r="D7318" t="s">
        <v>4827</v>
      </c>
      <c r="G7318" t="s">
        <v>41559</v>
      </c>
      <c r="H7318" s="18" t="s">
        <v>41558</v>
      </c>
    </row>
    <row r="7319" spans="1:8" x14ac:dyDescent="0.25">
      <c r="A7319" s="19"/>
      <c r="C7319" t="s">
        <v>4826</v>
      </c>
      <c r="D7319" t="s">
        <v>4825</v>
      </c>
      <c r="G7319" t="s">
        <v>41557</v>
      </c>
      <c r="H7319" s="18" t="s">
        <v>1740</v>
      </c>
    </row>
    <row r="7320" spans="1:8" x14ac:dyDescent="0.25">
      <c r="A7320" s="19"/>
      <c r="C7320" t="s">
        <v>4824</v>
      </c>
      <c r="D7320" t="s">
        <v>4823</v>
      </c>
      <c r="G7320" t="s">
        <v>41556</v>
      </c>
      <c r="H7320" s="18" t="s">
        <v>1796</v>
      </c>
    </row>
    <row r="7321" spans="1:8" x14ac:dyDescent="0.25">
      <c r="A7321" s="19"/>
      <c r="C7321" t="s">
        <v>4822</v>
      </c>
      <c r="D7321" t="s">
        <v>4821</v>
      </c>
      <c r="G7321" t="s">
        <v>41555</v>
      </c>
      <c r="H7321" s="18" t="s">
        <v>1843</v>
      </c>
    </row>
    <row r="7322" spans="1:8" x14ac:dyDescent="0.25">
      <c r="A7322" s="19"/>
      <c r="C7322" t="s">
        <v>4820</v>
      </c>
      <c r="D7322" t="s">
        <v>4819</v>
      </c>
      <c r="G7322" t="s">
        <v>41554</v>
      </c>
      <c r="H7322" s="18" t="s">
        <v>1886</v>
      </c>
    </row>
    <row r="7323" spans="1:8" x14ac:dyDescent="0.25">
      <c r="A7323" s="19"/>
      <c r="C7323" t="s">
        <v>4818</v>
      </c>
      <c r="D7323" t="s">
        <v>4817</v>
      </c>
      <c r="G7323" t="s">
        <v>41553</v>
      </c>
      <c r="H7323" s="18" t="s">
        <v>1926</v>
      </c>
    </row>
    <row r="7324" spans="1:8" x14ac:dyDescent="0.25">
      <c r="A7324" s="19"/>
      <c r="C7324" t="s">
        <v>41552</v>
      </c>
      <c r="D7324" t="s">
        <v>41551</v>
      </c>
      <c r="G7324" t="s">
        <v>41550</v>
      </c>
      <c r="H7324" s="18" t="s">
        <v>1963</v>
      </c>
    </row>
    <row r="7325" spans="1:8" x14ac:dyDescent="0.25">
      <c r="A7325" s="19"/>
      <c r="C7325" t="s">
        <v>41549</v>
      </c>
      <c r="D7325" t="s">
        <v>41548</v>
      </c>
      <c r="G7325" t="s">
        <v>41547</v>
      </c>
      <c r="H7325" s="18" t="s">
        <v>1996</v>
      </c>
    </row>
    <row r="7326" spans="1:8" x14ac:dyDescent="0.25">
      <c r="A7326" s="19"/>
      <c r="C7326" t="s">
        <v>41546</v>
      </c>
      <c r="D7326" t="s">
        <v>41545</v>
      </c>
      <c r="G7326" t="s">
        <v>41544</v>
      </c>
      <c r="H7326" s="18" t="s">
        <v>2056</v>
      </c>
    </row>
    <row r="7327" spans="1:8" x14ac:dyDescent="0.25">
      <c r="A7327" s="19"/>
      <c r="C7327" t="s">
        <v>41543</v>
      </c>
      <c r="D7327" t="s">
        <v>41542</v>
      </c>
      <c r="G7327" t="s">
        <v>41541</v>
      </c>
      <c r="H7327" s="18" t="s">
        <v>2027</v>
      </c>
    </row>
    <row r="7328" spans="1:8" x14ac:dyDescent="0.25">
      <c r="A7328" s="19"/>
      <c r="C7328" t="s">
        <v>41540</v>
      </c>
      <c r="D7328" t="s">
        <v>41539</v>
      </c>
      <c r="G7328" t="s">
        <v>41538</v>
      </c>
      <c r="H7328" s="18" t="s">
        <v>41537</v>
      </c>
    </row>
    <row r="7329" spans="1:8" x14ac:dyDescent="0.25">
      <c r="A7329" s="19"/>
      <c r="C7329" t="s">
        <v>41536</v>
      </c>
      <c r="D7329" t="s">
        <v>41535</v>
      </c>
      <c r="G7329" t="s">
        <v>41534</v>
      </c>
      <c r="H7329" s="18" t="s">
        <v>1748</v>
      </c>
    </row>
    <row r="7330" spans="1:8" x14ac:dyDescent="0.25">
      <c r="A7330" s="19"/>
      <c r="C7330" t="s">
        <v>41533</v>
      </c>
      <c r="D7330" t="s">
        <v>41532</v>
      </c>
      <c r="G7330" t="s">
        <v>41531</v>
      </c>
      <c r="H7330" s="18" t="s">
        <v>1770</v>
      </c>
    </row>
    <row r="7331" spans="1:8" x14ac:dyDescent="0.25">
      <c r="A7331" s="19"/>
      <c r="C7331" t="s">
        <v>4816</v>
      </c>
      <c r="D7331" t="s">
        <v>462</v>
      </c>
      <c r="G7331" t="s">
        <v>41530</v>
      </c>
      <c r="H7331" s="18" t="s">
        <v>1741</v>
      </c>
    </row>
    <row r="7332" spans="1:8" x14ac:dyDescent="0.25">
      <c r="A7332" s="19"/>
      <c r="C7332" t="s">
        <v>4815</v>
      </c>
      <c r="D7332" t="s">
        <v>532</v>
      </c>
      <c r="G7332" t="s">
        <v>41529</v>
      </c>
      <c r="H7332" s="18" t="s">
        <v>1797</v>
      </c>
    </row>
    <row r="7333" spans="1:8" x14ac:dyDescent="0.25">
      <c r="A7333" s="19"/>
      <c r="C7333" t="s">
        <v>4814</v>
      </c>
      <c r="D7333" t="s">
        <v>588</v>
      </c>
      <c r="G7333" t="s">
        <v>41528</v>
      </c>
      <c r="H7333" s="18" t="s">
        <v>1844</v>
      </c>
    </row>
    <row r="7334" spans="1:8" x14ac:dyDescent="0.25">
      <c r="A7334" s="19"/>
      <c r="C7334" t="s">
        <v>4813</v>
      </c>
      <c r="D7334" t="s">
        <v>638</v>
      </c>
      <c r="G7334" t="s">
        <v>41527</v>
      </c>
      <c r="H7334" s="18" t="s">
        <v>1887</v>
      </c>
    </row>
    <row r="7335" spans="1:8" x14ac:dyDescent="0.25">
      <c r="A7335" s="19"/>
      <c r="C7335" t="s">
        <v>4812</v>
      </c>
      <c r="D7335" t="s">
        <v>686</v>
      </c>
      <c r="G7335" t="s">
        <v>41526</v>
      </c>
      <c r="H7335" s="18" t="s">
        <v>1927</v>
      </c>
    </row>
    <row r="7336" spans="1:8" x14ac:dyDescent="0.25">
      <c r="A7336" s="19"/>
      <c r="C7336" t="s">
        <v>4811</v>
      </c>
      <c r="D7336" t="s">
        <v>728</v>
      </c>
      <c r="G7336" t="s">
        <v>41525</v>
      </c>
      <c r="H7336" s="18" t="s">
        <v>1964</v>
      </c>
    </row>
    <row r="7337" spans="1:8" x14ac:dyDescent="0.25">
      <c r="A7337" s="19"/>
      <c r="C7337" t="s">
        <v>4810</v>
      </c>
      <c r="D7337" t="s">
        <v>767</v>
      </c>
      <c r="G7337" t="s">
        <v>41524</v>
      </c>
      <c r="H7337" s="18" t="s">
        <v>1997</v>
      </c>
    </row>
    <row r="7338" spans="1:8" x14ac:dyDescent="0.25">
      <c r="A7338" s="19"/>
      <c r="C7338" t="s">
        <v>4809</v>
      </c>
      <c r="D7338" t="s">
        <v>803</v>
      </c>
      <c r="G7338" t="s">
        <v>41523</v>
      </c>
      <c r="H7338" s="18" t="s">
        <v>2028</v>
      </c>
    </row>
    <row r="7339" spans="1:8" x14ac:dyDescent="0.25">
      <c r="A7339" s="19"/>
      <c r="C7339" t="s">
        <v>4808</v>
      </c>
      <c r="D7339" t="s">
        <v>837</v>
      </c>
      <c r="G7339" t="s">
        <v>41522</v>
      </c>
      <c r="H7339" s="18" t="s">
        <v>2057</v>
      </c>
    </row>
    <row r="7340" spans="1:8" x14ac:dyDescent="0.25">
      <c r="A7340" s="19"/>
      <c r="C7340" t="s">
        <v>4807</v>
      </c>
      <c r="D7340" t="s">
        <v>869</v>
      </c>
      <c r="G7340" t="s">
        <v>41521</v>
      </c>
      <c r="H7340" s="18" t="s">
        <v>2084</v>
      </c>
    </row>
    <row r="7341" spans="1:8" x14ac:dyDescent="0.25">
      <c r="A7341" s="19"/>
      <c r="C7341" t="s">
        <v>4806</v>
      </c>
      <c r="D7341" t="s">
        <v>4805</v>
      </c>
      <c r="G7341" t="s">
        <v>41520</v>
      </c>
      <c r="H7341" s="18" t="s">
        <v>2110</v>
      </c>
    </row>
    <row r="7342" spans="1:8" x14ac:dyDescent="0.25">
      <c r="A7342" s="19"/>
      <c r="C7342" t="s">
        <v>4804</v>
      </c>
      <c r="D7342" t="s">
        <v>927</v>
      </c>
      <c r="G7342" t="s">
        <v>41519</v>
      </c>
      <c r="H7342" s="18" t="s">
        <v>2135</v>
      </c>
    </row>
    <row r="7343" spans="1:8" x14ac:dyDescent="0.25">
      <c r="A7343" s="19"/>
      <c r="C7343" t="s">
        <v>4803</v>
      </c>
      <c r="D7343" t="s">
        <v>955</v>
      </c>
      <c r="G7343" t="s">
        <v>41518</v>
      </c>
      <c r="H7343" s="18" t="s">
        <v>2158</v>
      </c>
    </row>
    <row r="7344" spans="1:8" x14ac:dyDescent="0.25">
      <c r="A7344" s="19"/>
      <c r="C7344" t="s">
        <v>4802</v>
      </c>
      <c r="D7344" t="s">
        <v>4801</v>
      </c>
      <c r="G7344" t="s">
        <v>41517</v>
      </c>
      <c r="H7344" s="18" t="s">
        <v>2182</v>
      </c>
    </row>
    <row r="7345" spans="1:8" x14ac:dyDescent="0.25">
      <c r="A7345" s="19"/>
      <c r="C7345" t="s">
        <v>4800</v>
      </c>
      <c r="D7345" t="s">
        <v>4799</v>
      </c>
      <c r="G7345" t="s">
        <v>41516</v>
      </c>
      <c r="H7345" s="18" t="s">
        <v>2205</v>
      </c>
    </row>
    <row r="7346" spans="1:8" x14ac:dyDescent="0.25">
      <c r="A7346" s="19"/>
      <c r="C7346" t="s">
        <v>4798</v>
      </c>
      <c r="D7346" t="s">
        <v>4797</v>
      </c>
      <c r="G7346" t="s">
        <v>41515</v>
      </c>
      <c r="H7346" s="18" t="s">
        <v>2226</v>
      </c>
    </row>
    <row r="7347" spans="1:8" x14ac:dyDescent="0.25">
      <c r="A7347" s="19"/>
      <c r="C7347" t="s">
        <v>4796</v>
      </c>
      <c r="D7347" t="s">
        <v>425</v>
      </c>
      <c r="G7347" t="s">
        <v>41514</v>
      </c>
      <c r="H7347" s="18" t="s">
        <v>2246</v>
      </c>
    </row>
    <row r="7348" spans="1:8" x14ac:dyDescent="0.25">
      <c r="A7348" s="19"/>
      <c r="C7348" t="s">
        <v>4795</v>
      </c>
      <c r="D7348" t="s">
        <v>503</v>
      </c>
      <c r="G7348" t="s">
        <v>41513</v>
      </c>
      <c r="H7348" s="18" t="s">
        <v>2266</v>
      </c>
    </row>
    <row r="7349" spans="1:8" x14ac:dyDescent="0.25">
      <c r="A7349" s="19"/>
      <c r="C7349" t="s">
        <v>4794</v>
      </c>
      <c r="D7349" t="s">
        <v>563</v>
      </c>
      <c r="G7349" t="s">
        <v>41512</v>
      </c>
      <c r="H7349" s="18" t="s">
        <v>2343</v>
      </c>
    </row>
    <row r="7350" spans="1:8" x14ac:dyDescent="0.25">
      <c r="A7350" s="19"/>
      <c r="C7350" t="s">
        <v>4793</v>
      </c>
      <c r="D7350" t="s">
        <v>616</v>
      </c>
      <c r="G7350" t="s">
        <v>41511</v>
      </c>
      <c r="H7350" s="18" t="s">
        <v>2325</v>
      </c>
    </row>
    <row r="7351" spans="1:8" x14ac:dyDescent="0.25">
      <c r="A7351" s="19"/>
      <c r="C7351" t="s">
        <v>4792</v>
      </c>
      <c r="D7351" t="s">
        <v>664</v>
      </c>
      <c r="G7351" t="s">
        <v>41510</v>
      </c>
      <c r="H7351" s="18" t="s">
        <v>2306</v>
      </c>
    </row>
    <row r="7352" spans="1:8" x14ac:dyDescent="0.25">
      <c r="A7352" s="19"/>
      <c r="C7352" t="s">
        <v>4791</v>
      </c>
      <c r="D7352" t="s">
        <v>709</v>
      </c>
      <c r="G7352" t="s">
        <v>41509</v>
      </c>
      <c r="H7352" s="18" t="s">
        <v>2286</v>
      </c>
    </row>
    <row r="7353" spans="1:8" x14ac:dyDescent="0.25">
      <c r="A7353" s="19"/>
      <c r="C7353" t="s">
        <v>4790</v>
      </c>
      <c r="D7353" t="s">
        <v>749</v>
      </c>
      <c r="G7353" t="s">
        <v>41508</v>
      </c>
      <c r="H7353" s="18" t="s">
        <v>41507</v>
      </c>
    </row>
    <row r="7354" spans="1:8" x14ac:dyDescent="0.25">
      <c r="A7354" s="19"/>
      <c r="C7354" t="s">
        <v>4789</v>
      </c>
      <c r="D7354" t="s">
        <v>822</v>
      </c>
      <c r="G7354" t="s">
        <v>41506</v>
      </c>
      <c r="H7354" s="18" t="s">
        <v>41505</v>
      </c>
    </row>
    <row r="7355" spans="1:8" x14ac:dyDescent="0.25">
      <c r="A7355" s="19"/>
      <c r="C7355" t="s">
        <v>4788</v>
      </c>
      <c r="D7355" t="s">
        <v>786</v>
      </c>
      <c r="G7355" t="s">
        <v>41504</v>
      </c>
      <c r="H7355" s="18" t="s">
        <v>41503</v>
      </c>
    </row>
    <row r="7356" spans="1:8" x14ac:dyDescent="0.25">
      <c r="A7356" s="19"/>
      <c r="C7356" t="s">
        <v>4787</v>
      </c>
      <c r="D7356" t="s">
        <v>913</v>
      </c>
      <c r="G7356" t="s">
        <v>41502</v>
      </c>
      <c r="H7356" s="18" t="s">
        <v>41501</v>
      </c>
    </row>
    <row r="7357" spans="1:8" x14ac:dyDescent="0.25">
      <c r="A7357" s="19"/>
      <c r="C7357" t="s">
        <v>4786</v>
      </c>
      <c r="D7357" t="s">
        <v>884</v>
      </c>
      <c r="G7357" t="s">
        <v>41500</v>
      </c>
      <c r="H7357" s="18" t="s">
        <v>41499</v>
      </c>
    </row>
    <row r="7358" spans="1:8" x14ac:dyDescent="0.25">
      <c r="A7358" s="19"/>
      <c r="C7358" t="s">
        <v>4785</v>
      </c>
      <c r="D7358" t="s">
        <v>855</v>
      </c>
      <c r="G7358" t="s">
        <v>41498</v>
      </c>
      <c r="H7358" s="18" t="s">
        <v>41497</v>
      </c>
    </row>
    <row r="7359" spans="1:8" x14ac:dyDescent="0.25">
      <c r="A7359" s="19"/>
      <c r="C7359" t="s">
        <v>4784</v>
      </c>
      <c r="D7359" t="s">
        <v>4783</v>
      </c>
      <c r="G7359" t="s">
        <v>41496</v>
      </c>
      <c r="H7359" s="18" t="s">
        <v>41495</v>
      </c>
    </row>
    <row r="7360" spans="1:8" x14ac:dyDescent="0.25">
      <c r="A7360" s="19"/>
      <c r="C7360" t="s">
        <v>4782</v>
      </c>
      <c r="D7360" t="s">
        <v>4781</v>
      </c>
      <c r="G7360" t="s">
        <v>41494</v>
      </c>
      <c r="H7360" s="18" t="s">
        <v>41493</v>
      </c>
    </row>
    <row r="7361" spans="1:8" x14ac:dyDescent="0.25">
      <c r="A7361" s="19"/>
      <c r="C7361" t="s">
        <v>4780</v>
      </c>
      <c r="D7361" t="s">
        <v>4779</v>
      </c>
      <c r="G7361" t="s">
        <v>41492</v>
      </c>
      <c r="H7361" s="18" t="s">
        <v>41491</v>
      </c>
    </row>
    <row r="7362" spans="1:8" x14ac:dyDescent="0.25">
      <c r="A7362" s="19"/>
      <c r="C7362" t="s">
        <v>4778</v>
      </c>
      <c r="D7362" t="s">
        <v>4777</v>
      </c>
      <c r="G7362" t="s">
        <v>41490</v>
      </c>
      <c r="H7362" s="18" t="s">
        <v>41489</v>
      </c>
    </row>
    <row r="7363" spans="1:8" x14ac:dyDescent="0.25">
      <c r="A7363" s="19"/>
      <c r="C7363" t="s">
        <v>4776</v>
      </c>
      <c r="D7363" t="s">
        <v>4775</v>
      </c>
      <c r="G7363" t="s">
        <v>41488</v>
      </c>
      <c r="H7363" s="18" t="s">
        <v>41487</v>
      </c>
    </row>
    <row r="7364" spans="1:8" x14ac:dyDescent="0.25">
      <c r="A7364" s="19"/>
      <c r="C7364" t="s">
        <v>4774</v>
      </c>
      <c r="D7364" t="s">
        <v>4773</v>
      </c>
      <c r="G7364" t="s">
        <v>41486</v>
      </c>
      <c r="H7364" s="18" t="s">
        <v>41485</v>
      </c>
    </row>
    <row r="7365" spans="1:8" x14ac:dyDescent="0.25">
      <c r="A7365" s="19"/>
      <c r="C7365" t="s">
        <v>4772</v>
      </c>
      <c r="D7365" t="s">
        <v>4771</v>
      </c>
      <c r="G7365" t="s">
        <v>41484</v>
      </c>
      <c r="H7365" s="18" t="s">
        <v>41483</v>
      </c>
    </row>
    <row r="7366" spans="1:8" x14ac:dyDescent="0.25">
      <c r="A7366" s="19"/>
      <c r="C7366" t="s">
        <v>4770</v>
      </c>
      <c r="D7366" t="s">
        <v>4769</v>
      </c>
      <c r="G7366" t="s">
        <v>41482</v>
      </c>
      <c r="H7366" s="18" t="s">
        <v>1751</v>
      </c>
    </row>
    <row r="7367" spans="1:8" x14ac:dyDescent="0.25">
      <c r="A7367" s="19"/>
      <c r="C7367" t="s">
        <v>4768</v>
      </c>
      <c r="D7367" t="s">
        <v>4767</v>
      </c>
      <c r="G7367" t="s">
        <v>41481</v>
      </c>
      <c r="H7367" s="18" t="s">
        <v>1805</v>
      </c>
    </row>
    <row r="7368" spans="1:8" x14ac:dyDescent="0.25">
      <c r="A7368" s="19"/>
      <c r="C7368" t="s">
        <v>4766</v>
      </c>
      <c r="D7368" t="s">
        <v>4765</v>
      </c>
      <c r="G7368" t="s">
        <v>41480</v>
      </c>
      <c r="H7368" s="18" t="s">
        <v>1851</v>
      </c>
    </row>
    <row r="7369" spans="1:8" x14ac:dyDescent="0.25">
      <c r="A7369" s="19"/>
      <c r="C7369" t="s">
        <v>4764</v>
      </c>
      <c r="D7369" t="s">
        <v>4763</v>
      </c>
      <c r="G7369" t="s">
        <v>41479</v>
      </c>
      <c r="H7369" s="18" t="s">
        <v>1726</v>
      </c>
    </row>
    <row r="7370" spans="1:8" x14ac:dyDescent="0.25">
      <c r="A7370" s="19"/>
      <c r="C7370" t="s">
        <v>41478</v>
      </c>
      <c r="D7370" t="s">
        <v>41477</v>
      </c>
      <c r="G7370" t="s">
        <v>41476</v>
      </c>
      <c r="H7370" s="18" t="s">
        <v>1783</v>
      </c>
    </row>
    <row r="7371" spans="1:8" x14ac:dyDescent="0.25">
      <c r="A7371" s="19"/>
      <c r="C7371" t="s">
        <v>4762</v>
      </c>
      <c r="D7371" t="s">
        <v>458</v>
      </c>
      <c r="G7371" t="s">
        <v>41475</v>
      </c>
      <c r="H7371" s="18" t="s">
        <v>1831</v>
      </c>
    </row>
    <row r="7372" spans="1:8" x14ac:dyDescent="0.25">
      <c r="A7372" s="19"/>
      <c r="C7372" t="s">
        <v>4761</v>
      </c>
      <c r="D7372" t="s">
        <v>529</v>
      </c>
      <c r="G7372" t="s">
        <v>41474</v>
      </c>
      <c r="H7372" s="18" t="s">
        <v>1875</v>
      </c>
    </row>
    <row r="7373" spans="1:8" x14ac:dyDescent="0.25">
      <c r="A7373" s="19"/>
      <c r="C7373" t="s">
        <v>4760</v>
      </c>
      <c r="D7373" t="s">
        <v>585</v>
      </c>
      <c r="G7373" t="s">
        <v>41473</v>
      </c>
      <c r="H7373" s="18" t="s">
        <v>1724</v>
      </c>
    </row>
    <row r="7374" spans="1:8" x14ac:dyDescent="0.25">
      <c r="A7374" s="19"/>
      <c r="C7374" t="s">
        <v>4759</v>
      </c>
      <c r="D7374" t="s">
        <v>635</v>
      </c>
      <c r="G7374" t="s">
        <v>41472</v>
      </c>
      <c r="H7374" s="18" t="s">
        <v>1742</v>
      </c>
    </row>
    <row r="7375" spans="1:8" x14ac:dyDescent="0.25">
      <c r="A7375" s="19"/>
      <c r="C7375" t="s">
        <v>4758</v>
      </c>
      <c r="D7375" t="s">
        <v>683</v>
      </c>
      <c r="G7375" t="s">
        <v>41471</v>
      </c>
      <c r="H7375" s="18" t="s">
        <v>1798</v>
      </c>
    </row>
    <row r="7376" spans="1:8" x14ac:dyDescent="0.25">
      <c r="A7376" s="19"/>
      <c r="C7376" t="s">
        <v>4757</v>
      </c>
      <c r="D7376" t="s">
        <v>725</v>
      </c>
      <c r="G7376" t="s">
        <v>41470</v>
      </c>
      <c r="H7376" s="18" t="s">
        <v>1845</v>
      </c>
    </row>
    <row r="7377" spans="1:8" x14ac:dyDescent="0.25">
      <c r="A7377" s="19"/>
      <c r="C7377" t="s">
        <v>4756</v>
      </c>
      <c r="D7377" t="s">
        <v>764</v>
      </c>
      <c r="G7377" t="s">
        <v>41469</v>
      </c>
      <c r="H7377" s="18" t="s">
        <v>1888</v>
      </c>
    </row>
    <row r="7378" spans="1:8" x14ac:dyDescent="0.25">
      <c r="A7378" s="19"/>
      <c r="C7378" t="s">
        <v>4755</v>
      </c>
      <c r="D7378" t="s">
        <v>800</v>
      </c>
      <c r="G7378" t="s">
        <v>41468</v>
      </c>
      <c r="H7378" s="18" t="s">
        <v>1928</v>
      </c>
    </row>
    <row r="7379" spans="1:8" x14ac:dyDescent="0.25">
      <c r="A7379" s="19"/>
      <c r="C7379" t="s">
        <v>4754</v>
      </c>
      <c r="D7379" t="s">
        <v>834</v>
      </c>
      <c r="G7379" t="s">
        <v>41467</v>
      </c>
      <c r="H7379" s="18" t="s">
        <v>1756</v>
      </c>
    </row>
    <row r="7380" spans="1:8" x14ac:dyDescent="0.25">
      <c r="A7380" s="19"/>
      <c r="C7380" t="s">
        <v>4753</v>
      </c>
      <c r="D7380" t="s">
        <v>866</v>
      </c>
      <c r="G7380" t="s">
        <v>41466</v>
      </c>
      <c r="H7380" s="18" t="s">
        <v>1810</v>
      </c>
    </row>
    <row r="7381" spans="1:8" x14ac:dyDescent="0.25">
      <c r="A7381" s="19"/>
      <c r="C7381" t="s">
        <v>4752</v>
      </c>
      <c r="D7381" t="s">
        <v>924</v>
      </c>
      <c r="G7381" t="s">
        <v>41465</v>
      </c>
      <c r="H7381" s="18" t="s">
        <v>1855</v>
      </c>
    </row>
    <row r="7382" spans="1:8" x14ac:dyDescent="0.25">
      <c r="A7382" s="19"/>
      <c r="C7382" t="s">
        <v>4751</v>
      </c>
      <c r="D7382" t="s">
        <v>895</v>
      </c>
      <c r="G7382" t="s">
        <v>41464</v>
      </c>
      <c r="H7382" s="18" t="s">
        <v>1897</v>
      </c>
    </row>
    <row r="7383" spans="1:8" x14ac:dyDescent="0.25">
      <c r="A7383" s="19"/>
      <c r="C7383" t="s">
        <v>4750</v>
      </c>
      <c r="D7383" t="s">
        <v>980</v>
      </c>
      <c r="G7383" t="s">
        <v>41463</v>
      </c>
      <c r="H7383" s="18" t="s">
        <v>1936</v>
      </c>
    </row>
    <row r="7384" spans="1:8" x14ac:dyDescent="0.25">
      <c r="A7384" s="19"/>
      <c r="C7384" t="s">
        <v>4749</v>
      </c>
      <c r="D7384" t="s">
        <v>952</v>
      </c>
      <c r="G7384" t="s">
        <v>41462</v>
      </c>
      <c r="H7384" s="18" t="s">
        <v>1969</v>
      </c>
    </row>
    <row r="7385" spans="1:8" x14ac:dyDescent="0.25">
      <c r="A7385" s="19"/>
      <c r="C7385" t="s">
        <v>4748</v>
      </c>
      <c r="D7385" t="s">
        <v>4747</v>
      </c>
      <c r="G7385" t="s">
        <v>41461</v>
      </c>
      <c r="H7385" s="18" t="s">
        <v>2002</v>
      </c>
    </row>
    <row r="7386" spans="1:8" x14ac:dyDescent="0.25">
      <c r="A7386" s="19"/>
      <c r="C7386" t="s">
        <v>4746</v>
      </c>
      <c r="D7386" t="s">
        <v>4745</v>
      </c>
      <c r="G7386" t="s">
        <v>41460</v>
      </c>
      <c r="H7386" s="18" t="s">
        <v>2032</v>
      </c>
    </row>
    <row r="7387" spans="1:8" x14ac:dyDescent="0.25">
      <c r="A7387" s="19"/>
      <c r="C7387" t="s">
        <v>4744</v>
      </c>
      <c r="D7387" t="s">
        <v>4743</v>
      </c>
      <c r="G7387" t="s">
        <v>41459</v>
      </c>
      <c r="H7387" s="18" t="s">
        <v>2208</v>
      </c>
    </row>
    <row r="7388" spans="1:8" x14ac:dyDescent="0.25">
      <c r="A7388" s="19"/>
      <c r="C7388" t="s">
        <v>4742</v>
      </c>
      <c r="D7388" t="s">
        <v>478</v>
      </c>
      <c r="G7388" t="s">
        <v>41458</v>
      </c>
      <c r="H7388" s="18" t="s">
        <v>2185</v>
      </c>
    </row>
    <row r="7389" spans="1:8" x14ac:dyDescent="0.25">
      <c r="A7389" s="19"/>
      <c r="C7389" t="s">
        <v>4741</v>
      </c>
      <c r="D7389" t="s">
        <v>544</v>
      </c>
      <c r="G7389" t="s">
        <v>41457</v>
      </c>
      <c r="H7389" s="18" t="s">
        <v>2161</v>
      </c>
    </row>
    <row r="7390" spans="1:8" x14ac:dyDescent="0.25">
      <c r="A7390" s="19"/>
      <c r="C7390" t="s">
        <v>4740</v>
      </c>
      <c r="D7390" t="s">
        <v>599</v>
      </c>
      <c r="G7390" t="s">
        <v>41456</v>
      </c>
      <c r="H7390" s="18" t="s">
        <v>2138</v>
      </c>
    </row>
    <row r="7391" spans="1:8" x14ac:dyDescent="0.25">
      <c r="A7391" s="19"/>
      <c r="C7391" t="s">
        <v>4739</v>
      </c>
      <c r="D7391" t="s">
        <v>648</v>
      </c>
      <c r="G7391" t="s">
        <v>41455</v>
      </c>
      <c r="H7391" s="18" t="s">
        <v>2113</v>
      </c>
    </row>
    <row r="7392" spans="1:8" x14ac:dyDescent="0.25">
      <c r="A7392" s="19"/>
      <c r="C7392" t="s">
        <v>4738</v>
      </c>
      <c r="D7392" t="s">
        <v>695</v>
      </c>
      <c r="G7392" t="s">
        <v>41454</v>
      </c>
      <c r="H7392" s="18" t="s">
        <v>2088</v>
      </c>
    </row>
    <row r="7393" spans="1:8" x14ac:dyDescent="0.25">
      <c r="A7393" s="19"/>
      <c r="C7393" t="s">
        <v>4737</v>
      </c>
      <c r="D7393" t="s">
        <v>737</v>
      </c>
      <c r="G7393" t="s">
        <v>41453</v>
      </c>
      <c r="H7393" s="18" t="s">
        <v>2061</v>
      </c>
    </row>
    <row r="7394" spans="1:8" x14ac:dyDescent="0.25">
      <c r="A7394" s="19"/>
      <c r="C7394" t="s">
        <v>4736</v>
      </c>
      <c r="D7394" t="s">
        <v>774</v>
      </c>
      <c r="G7394" t="s">
        <v>41452</v>
      </c>
      <c r="H7394" s="18" t="s">
        <v>41451</v>
      </c>
    </row>
    <row r="7395" spans="1:8" x14ac:dyDescent="0.25">
      <c r="A7395" s="19"/>
      <c r="C7395" t="s">
        <v>4735</v>
      </c>
      <c r="D7395" t="s">
        <v>809</v>
      </c>
      <c r="G7395" t="s">
        <v>41450</v>
      </c>
      <c r="H7395" s="18" t="s">
        <v>41449</v>
      </c>
    </row>
    <row r="7396" spans="1:8" x14ac:dyDescent="0.25">
      <c r="A7396" s="19"/>
      <c r="C7396" t="s">
        <v>4734</v>
      </c>
      <c r="D7396" t="s">
        <v>843</v>
      </c>
      <c r="G7396" t="s">
        <v>41448</v>
      </c>
      <c r="H7396" s="18" t="s">
        <v>41447</v>
      </c>
    </row>
    <row r="7397" spans="1:8" x14ac:dyDescent="0.25">
      <c r="A7397" s="19"/>
      <c r="C7397" t="s">
        <v>4733</v>
      </c>
      <c r="D7397" t="s">
        <v>874</v>
      </c>
      <c r="G7397" t="s">
        <v>41446</v>
      </c>
      <c r="H7397" s="18" t="s">
        <v>41445</v>
      </c>
    </row>
    <row r="7398" spans="1:8" x14ac:dyDescent="0.25">
      <c r="A7398" s="19"/>
      <c r="C7398" t="s">
        <v>4732</v>
      </c>
      <c r="D7398" t="s">
        <v>903</v>
      </c>
      <c r="G7398" t="s">
        <v>41444</v>
      </c>
      <c r="H7398" s="18" t="s">
        <v>41443</v>
      </c>
    </row>
    <row r="7399" spans="1:8" x14ac:dyDescent="0.25">
      <c r="A7399" s="19"/>
      <c r="C7399" t="s">
        <v>4731</v>
      </c>
      <c r="D7399" t="s">
        <v>932</v>
      </c>
      <c r="G7399" t="s">
        <v>41442</v>
      </c>
      <c r="H7399" s="18" t="s">
        <v>41441</v>
      </c>
    </row>
    <row r="7400" spans="1:8" x14ac:dyDescent="0.25">
      <c r="A7400" s="19"/>
      <c r="C7400" t="s">
        <v>4730</v>
      </c>
      <c r="D7400" t="s">
        <v>960</v>
      </c>
      <c r="G7400" t="s">
        <v>41440</v>
      </c>
      <c r="H7400" s="18" t="s">
        <v>41439</v>
      </c>
    </row>
    <row r="7401" spans="1:8" x14ac:dyDescent="0.25">
      <c r="A7401" s="19"/>
      <c r="C7401" t="s">
        <v>4729</v>
      </c>
      <c r="D7401" t="s">
        <v>988</v>
      </c>
      <c r="G7401" t="s">
        <v>41438</v>
      </c>
      <c r="H7401" s="18" t="s">
        <v>41437</v>
      </c>
    </row>
    <row r="7402" spans="1:8" x14ac:dyDescent="0.25">
      <c r="A7402" s="19"/>
      <c r="C7402" t="s">
        <v>4728</v>
      </c>
      <c r="D7402" t="s">
        <v>1014</v>
      </c>
      <c r="G7402" t="s">
        <v>41436</v>
      </c>
      <c r="H7402" s="18" t="s">
        <v>41435</v>
      </c>
    </row>
    <row r="7403" spans="1:8" x14ac:dyDescent="0.25">
      <c r="A7403" s="19"/>
      <c r="C7403" t="s">
        <v>4727</v>
      </c>
      <c r="D7403" t="s">
        <v>1037</v>
      </c>
      <c r="G7403" t="s">
        <v>41434</v>
      </c>
      <c r="H7403" s="18" t="s">
        <v>41433</v>
      </c>
    </row>
    <row r="7404" spans="1:8" x14ac:dyDescent="0.25">
      <c r="A7404" s="19"/>
      <c r="C7404" t="s">
        <v>4726</v>
      </c>
      <c r="D7404" t="s">
        <v>1078</v>
      </c>
      <c r="G7404" t="s">
        <v>41432</v>
      </c>
      <c r="H7404" s="18" t="s">
        <v>1725</v>
      </c>
    </row>
    <row r="7405" spans="1:8" x14ac:dyDescent="0.25">
      <c r="A7405" s="19"/>
      <c r="C7405" t="s">
        <v>4725</v>
      </c>
      <c r="D7405" t="s">
        <v>1059</v>
      </c>
      <c r="G7405" t="s">
        <v>41431</v>
      </c>
      <c r="H7405" s="18" t="s">
        <v>1782</v>
      </c>
    </row>
    <row r="7406" spans="1:8" x14ac:dyDescent="0.25">
      <c r="A7406" s="19"/>
      <c r="C7406" t="s">
        <v>4724</v>
      </c>
      <c r="D7406" t="s">
        <v>1115</v>
      </c>
      <c r="G7406" t="s">
        <v>41430</v>
      </c>
      <c r="H7406" s="18" t="s">
        <v>1830</v>
      </c>
    </row>
    <row r="7407" spans="1:8" x14ac:dyDescent="0.25">
      <c r="A7407" s="19"/>
      <c r="C7407" t="s">
        <v>4723</v>
      </c>
      <c r="D7407" t="s">
        <v>4722</v>
      </c>
      <c r="G7407" t="s">
        <v>41429</v>
      </c>
      <c r="H7407" s="18" t="s">
        <v>1874</v>
      </c>
    </row>
    <row r="7408" spans="1:8" x14ac:dyDescent="0.25">
      <c r="A7408" s="19"/>
      <c r="C7408" t="s">
        <v>41428</v>
      </c>
      <c r="D7408" t="s">
        <v>41427</v>
      </c>
      <c r="G7408" t="s">
        <v>41426</v>
      </c>
      <c r="H7408" s="18" t="s">
        <v>1916</v>
      </c>
    </row>
    <row r="7409" spans="1:8" x14ac:dyDescent="0.25">
      <c r="A7409" s="19"/>
      <c r="C7409" t="s">
        <v>4721</v>
      </c>
      <c r="D7409" t="s">
        <v>471</v>
      </c>
      <c r="G7409" t="s">
        <v>41425</v>
      </c>
      <c r="H7409" s="18" t="s">
        <v>1953</v>
      </c>
    </row>
    <row r="7410" spans="1:8" x14ac:dyDescent="0.25">
      <c r="A7410" s="19"/>
      <c r="C7410" t="s">
        <v>4720</v>
      </c>
      <c r="D7410" t="s">
        <v>538</v>
      </c>
      <c r="G7410" t="s">
        <v>41424</v>
      </c>
      <c r="H7410" s="18" t="s">
        <v>1986</v>
      </c>
    </row>
    <row r="7411" spans="1:8" x14ac:dyDescent="0.25">
      <c r="A7411" s="19"/>
      <c r="C7411" t="s">
        <v>4719</v>
      </c>
      <c r="D7411" t="s">
        <v>593</v>
      </c>
      <c r="G7411" t="s">
        <v>41423</v>
      </c>
      <c r="H7411" s="18" t="s">
        <v>2019</v>
      </c>
    </row>
    <row r="7412" spans="1:8" x14ac:dyDescent="0.25">
      <c r="A7412" s="19"/>
      <c r="C7412" t="s">
        <v>4718</v>
      </c>
      <c r="D7412" t="s">
        <v>642</v>
      </c>
      <c r="G7412" t="s">
        <v>41422</v>
      </c>
      <c r="H7412" s="18" t="s">
        <v>2049</v>
      </c>
    </row>
    <row r="7413" spans="1:8" x14ac:dyDescent="0.25">
      <c r="A7413" s="19"/>
      <c r="C7413" t="s">
        <v>4717</v>
      </c>
      <c r="D7413" t="s">
        <v>689</v>
      </c>
      <c r="G7413" t="s">
        <v>41421</v>
      </c>
      <c r="H7413" s="18" t="s">
        <v>2077</v>
      </c>
    </row>
    <row r="7414" spans="1:8" x14ac:dyDescent="0.25">
      <c r="A7414" s="19"/>
      <c r="C7414" t="s">
        <v>4716</v>
      </c>
      <c r="D7414" t="s">
        <v>731</v>
      </c>
      <c r="G7414" t="s">
        <v>41420</v>
      </c>
      <c r="H7414" s="18" t="s">
        <v>2103</v>
      </c>
    </row>
    <row r="7415" spans="1:8" x14ac:dyDescent="0.25">
      <c r="A7415" s="19"/>
      <c r="C7415" t="s">
        <v>4715</v>
      </c>
      <c r="D7415" t="s">
        <v>770</v>
      </c>
      <c r="G7415" t="s">
        <v>41419</v>
      </c>
      <c r="H7415" s="18" t="s">
        <v>2128</v>
      </c>
    </row>
    <row r="7416" spans="1:8" x14ac:dyDescent="0.25">
      <c r="A7416" s="19"/>
      <c r="C7416" t="s">
        <v>4714</v>
      </c>
      <c r="D7416" t="s">
        <v>805</v>
      </c>
      <c r="G7416" t="s">
        <v>41418</v>
      </c>
      <c r="H7416" s="18" t="s">
        <v>2151</v>
      </c>
    </row>
    <row r="7417" spans="1:8" x14ac:dyDescent="0.25">
      <c r="A7417" s="19"/>
      <c r="C7417" t="s">
        <v>4713</v>
      </c>
      <c r="D7417" t="s">
        <v>839</v>
      </c>
      <c r="G7417" t="s">
        <v>41417</v>
      </c>
      <c r="H7417" s="18" t="s">
        <v>2175</v>
      </c>
    </row>
    <row r="7418" spans="1:8" x14ac:dyDescent="0.25">
      <c r="A7418" s="19"/>
      <c r="C7418" t="s">
        <v>4712</v>
      </c>
      <c r="D7418" t="s">
        <v>870</v>
      </c>
      <c r="G7418" t="s">
        <v>41416</v>
      </c>
      <c r="H7418" s="18" t="s">
        <v>2198</v>
      </c>
    </row>
    <row r="7419" spans="1:8" x14ac:dyDescent="0.25">
      <c r="A7419" s="19"/>
      <c r="C7419" t="s">
        <v>4711</v>
      </c>
      <c r="D7419" t="s">
        <v>899</v>
      </c>
      <c r="G7419" t="s">
        <v>41415</v>
      </c>
      <c r="H7419" s="18" t="s">
        <v>2220</v>
      </c>
    </row>
    <row r="7420" spans="1:8" x14ac:dyDescent="0.25">
      <c r="A7420" s="19"/>
      <c r="C7420" t="s">
        <v>4710</v>
      </c>
      <c r="D7420" t="s">
        <v>928</v>
      </c>
      <c r="G7420" t="s">
        <v>41414</v>
      </c>
      <c r="H7420" s="18" t="s">
        <v>41413</v>
      </c>
    </row>
    <row r="7421" spans="1:8" x14ac:dyDescent="0.25">
      <c r="A7421" s="19"/>
      <c r="C7421" t="s">
        <v>4709</v>
      </c>
      <c r="D7421" t="s">
        <v>956</v>
      </c>
      <c r="G7421" t="s">
        <v>41412</v>
      </c>
      <c r="H7421" s="18" t="s">
        <v>2260</v>
      </c>
    </row>
    <row r="7422" spans="1:8" x14ac:dyDescent="0.25">
      <c r="A7422" s="19"/>
      <c r="C7422" t="s">
        <v>4708</v>
      </c>
      <c r="D7422" t="s">
        <v>984</v>
      </c>
      <c r="G7422" t="s">
        <v>41411</v>
      </c>
      <c r="H7422" s="18" t="s">
        <v>2280</v>
      </c>
    </row>
    <row r="7423" spans="1:8" x14ac:dyDescent="0.25">
      <c r="A7423" s="19"/>
      <c r="C7423" t="s">
        <v>4707</v>
      </c>
      <c r="D7423" t="s">
        <v>1055</v>
      </c>
      <c r="G7423" t="s">
        <v>41410</v>
      </c>
      <c r="H7423" s="18" t="s">
        <v>2300</v>
      </c>
    </row>
    <row r="7424" spans="1:8" x14ac:dyDescent="0.25">
      <c r="A7424" s="19"/>
      <c r="C7424" t="s">
        <v>4706</v>
      </c>
      <c r="D7424" t="s">
        <v>1033</v>
      </c>
      <c r="G7424" t="s">
        <v>41409</v>
      </c>
      <c r="H7424" s="18" t="s">
        <v>2320</v>
      </c>
    </row>
    <row r="7425" spans="1:8" x14ac:dyDescent="0.25">
      <c r="A7425" s="19"/>
      <c r="C7425" t="s">
        <v>4705</v>
      </c>
      <c r="D7425" t="s">
        <v>1010</v>
      </c>
      <c r="G7425" t="s">
        <v>41408</v>
      </c>
      <c r="H7425" s="18" t="s">
        <v>2338</v>
      </c>
    </row>
    <row r="7426" spans="1:8" x14ac:dyDescent="0.25">
      <c r="A7426" s="19"/>
      <c r="C7426" t="s">
        <v>4704</v>
      </c>
      <c r="D7426" t="s">
        <v>4703</v>
      </c>
      <c r="G7426" t="s">
        <v>41407</v>
      </c>
      <c r="H7426" s="18" t="s">
        <v>2356</v>
      </c>
    </row>
    <row r="7427" spans="1:8" x14ac:dyDescent="0.25">
      <c r="A7427" s="19"/>
      <c r="C7427" t="s">
        <v>4702</v>
      </c>
      <c r="D7427" t="s">
        <v>4701</v>
      </c>
      <c r="G7427" t="s">
        <v>41406</v>
      </c>
      <c r="H7427" s="18" t="s">
        <v>2373</v>
      </c>
    </row>
    <row r="7428" spans="1:8" x14ac:dyDescent="0.25">
      <c r="A7428" s="19"/>
      <c r="C7428" t="s">
        <v>4700</v>
      </c>
      <c r="D7428" t="s">
        <v>4699</v>
      </c>
      <c r="G7428" t="s">
        <v>41405</v>
      </c>
      <c r="H7428" s="18" t="s">
        <v>2390</v>
      </c>
    </row>
    <row r="7429" spans="1:8" x14ac:dyDescent="0.25">
      <c r="A7429" s="19"/>
      <c r="C7429" t="s">
        <v>4698</v>
      </c>
      <c r="D7429" t="s">
        <v>4697</v>
      </c>
      <c r="G7429" t="s">
        <v>41404</v>
      </c>
      <c r="H7429" s="18" t="s">
        <v>2404</v>
      </c>
    </row>
    <row r="7430" spans="1:8" x14ac:dyDescent="0.25">
      <c r="A7430" s="19"/>
      <c r="C7430" t="s">
        <v>4696</v>
      </c>
      <c r="D7430" t="s">
        <v>4695</v>
      </c>
      <c r="G7430" t="s">
        <v>41403</v>
      </c>
      <c r="H7430" s="18" t="s">
        <v>2418</v>
      </c>
    </row>
    <row r="7431" spans="1:8" x14ac:dyDescent="0.25">
      <c r="A7431" s="19"/>
      <c r="C7431" t="s">
        <v>4694</v>
      </c>
      <c r="D7431" t="s">
        <v>4693</v>
      </c>
      <c r="G7431" t="s">
        <v>41402</v>
      </c>
      <c r="H7431" s="18" t="s">
        <v>2431</v>
      </c>
    </row>
    <row r="7432" spans="1:8" x14ac:dyDescent="0.25">
      <c r="A7432" s="19"/>
      <c r="C7432" t="s">
        <v>4692</v>
      </c>
      <c r="D7432" t="s">
        <v>410</v>
      </c>
      <c r="G7432" t="s">
        <v>41401</v>
      </c>
      <c r="H7432" s="18" t="s">
        <v>2444</v>
      </c>
    </row>
    <row r="7433" spans="1:8" x14ac:dyDescent="0.25">
      <c r="A7433" s="19"/>
      <c r="C7433" t="s">
        <v>4691</v>
      </c>
      <c r="D7433" t="s">
        <v>490</v>
      </c>
      <c r="G7433" t="s">
        <v>41400</v>
      </c>
      <c r="H7433" s="18" t="s">
        <v>2457</v>
      </c>
    </row>
    <row r="7434" spans="1:8" x14ac:dyDescent="0.25">
      <c r="A7434" s="19"/>
      <c r="C7434" t="s">
        <v>4690</v>
      </c>
      <c r="D7434" t="s">
        <v>552</v>
      </c>
      <c r="G7434" t="s">
        <v>41399</v>
      </c>
      <c r="H7434" s="18" t="s">
        <v>2469</v>
      </c>
    </row>
    <row r="7435" spans="1:8" x14ac:dyDescent="0.25">
      <c r="A7435" s="19"/>
      <c r="C7435" t="s">
        <v>4689</v>
      </c>
      <c r="D7435" t="s">
        <v>605</v>
      </c>
      <c r="G7435" t="s">
        <v>41398</v>
      </c>
      <c r="H7435" s="18" t="s">
        <v>2481</v>
      </c>
    </row>
    <row r="7436" spans="1:8" x14ac:dyDescent="0.25">
      <c r="A7436" s="19"/>
      <c r="C7436" t="s">
        <v>4688</v>
      </c>
      <c r="D7436" t="s">
        <v>655</v>
      </c>
      <c r="G7436" t="s">
        <v>41397</v>
      </c>
      <c r="H7436" s="18" t="s">
        <v>2493</v>
      </c>
    </row>
    <row r="7437" spans="1:8" x14ac:dyDescent="0.25">
      <c r="A7437" s="19"/>
      <c r="C7437" t="s">
        <v>4687</v>
      </c>
      <c r="D7437" t="s">
        <v>701</v>
      </c>
      <c r="G7437" t="s">
        <v>41396</v>
      </c>
      <c r="H7437" s="18" t="s">
        <v>2505</v>
      </c>
    </row>
    <row r="7438" spans="1:8" x14ac:dyDescent="0.25">
      <c r="A7438" s="19"/>
      <c r="C7438" t="s">
        <v>4686</v>
      </c>
      <c r="D7438" t="s">
        <v>743</v>
      </c>
      <c r="G7438" t="s">
        <v>41395</v>
      </c>
      <c r="H7438" s="18" t="s">
        <v>2517</v>
      </c>
    </row>
    <row r="7439" spans="1:8" x14ac:dyDescent="0.25">
      <c r="A7439" s="19"/>
      <c r="C7439" t="s">
        <v>4685</v>
      </c>
      <c r="D7439" t="s">
        <v>780</v>
      </c>
      <c r="G7439" t="s">
        <v>41394</v>
      </c>
      <c r="H7439" s="18" t="s">
        <v>2528</v>
      </c>
    </row>
    <row r="7440" spans="1:8" x14ac:dyDescent="0.25">
      <c r="A7440" s="19"/>
      <c r="C7440" t="s">
        <v>4684</v>
      </c>
      <c r="D7440" t="s">
        <v>816</v>
      </c>
      <c r="G7440" t="s">
        <v>41393</v>
      </c>
      <c r="H7440" s="18" t="s">
        <v>41392</v>
      </c>
    </row>
    <row r="7441" spans="1:8" x14ac:dyDescent="0.25">
      <c r="A7441" s="19"/>
      <c r="C7441" t="s">
        <v>4683</v>
      </c>
      <c r="D7441" t="s">
        <v>4682</v>
      </c>
      <c r="G7441" t="s">
        <v>41391</v>
      </c>
      <c r="H7441" s="18" t="s">
        <v>2547</v>
      </c>
    </row>
    <row r="7442" spans="1:8" x14ac:dyDescent="0.25">
      <c r="A7442" s="19"/>
      <c r="C7442" t="s">
        <v>4681</v>
      </c>
      <c r="D7442" t="s">
        <v>879</v>
      </c>
      <c r="G7442" t="s">
        <v>41390</v>
      </c>
      <c r="H7442" s="18" t="s">
        <v>2556</v>
      </c>
    </row>
    <row r="7443" spans="1:8" x14ac:dyDescent="0.25">
      <c r="A7443" s="19"/>
      <c r="C7443" t="s">
        <v>4680</v>
      </c>
      <c r="D7443" t="s">
        <v>908</v>
      </c>
      <c r="G7443" t="s">
        <v>41389</v>
      </c>
      <c r="H7443" s="18" t="s">
        <v>2565</v>
      </c>
    </row>
    <row r="7444" spans="1:8" x14ac:dyDescent="0.25">
      <c r="A7444" s="19"/>
      <c r="C7444" t="s">
        <v>4679</v>
      </c>
      <c r="D7444" t="s">
        <v>937</v>
      </c>
      <c r="G7444" t="s">
        <v>41388</v>
      </c>
      <c r="H7444" s="18" t="s">
        <v>2574</v>
      </c>
    </row>
    <row r="7445" spans="1:8" x14ac:dyDescent="0.25">
      <c r="A7445" s="19"/>
      <c r="C7445" t="s">
        <v>4678</v>
      </c>
      <c r="D7445" t="s">
        <v>965</v>
      </c>
      <c r="G7445" t="s">
        <v>41387</v>
      </c>
      <c r="H7445" s="18" t="s">
        <v>2582</v>
      </c>
    </row>
    <row r="7446" spans="1:8" x14ac:dyDescent="0.25">
      <c r="A7446" s="19"/>
      <c r="C7446" t="s">
        <v>4677</v>
      </c>
      <c r="D7446" t="s">
        <v>992</v>
      </c>
      <c r="G7446" t="s">
        <v>41386</v>
      </c>
      <c r="H7446" s="18" t="s">
        <v>2645</v>
      </c>
    </row>
    <row r="7447" spans="1:8" x14ac:dyDescent="0.25">
      <c r="A7447" s="19"/>
      <c r="C7447" t="s">
        <v>4676</v>
      </c>
      <c r="D7447" t="s">
        <v>1018</v>
      </c>
      <c r="G7447" t="s">
        <v>41385</v>
      </c>
      <c r="H7447" s="18" t="s">
        <v>2642</v>
      </c>
    </row>
    <row r="7448" spans="1:8" x14ac:dyDescent="0.25">
      <c r="A7448" s="19"/>
      <c r="C7448" t="s">
        <v>4675</v>
      </c>
      <c r="D7448" t="s">
        <v>1041</v>
      </c>
      <c r="G7448" t="s">
        <v>41384</v>
      </c>
      <c r="H7448" s="18" t="s">
        <v>2638</v>
      </c>
    </row>
    <row r="7449" spans="1:8" x14ac:dyDescent="0.25">
      <c r="A7449" s="19"/>
      <c r="C7449" t="s">
        <v>4674</v>
      </c>
      <c r="D7449" t="s">
        <v>1063</v>
      </c>
      <c r="G7449" t="s">
        <v>41383</v>
      </c>
      <c r="H7449" s="18" t="s">
        <v>2633</v>
      </c>
    </row>
    <row r="7450" spans="1:8" x14ac:dyDescent="0.25">
      <c r="A7450" s="19"/>
      <c r="C7450" t="s">
        <v>4673</v>
      </c>
      <c r="D7450" t="s">
        <v>1082</v>
      </c>
      <c r="G7450" t="s">
        <v>41382</v>
      </c>
      <c r="H7450" s="18" t="s">
        <v>2629</v>
      </c>
    </row>
    <row r="7451" spans="1:8" x14ac:dyDescent="0.25">
      <c r="A7451" s="19"/>
      <c r="C7451" t="s">
        <v>4672</v>
      </c>
      <c r="D7451" t="s">
        <v>1101</v>
      </c>
      <c r="G7451" t="s">
        <v>41381</v>
      </c>
      <c r="H7451" s="18" t="s">
        <v>2624</v>
      </c>
    </row>
    <row r="7452" spans="1:8" x14ac:dyDescent="0.25">
      <c r="A7452" s="19"/>
      <c r="C7452" t="s">
        <v>4671</v>
      </c>
      <c r="D7452" t="s">
        <v>4670</v>
      </c>
      <c r="G7452" t="s">
        <v>41380</v>
      </c>
      <c r="H7452" s="18" t="s">
        <v>2618</v>
      </c>
    </row>
    <row r="7453" spans="1:8" x14ac:dyDescent="0.25">
      <c r="A7453" s="19"/>
      <c r="C7453" t="s">
        <v>4669</v>
      </c>
      <c r="D7453" t="s">
        <v>4668</v>
      </c>
      <c r="G7453" t="s">
        <v>41379</v>
      </c>
      <c r="H7453" s="18" t="s">
        <v>2611</v>
      </c>
    </row>
    <row r="7454" spans="1:8" x14ac:dyDescent="0.25">
      <c r="A7454" s="19"/>
      <c r="C7454" t="s">
        <v>4667</v>
      </c>
      <c r="D7454" t="s">
        <v>4666</v>
      </c>
      <c r="G7454" t="s">
        <v>41378</v>
      </c>
      <c r="H7454" s="18" t="s">
        <v>2604</v>
      </c>
    </row>
    <row r="7455" spans="1:8" x14ac:dyDescent="0.25">
      <c r="A7455" s="19"/>
      <c r="C7455" t="s">
        <v>4665</v>
      </c>
      <c r="D7455" t="s">
        <v>4664</v>
      </c>
      <c r="G7455" t="s">
        <v>41377</v>
      </c>
      <c r="H7455" s="18" t="s">
        <v>41376</v>
      </c>
    </row>
    <row r="7456" spans="1:8" x14ac:dyDescent="0.25">
      <c r="A7456" s="19"/>
      <c r="C7456" t="s">
        <v>4663</v>
      </c>
      <c r="D7456" t="s">
        <v>4662</v>
      </c>
      <c r="G7456" t="s">
        <v>41375</v>
      </c>
      <c r="H7456" s="18" t="s">
        <v>2590</v>
      </c>
    </row>
    <row r="7457" spans="1:8" x14ac:dyDescent="0.25">
      <c r="A7457" s="19"/>
      <c r="C7457" t="s">
        <v>4661</v>
      </c>
      <c r="D7457" t="s">
        <v>4660</v>
      </c>
      <c r="G7457" t="s">
        <v>41374</v>
      </c>
      <c r="H7457" s="18" t="s">
        <v>41373</v>
      </c>
    </row>
    <row r="7458" spans="1:8" x14ac:dyDescent="0.25">
      <c r="A7458" s="19"/>
      <c r="C7458" t="s">
        <v>4659</v>
      </c>
      <c r="D7458" t="s">
        <v>4658</v>
      </c>
      <c r="G7458" t="s">
        <v>41372</v>
      </c>
      <c r="H7458" s="18" t="s">
        <v>41371</v>
      </c>
    </row>
    <row r="7459" spans="1:8" x14ac:dyDescent="0.25">
      <c r="A7459" s="19"/>
      <c r="C7459" t="s">
        <v>4657</v>
      </c>
      <c r="D7459" t="s">
        <v>4656</v>
      </c>
      <c r="G7459" t="s">
        <v>41370</v>
      </c>
      <c r="H7459" s="18" t="s">
        <v>41369</v>
      </c>
    </row>
    <row r="7460" spans="1:8" x14ac:dyDescent="0.25">
      <c r="A7460" s="19"/>
      <c r="C7460" t="s">
        <v>4655</v>
      </c>
      <c r="D7460" t="s">
        <v>4654</v>
      </c>
      <c r="G7460" t="s">
        <v>41368</v>
      </c>
      <c r="H7460" s="18" t="s">
        <v>41367</v>
      </c>
    </row>
    <row r="7461" spans="1:8" x14ac:dyDescent="0.25">
      <c r="A7461" s="19"/>
      <c r="C7461" t="s">
        <v>4653</v>
      </c>
      <c r="D7461" t="s">
        <v>4652</v>
      </c>
      <c r="G7461" t="s">
        <v>41366</v>
      </c>
      <c r="H7461" s="18" t="s">
        <v>41365</v>
      </c>
    </row>
    <row r="7462" spans="1:8" x14ac:dyDescent="0.25">
      <c r="A7462" s="19"/>
      <c r="C7462" t="s">
        <v>4651</v>
      </c>
      <c r="D7462" t="s">
        <v>4650</v>
      </c>
      <c r="G7462" t="s">
        <v>41364</v>
      </c>
      <c r="H7462" s="18" t="s">
        <v>41363</v>
      </c>
    </row>
    <row r="7463" spans="1:8" x14ac:dyDescent="0.25">
      <c r="A7463" s="19"/>
      <c r="C7463" t="s">
        <v>4649</v>
      </c>
      <c r="D7463" t="s">
        <v>484</v>
      </c>
      <c r="G7463" t="s">
        <v>41362</v>
      </c>
      <c r="H7463" s="18" t="s">
        <v>41361</v>
      </c>
    </row>
    <row r="7464" spans="1:8" x14ac:dyDescent="0.25">
      <c r="A7464" s="19"/>
      <c r="C7464" t="s">
        <v>4648</v>
      </c>
      <c r="D7464" t="s">
        <v>547</v>
      </c>
      <c r="G7464" t="s">
        <v>41360</v>
      </c>
      <c r="H7464" s="18" t="s">
        <v>41359</v>
      </c>
    </row>
    <row r="7465" spans="1:8" x14ac:dyDescent="0.25">
      <c r="A7465" s="19"/>
      <c r="C7465" t="s">
        <v>4647</v>
      </c>
      <c r="D7465" t="s">
        <v>601</v>
      </c>
      <c r="G7465" t="s">
        <v>41358</v>
      </c>
      <c r="H7465" s="18" t="s">
        <v>41357</v>
      </c>
    </row>
    <row r="7466" spans="1:8" x14ac:dyDescent="0.25">
      <c r="A7466" s="19"/>
      <c r="C7466" t="s">
        <v>4646</v>
      </c>
      <c r="D7466" t="s">
        <v>650</v>
      </c>
      <c r="G7466" t="s">
        <v>41356</v>
      </c>
      <c r="H7466" s="18" t="s">
        <v>41355</v>
      </c>
    </row>
    <row r="7467" spans="1:8" x14ac:dyDescent="0.25">
      <c r="A7467" s="19"/>
      <c r="C7467" t="s">
        <v>4645</v>
      </c>
      <c r="D7467" t="s">
        <v>697</v>
      </c>
      <c r="G7467" t="s">
        <v>41354</v>
      </c>
      <c r="H7467" s="18" t="s">
        <v>41353</v>
      </c>
    </row>
    <row r="7468" spans="1:8" x14ac:dyDescent="0.25">
      <c r="A7468" s="19"/>
      <c r="C7468" t="s">
        <v>4644</v>
      </c>
      <c r="D7468" t="s">
        <v>739</v>
      </c>
      <c r="G7468" t="s">
        <v>41352</v>
      </c>
      <c r="H7468" s="18" t="s">
        <v>41351</v>
      </c>
    </row>
    <row r="7469" spans="1:8" x14ac:dyDescent="0.25">
      <c r="A7469" s="19"/>
      <c r="C7469" t="s">
        <v>4643</v>
      </c>
      <c r="D7469" t="s">
        <v>776</v>
      </c>
      <c r="G7469" t="s">
        <v>41350</v>
      </c>
      <c r="H7469" s="18" t="s">
        <v>41349</v>
      </c>
    </row>
    <row r="7470" spans="1:8" x14ac:dyDescent="0.25">
      <c r="A7470" s="19"/>
      <c r="C7470" t="s">
        <v>4642</v>
      </c>
      <c r="D7470" t="s">
        <v>811</v>
      </c>
      <c r="G7470" t="s">
        <v>41348</v>
      </c>
      <c r="H7470" s="18" t="s">
        <v>1722</v>
      </c>
    </row>
    <row r="7471" spans="1:8" x14ac:dyDescent="0.25">
      <c r="A7471" s="19"/>
      <c r="C7471" t="s">
        <v>4641</v>
      </c>
      <c r="D7471" t="s">
        <v>845</v>
      </c>
      <c r="G7471" t="s">
        <v>41347</v>
      </c>
      <c r="H7471" s="18" t="s">
        <v>1780</v>
      </c>
    </row>
    <row r="7472" spans="1:8" x14ac:dyDescent="0.25">
      <c r="A7472" s="19"/>
      <c r="C7472" t="s">
        <v>4640</v>
      </c>
      <c r="D7472" t="s">
        <v>875</v>
      </c>
      <c r="G7472" t="s">
        <v>41346</v>
      </c>
      <c r="H7472" s="18" t="s">
        <v>1828</v>
      </c>
    </row>
    <row r="7473" spans="1:8" x14ac:dyDescent="0.25">
      <c r="A7473" s="19"/>
      <c r="C7473" t="s">
        <v>4639</v>
      </c>
      <c r="D7473" t="s">
        <v>904</v>
      </c>
      <c r="G7473" t="s">
        <v>41345</v>
      </c>
      <c r="H7473" s="18" t="s">
        <v>1872</v>
      </c>
    </row>
    <row r="7474" spans="1:8" x14ac:dyDescent="0.25">
      <c r="A7474" s="19"/>
      <c r="C7474" t="s">
        <v>4638</v>
      </c>
      <c r="D7474" t="s">
        <v>933</v>
      </c>
      <c r="G7474" t="s">
        <v>41344</v>
      </c>
      <c r="H7474" s="18" t="s">
        <v>1914</v>
      </c>
    </row>
    <row r="7475" spans="1:8" x14ac:dyDescent="0.25">
      <c r="A7475" s="19"/>
      <c r="C7475" t="s">
        <v>4637</v>
      </c>
      <c r="D7475" t="s">
        <v>961</v>
      </c>
      <c r="G7475" t="s">
        <v>41343</v>
      </c>
      <c r="H7475" s="18" t="s">
        <v>1951</v>
      </c>
    </row>
    <row r="7476" spans="1:8" x14ac:dyDescent="0.25">
      <c r="A7476" s="19"/>
      <c r="C7476" t="s">
        <v>4636</v>
      </c>
      <c r="D7476" t="s">
        <v>989</v>
      </c>
      <c r="G7476" t="s">
        <v>41342</v>
      </c>
      <c r="H7476" s="18" t="s">
        <v>1985</v>
      </c>
    </row>
    <row r="7477" spans="1:8" x14ac:dyDescent="0.25">
      <c r="A7477" s="19"/>
      <c r="C7477" t="s">
        <v>4635</v>
      </c>
      <c r="D7477" t="s">
        <v>1015</v>
      </c>
      <c r="G7477" t="s">
        <v>41341</v>
      </c>
      <c r="H7477" s="18" t="s">
        <v>2018</v>
      </c>
    </row>
    <row r="7478" spans="1:8" x14ac:dyDescent="0.25">
      <c r="A7478" s="19"/>
      <c r="C7478" t="s">
        <v>4634</v>
      </c>
      <c r="D7478" t="s">
        <v>1038</v>
      </c>
      <c r="G7478" t="s">
        <v>41340</v>
      </c>
      <c r="H7478" s="18" t="s">
        <v>2048</v>
      </c>
    </row>
    <row r="7479" spans="1:8" x14ac:dyDescent="0.25">
      <c r="A7479" s="19"/>
      <c r="C7479" t="s">
        <v>4633</v>
      </c>
      <c r="D7479" t="s">
        <v>1060</v>
      </c>
      <c r="G7479" t="s">
        <v>41339</v>
      </c>
      <c r="H7479" s="18" t="s">
        <v>2076</v>
      </c>
    </row>
    <row r="7480" spans="1:8" x14ac:dyDescent="0.25">
      <c r="A7480" s="19"/>
      <c r="C7480" t="s">
        <v>4632</v>
      </c>
      <c r="D7480" t="s">
        <v>1079</v>
      </c>
      <c r="G7480" t="s">
        <v>41338</v>
      </c>
      <c r="H7480" s="18" t="s">
        <v>2102</v>
      </c>
    </row>
    <row r="7481" spans="1:8" x14ac:dyDescent="0.25">
      <c r="A7481" s="19"/>
      <c r="C7481" t="s">
        <v>4631</v>
      </c>
      <c r="D7481" t="s">
        <v>1098</v>
      </c>
      <c r="G7481" t="s">
        <v>41337</v>
      </c>
      <c r="H7481" s="18" t="s">
        <v>2127</v>
      </c>
    </row>
    <row r="7482" spans="1:8" x14ac:dyDescent="0.25">
      <c r="A7482" s="19"/>
      <c r="C7482" t="s">
        <v>4630</v>
      </c>
      <c r="D7482" t="s">
        <v>1116</v>
      </c>
      <c r="G7482" t="s">
        <v>41336</v>
      </c>
      <c r="H7482" s="18" t="s">
        <v>2150</v>
      </c>
    </row>
    <row r="7483" spans="1:8" x14ac:dyDescent="0.25">
      <c r="A7483" s="19"/>
      <c r="C7483" t="s">
        <v>4629</v>
      </c>
      <c r="D7483" t="s">
        <v>1131</v>
      </c>
      <c r="G7483" t="s">
        <v>41335</v>
      </c>
      <c r="H7483" s="18" t="s">
        <v>41334</v>
      </c>
    </row>
    <row r="7484" spans="1:8" x14ac:dyDescent="0.25">
      <c r="A7484" s="19"/>
      <c r="C7484" t="s">
        <v>4628</v>
      </c>
      <c r="D7484" t="s">
        <v>1146</v>
      </c>
      <c r="G7484" t="s">
        <v>41333</v>
      </c>
      <c r="H7484" s="18" t="s">
        <v>41332</v>
      </c>
    </row>
    <row r="7485" spans="1:8" x14ac:dyDescent="0.25">
      <c r="A7485" s="19"/>
      <c r="C7485" t="s">
        <v>4627</v>
      </c>
      <c r="D7485" t="s">
        <v>1161</v>
      </c>
      <c r="G7485" t="s">
        <v>41331</v>
      </c>
      <c r="H7485" s="18" t="s">
        <v>41330</v>
      </c>
    </row>
    <row r="7486" spans="1:8" x14ac:dyDescent="0.25">
      <c r="A7486" s="19"/>
      <c r="C7486" t="s">
        <v>4626</v>
      </c>
      <c r="D7486" t="s">
        <v>1176</v>
      </c>
      <c r="G7486" t="s">
        <v>41329</v>
      </c>
      <c r="H7486" s="18" t="s">
        <v>41328</v>
      </c>
    </row>
    <row r="7487" spans="1:8" x14ac:dyDescent="0.25">
      <c r="A7487" s="19"/>
      <c r="C7487" t="s">
        <v>4625</v>
      </c>
      <c r="D7487" t="s">
        <v>1190</v>
      </c>
      <c r="G7487" t="s">
        <v>41327</v>
      </c>
      <c r="H7487" s="18" t="s">
        <v>41326</v>
      </c>
    </row>
    <row r="7488" spans="1:8" x14ac:dyDescent="0.25">
      <c r="A7488" s="19"/>
      <c r="C7488" t="s">
        <v>4624</v>
      </c>
      <c r="D7488" t="s">
        <v>1203</v>
      </c>
      <c r="G7488" t="s">
        <v>41325</v>
      </c>
      <c r="H7488" s="18" t="s">
        <v>41324</v>
      </c>
    </row>
    <row r="7489" spans="1:8" x14ac:dyDescent="0.25">
      <c r="A7489" s="19"/>
      <c r="C7489" t="s">
        <v>4623</v>
      </c>
      <c r="D7489" t="s">
        <v>1215</v>
      </c>
      <c r="G7489" t="s">
        <v>41323</v>
      </c>
      <c r="H7489" s="18" t="s">
        <v>41322</v>
      </c>
    </row>
    <row r="7490" spans="1:8" x14ac:dyDescent="0.25">
      <c r="A7490" s="19"/>
      <c r="C7490" t="s">
        <v>4622</v>
      </c>
      <c r="D7490" t="s">
        <v>1227</v>
      </c>
      <c r="G7490" t="s">
        <v>41321</v>
      </c>
      <c r="H7490" s="18" t="s">
        <v>41320</v>
      </c>
    </row>
    <row r="7491" spans="1:8" x14ac:dyDescent="0.25">
      <c r="A7491" s="19"/>
      <c r="C7491" t="s">
        <v>4621</v>
      </c>
      <c r="D7491" t="s">
        <v>1292</v>
      </c>
      <c r="G7491" t="s">
        <v>41319</v>
      </c>
      <c r="H7491" s="18" t="s">
        <v>41318</v>
      </c>
    </row>
    <row r="7492" spans="1:8" x14ac:dyDescent="0.25">
      <c r="A7492" s="19"/>
      <c r="C7492" t="s">
        <v>4620</v>
      </c>
      <c r="D7492" t="s">
        <v>1282</v>
      </c>
      <c r="G7492" t="s">
        <v>41317</v>
      </c>
      <c r="H7492" s="18" t="s">
        <v>41316</v>
      </c>
    </row>
    <row r="7493" spans="1:8" x14ac:dyDescent="0.25">
      <c r="A7493" s="19"/>
      <c r="C7493" t="s">
        <v>4619</v>
      </c>
      <c r="D7493" t="s">
        <v>1272</v>
      </c>
      <c r="G7493" t="s">
        <v>41315</v>
      </c>
      <c r="H7493" s="18" t="s">
        <v>41314</v>
      </c>
    </row>
    <row r="7494" spans="1:8" x14ac:dyDescent="0.25">
      <c r="A7494" s="19"/>
      <c r="C7494" t="s">
        <v>4618</v>
      </c>
      <c r="D7494" t="s">
        <v>1262</v>
      </c>
      <c r="G7494" t="s">
        <v>41313</v>
      </c>
      <c r="H7494" s="18" t="s">
        <v>41312</v>
      </c>
    </row>
    <row r="7495" spans="1:8" x14ac:dyDescent="0.25">
      <c r="A7495" s="19"/>
      <c r="C7495" t="s">
        <v>4617</v>
      </c>
      <c r="D7495" t="s">
        <v>1251</v>
      </c>
      <c r="G7495" t="s">
        <v>41311</v>
      </c>
      <c r="H7495" s="18" t="s">
        <v>41310</v>
      </c>
    </row>
    <row r="7496" spans="1:8" x14ac:dyDescent="0.25">
      <c r="A7496" s="19"/>
      <c r="C7496" t="s">
        <v>4616</v>
      </c>
      <c r="D7496" t="s">
        <v>1240</v>
      </c>
      <c r="G7496" t="s">
        <v>41309</v>
      </c>
      <c r="H7496" s="18" t="s">
        <v>1719</v>
      </c>
    </row>
    <row r="7497" spans="1:8" x14ac:dyDescent="0.25">
      <c r="A7497" s="19"/>
      <c r="C7497" t="s">
        <v>4615</v>
      </c>
      <c r="D7497" t="s">
        <v>1310</v>
      </c>
      <c r="G7497" t="s">
        <v>41308</v>
      </c>
      <c r="H7497" s="18" t="s">
        <v>1777</v>
      </c>
    </row>
    <row r="7498" spans="1:8" x14ac:dyDescent="0.25">
      <c r="A7498" s="19"/>
      <c r="C7498" t="s">
        <v>4614</v>
      </c>
      <c r="D7498" t="s">
        <v>1301</v>
      </c>
      <c r="G7498" t="s">
        <v>41307</v>
      </c>
      <c r="H7498" s="18" t="s">
        <v>1825</v>
      </c>
    </row>
    <row r="7499" spans="1:8" x14ac:dyDescent="0.25">
      <c r="A7499" s="19"/>
      <c r="C7499" t="s">
        <v>4613</v>
      </c>
      <c r="D7499" t="s">
        <v>4612</v>
      </c>
      <c r="G7499" t="s">
        <v>41306</v>
      </c>
      <c r="H7499" s="18" t="s">
        <v>1869</v>
      </c>
    </row>
    <row r="7500" spans="1:8" x14ac:dyDescent="0.25">
      <c r="A7500" s="19"/>
      <c r="C7500" t="s">
        <v>4611</v>
      </c>
      <c r="D7500" t="s">
        <v>4610</v>
      </c>
      <c r="G7500" t="s">
        <v>41305</v>
      </c>
      <c r="H7500" s="18" t="s">
        <v>1911</v>
      </c>
    </row>
    <row r="7501" spans="1:8" x14ac:dyDescent="0.25">
      <c r="A7501" s="19"/>
      <c r="C7501" t="s">
        <v>4609</v>
      </c>
      <c r="D7501" t="s">
        <v>4608</v>
      </c>
      <c r="G7501" t="s">
        <v>41304</v>
      </c>
      <c r="H7501" s="18" t="s">
        <v>1948</v>
      </c>
    </row>
    <row r="7502" spans="1:8" x14ac:dyDescent="0.25">
      <c r="A7502" s="19"/>
      <c r="C7502" t="s">
        <v>4607</v>
      </c>
      <c r="D7502" t="s">
        <v>4606</v>
      </c>
      <c r="G7502" t="s">
        <v>41303</v>
      </c>
      <c r="H7502" s="18" t="s">
        <v>2073</v>
      </c>
    </row>
    <row r="7503" spans="1:8" x14ac:dyDescent="0.25">
      <c r="A7503" s="19"/>
      <c r="C7503" t="s">
        <v>4605</v>
      </c>
      <c r="D7503" t="s">
        <v>4604</v>
      </c>
      <c r="G7503" t="s">
        <v>41302</v>
      </c>
      <c r="H7503" s="18" t="s">
        <v>2045</v>
      </c>
    </row>
    <row r="7504" spans="1:8" x14ac:dyDescent="0.25">
      <c r="A7504" s="19"/>
      <c r="C7504" t="s">
        <v>4603</v>
      </c>
      <c r="D7504" t="s">
        <v>4602</v>
      </c>
      <c r="G7504" t="s">
        <v>41301</v>
      </c>
      <c r="H7504" s="18" t="s">
        <v>2015</v>
      </c>
    </row>
    <row r="7505" spans="1:8" x14ac:dyDescent="0.25">
      <c r="A7505" s="19"/>
      <c r="C7505" t="s">
        <v>4601</v>
      </c>
      <c r="D7505" t="s">
        <v>4600</v>
      </c>
      <c r="G7505" t="s">
        <v>41300</v>
      </c>
      <c r="H7505" s="18" t="s">
        <v>1982</v>
      </c>
    </row>
    <row r="7506" spans="1:8" x14ac:dyDescent="0.25">
      <c r="A7506" s="19"/>
      <c r="C7506" t="s">
        <v>4599</v>
      </c>
      <c r="D7506" t="s">
        <v>4598</v>
      </c>
      <c r="G7506" t="s">
        <v>41299</v>
      </c>
      <c r="H7506" s="18" t="s">
        <v>41298</v>
      </c>
    </row>
    <row r="7507" spans="1:8" x14ac:dyDescent="0.25">
      <c r="A7507" s="19"/>
      <c r="C7507" t="s">
        <v>4597</v>
      </c>
      <c r="D7507" t="s">
        <v>4596</v>
      </c>
      <c r="G7507" t="s">
        <v>41297</v>
      </c>
      <c r="H7507" s="18" t="s">
        <v>41296</v>
      </c>
    </row>
    <row r="7508" spans="1:8" x14ac:dyDescent="0.25">
      <c r="A7508" s="19"/>
      <c r="C7508" t="s">
        <v>4595</v>
      </c>
      <c r="D7508" t="s">
        <v>4594</v>
      </c>
      <c r="G7508" t="s">
        <v>41295</v>
      </c>
      <c r="H7508" s="18" t="s">
        <v>41294</v>
      </c>
    </row>
    <row r="7509" spans="1:8" x14ac:dyDescent="0.25">
      <c r="A7509" s="19"/>
      <c r="C7509" t="s">
        <v>4593</v>
      </c>
      <c r="D7509" t="s">
        <v>4592</v>
      </c>
      <c r="G7509" t="s">
        <v>41293</v>
      </c>
      <c r="H7509" s="18" t="s">
        <v>41292</v>
      </c>
    </row>
    <row r="7510" spans="1:8" x14ac:dyDescent="0.25">
      <c r="A7510" s="19"/>
      <c r="C7510" t="s">
        <v>4591</v>
      </c>
      <c r="D7510" t="s">
        <v>4590</v>
      </c>
      <c r="G7510" t="s">
        <v>41291</v>
      </c>
      <c r="H7510" s="18" t="s">
        <v>41290</v>
      </c>
    </row>
    <row r="7511" spans="1:8" x14ac:dyDescent="0.25">
      <c r="A7511" s="19"/>
      <c r="C7511" t="s">
        <v>4589</v>
      </c>
      <c r="D7511" t="s">
        <v>4588</v>
      </c>
      <c r="G7511" t="s">
        <v>41289</v>
      </c>
      <c r="H7511" s="18" t="s">
        <v>41288</v>
      </c>
    </row>
    <row r="7512" spans="1:8" x14ac:dyDescent="0.25">
      <c r="A7512" s="19"/>
      <c r="C7512" t="s">
        <v>4587</v>
      </c>
      <c r="D7512" t="s">
        <v>4586</v>
      </c>
      <c r="G7512" t="s">
        <v>41287</v>
      </c>
      <c r="H7512" s="18" t="s">
        <v>41286</v>
      </c>
    </row>
    <row r="7513" spans="1:8" x14ac:dyDescent="0.25">
      <c r="A7513" s="19"/>
      <c r="C7513" t="s">
        <v>4585</v>
      </c>
      <c r="D7513" t="s">
        <v>4584</v>
      </c>
      <c r="G7513" t="s">
        <v>41285</v>
      </c>
      <c r="H7513" s="18" t="s">
        <v>41284</v>
      </c>
    </row>
    <row r="7514" spans="1:8" x14ac:dyDescent="0.25">
      <c r="A7514" s="19"/>
      <c r="C7514" t="s">
        <v>4583</v>
      </c>
      <c r="D7514" t="s">
        <v>4582</v>
      </c>
      <c r="G7514" t="s">
        <v>41283</v>
      </c>
      <c r="H7514" s="18" t="s">
        <v>41282</v>
      </c>
    </row>
    <row r="7515" spans="1:8" x14ac:dyDescent="0.25">
      <c r="A7515" s="19"/>
      <c r="C7515" t="s">
        <v>4581</v>
      </c>
      <c r="D7515" t="s">
        <v>4580</v>
      </c>
      <c r="G7515" t="s">
        <v>41281</v>
      </c>
      <c r="H7515" s="18" t="s">
        <v>41280</v>
      </c>
    </row>
    <row r="7516" spans="1:8" x14ac:dyDescent="0.25">
      <c r="A7516" s="19"/>
      <c r="C7516" t="s">
        <v>4579</v>
      </c>
      <c r="D7516" t="s">
        <v>4578</v>
      </c>
      <c r="G7516" t="s">
        <v>41279</v>
      </c>
      <c r="H7516" s="18" t="s">
        <v>41278</v>
      </c>
    </row>
    <row r="7517" spans="1:8" x14ac:dyDescent="0.25">
      <c r="A7517" s="19"/>
      <c r="C7517" t="s">
        <v>4577</v>
      </c>
      <c r="D7517" t="s">
        <v>4576</v>
      </c>
      <c r="G7517" t="s">
        <v>41277</v>
      </c>
      <c r="H7517" s="18" t="s">
        <v>41276</v>
      </c>
    </row>
    <row r="7518" spans="1:8" x14ac:dyDescent="0.25">
      <c r="A7518" s="19"/>
      <c r="C7518" t="s">
        <v>4575</v>
      </c>
      <c r="D7518" t="s">
        <v>4574</v>
      </c>
      <c r="G7518" t="s">
        <v>41275</v>
      </c>
      <c r="H7518" s="18" t="s">
        <v>1744</v>
      </c>
    </row>
    <row r="7519" spans="1:8" x14ac:dyDescent="0.25">
      <c r="A7519" s="19"/>
      <c r="C7519" t="s">
        <v>4573</v>
      </c>
      <c r="D7519" t="s">
        <v>4572</v>
      </c>
      <c r="G7519" t="s">
        <v>41274</v>
      </c>
      <c r="H7519" s="18" t="s">
        <v>1800</v>
      </c>
    </row>
    <row r="7520" spans="1:8" x14ac:dyDescent="0.25">
      <c r="A7520" s="19"/>
      <c r="C7520" t="s">
        <v>4571</v>
      </c>
      <c r="D7520" t="s">
        <v>4570</v>
      </c>
      <c r="G7520" t="s">
        <v>41273</v>
      </c>
      <c r="H7520" s="18" t="s">
        <v>1847</v>
      </c>
    </row>
    <row r="7521" spans="1:8" x14ac:dyDescent="0.25">
      <c r="A7521" s="19"/>
      <c r="C7521" t="s">
        <v>4569</v>
      </c>
      <c r="D7521" t="s">
        <v>4568</v>
      </c>
      <c r="G7521" t="s">
        <v>41272</v>
      </c>
      <c r="H7521" s="18" t="s">
        <v>1890</v>
      </c>
    </row>
    <row r="7522" spans="1:8" x14ac:dyDescent="0.25">
      <c r="A7522" s="19"/>
      <c r="C7522" t="s">
        <v>41271</v>
      </c>
      <c r="D7522" t="s">
        <v>41270</v>
      </c>
      <c r="G7522" t="s">
        <v>41269</v>
      </c>
      <c r="H7522" s="18" t="s">
        <v>1930</v>
      </c>
    </row>
    <row r="7523" spans="1:8" x14ac:dyDescent="0.25">
      <c r="A7523" s="19"/>
      <c r="C7523" t="s">
        <v>41268</v>
      </c>
      <c r="D7523" t="s">
        <v>41267</v>
      </c>
      <c r="G7523" t="s">
        <v>41266</v>
      </c>
      <c r="H7523" s="18" t="s">
        <v>41265</v>
      </c>
    </row>
    <row r="7524" spans="1:8" x14ac:dyDescent="0.25">
      <c r="A7524" s="19"/>
      <c r="C7524" t="s">
        <v>41264</v>
      </c>
      <c r="D7524" t="s">
        <v>41263</v>
      </c>
      <c r="G7524" t="s">
        <v>41262</v>
      </c>
      <c r="H7524" s="18" t="s">
        <v>41261</v>
      </c>
    </row>
    <row r="7525" spans="1:8" x14ac:dyDescent="0.25">
      <c r="A7525" s="19"/>
      <c r="C7525" t="s">
        <v>4567</v>
      </c>
      <c r="D7525" t="s">
        <v>409</v>
      </c>
      <c r="G7525" t="s">
        <v>41260</v>
      </c>
      <c r="H7525" s="18" t="s">
        <v>41259</v>
      </c>
    </row>
    <row r="7526" spans="1:8" x14ac:dyDescent="0.25">
      <c r="A7526" s="19"/>
      <c r="C7526" t="s">
        <v>4566</v>
      </c>
      <c r="D7526" t="s">
        <v>489</v>
      </c>
      <c r="G7526" t="s">
        <v>41258</v>
      </c>
      <c r="H7526" s="18" t="s">
        <v>41257</v>
      </c>
    </row>
    <row r="7527" spans="1:8" x14ac:dyDescent="0.25">
      <c r="A7527" s="19"/>
      <c r="C7527" t="s">
        <v>4565</v>
      </c>
      <c r="D7527" t="s">
        <v>440</v>
      </c>
      <c r="G7527" t="s">
        <v>41256</v>
      </c>
      <c r="H7527" s="18" t="s">
        <v>1730</v>
      </c>
    </row>
    <row r="7528" spans="1:8" x14ac:dyDescent="0.25">
      <c r="A7528" s="19"/>
      <c r="C7528" t="s">
        <v>4564</v>
      </c>
      <c r="D7528" t="s">
        <v>516</v>
      </c>
      <c r="G7528" t="s">
        <v>41255</v>
      </c>
      <c r="H7528" s="18" t="s">
        <v>1787</v>
      </c>
    </row>
    <row r="7529" spans="1:8" x14ac:dyDescent="0.25">
      <c r="A7529" s="19"/>
      <c r="C7529" t="s">
        <v>4563</v>
      </c>
      <c r="D7529" t="s">
        <v>451</v>
      </c>
      <c r="G7529" t="s">
        <v>41254</v>
      </c>
      <c r="H7529" s="18" t="s">
        <v>1835</v>
      </c>
    </row>
    <row r="7530" spans="1:8" x14ac:dyDescent="0.25">
      <c r="A7530" s="19"/>
      <c r="C7530" t="s">
        <v>4562</v>
      </c>
      <c r="D7530" t="s">
        <v>523</v>
      </c>
      <c r="G7530" t="s">
        <v>41253</v>
      </c>
      <c r="H7530" s="18" t="s">
        <v>1878</v>
      </c>
    </row>
    <row r="7531" spans="1:8" x14ac:dyDescent="0.25">
      <c r="A7531" s="19"/>
      <c r="C7531" t="s">
        <v>4561</v>
      </c>
      <c r="D7531" t="s">
        <v>4560</v>
      </c>
      <c r="G7531" t="s">
        <v>41252</v>
      </c>
      <c r="H7531" s="18" t="s">
        <v>1919</v>
      </c>
    </row>
    <row r="7532" spans="1:8" x14ac:dyDescent="0.25">
      <c r="A7532" s="19"/>
      <c r="C7532" t="s">
        <v>4559</v>
      </c>
      <c r="D7532" t="s">
        <v>4558</v>
      </c>
      <c r="G7532" t="s">
        <v>41251</v>
      </c>
      <c r="H7532" s="18" t="s">
        <v>1989</v>
      </c>
    </row>
    <row r="7533" spans="1:8" x14ac:dyDescent="0.25">
      <c r="A7533" s="19"/>
      <c r="C7533" t="s">
        <v>4557</v>
      </c>
      <c r="D7533" t="s">
        <v>482</v>
      </c>
      <c r="G7533" t="s">
        <v>41250</v>
      </c>
      <c r="H7533" s="18" t="s">
        <v>1956</v>
      </c>
    </row>
    <row r="7534" spans="1:8" x14ac:dyDescent="0.25">
      <c r="A7534" s="19"/>
      <c r="C7534" t="s">
        <v>4556</v>
      </c>
      <c r="D7534" t="s">
        <v>545</v>
      </c>
      <c r="G7534" t="s">
        <v>41249</v>
      </c>
      <c r="H7534" s="18" t="s">
        <v>41248</v>
      </c>
    </row>
    <row r="7535" spans="1:8" x14ac:dyDescent="0.25">
      <c r="A7535" s="19"/>
      <c r="C7535" t="s">
        <v>4555</v>
      </c>
      <c r="D7535" t="s">
        <v>430</v>
      </c>
      <c r="G7535" t="s">
        <v>41247</v>
      </c>
      <c r="H7535" s="18" t="s">
        <v>41246</v>
      </c>
    </row>
    <row r="7536" spans="1:8" x14ac:dyDescent="0.25">
      <c r="A7536" s="19"/>
      <c r="C7536" t="s">
        <v>4554</v>
      </c>
      <c r="D7536" t="s">
        <v>508</v>
      </c>
      <c r="G7536" t="s">
        <v>41245</v>
      </c>
      <c r="H7536" s="18" t="s">
        <v>41244</v>
      </c>
    </row>
    <row r="7537" spans="1:8" x14ac:dyDescent="0.25">
      <c r="A7537" s="19"/>
      <c r="C7537" t="s">
        <v>4553</v>
      </c>
      <c r="D7537" t="s">
        <v>4552</v>
      </c>
      <c r="G7537" t="s">
        <v>41243</v>
      </c>
      <c r="H7537" s="18" t="s">
        <v>41242</v>
      </c>
    </row>
    <row r="7538" spans="1:8" x14ac:dyDescent="0.25">
      <c r="A7538" s="19"/>
      <c r="C7538" t="s">
        <v>4551</v>
      </c>
      <c r="D7538" t="s">
        <v>4550</v>
      </c>
      <c r="G7538" t="s">
        <v>41241</v>
      </c>
      <c r="H7538" s="18" t="s">
        <v>41240</v>
      </c>
    </row>
    <row r="7539" spans="1:8" x14ac:dyDescent="0.25">
      <c r="A7539" s="19"/>
      <c r="C7539" t="s">
        <v>4549</v>
      </c>
      <c r="D7539" t="s">
        <v>4548</v>
      </c>
      <c r="G7539" t="s">
        <v>41239</v>
      </c>
      <c r="H7539" s="18" t="s">
        <v>41238</v>
      </c>
    </row>
    <row r="7540" spans="1:8" x14ac:dyDescent="0.25">
      <c r="A7540" s="19"/>
      <c r="C7540" t="s">
        <v>4547</v>
      </c>
      <c r="D7540" t="s">
        <v>4546</v>
      </c>
      <c r="G7540" t="s">
        <v>41237</v>
      </c>
      <c r="H7540" s="18" t="s">
        <v>41236</v>
      </c>
    </row>
    <row r="7541" spans="1:8" x14ac:dyDescent="0.25">
      <c r="A7541" s="19"/>
      <c r="C7541" t="s">
        <v>4545</v>
      </c>
      <c r="D7541" t="s">
        <v>449</v>
      </c>
      <c r="G7541" t="s">
        <v>41235</v>
      </c>
      <c r="H7541" s="18" t="s">
        <v>41234</v>
      </c>
    </row>
    <row r="7542" spans="1:8" x14ac:dyDescent="0.25">
      <c r="A7542" s="19"/>
      <c r="C7542" t="s">
        <v>4544</v>
      </c>
      <c r="D7542" t="s">
        <v>435</v>
      </c>
      <c r="G7542" t="s">
        <v>41233</v>
      </c>
      <c r="H7542" s="18" t="s">
        <v>41232</v>
      </c>
    </row>
    <row r="7543" spans="1:8" x14ac:dyDescent="0.25">
      <c r="A7543" s="19"/>
      <c r="C7543" t="s">
        <v>4543</v>
      </c>
      <c r="D7543" t="s">
        <v>512</v>
      </c>
      <c r="G7543" t="s">
        <v>41231</v>
      </c>
      <c r="H7543" s="18" t="s">
        <v>41230</v>
      </c>
    </row>
    <row r="7544" spans="1:8" x14ac:dyDescent="0.25">
      <c r="A7544" s="19"/>
      <c r="C7544" t="s">
        <v>4542</v>
      </c>
      <c r="D7544" t="s">
        <v>570</v>
      </c>
      <c r="G7544" t="s">
        <v>41229</v>
      </c>
      <c r="H7544" s="18" t="s">
        <v>1747</v>
      </c>
    </row>
    <row r="7545" spans="1:8" x14ac:dyDescent="0.25">
      <c r="A7545" s="19"/>
      <c r="C7545" t="s">
        <v>4541</v>
      </c>
      <c r="D7545" t="s">
        <v>623</v>
      </c>
      <c r="G7545" t="s">
        <v>41228</v>
      </c>
      <c r="H7545" s="18" t="s">
        <v>1735</v>
      </c>
    </row>
    <row r="7546" spans="1:8" x14ac:dyDescent="0.25">
      <c r="A7546" s="19"/>
      <c r="C7546" t="s">
        <v>4540</v>
      </c>
      <c r="D7546" t="s">
        <v>671</v>
      </c>
      <c r="G7546" t="s">
        <v>41227</v>
      </c>
      <c r="H7546" s="18" t="s">
        <v>1792</v>
      </c>
    </row>
    <row r="7547" spans="1:8" x14ac:dyDescent="0.25">
      <c r="A7547" s="19"/>
      <c r="C7547" t="s">
        <v>4539</v>
      </c>
      <c r="D7547" t="s">
        <v>713</v>
      </c>
      <c r="G7547" t="s">
        <v>41226</v>
      </c>
      <c r="H7547" s="18" t="s">
        <v>1839</v>
      </c>
    </row>
    <row r="7548" spans="1:8" x14ac:dyDescent="0.25">
      <c r="A7548" s="19"/>
      <c r="C7548" t="s">
        <v>4538</v>
      </c>
      <c r="D7548" t="s">
        <v>753</v>
      </c>
      <c r="G7548" t="s">
        <v>41225</v>
      </c>
      <c r="H7548" s="18" t="s">
        <v>1882</v>
      </c>
    </row>
    <row r="7549" spans="1:8" x14ac:dyDescent="0.25">
      <c r="A7549" s="19"/>
      <c r="C7549" t="s">
        <v>4537</v>
      </c>
      <c r="D7549" t="s">
        <v>790</v>
      </c>
      <c r="G7549" t="s">
        <v>41224</v>
      </c>
      <c r="H7549" s="18" t="s">
        <v>1923</v>
      </c>
    </row>
    <row r="7550" spans="1:8" x14ac:dyDescent="0.25">
      <c r="A7550" s="19"/>
      <c r="C7550" t="s">
        <v>4536</v>
      </c>
      <c r="D7550" t="s">
        <v>826</v>
      </c>
      <c r="G7550" t="s">
        <v>41223</v>
      </c>
      <c r="H7550" s="18" t="s">
        <v>1960</v>
      </c>
    </row>
    <row r="7551" spans="1:8" x14ac:dyDescent="0.25">
      <c r="A7551" s="19"/>
      <c r="C7551" t="s">
        <v>4535</v>
      </c>
      <c r="D7551" t="s">
        <v>858</v>
      </c>
      <c r="G7551" t="s">
        <v>41222</v>
      </c>
      <c r="H7551" s="18" t="s">
        <v>1993</v>
      </c>
    </row>
    <row r="7552" spans="1:8" x14ac:dyDescent="0.25">
      <c r="A7552" s="19"/>
      <c r="C7552" t="s">
        <v>4534</v>
      </c>
      <c r="D7552" t="s">
        <v>944</v>
      </c>
      <c r="G7552" t="s">
        <v>41221</v>
      </c>
      <c r="H7552" s="18" t="s">
        <v>1743</v>
      </c>
    </row>
    <row r="7553" spans="1:8" x14ac:dyDescent="0.25">
      <c r="A7553" s="19"/>
      <c r="C7553" t="s">
        <v>4533</v>
      </c>
      <c r="D7553" t="s">
        <v>916</v>
      </c>
      <c r="G7553" t="s">
        <v>41220</v>
      </c>
      <c r="H7553" s="18" t="s">
        <v>1799</v>
      </c>
    </row>
    <row r="7554" spans="1:8" x14ac:dyDescent="0.25">
      <c r="A7554" s="19"/>
      <c r="C7554" t="s">
        <v>4532</v>
      </c>
      <c r="D7554" t="s">
        <v>887</v>
      </c>
      <c r="G7554" t="s">
        <v>41219</v>
      </c>
      <c r="H7554" s="18" t="s">
        <v>1846</v>
      </c>
    </row>
    <row r="7555" spans="1:8" x14ac:dyDescent="0.25">
      <c r="A7555" s="19"/>
      <c r="C7555" t="s">
        <v>4531</v>
      </c>
      <c r="D7555" t="s">
        <v>999</v>
      </c>
      <c r="G7555" t="s">
        <v>41218</v>
      </c>
      <c r="H7555" s="18" t="s">
        <v>1929</v>
      </c>
    </row>
    <row r="7556" spans="1:8" x14ac:dyDescent="0.25">
      <c r="A7556" s="19"/>
      <c r="C7556" t="s">
        <v>4530</v>
      </c>
      <c r="D7556" t="s">
        <v>972</v>
      </c>
      <c r="G7556" t="s">
        <v>41217</v>
      </c>
      <c r="H7556" s="18" t="s">
        <v>1889</v>
      </c>
    </row>
    <row r="7557" spans="1:8" x14ac:dyDescent="0.25">
      <c r="A7557" s="19"/>
      <c r="C7557" t="s">
        <v>4529</v>
      </c>
      <c r="D7557" t="s">
        <v>4528</v>
      </c>
      <c r="G7557" t="s">
        <v>41216</v>
      </c>
      <c r="H7557" s="18" t="s">
        <v>41215</v>
      </c>
    </row>
    <row r="7558" spans="1:8" x14ac:dyDescent="0.25">
      <c r="A7558" s="19"/>
      <c r="C7558" t="s">
        <v>4527</v>
      </c>
      <c r="D7558" t="s">
        <v>4526</v>
      </c>
      <c r="G7558" t="s">
        <v>41214</v>
      </c>
      <c r="H7558" s="18" t="s">
        <v>41213</v>
      </c>
    </row>
    <row r="7559" spans="1:8" x14ac:dyDescent="0.25">
      <c r="A7559" s="19"/>
      <c r="C7559" t="s">
        <v>4525</v>
      </c>
      <c r="D7559" t="s">
        <v>4524</v>
      </c>
      <c r="G7559" t="s">
        <v>41212</v>
      </c>
      <c r="H7559" s="18" t="s">
        <v>41211</v>
      </c>
    </row>
    <row r="7560" spans="1:8" x14ac:dyDescent="0.25">
      <c r="A7560" s="19"/>
      <c r="C7560" t="s">
        <v>4523</v>
      </c>
      <c r="D7560" t="s">
        <v>4522</v>
      </c>
      <c r="G7560" t="s">
        <v>41210</v>
      </c>
      <c r="H7560" s="18" t="s">
        <v>41209</v>
      </c>
    </row>
    <row r="7561" spans="1:8" x14ac:dyDescent="0.25">
      <c r="A7561" s="19"/>
      <c r="C7561" t="s">
        <v>4521</v>
      </c>
      <c r="D7561" t="s">
        <v>4520</v>
      </c>
      <c r="G7561" t="s">
        <v>41208</v>
      </c>
      <c r="H7561" s="18" t="s">
        <v>41207</v>
      </c>
    </row>
    <row r="7562" spans="1:8" x14ac:dyDescent="0.25">
      <c r="A7562" s="19"/>
      <c r="C7562" t="s">
        <v>4519</v>
      </c>
      <c r="D7562" t="s">
        <v>4518</v>
      </c>
      <c r="G7562" t="s">
        <v>41206</v>
      </c>
      <c r="H7562" s="18" t="s">
        <v>41205</v>
      </c>
    </row>
    <row r="7563" spans="1:8" x14ac:dyDescent="0.25">
      <c r="A7563" s="19"/>
      <c r="C7563" t="s">
        <v>4517</v>
      </c>
      <c r="D7563" t="s">
        <v>4516</v>
      </c>
      <c r="G7563" t="s">
        <v>41204</v>
      </c>
      <c r="H7563" s="18" t="s">
        <v>41203</v>
      </c>
    </row>
    <row r="7564" spans="1:8" x14ac:dyDescent="0.25">
      <c r="A7564" s="19"/>
      <c r="C7564" t="s">
        <v>4515</v>
      </c>
      <c r="D7564" t="s">
        <v>4514</v>
      </c>
      <c r="G7564" t="s">
        <v>41202</v>
      </c>
      <c r="H7564" s="18" t="s">
        <v>41201</v>
      </c>
    </row>
    <row r="7565" spans="1:8" x14ac:dyDescent="0.25">
      <c r="A7565" s="19"/>
      <c r="C7565" t="s">
        <v>4513</v>
      </c>
      <c r="D7565" t="s">
        <v>4512</v>
      </c>
      <c r="G7565" t="s">
        <v>41200</v>
      </c>
      <c r="H7565" s="18" t="s">
        <v>1752</v>
      </c>
    </row>
    <row r="7566" spans="1:8" x14ac:dyDescent="0.25">
      <c r="A7566" s="19"/>
      <c r="C7566" t="s">
        <v>4511</v>
      </c>
      <c r="D7566" t="s">
        <v>4510</v>
      </c>
      <c r="G7566" t="s">
        <v>41199</v>
      </c>
      <c r="H7566" s="18" t="s">
        <v>1806</v>
      </c>
    </row>
    <row r="7567" spans="1:8" x14ac:dyDescent="0.25">
      <c r="A7567" s="19"/>
      <c r="C7567" t="s">
        <v>4509</v>
      </c>
      <c r="D7567" t="s">
        <v>4508</v>
      </c>
      <c r="G7567" t="s">
        <v>4043</v>
      </c>
      <c r="H7567" s="18" t="s">
        <v>41198</v>
      </c>
    </row>
    <row r="7568" spans="1:8" x14ac:dyDescent="0.25">
      <c r="A7568" s="19"/>
      <c r="C7568" t="s">
        <v>4507</v>
      </c>
      <c r="D7568" t="s">
        <v>4506</v>
      </c>
      <c r="G7568" t="s">
        <v>41197</v>
      </c>
      <c r="H7568" s="18" t="s">
        <v>1746</v>
      </c>
    </row>
    <row r="7569" spans="1:8" x14ac:dyDescent="0.25">
      <c r="A7569" s="19"/>
      <c r="C7569" t="s">
        <v>41196</v>
      </c>
      <c r="D7569" t="s">
        <v>41195</v>
      </c>
      <c r="G7569" t="s">
        <v>41194</v>
      </c>
      <c r="H7569" s="18" t="s">
        <v>1802</v>
      </c>
    </row>
    <row r="7570" spans="1:8" x14ac:dyDescent="0.25">
      <c r="A7570" s="19"/>
      <c r="C7570" t="s">
        <v>41193</v>
      </c>
      <c r="D7570" t="s">
        <v>41192</v>
      </c>
      <c r="G7570" t="s">
        <v>41191</v>
      </c>
      <c r="H7570" s="18" t="s">
        <v>1849</v>
      </c>
    </row>
    <row r="7571" spans="1:8" x14ac:dyDescent="0.25">
      <c r="A7571" s="19"/>
      <c r="C7571" t="s">
        <v>41190</v>
      </c>
      <c r="D7571" t="s">
        <v>41189</v>
      </c>
      <c r="G7571" t="s">
        <v>41188</v>
      </c>
      <c r="H7571" s="18" t="s">
        <v>1932</v>
      </c>
    </row>
    <row r="7572" spans="1:8" x14ac:dyDescent="0.25">
      <c r="A7572" s="19"/>
      <c r="C7572" t="s">
        <v>41187</v>
      </c>
      <c r="D7572" t="s">
        <v>41186</v>
      </c>
      <c r="G7572" t="s">
        <v>41185</v>
      </c>
      <c r="H7572" s="18" t="s">
        <v>1892</v>
      </c>
    </row>
    <row r="7573" spans="1:8" x14ac:dyDescent="0.25">
      <c r="A7573" s="19"/>
      <c r="C7573" t="s">
        <v>4505</v>
      </c>
      <c r="D7573" t="s">
        <v>443</v>
      </c>
      <c r="G7573" t="s">
        <v>41184</v>
      </c>
      <c r="H7573" s="18" t="s">
        <v>41183</v>
      </c>
    </row>
    <row r="7574" spans="1:8" x14ac:dyDescent="0.25">
      <c r="A7574" s="19"/>
      <c r="C7574" t="s">
        <v>4504</v>
      </c>
      <c r="D7574" t="s">
        <v>519</v>
      </c>
      <c r="G7574" t="s">
        <v>41182</v>
      </c>
      <c r="H7574" s="18" t="s">
        <v>41181</v>
      </c>
    </row>
    <row r="7575" spans="1:8" x14ac:dyDescent="0.25">
      <c r="A7575" s="19"/>
      <c r="C7575" t="s">
        <v>4503</v>
      </c>
      <c r="D7575" t="s">
        <v>576</v>
      </c>
      <c r="G7575" t="s">
        <v>41180</v>
      </c>
      <c r="H7575" s="18" t="s">
        <v>41179</v>
      </c>
    </row>
    <row r="7576" spans="1:8" x14ac:dyDescent="0.25">
      <c r="A7576" s="19"/>
      <c r="C7576" t="s">
        <v>4502</v>
      </c>
      <c r="D7576" t="s">
        <v>627</v>
      </c>
      <c r="G7576" t="s">
        <v>41178</v>
      </c>
      <c r="H7576" s="18" t="s">
        <v>41177</v>
      </c>
    </row>
    <row r="7577" spans="1:8" x14ac:dyDescent="0.25">
      <c r="A7577" s="19"/>
      <c r="C7577" t="s">
        <v>4501</v>
      </c>
      <c r="D7577" t="s">
        <v>675</v>
      </c>
      <c r="G7577" t="s">
        <v>41176</v>
      </c>
      <c r="H7577" s="18" t="s">
        <v>41175</v>
      </c>
    </row>
    <row r="7578" spans="1:8" x14ac:dyDescent="0.25">
      <c r="A7578" s="19"/>
      <c r="C7578" t="s">
        <v>4500</v>
      </c>
      <c r="D7578" t="s">
        <v>717</v>
      </c>
      <c r="G7578" t="s">
        <v>41174</v>
      </c>
      <c r="H7578" s="18" t="s">
        <v>1765</v>
      </c>
    </row>
    <row r="7579" spans="1:8" x14ac:dyDescent="0.25">
      <c r="A7579" s="19"/>
      <c r="C7579" t="s">
        <v>4499</v>
      </c>
      <c r="D7579" t="s">
        <v>757</v>
      </c>
      <c r="G7579" t="s">
        <v>41173</v>
      </c>
      <c r="H7579" s="18" t="s">
        <v>1759</v>
      </c>
    </row>
    <row r="7580" spans="1:8" x14ac:dyDescent="0.25">
      <c r="A7580" s="19"/>
      <c r="C7580" t="s">
        <v>4498</v>
      </c>
      <c r="D7580" t="s">
        <v>793</v>
      </c>
      <c r="G7580" t="s">
        <v>41172</v>
      </c>
      <c r="H7580" s="18" t="s">
        <v>1789</v>
      </c>
    </row>
    <row r="7581" spans="1:8" x14ac:dyDescent="0.25">
      <c r="A7581" s="19"/>
      <c r="C7581" t="s">
        <v>4497</v>
      </c>
      <c r="D7581" t="s">
        <v>829</v>
      </c>
      <c r="G7581" t="s">
        <v>41171</v>
      </c>
      <c r="H7581" s="18" t="s">
        <v>1732</v>
      </c>
    </row>
    <row r="7582" spans="1:8" x14ac:dyDescent="0.25">
      <c r="A7582" s="19"/>
      <c r="C7582" t="s">
        <v>4496</v>
      </c>
      <c r="D7582" t="s">
        <v>861</v>
      </c>
      <c r="G7582" t="s">
        <v>41170</v>
      </c>
      <c r="H7582" s="18" t="s">
        <v>41169</v>
      </c>
    </row>
    <row r="7583" spans="1:8" x14ac:dyDescent="0.25">
      <c r="A7583" s="19"/>
      <c r="C7583" t="s">
        <v>4495</v>
      </c>
      <c r="D7583" t="s">
        <v>890</v>
      </c>
      <c r="G7583" t="s">
        <v>41168</v>
      </c>
      <c r="H7583" s="18" t="s">
        <v>41167</v>
      </c>
    </row>
    <row r="7584" spans="1:8" x14ac:dyDescent="0.25">
      <c r="A7584" s="19"/>
      <c r="C7584" t="s">
        <v>4494</v>
      </c>
      <c r="D7584" t="s">
        <v>919</v>
      </c>
      <c r="G7584" t="s">
        <v>41166</v>
      </c>
      <c r="H7584" s="18" t="s">
        <v>41165</v>
      </c>
    </row>
    <row r="7585" spans="1:8" x14ac:dyDescent="0.25">
      <c r="A7585" s="19"/>
      <c r="C7585" t="s">
        <v>4493</v>
      </c>
      <c r="D7585" t="s">
        <v>947</v>
      </c>
      <c r="G7585" t="s">
        <v>41164</v>
      </c>
      <c r="H7585" s="18" t="s">
        <v>41163</v>
      </c>
    </row>
    <row r="7586" spans="1:8" x14ac:dyDescent="0.25">
      <c r="A7586" s="19"/>
      <c r="C7586" t="s">
        <v>4492</v>
      </c>
      <c r="D7586" t="s">
        <v>975</v>
      </c>
      <c r="G7586" t="s">
        <v>41162</v>
      </c>
      <c r="H7586" s="18" t="s">
        <v>41161</v>
      </c>
    </row>
    <row r="7587" spans="1:8" x14ac:dyDescent="0.25">
      <c r="A7587" s="19"/>
      <c r="C7587" t="s">
        <v>4491</v>
      </c>
      <c r="D7587" t="s">
        <v>1002</v>
      </c>
      <c r="G7587" t="s">
        <v>41160</v>
      </c>
      <c r="H7587" s="18" t="s">
        <v>41159</v>
      </c>
    </row>
    <row r="7588" spans="1:8" x14ac:dyDescent="0.25">
      <c r="A7588" s="19"/>
      <c r="C7588" t="s">
        <v>4490</v>
      </c>
      <c r="D7588" t="s">
        <v>1025</v>
      </c>
      <c r="G7588" t="s">
        <v>41158</v>
      </c>
      <c r="H7588" s="18" t="s">
        <v>41157</v>
      </c>
    </row>
    <row r="7589" spans="1:8" x14ac:dyDescent="0.25">
      <c r="A7589" s="19"/>
      <c r="C7589" t="s">
        <v>4489</v>
      </c>
      <c r="D7589" t="s">
        <v>1089</v>
      </c>
      <c r="G7589" t="s">
        <v>41156</v>
      </c>
      <c r="H7589" s="18" t="s">
        <v>41155</v>
      </c>
    </row>
    <row r="7590" spans="1:8" x14ac:dyDescent="0.25">
      <c r="A7590" s="19"/>
      <c r="C7590" t="s">
        <v>4488</v>
      </c>
      <c r="D7590" t="s">
        <v>1070</v>
      </c>
      <c r="G7590" t="s">
        <v>41154</v>
      </c>
      <c r="H7590" s="18" t="s">
        <v>41153</v>
      </c>
    </row>
    <row r="7591" spans="1:8" x14ac:dyDescent="0.25">
      <c r="A7591" s="19"/>
      <c r="C7591" t="s">
        <v>4487</v>
      </c>
      <c r="D7591" t="s">
        <v>1048</v>
      </c>
      <c r="G7591" t="s">
        <v>41152</v>
      </c>
      <c r="H7591" s="18" t="s">
        <v>41151</v>
      </c>
    </row>
    <row r="7592" spans="1:8" x14ac:dyDescent="0.25">
      <c r="A7592" s="19"/>
      <c r="C7592" t="s">
        <v>4486</v>
      </c>
      <c r="D7592" t="s">
        <v>1236</v>
      </c>
      <c r="G7592" t="s">
        <v>41150</v>
      </c>
      <c r="H7592" s="18" t="s">
        <v>41149</v>
      </c>
    </row>
    <row r="7593" spans="1:8" x14ac:dyDescent="0.25">
      <c r="A7593" s="19"/>
      <c r="C7593" t="s">
        <v>4485</v>
      </c>
      <c r="D7593" t="s">
        <v>1198</v>
      </c>
      <c r="G7593" t="s">
        <v>41148</v>
      </c>
      <c r="H7593" s="18" t="s">
        <v>41147</v>
      </c>
    </row>
    <row r="7594" spans="1:8" x14ac:dyDescent="0.25">
      <c r="A7594" s="19"/>
      <c r="C7594" t="s">
        <v>4484</v>
      </c>
      <c r="D7594" t="s">
        <v>4483</v>
      </c>
      <c r="G7594" t="s">
        <v>41146</v>
      </c>
      <c r="H7594" s="18" t="s">
        <v>41145</v>
      </c>
    </row>
    <row r="7595" spans="1:8" x14ac:dyDescent="0.25">
      <c r="A7595" s="19"/>
      <c r="C7595" t="s">
        <v>4482</v>
      </c>
      <c r="D7595" t="s">
        <v>1169</v>
      </c>
      <c r="G7595" t="s">
        <v>41144</v>
      </c>
      <c r="H7595" s="18" t="s">
        <v>41143</v>
      </c>
    </row>
    <row r="7596" spans="1:8" x14ac:dyDescent="0.25">
      <c r="A7596" s="19"/>
      <c r="C7596" t="s">
        <v>4481</v>
      </c>
      <c r="D7596" t="s">
        <v>1223</v>
      </c>
      <c r="G7596" t="s">
        <v>41142</v>
      </c>
      <c r="H7596" s="18" t="s">
        <v>2196</v>
      </c>
    </row>
    <row r="7597" spans="1:8" x14ac:dyDescent="0.25">
      <c r="A7597" s="19"/>
      <c r="C7597" t="s">
        <v>4480</v>
      </c>
      <c r="D7597" t="s">
        <v>1154</v>
      </c>
      <c r="G7597" t="s">
        <v>41141</v>
      </c>
      <c r="H7597" s="18" t="s">
        <v>2172</v>
      </c>
    </row>
    <row r="7598" spans="1:8" x14ac:dyDescent="0.25">
      <c r="A7598" s="19"/>
      <c r="C7598" t="s">
        <v>4479</v>
      </c>
      <c r="D7598" t="s">
        <v>1139</v>
      </c>
      <c r="G7598" t="s">
        <v>41140</v>
      </c>
      <c r="H7598" s="18" t="s">
        <v>2148</v>
      </c>
    </row>
    <row r="7599" spans="1:8" x14ac:dyDescent="0.25">
      <c r="A7599" s="19"/>
      <c r="C7599" t="s">
        <v>4478</v>
      </c>
      <c r="D7599" t="s">
        <v>1124</v>
      </c>
      <c r="G7599" t="s">
        <v>41139</v>
      </c>
      <c r="H7599" s="18" t="s">
        <v>2125</v>
      </c>
    </row>
    <row r="7600" spans="1:8" x14ac:dyDescent="0.25">
      <c r="A7600" s="19"/>
      <c r="C7600" t="s">
        <v>4477</v>
      </c>
      <c r="D7600" t="s">
        <v>1211</v>
      </c>
      <c r="G7600" t="s">
        <v>41138</v>
      </c>
      <c r="H7600" s="18" t="s">
        <v>2100</v>
      </c>
    </row>
    <row r="7601" spans="1:8" x14ac:dyDescent="0.25">
      <c r="A7601" s="19"/>
      <c r="C7601" t="s">
        <v>4476</v>
      </c>
      <c r="D7601" t="s">
        <v>1108</v>
      </c>
      <c r="G7601" t="s">
        <v>41137</v>
      </c>
      <c r="H7601" s="18" t="s">
        <v>2074</v>
      </c>
    </row>
    <row r="7602" spans="1:8" x14ac:dyDescent="0.25">
      <c r="A7602" s="19"/>
      <c r="C7602" t="s">
        <v>4475</v>
      </c>
      <c r="D7602" t="s">
        <v>4474</v>
      </c>
      <c r="G7602" t="s">
        <v>41136</v>
      </c>
      <c r="H7602" s="18" t="s">
        <v>2046</v>
      </c>
    </row>
    <row r="7603" spans="1:8" x14ac:dyDescent="0.25">
      <c r="A7603" s="19"/>
      <c r="C7603" t="s">
        <v>4473</v>
      </c>
      <c r="D7603" t="s">
        <v>4472</v>
      </c>
      <c r="G7603" t="s">
        <v>41135</v>
      </c>
      <c r="H7603" s="18" t="s">
        <v>2016</v>
      </c>
    </row>
    <row r="7604" spans="1:8" x14ac:dyDescent="0.25">
      <c r="A7604" s="19"/>
      <c r="C7604" t="s">
        <v>4471</v>
      </c>
      <c r="D7604" t="s">
        <v>4470</v>
      </c>
      <c r="G7604" t="s">
        <v>41134</v>
      </c>
      <c r="H7604" s="18" t="s">
        <v>1983</v>
      </c>
    </row>
    <row r="7605" spans="1:8" x14ac:dyDescent="0.25">
      <c r="A7605" s="19"/>
      <c r="C7605" t="s">
        <v>4469</v>
      </c>
      <c r="D7605" t="s">
        <v>4468</v>
      </c>
      <c r="G7605" t="s">
        <v>41133</v>
      </c>
      <c r="H7605" s="18" t="s">
        <v>1949</v>
      </c>
    </row>
    <row r="7606" spans="1:8" x14ac:dyDescent="0.25">
      <c r="A7606" s="19"/>
      <c r="C7606" t="s">
        <v>4467</v>
      </c>
      <c r="D7606" t="s">
        <v>4466</v>
      </c>
      <c r="G7606" t="s">
        <v>41132</v>
      </c>
      <c r="H7606" s="18" t="s">
        <v>1912</v>
      </c>
    </row>
    <row r="7607" spans="1:8" x14ac:dyDescent="0.25">
      <c r="A7607" s="19"/>
      <c r="C7607" t="s">
        <v>4465</v>
      </c>
      <c r="D7607" t="s">
        <v>4464</v>
      </c>
      <c r="G7607" t="s">
        <v>41131</v>
      </c>
      <c r="H7607" s="18" t="s">
        <v>1870</v>
      </c>
    </row>
    <row r="7608" spans="1:8" x14ac:dyDescent="0.25">
      <c r="A7608" s="19"/>
      <c r="C7608" t="s">
        <v>4463</v>
      </c>
      <c r="D7608" t="s">
        <v>4462</v>
      </c>
      <c r="G7608" t="s">
        <v>41130</v>
      </c>
      <c r="H7608" s="18" t="s">
        <v>1826</v>
      </c>
    </row>
    <row r="7609" spans="1:8" x14ac:dyDescent="0.25">
      <c r="A7609" s="19"/>
      <c r="C7609" t="s">
        <v>4461</v>
      </c>
      <c r="D7609" t="s">
        <v>4460</v>
      </c>
      <c r="G7609" t="s">
        <v>41129</v>
      </c>
      <c r="H7609" s="18" t="s">
        <v>1778</v>
      </c>
    </row>
    <row r="7610" spans="1:8" x14ac:dyDescent="0.25">
      <c r="A7610" s="19"/>
      <c r="C7610" t="s">
        <v>4459</v>
      </c>
      <c r="D7610" t="s">
        <v>469</v>
      </c>
      <c r="G7610" t="s">
        <v>41128</v>
      </c>
      <c r="H7610" s="18" t="s">
        <v>1720</v>
      </c>
    </row>
    <row r="7611" spans="1:8" x14ac:dyDescent="0.25">
      <c r="A7611" s="19"/>
      <c r="C7611" t="s">
        <v>4458</v>
      </c>
      <c r="D7611" t="s">
        <v>537</v>
      </c>
      <c r="G7611" t="s">
        <v>41127</v>
      </c>
      <c r="H7611" s="18" t="s">
        <v>41126</v>
      </c>
    </row>
    <row r="7612" spans="1:8" x14ac:dyDescent="0.25">
      <c r="A7612" s="19"/>
      <c r="C7612" t="s">
        <v>4457</v>
      </c>
      <c r="D7612" t="s">
        <v>592</v>
      </c>
      <c r="G7612" t="s">
        <v>41125</v>
      </c>
      <c r="H7612" s="18" t="s">
        <v>41124</v>
      </c>
    </row>
    <row r="7613" spans="1:8" x14ac:dyDescent="0.25">
      <c r="A7613" s="19"/>
      <c r="C7613" t="s">
        <v>4456</v>
      </c>
      <c r="D7613" t="s">
        <v>641</v>
      </c>
      <c r="G7613" t="s">
        <v>41123</v>
      </c>
      <c r="H7613" s="18" t="s">
        <v>41122</v>
      </c>
    </row>
    <row r="7614" spans="1:8" x14ac:dyDescent="0.25">
      <c r="A7614" s="19"/>
      <c r="C7614" t="s">
        <v>4455</v>
      </c>
      <c r="D7614" t="s">
        <v>688</v>
      </c>
      <c r="G7614" t="s">
        <v>41121</v>
      </c>
      <c r="H7614" s="18" t="s">
        <v>41120</v>
      </c>
    </row>
    <row r="7615" spans="1:8" x14ac:dyDescent="0.25">
      <c r="A7615" s="19"/>
      <c r="C7615" t="s">
        <v>4454</v>
      </c>
      <c r="D7615" t="s">
        <v>730</v>
      </c>
      <c r="G7615" t="s">
        <v>41119</v>
      </c>
      <c r="H7615" s="18" t="s">
        <v>41118</v>
      </c>
    </row>
    <row r="7616" spans="1:8" x14ac:dyDescent="0.25">
      <c r="A7616" s="19"/>
      <c r="C7616" t="s">
        <v>4453</v>
      </c>
      <c r="D7616" t="s">
        <v>769</v>
      </c>
      <c r="G7616" t="s">
        <v>41117</v>
      </c>
      <c r="H7616" s="18" t="s">
        <v>41116</v>
      </c>
    </row>
    <row r="7617" spans="1:8" x14ac:dyDescent="0.25">
      <c r="A7617" s="19"/>
      <c r="C7617" t="s">
        <v>4452</v>
      </c>
      <c r="D7617" t="s">
        <v>479</v>
      </c>
      <c r="G7617" t="s">
        <v>41115</v>
      </c>
      <c r="H7617" s="18" t="s">
        <v>41114</v>
      </c>
    </row>
    <row r="7618" spans="1:8" x14ac:dyDescent="0.25">
      <c r="A7618" s="19"/>
      <c r="C7618" t="s">
        <v>4451</v>
      </c>
      <c r="D7618" t="s">
        <v>4450</v>
      </c>
      <c r="G7618" t="s">
        <v>41113</v>
      </c>
      <c r="H7618" s="18" t="s">
        <v>41112</v>
      </c>
    </row>
    <row r="7619" spans="1:8" x14ac:dyDescent="0.25">
      <c r="A7619" s="19"/>
      <c r="C7619" t="s">
        <v>4449</v>
      </c>
      <c r="D7619" t="s">
        <v>457</v>
      </c>
      <c r="G7619" t="s">
        <v>41111</v>
      </c>
      <c r="H7619" s="18" t="s">
        <v>41110</v>
      </c>
    </row>
    <row r="7620" spans="1:8" x14ac:dyDescent="0.25">
      <c r="A7620" s="19"/>
      <c r="C7620" t="s">
        <v>4448</v>
      </c>
      <c r="D7620" t="s">
        <v>528</v>
      </c>
      <c r="G7620" t="s">
        <v>41109</v>
      </c>
      <c r="H7620" s="18" t="s">
        <v>41108</v>
      </c>
    </row>
    <row r="7621" spans="1:8" x14ac:dyDescent="0.25">
      <c r="A7621" s="19"/>
      <c r="C7621" t="s">
        <v>4447</v>
      </c>
      <c r="D7621" t="s">
        <v>584</v>
      </c>
      <c r="G7621" t="s">
        <v>41107</v>
      </c>
      <c r="H7621" s="18" t="s">
        <v>41106</v>
      </c>
    </row>
    <row r="7622" spans="1:8" x14ac:dyDescent="0.25">
      <c r="A7622" s="19"/>
      <c r="C7622" t="s">
        <v>4446</v>
      </c>
      <c r="D7622" t="s">
        <v>4445</v>
      </c>
      <c r="G7622" t="s">
        <v>41105</v>
      </c>
      <c r="H7622" s="18" t="s">
        <v>41104</v>
      </c>
    </row>
    <row r="7623" spans="1:8" x14ac:dyDescent="0.25">
      <c r="A7623" s="19"/>
      <c r="C7623" t="s">
        <v>4444</v>
      </c>
      <c r="D7623" t="s">
        <v>4443</v>
      </c>
      <c r="G7623" t="s">
        <v>41103</v>
      </c>
      <c r="H7623" s="18" t="s">
        <v>41102</v>
      </c>
    </row>
    <row r="7624" spans="1:8" x14ac:dyDescent="0.25">
      <c r="A7624" s="19"/>
      <c r="C7624" t="s">
        <v>4442</v>
      </c>
      <c r="D7624" t="s">
        <v>4441</v>
      </c>
      <c r="G7624" t="s">
        <v>41101</v>
      </c>
      <c r="H7624" s="18" t="s">
        <v>41100</v>
      </c>
    </row>
    <row r="7625" spans="1:8" x14ac:dyDescent="0.25">
      <c r="A7625" s="19"/>
      <c r="C7625" t="s">
        <v>41099</v>
      </c>
      <c r="D7625" t="s">
        <v>41098</v>
      </c>
      <c r="G7625" t="s">
        <v>41097</v>
      </c>
      <c r="H7625" s="18" t="s">
        <v>41096</v>
      </c>
    </row>
    <row r="7626" spans="1:8" x14ac:dyDescent="0.25">
      <c r="A7626" s="19"/>
      <c r="C7626" t="s">
        <v>41095</v>
      </c>
      <c r="D7626" t="s">
        <v>41094</v>
      </c>
      <c r="G7626" t="s">
        <v>41093</v>
      </c>
      <c r="H7626" s="18" t="s">
        <v>41092</v>
      </c>
    </row>
    <row r="7627" spans="1:8" x14ac:dyDescent="0.25">
      <c r="A7627" s="19"/>
      <c r="C7627" t="s">
        <v>41091</v>
      </c>
      <c r="D7627" t="s">
        <v>41090</v>
      </c>
      <c r="G7627" t="s">
        <v>41089</v>
      </c>
      <c r="H7627" s="18" t="s">
        <v>41088</v>
      </c>
    </row>
    <row r="7628" spans="1:8" x14ac:dyDescent="0.25">
      <c r="A7628" s="19"/>
      <c r="C7628" t="s">
        <v>41087</v>
      </c>
      <c r="D7628" t="s">
        <v>41086</v>
      </c>
      <c r="G7628" t="s">
        <v>41085</v>
      </c>
      <c r="H7628" s="18" t="s">
        <v>41084</v>
      </c>
    </row>
    <row r="7629" spans="1:8" x14ac:dyDescent="0.25">
      <c r="A7629" s="19"/>
      <c r="C7629" t="s">
        <v>41083</v>
      </c>
      <c r="D7629" t="s">
        <v>41082</v>
      </c>
      <c r="G7629" t="s">
        <v>41081</v>
      </c>
      <c r="H7629" s="18" t="s">
        <v>41080</v>
      </c>
    </row>
    <row r="7630" spans="1:8" x14ac:dyDescent="0.25">
      <c r="A7630" s="19"/>
      <c r="C7630" t="s">
        <v>41079</v>
      </c>
      <c r="D7630" t="s">
        <v>41078</v>
      </c>
      <c r="G7630" t="s">
        <v>41077</v>
      </c>
      <c r="H7630" s="18" t="s">
        <v>41076</v>
      </c>
    </row>
    <row r="7631" spans="1:8" x14ac:dyDescent="0.25">
      <c r="A7631" s="19"/>
      <c r="C7631" t="s">
        <v>41075</v>
      </c>
      <c r="D7631" t="s">
        <v>41074</v>
      </c>
      <c r="G7631" t="s">
        <v>41073</v>
      </c>
      <c r="H7631" s="18" t="s">
        <v>41072</v>
      </c>
    </row>
    <row r="7632" spans="1:8" x14ac:dyDescent="0.25">
      <c r="A7632" s="19"/>
      <c r="C7632" t="s">
        <v>41071</v>
      </c>
      <c r="D7632" t="s">
        <v>41070</v>
      </c>
      <c r="G7632" t="s">
        <v>41069</v>
      </c>
      <c r="H7632" s="18" t="s">
        <v>1834</v>
      </c>
    </row>
    <row r="7633" spans="1:8" x14ac:dyDescent="0.25">
      <c r="A7633" s="19"/>
      <c r="C7633" t="s">
        <v>4440</v>
      </c>
      <c r="D7633" t="s">
        <v>453</v>
      </c>
      <c r="G7633" t="s">
        <v>41068</v>
      </c>
      <c r="H7633" s="18" t="s">
        <v>1786</v>
      </c>
    </row>
    <row r="7634" spans="1:8" x14ac:dyDescent="0.25">
      <c r="A7634" s="19"/>
      <c r="C7634" t="s">
        <v>4439</v>
      </c>
      <c r="D7634" t="s">
        <v>525</v>
      </c>
      <c r="G7634" t="s">
        <v>41067</v>
      </c>
      <c r="H7634" s="18" t="s">
        <v>1729</v>
      </c>
    </row>
    <row r="7635" spans="1:8" x14ac:dyDescent="0.25">
      <c r="A7635" s="19"/>
      <c r="C7635" t="s">
        <v>4438</v>
      </c>
      <c r="D7635" t="s">
        <v>581</v>
      </c>
      <c r="G7635" t="s">
        <v>41066</v>
      </c>
      <c r="H7635" s="18" t="s">
        <v>41065</v>
      </c>
    </row>
    <row r="7636" spans="1:8" x14ac:dyDescent="0.25">
      <c r="A7636" s="19"/>
      <c r="C7636" t="s">
        <v>4437</v>
      </c>
      <c r="D7636" t="s">
        <v>632</v>
      </c>
      <c r="G7636" t="s">
        <v>41064</v>
      </c>
      <c r="H7636" s="18" t="s">
        <v>1885</v>
      </c>
    </row>
    <row r="7637" spans="1:8" x14ac:dyDescent="0.25">
      <c r="A7637" s="19"/>
      <c r="C7637" t="s">
        <v>4436</v>
      </c>
      <c r="D7637" t="s">
        <v>680</v>
      </c>
      <c r="G7637" t="s">
        <v>41063</v>
      </c>
      <c r="H7637" s="18" t="s">
        <v>1842</v>
      </c>
    </row>
    <row r="7638" spans="1:8" x14ac:dyDescent="0.25">
      <c r="A7638" s="19"/>
      <c r="C7638" t="s">
        <v>4435</v>
      </c>
      <c r="D7638" t="s">
        <v>722</v>
      </c>
      <c r="G7638" t="s">
        <v>41062</v>
      </c>
      <c r="H7638" s="18" t="s">
        <v>1795</v>
      </c>
    </row>
    <row r="7639" spans="1:8" x14ac:dyDescent="0.25">
      <c r="A7639" s="19"/>
      <c r="C7639" t="s">
        <v>4434</v>
      </c>
      <c r="D7639" t="s">
        <v>1171</v>
      </c>
      <c r="G7639" t="s">
        <v>41061</v>
      </c>
      <c r="H7639" s="18" t="s">
        <v>1739</v>
      </c>
    </row>
    <row r="7640" spans="1:8" x14ac:dyDescent="0.25">
      <c r="A7640" s="19"/>
      <c r="C7640" t="s">
        <v>4433</v>
      </c>
      <c r="D7640" t="s">
        <v>4432</v>
      </c>
      <c r="G7640" t="s">
        <v>41060</v>
      </c>
      <c r="H7640" s="18" t="s">
        <v>41059</v>
      </c>
    </row>
    <row r="7641" spans="1:8" x14ac:dyDescent="0.25">
      <c r="A7641" s="19"/>
      <c r="C7641" t="s">
        <v>4431</v>
      </c>
      <c r="D7641" t="s">
        <v>480</v>
      </c>
      <c r="G7641" t="s">
        <v>41058</v>
      </c>
      <c r="H7641" s="18" t="s">
        <v>41057</v>
      </c>
    </row>
    <row r="7642" spans="1:8" x14ac:dyDescent="0.25">
      <c r="A7642" s="19"/>
      <c r="C7642" t="s">
        <v>4430</v>
      </c>
      <c r="D7642" t="s">
        <v>422</v>
      </c>
      <c r="G7642" t="s">
        <v>41056</v>
      </c>
      <c r="H7642" s="18" t="s">
        <v>41055</v>
      </c>
    </row>
    <row r="7643" spans="1:8" x14ac:dyDescent="0.25">
      <c r="A7643" s="19"/>
      <c r="C7643" t="s">
        <v>4429</v>
      </c>
      <c r="D7643" t="s">
        <v>501</v>
      </c>
      <c r="G7643" t="s">
        <v>41054</v>
      </c>
      <c r="H7643" s="18" t="s">
        <v>41053</v>
      </c>
    </row>
    <row r="7644" spans="1:8" x14ac:dyDescent="0.25">
      <c r="A7644" s="19"/>
      <c r="C7644" t="s">
        <v>4428</v>
      </c>
      <c r="D7644" t="s">
        <v>561</v>
      </c>
      <c r="G7644" t="s">
        <v>41052</v>
      </c>
      <c r="H7644" s="18" t="s">
        <v>41051</v>
      </c>
    </row>
    <row r="7645" spans="1:8" x14ac:dyDescent="0.25">
      <c r="A7645" s="19"/>
      <c r="C7645" t="s">
        <v>4427</v>
      </c>
      <c r="D7645" t="s">
        <v>614</v>
      </c>
      <c r="G7645" t="s">
        <v>41050</v>
      </c>
      <c r="H7645" s="18" t="s">
        <v>41049</v>
      </c>
    </row>
    <row r="7646" spans="1:8" x14ac:dyDescent="0.25">
      <c r="A7646" s="19"/>
      <c r="C7646" t="s">
        <v>4426</v>
      </c>
      <c r="D7646" t="s">
        <v>662</v>
      </c>
      <c r="G7646" t="s">
        <v>41048</v>
      </c>
      <c r="H7646" s="18" t="s">
        <v>41047</v>
      </c>
    </row>
    <row r="7647" spans="1:8" x14ac:dyDescent="0.25">
      <c r="A7647" s="19"/>
      <c r="C7647" t="s">
        <v>4425</v>
      </c>
      <c r="D7647" t="s">
        <v>707</v>
      </c>
      <c r="G7647" t="s">
        <v>41046</v>
      </c>
      <c r="H7647" s="18" t="s">
        <v>41045</v>
      </c>
    </row>
    <row r="7648" spans="1:8" x14ac:dyDescent="0.25">
      <c r="A7648" s="19"/>
      <c r="C7648" t="s">
        <v>4424</v>
      </c>
      <c r="D7648" t="s">
        <v>473</v>
      </c>
      <c r="G7648" t="s">
        <v>41044</v>
      </c>
      <c r="H7648" s="18" t="s">
        <v>1736</v>
      </c>
    </row>
    <row r="7649" spans="1:8" x14ac:dyDescent="0.25">
      <c r="A7649" s="19"/>
      <c r="C7649" t="s">
        <v>4423</v>
      </c>
      <c r="D7649" t="s">
        <v>540</v>
      </c>
      <c r="G7649" t="s">
        <v>41043</v>
      </c>
      <c r="H7649" s="18" t="s">
        <v>41042</v>
      </c>
    </row>
    <row r="7650" spans="1:8" x14ac:dyDescent="0.25">
      <c r="A7650" s="19"/>
      <c r="C7650" t="s">
        <v>4422</v>
      </c>
      <c r="D7650" t="s">
        <v>595</v>
      </c>
      <c r="G7650" t="s">
        <v>41041</v>
      </c>
      <c r="H7650" s="18" t="s">
        <v>41040</v>
      </c>
    </row>
    <row r="7651" spans="1:8" x14ac:dyDescent="0.25">
      <c r="A7651" s="19"/>
      <c r="C7651" t="s">
        <v>4421</v>
      </c>
      <c r="D7651" t="s">
        <v>644</v>
      </c>
      <c r="G7651" t="s">
        <v>41039</v>
      </c>
      <c r="H7651" s="18" t="s">
        <v>41038</v>
      </c>
    </row>
    <row r="7652" spans="1:8" x14ac:dyDescent="0.25">
      <c r="A7652" s="19"/>
      <c r="C7652" t="s">
        <v>4420</v>
      </c>
      <c r="D7652" t="s">
        <v>691</v>
      </c>
      <c r="G7652" t="s">
        <v>41037</v>
      </c>
      <c r="H7652" s="18" t="s">
        <v>41036</v>
      </c>
    </row>
    <row r="7653" spans="1:8" x14ac:dyDescent="0.25">
      <c r="A7653" s="19"/>
      <c r="C7653" t="s">
        <v>4419</v>
      </c>
      <c r="D7653" t="s">
        <v>733</v>
      </c>
      <c r="G7653" t="s">
        <v>41035</v>
      </c>
      <c r="H7653" s="18" t="s">
        <v>41034</v>
      </c>
    </row>
    <row r="7654" spans="1:8" x14ac:dyDescent="0.25">
      <c r="A7654" s="19"/>
      <c r="C7654" t="s">
        <v>4418</v>
      </c>
      <c r="D7654" t="s">
        <v>771</v>
      </c>
      <c r="G7654" t="s">
        <v>41033</v>
      </c>
      <c r="H7654" s="18" t="s">
        <v>41032</v>
      </c>
    </row>
    <row r="7655" spans="1:8" x14ac:dyDescent="0.25">
      <c r="A7655" s="19"/>
      <c r="C7655" t="s">
        <v>4417</v>
      </c>
      <c r="D7655" t="s">
        <v>806</v>
      </c>
      <c r="G7655" t="s">
        <v>41031</v>
      </c>
      <c r="H7655" s="18" t="s">
        <v>41030</v>
      </c>
    </row>
    <row r="7656" spans="1:8" x14ac:dyDescent="0.25">
      <c r="A7656" s="19"/>
      <c r="C7656" t="s">
        <v>4416</v>
      </c>
      <c r="D7656" t="s">
        <v>840</v>
      </c>
      <c r="G7656" t="s">
        <v>41029</v>
      </c>
      <c r="H7656" s="18" t="s">
        <v>41028</v>
      </c>
    </row>
    <row r="7657" spans="1:8" x14ac:dyDescent="0.25">
      <c r="A7657" s="19"/>
      <c r="C7657" t="s">
        <v>4415</v>
      </c>
      <c r="D7657" t="s">
        <v>871</v>
      </c>
      <c r="G7657" t="s">
        <v>41027</v>
      </c>
      <c r="H7657" s="18" t="s">
        <v>41026</v>
      </c>
    </row>
    <row r="7658" spans="1:8" x14ac:dyDescent="0.25">
      <c r="A7658" s="19"/>
      <c r="C7658" t="s">
        <v>4414</v>
      </c>
      <c r="D7658" t="s">
        <v>900</v>
      </c>
      <c r="G7658" t="s">
        <v>41025</v>
      </c>
      <c r="H7658" s="18" t="s">
        <v>41024</v>
      </c>
    </row>
    <row r="7659" spans="1:8" x14ac:dyDescent="0.25">
      <c r="A7659" s="19"/>
      <c r="C7659" t="s">
        <v>4413</v>
      </c>
      <c r="D7659" t="s">
        <v>4412</v>
      </c>
      <c r="G7659" t="s">
        <v>41023</v>
      </c>
      <c r="H7659" s="18" t="s">
        <v>1769</v>
      </c>
    </row>
    <row r="7660" spans="1:8" x14ac:dyDescent="0.25">
      <c r="A7660" s="19"/>
      <c r="C7660" t="s">
        <v>4411</v>
      </c>
      <c r="D7660" t="s">
        <v>957</v>
      </c>
      <c r="G7660" t="s">
        <v>41022</v>
      </c>
      <c r="H7660" s="18" t="s">
        <v>1768</v>
      </c>
    </row>
    <row r="7661" spans="1:8" x14ac:dyDescent="0.25">
      <c r="A7661" s="19"/>
      <c r="C7661" t="s">
        <v>4410</v>
      </c>
      <c r="D7661" t="s">
        <v>985</v>
      </c>
      <c r="G7661" t="s">
        <v>41021</v>
      </c>
      <c r="H7661" s="18" t="s">
        <v>41020</v>
      </c>
    </row>
    <row r="7662" spans="1:8" x14ac:dyDescent="0.25">
      <c r="A7662" s="19"/>
      <c r="C7662" t="s">
        <v>4409</v>
      </c>
      <c r="D7662" t="s">
        <v>1034</v>
      </c>
      <c r="G7662" t="s">
        <v>41019</v>
      </c>
      <c r="H7662" s="18" t="s">
        <v>41018</v>
      </c>
    </row>
    <row r="7663" spans="1:8" x14ac:dyDescent="0.25">
      <c r="A7663" s="19"/>
      <c r="C7663" t="s">
        <v>4408</v>
      </c>
      <c r="D7663" t="s">
        <v>1011</v>
      </c>
      <c r="G7663" t="s">
        <v>41017</v>
      </c>
      <c r="H7663" s="18" t="s">
        <v>41016</v>
      </c>
    </row>
    <row r="7664" spans="1:8" x14ac:dyDescent="0.25">
      <c r="A7664" s="19"/>
      <c r="C7664" t="s">
        <v>4407</v>
      </c>
      <c r="D7664" t="s">
        <v>1094</v>
      </c>
      <c r="G7664" t="s">
        <v>41015</v>
      </c>
      <c r="H7664" s="18" t="s">
        <v>41014</v>
      </c>
    </row>
    <row r="7665" spans="1:8" x14ac:dyDescent="0.25">
      <c r="A7665" s="19"/>
      <c r="C7665" t="s">
        <v>4406</v>
      </c>
      <c r="D7665" t="s">
        <v>1075</v>
      </c>
      <c r="G7665" t="s">
        <v>41013</v>
      </c>
      <c r="H7665" s="18" t="s">
        <v>41012</v>
      </c>
    </row>
    <row r="7666" spans="1:8" x14ac:dyDescent="0.25">
      <c r="A7666" s="19"/>
      <c r="C7666" t="s">
        <v>4405</v>
      </c>
      <c r="D7666" t="s">
        <v>1056</v>
      </c>
      <c r="G7666" t="s">
        <v>41011</v>
      </c>
      <c r="H7666" s="18" t="s">
        <v>41010</v>
      </c>
    </row>
    <row r="7667" spans="1:8" x14ac:dyDescent="0.25">
      <c r="A7667" s="19"/>
      <c r="C7667" t="s">
        <v>4404</v>
      </c>
      <c r="D7667" t="s">
        <v>4403</v>
      </c>
      <c r="G7667" t="s">
        <v>41009</v>
      </c>
      <c r="H7667" s="18" t="s">
        <v>41008</v>
      </c>
    </row>
    <row r="7668" spans="1:8" x14ac:dyDescent="0.25">
      <c r="A7668" s="19"/>
      <c r="C7668" t="s">
        <v>4402</v>
      </c>
      <c r="D7668" t="s">
        <v>4401</v>
      </c>
      <c r="G7668" t="s">
        <v>41007</v>
      </c>
      <c r="H7668" s="18" t="s">
        <v>41006</v>
      </c>
    </row>
    <row r="7669" spans="1:8" x14ac:dyDescent="0.25">
      <c r="A7669" s="19"/>
      <c r="C7669" t="s">
        <v>4400</v>
      </c>
      <c r="D7669" t="s">
        <v>4399</v>
      </c>
      <c r="G7669" t="s">
        <v>41005</v>
      </c>
      <c r="H7669" s="18" t="s">
        <v>41004</v>
      </c>
    </row>
    <row r="7670" spans="1:8" x14ac:dyDescent="0.25">
      <c r="A7670" s="19"/>
      <c r="C7670" t="s">
        <v>4398</v>
      </c>
      <c r="D7670" t="s">
        <v>4397</v>
      </c>
      <c r="G7670" t="s">
        <v>41003</v>
      </c>
      <c r="H7670" s="18" t="s">
        <v>41002</v>
      </c>
    </row>
    <row r="7671" spans="1:8" x14ac:dyDescent="0.25">
      <c r="A7671" s="19"/>
      <c r="C7671" t="s">
        <v>4396</v>
      </c>
      <c r="D7671" t="s">
        <v>4395</v>
      </c>
      <c r="G7671" t="s">
        <v>41001</v>
      </c>
      <c r="H7671" s="18" t="s">
        <v>41000</v>
      </c>
    </row>
    <row r="7672" spans="1:8" x14ac:dyDescent="0.25">
      <c r="A7672" s="19"/>
      <c r="C7672" t="s">
        <v>4394</v>
      </c>
      <c r="D7672" t="s">
        <v>4393</v>
      </c>
      <c r="G7672" t="s">
        <v>40999</v>
      </c>
      <c r="H7672" s="18" t="s">
        <v>40998</v>
      </c>
    </row>
    <row r="7673" spans="1:8" x14ac:dyDescent="0.25">
      <c r="A7673" s="19"/>
      <c r="C7673" t="s">
        <v>4392</v>
      </c>
      <c r="D7673" t="s">
        <v>4391</v>
      </c>
      <c r="G7673" t="s">
        <v>40997</v>
      </c>
      <c r="H7673" s="18" t="s">
        <v>40996</v>
      </c>
    </row>
    <row r="7674" spans="1:8" x14ac:dyDescent="0.25">
      <c r="A7674" s="19"/>
      <c r="C7674" t="s">
        <v>4390</v>
      </c>
      <c r="D7674" t="s">
        <v>4389</v>
      </c>
      <c r="G7674" t="s">
        <v>40995</v>
      </c>
      <c r="H7674" s="18" t="s">
        <v>40994</v>
      </c>
    </row>
    <row r="7675" spans="1:8" x14ac:dyDescent="0.25">
      <c r="A7675" s="19"/>
      <c r="C7675" t="s">
        <v>4388</v>
      </c>
      <c r="D7675" t="s">
        <v>4387</v>
      </c>
      <c r="G7675" t="s">
        <v>40993</v>
      </c>
      <c r="H7675" s="18" t="s">
        <v>40992</v>
      </c>
    </row>
    <row r="7676" spans="1:8" x14ac:dyDescent="0.25">
      <c r="A7676" s="19"/>
      <c r="C7676" t="s">
        <v>4386</v>
      </c>
      <c r="D7676" t="s">
        <v>4385</v>
      </c>
      <c r="G7676" t="s">
        <v>40991</v>
      </c>
      <c r="H7676" s="18" t="s">
        <v>40990</v>
      </c>
    </row>
    <row r="7677" spans="1:8" x14ac:dyDescent="0.25">
      <c r="A7677" s="19"/>
      <c r="C7677" t="s">
        <v>4384</v>
      </c>
      <c r="D7677" t="s">
        <v>4383</v>
      </c>
      <c r="G7677" t="s">
        <v>40989</v>
      </c>
      <c r="H7677" s="18" t="s">
        <v>40988</v>
      </c>
    </row>
    <row r="7678" spans="1:8" x14ac:dyDescent="0.25">
      <c r="A7678" s="19"/>
      <c r="C7678" t="s">
        <v>4382</v>
      </c>
      <c r="D7678" t="s">
        <v>4381</v>
      </c>
      <c r="G7678" t="s">
        <v>40987</v>
      </c>
      <c r="H7678" s="18" t="s">
        <v>40986</v>
      </c>
    </row>
    <row r="7679" spans="1:8" x14ac:dyDescent="0.25">
      <c r="A7679" s="19"/>
      <c r="C7679" t="s">
        <v>4380</v>
      </c>
      <c r="D7679" t="s">
        <v>4379</v>
      </c>
      <c r="G7679" t="s">
        <v>40985</v>
      </c>
      <c r="H7679" s="18" t="s">
        <v>40984</v>
      </c>
    </row>
    <row r="7680" spans="1:8" x14ac:dyDescent="0.25">
      <c r="A7680" s="19"/>
      <c r="C7680" t="s">
        <v>40983</v>
      </c>
      <c r="D7680" t="s">
        <v>27168</v>
      </c>
      <c r="G7680" t="s">
        <v>40982</v>
      </c>
      <c r="H7680" s="18" t="s">
        <v>40981</v>
      </c>
    </row>
    <row r="7681" spans="1:8" x14ac:dyDescent="0.25">
      <c r="A7681" s="19"/>
      <c r="C7681" t="s">
        <v>4378</v>
      </c>
      <c r="D7681" t="s">
        <v>431</v>
      </c>
      <c r="G7681" t="s">
        <v>40980</v>
      </c>
      <c r="H7681" s="18" t="s">
        <v>40979</v>
      </c>
    </row>
    <row r="7682" spans="1:8" x14ac:dyDescent="0.25">
      <c r="A7682" s="19"/>
      <c r="C7682" t="s">
        <v>4377</v>
      </c>
      <c r="D7682" t="s">
        <v>509</v>
      </c>
      <c r="G7682" t="s">
        <v>40978</v>
      </c>
      <c r="H7682" s="18" t="s">
        <v>40977</v>
      </c>
    </row>
    <row r="7683" spans="1:8" x14ac:dyDescent="0.25">
      <c r="A7683" s="19"/>
      <c r="C7683" t="s">
        <v>4376</v>
      </c>
      <c r="D7683" t="s">
        <v>567</v>
      </c>
      <c r="G7683" t="s">
        <v>40976</v>
      </c>
      <c r="H7683" s="18" t="s">
        <v>40975</v>
      </c>
    </row>
    <row r="7684" spans="1:8" x14ac:dyDescent="0.25">
      <c r="A7684" s="19"/>
      <c r="C7684" t="s">
        <v>4375</v>
      </c>
      <c r="D7684" t="s">
        <v>620</v>
      </c>
      <c r="G7684" t="s">
        <v>40974</v>
      </c>
      <c r="H7684" s="18" t="s">
        <v>40973</v>
      </c>
    </row>
    <row r="7685" spans="1:8" x14ac:dyDescent="0.25">
      <c r="A7685" s="19"/>
      <c r="C7685" t="s">
        <v>4374</v>
      </c>
      <c r="D7685" t="s">
        <v>668</v>
      </c>
      <c r="G7685" t="s">
        <v>40972</v>
      </c>
      <c r="H7685" s="18" t="s">
        <v>40971</v>
      </c>
    </row>
    <row r="7686" spans="1:8" x14ac:dyDescent="0.25">
      <c r="A7686" s="19"/>
      <c r="C7686" t="s">
        <v>4373</v>
      </c>
      <c r="D7686" t="s">
        <v>4372</v>
      </c>
      <c r="G7686" t="s">
        <v>40970</v>
      </c>
      <c r="H7686" s="18" t="s">
        <v>40969</v>
      </c>
    </row>
    <row r="7687" spans="1:8" x14ac:dyDescent="0.25">
      <c r="A7687" s="19"/>
      <c r="C7687" t="s">
        <v>4371</v>
      </c>
      <c r="D7687" t="s">
        <v>4370</v>
      </c>
      <c r="G7687" t="s">
        <v>40968</v>
      </c>
      <c r="H7687" s="18" t="s">
        <v>40967</v>
      </c>
    </row>
    <row r="7688" spans="1:8" x14ac:dyDescent="0.25">
      <c r="A7688" s="19"/>
      <c r="C7688" t="s">
        <v>4369</v>
      </c>
      <c r="D7688" t="s">
        <v>4368</v>
      </c>
      <c r="G7688" t="s">
        <v>40966</v>
      </c>
      <c r="H7688" s="18" t="s">
        <v>40965</v>
      </c>
    </row>
    <row r="7689" spans="1:8" x14ac:dyDescent="0.25">
      <c r="A7689" s="19"/>
      <c r="C7689" t="s">
        <v>4367</v>
      </c>
      <c r="D7689" t="s">
        <v>4366</v>
      </c>
      <c r="G7689" t="s">
        <v>40964</v>
      </c>
      <c r="H7689" s="18" t="s">
        <v>40963</v>
      </c>
    </row>
    <row r="7690" spans="1:8" x14ac:dyDescent="0.25">
      <c r="A7690" s="19"/>
      <c r="C7690" t="s">
        <v>40962</v>
      </c>
      <c r="D7690" t="s">
        <v>40961</v>
      </c>
      <c r="G7690" t="s">
        <v>40960</v>
      </c>
      <c r="H7690" s="18" t="s">
        <v>40959</v>
      </c>
    </row>
    <row r="7691" spans="1:8" x14ac:dyDescent="0.25">
      <c r="A7691" s="19"/>
      <c r="C7691" t="s">
        <v>4365</v>
      </c>
      <c r="D7691" t="s">
        <v>464</v>
      </c>
      <c r="G7691" t="s">
        <v>40958</v>
      </c>
      <c r="H7691" s="18" t="s">
        <v>40957</v>
      </c>
    </row>
    <row r="7692" spans="1:8" x14ac:dyDescent="0.25">
      <c r="A7692" s="19"/>
      <c r="C7692" t="s">
        <v>4364</v>
      </c>
      <c r="D7692" t="s">
        <v>534</v>
      </c>
      <c r="G7692" t="s">
        <v>40956</v>
      </c>
      <c r="H7692" s="18" t="s">
        <v>40955</v>
      </c>
    </row>
    <row r="7693" spans="1:8" x14ac:dyDescent="0.25">
      <c r="A7693" s="19"/>
      <c r="C7693" t="s">
        <v>4363</v>
      </c>
      <c r="D7693" t="s">
        <v>590</v>
      </c>
      <c r="G7693" t="s">
        <v>40954</v>
      </c>
      <c r="H7693" s="18" t="s">
        <v>40953</v>
      </c>
    </row>
    <row r="7694" spans="1:8" x14ac:dyDescent="0.25">
      <c r="A7694" s="19"/>
      <c r="C7694" t="s">
        <v>4362</v>
      </c>
      <c r="D7694" t="s">
        <v>640</v>
      </c>
      <c r="G7694" t="s">
        <v>40952</v>
      </c>
      <c r="H7694" s="18" t="s">
        <v>40951</v>
      </c>
    </row>
    <row r="7695" spans="1:8" x14ac:dyDescent="0.25">
      <c r="A7695" s="19"/>
      <c r="C7695" t="s">
        <v>4361</v>
      </c>
      <c r="D7695" t="s">
        <v>450</v>
      </c>
      <c r="G7695" t="s">
        <v>40950</v>
      </c>
      <c r="H7695" s="18" t="s">
        <v>40949</v>
      </c>
    </row>
    <row r="7696" spans="1:8" x14ac:dyDescent="0.25">
      <c r="A7696" s="19"/>
      <c r="C7696" t="s">
        <v>4360</v>
      </c>
      <c r="D7696" t="s">
        <v>522</v>
      </c>
      <c r="G7696" t="s">
        <v>40948</v>
      </c>
      <c r="H7696" s="18" t="s">
        <v>40947</v>
      </c>
    </row>
    <row r="7697" spans="1:8" x14ac:dyDescent="0.25">
      <c r="A7697" s="19"/>
      <c r="C7697" t="s">
        <v>4359</v>
      </c>
      <c r="D7697" t="s">
        <v>579</v>
      </c>
      <c r="G7697" t="s">
        <v>40946</v>
      </c>
      <c r="H7697" s="18" t="s">
        <v>40945</v>
      </c>
    </row>
    <row r="7698" spans="1:8" x14ac:dyDescent="0.25">
      <c r="A7698" s="19"/>
      <c r="C7698" t="s">
        <v>4358</v>
      </c>
      <c r="D7698" t="s">
        <v>630</v>
      </c>
      <c r="G7698" t="s">
        <v>40944</v>
      </c>
      <c r="H7698" s="18" t="s">
        <v>40943</v>
      </c>
    </row>
    <row r="7699" spans="1:8" x14ac:dyDescent="0.25">
      <c r="A7699" s="19"/>
      <c r="C7699" t="s">
        <v>4357</v>
      </c>
      <c r="D7699" t="s">
        <v>678</v>
      </c>
      <c r="G7699" t="s">
        <v>40942</v>
      </c>
      <c r="H7699" s="18" t="s">
        <v>40941</v>
      </c>
    </row>
    <row r="7700" spans="1:8" x14ac:dyDescent="0.25">
      <c r="A7700" s="19"/>
      <c r="C7700" t="s">
        <v>4356</v>
      </c>
      <c r="D7700" t="s">
        <v>720</v>
      </c>
      <c r="G7700" t="s">
        <v>40940</v>
      </c>
      <c r="H7700" s="18" t="s">
        <v>40939</v>
      </c>
    </row>
    <row r="7701" spans="1:8" x14ac:dyDescent="0.25">
      <c r="A7701" s="19"/>
      <c r="C7701" t="s">
        <v>4355</v>
      </c>
      <c r="D7701" t="s">
        <v>760</v>
      </c>
      <c r="G7701" t="s">
        <v>40938</v>
      </c>
      <c r="H7701" s="18" t="s">
        <v>40937</v>
      </c>
    </row>
    <row r="7702" spans="1:8" x14ac:dyDescent="0.25">
      <c r="A7702" s="19"/>
      <c r="C7702" t="s">
        <v>4354</v>
      </c>
      <c r="D7702" t="s">
        <v>796</v>
      </c>
      <c r="G7702" t="s">
        <v>40936</v>
      </c>
      <c r="H7702" s="18" t="s">
        <v>40935</v>
      </c>
    </row>
    <row r="7703" spans="1:8" x14ac:dyDescent="0.25">
      <c r="A7703" s="19"/>
      <c r="C7703" t="s">
        <v>4353</v>
      </c>
      <c r="D7703" t="s">
        <v>831</v>
      </c>
      <c r="G7703" t="s">
        <v>40934</v>
      </c>
      <c r="H7703" s="18" t="s">
        <v>40933</v>
      </c>
    </row>
    <row r="7704" spans="1:8" x14ac:dyDescent="0.25">
      <c r="A7704" s="19"/>
      <c r="C7704" t="s">
        <v>4352</v>
      </c>
      <c r="D7704" t="s">
        <v>863</v>
      </c>
      <c r="G7704" t="s">
        <v>40932</v>
      </c>
      <c r="H7704" s="18" t="s">
        <v>40931</v>
      </c>
    </row>
    <row r="7705" spans="1:8" x14ac:dyDescent="0.25">
      <c r="A7705" s="19"/>
      <c r="C7705" t="s">
        <v>4351</v>
      </c>
      <c r="D7705" t="s">
        <v>892</v>
      </c>
      <c r="G7705" t="s">
        <v>40930</v>
      </c>
      <c r="H7705" s="18" t="s">
        <v>40929</v>
      </c>
    </row>
    <row r="7706" spans="1:8" x14ac:dyDescent="0.25">
      <c r="A7706" s="19"/>
      <c r="C7706" t="s">
        <v>4350</v>
      </c>
      <c r="D7706" t="s">
        <v>921</v>
      </c>
      <c r="G7706" t="s">
        <v>40928</v>
      </c>
      <c r="H7706" s="18" t="s">
        <v>40927</v>
      </c>
    </row>
    <row r="7707" spans="1:8" x14ac:dyDescent="0.25">
      <c r="A7707" s="19"/>
      <c r="C7707" t="s">
        <v>4349</v>
      </c>
      <c r="D7707" t="s">
        <v>949</v>
      </c>
      <c r="G7707" t="s">
        <v>40926</v>
      </c>
      <c r="H7707" s="18" t="s">
        <v>40925</v>
      </c>
    </row>
    <row r="7708" spans="1:8" x14ac:dyDescent="0.25">
      <c r="A7708" s="19"/>
      <c r="C7708" t="s">
        <v>4348</v>
      </c>
      <c r="D7708" t="s">
        <v>977</v>
      </c>
      <c r="G7708" t="s">
        <v>40924</v>
      </c>
      <c r="H7708" s="18" t="s">
        <v>40923</v>
      </c>
    </row>
    <row r="7709" spans="1:8" x14ac:dyDescent="0.25">
      <c r="A7709" s="19"/>
      <c r="C7709" t="s">
        <v>4347</v>
      </c>
      <c r="D7709" t="s">
        <v>1004</v>
      </c>
      <c r="G7709" t="s">
        <v>40922</v>
      </c>
      <c r="H7709" s="18" t="s">
        <v>40921</v>
      </c>
    </row>
    <row r="7710" spans="1:8" x14ac:dyDescent="0.25">
      <c r="A7710" s="19"/>
      <c r="C7710" t="s">
        <v>4346</v>
      </c>
      <c r="D7710" t="s">
        <v>1027</v>
      </c>
      <c r="G7710" t="s">
        <v>40920</v>
      </c>
      <c r="H7710" s="18" t="s">
        <v>40919</v>
      </c>
    </row>
    <row r="7711" spans="1:8" x14ac:dyDescent="0.25">
      <c r="A7711" s="19"/>
      <c r="C7711" t="s">
        <v>4345</v>
      </c>
      <c r="D7711" t="s">
        <v>1109</v>
      </c>
      <c r="G7711" t="s">
        <v>40918</v>
      </c>
      <c r="H7711" s="18" t="s">
        <v>40917</v>
      </c>
    </row>
    <row r="7712" spans="1:8" x14ac:dyDescent="0.25">
      <c r="A7712" s="19"/>
      <c r="C7712" t="s">
        <v>4344</v>
      </c>
      <c r="D7712" t="s">
        <v>1090</v>
      </c>
      <c r="G7712" t="s">
        <v>40916</v>
      </c>
      <c r="H7712" s="18" t="s">
        <v>40915</v>
      </c>
    </row>
    <row r="7713" spans="1:8" x14ac:dyDescent="0.25">
      <c r="A7713" s="19"/>
      <c r="C7713" t="s">
        <v>4343</v>
      </c>
      <c r="D7713" t="s">
        <v>1071</v>
      </c>
      <c r="G7713" t="s">
        <v>40914</v>
      </c>
      <c r="H7713" s="18" t="s">
        <v>40913</v>
      </c>
    </row>
    <row r="7714" spans="1:8" x14ac:dyDescent="0.25">
      <c r="A7714" s="19"/>
      <c r="C7714" t="s">
        <v>4342</v>
      </c>
      <c r="D7714" t="s">
        <v>4341</v>
      </c>
      <c r="G7714" t="s">
        <v>40912</v>
      </c>
      <c r="H7714" s="18" t="s">
        <v>40911</v>
      </c>
    </row>
    <row r="7715" spans="1:8" x14ac:dyDescent="0.25">
      <c r="A7715" s="19"/>
      <c r="C7715" t="s">
        <v>4340</v>
      </c>
      <c r="D7715" t="s">
        <v>1185</v>
      </c>
      <c r="G7715" t="s">
        <v>40910</v>
      </c>
      <c r="H7715" s="18" t="s">
        <v>40909</v>
      </c>
    </row>
    <row r="7716" spans="1:8" x14ac:dyDescent="0.25">
      <c r="A7716" s="19"/>
      <c r="C7716" t="s">
        <v>4339</v>
      </c>
      <c r="D7716" t="s">
        <v>1170</v>
      </c>
      <c r="G7716" t="s">
        <v>40908</v>
      </c>
      <c r="H7716" s="18" t="s">
        <v>40907</v>
      </c>
    </row>
    <row r="7717" spans="1:8" x14ac:dyDescent="0.25">
      <c r="A7717" s="19"/>
      <c r="C7717" t="s">
        <v>4338</v>
      </c>
      <c r="D7717" t="s">
        <v>1155</v>
      </c>
      <c r="G7717" t="s">
        <v>40906</v>
      </c>
      <c r="H7717" s="18" t="s">
        <v>40905</v>
      </c>
    </row>
    <row r="7718" spans="1:8" x14ac:dyDescent="0.25">
      <c r="A7718" s="19"/>
      <c r="C7718" t="s">
        <v>4337</v>
      </c>
      <c r="D7718" t="s">
        <v>1140</v>
      </c>
      <c r="G7718" t="s">
        <v>40904</v>
      </c>
      <c r="H7718" s="18" t="s">
        <v>40903</v>
      </c>
    </row>
    <row r="7719" spans="1:8" x14ac:dyDescent="0.25">
      <c r="A7719" s="19"/>
      <c r="C7719" t="s">
        <v>4336</v>
      </c>
      <c r="D7719" t="s">
        <v>1125</v>
      </c>
      <c r="G7719" t="s">
        <v>40902</v>
      </c>
      <c r="H7719" s="18" t="s">
        <v>40901</v>
      </c>
    </row>
    <row r="7720" spans="1:8" x14ac:dyDescent="0.25">
      <c r="A7720" s="19"/>
      <c r="C7720" t="s">
        <v>4335</v>
      </c>
      <c r="D7720" t="s">
        <v>4334</v>
      </c>
      <c r="G7720" t="s">
        <v>40900</v>
      </c>
      <c r="H7720" s="18" t="s">
        <v>40899</v>
      </c>
    </row>
    <row r="7721" spans="1:8" x14ac:dyDescent="0.25">
      <c r="A7721" s="19"/>
      <c r="C7721" t="s">
        <v>4333</v>
      </c>
      <c r="D7721" t="s">
        <v>4332</v>
      </c>
      <c r="G7721" t="s">
        <v>40898</v>
      </c>
      <c r="H7721" s="18" t="s">
        <v>40897</v>
      </c>
    </row>
    <row r="7722" spans="1:8" x14ac:dyDescent="0.25">
      <c r="A7722" s="19"/>
      <c r="C7722" t="s">
        <v>4331</v>
      </c>
      <c r="D7722" t="s">
        <v>4330</v>
      </c>
      <c r="G7722" t="s">
        <v>40896</v>
      </c>
      <c r="H7722" s="18" t="s">
        <v>40895</v>
      </c>
    </row>
    <row r="7723" spans="1:8" x14ac:dyDescent="0.25">
      <c r="A7723" s="19"/>
      <c r="C7723" t="s">
        <v>4329</v>
      </c>
      <c r="D7723" t="s">
        <v>4328</v>
      </c>
      <c r="G7723" t="s">
        <v>40894</v>
      </c>
      <c r="H7723" s="18" t="s">
        <v>40893</v>
      </c>
    </row>
    <row r="7724" spans="1:8" x14ac:dyDescent="0.25">
      <c r="A7724" s="19"/>
      <c r="C7724" t="s">
        <v>4327</v>
      </c>
      <c r="D7724" t="s">
        <v>4326</v>
      </c>
      <c r="G7724" t="s">
        <v>40892</v>
      </c>
      <c r="H7724" s="18" t="s">
        <v>40891</v>
      </c>
    </row>
    <row r="7725" spans="1:8" x14ac:dyDescent="0.25">
      <c r="A7725" s="19"/>
      <c r="C7725" t="s">
        <v>4325</v>
      </c>
      <c r="D7725" t="s">
        <v>4324</v>
      </c>
      <c r="G7725" t="s">
        <v>40890</v>
      </c>
      <c r="H7725" s="18" t="s">
        <v>40889</v>
      </c>
    </row>
    <row r="7726" spans="1:8" x14ac:dyDescent="0.25">
      <c r="A7726" s="19"/>
      <c r="C7726" t="s">
        <v>4323</v>
      </c>
      <c r="D7726" t="s">
        <v>4322</v>
      </c>
      <c r="G7726" t="s">
        <v>40888</v>
      </c>
      <c r="H7726" s="18" t="s">
        <v>40887</v>
      </c>
    </row>
    <row r="7727" spans="1:8" x14ac:dyDescent="0.25">
      <c r="A7727" s="19"/>
      <c r="C7727" t="s">
        <v>4321</v>
      </c>
      <c r="D7727" t="s">
        <v>4320</v>
      </c>
      <c r="G7727" t="s">
        <v>40886</v>
      </c>
      <c r="H7727" s="18" t="s">
        <v>40885</v>
      </c>
    </row>
    <row r="7728" spans="1:8" x14ac:dyDescent="0.25">
      <c r="A7728" s="19"/>
      <c r="C7728" t="s">
        <v>4319</v>
      </c>
      <c r="D7728" t="s">
        <v>4318</v>
      </c>
      <c r="G7728" t="s">
        <v>40884</v>
      </c>
      <c r="H7728" s="18" t="s">
        <v>40883</v>
      </c>
    </row>
    <row r="7729" spans="1:8" x14ac:dyDescent="0.25">
      <c r="A7729" s="19"/>
      <c r="C7729" t="s">
        <v>4317</v>
      </c>
      <c r="D7729" t="s">
        <v>4316</v>
      </c>
      <c r="G7729" t="s">
        <v>40882</v>
      </c>
      <c r="H7729" s="18" t="s">
        <v>40881</v>
      </c>
    </row>
    <row r="7730" spans="1:8" x14ac:dyDescent="0.25">
      <c r="A7730" s="19"/>
      <c r="C7730" t="s">
        <v>40880</v>
      </c>
      <c r="D7730" t="s">
        <v>40879</v>
      </c>
      <c r="G7730" t="s">
        <v>40878</v>
      </c>
      <c r="H7730" s="18" t="s">
        <v>40877</v>
      </c>
    </row>
    <row r="7731" spans="1:8" x14ac:dyDescent="0.25">
      <c r="A7731" s="19"/>
      <c r="C7731" t="s">
        <v>40876</v>
      </c>
      <c r="D7731" t="s">
        <v>40875</v>
      </c>
      <c r="G7731" t="s">
        <v>40874</v>
      </c>
      <c r="H7731" s="18" t="s">
        <v>40873</v>
      </c>
    </row>
    <row r="7732" spans="1:8" x14ac:dyDescent="0.25">
      <c r="A7732" s="19"/>
      <c r="C7732" t="s">
        <v>40872</v>
      </c>
      <c r="D7732" t="s">
        <v>40871</v>
      </c>
      <c r="G7732" t="s">
        <v>40870</v>
      </c>
      <c r="H7732" s="18" t="s">
        <v>40869</v>
      </c>
    </row>
    <row r="7733" spans="1:8" x14ac:dyDescent="0.25">
      <c r="A7733" s="19"/>
      <c r="C7733" t="s">
        <v>40868</v>
      </c>
      <c r="D7733" t="s">
        <v>40867</v>
      </c>
      <c r="G7733" t="s">
        <v>40866</v>
      </c>
      <c r="H7733" s="18" t="s">
        <v>40865</v>
      </c>
    </row>
    <row r="7734" spans="1:8" x14ac:dyDescent="0.25">
      <c r="A7734" s="19"/>
      <c r="C7734" t="s">
        <v>40864</v>
      </c>
      <c r="D7734" t="s">
        <v>40863</v>
      </c>
      <c r="G7734" t="s">
        <v>40862</v>
      </c>
      <c r="H7734" s="18" t="s">
        <v>40861</v>
      </c>
    </row>
    <row r="7735" spans="1:8" x14ac:dyDescent="0.25">
      <c r="A7735" s="19"/>
      <c r="C7735" t="s">
        <v>40860</v>
      </c>
      <c r="D7735" t="s">
        <v>40859</v>
      </c>
      <c r="G7735" t="s">
        <v>40858</v>
      </c>
      <c r="H7735" s="18" t="s">
        <v>40857</v>
      </c>
    </row>
    <row r="7736" spans="1:8" x14ac:dyDescent="0.25">
      <c r="A7736" s="19"/>
      <c r="C7736" t="s">
        <v>4315</v>
      </c>
      <c r="D7736" t="s">
        <v>444</v>
      </c>
      <c r="G7736" t="s">
        <v>40856</v>
      </c>
      <c r="H7736" s="18" t="s">
        <v>40855</v>
      </c>
    </row>
    <row r="7737" spans="1:8" x14ac:dyDescent="0.25">
      <c r="A7737" s="19"/>
      <c r="C7737" t="s">
        <v>4314</v>
      </c>
      <c r="D7737" t="s">
        <v>474</v>
      </c>
      <c r="G7737" t="s">
        <v>40854</v>
      </c>
      <c r="H7737" s="18" t="s">
        <v>40853</v>
      </c>
    </row>
    <row r="7738" spans="1:8" x14ac:dyDescent="0.25">
      <c r="A7738" s="19"/>
      <c r="C7738" t="s">
        <v>4313</v>
      </c>
      <c r="D7738" t="s">
        <v>541</v>
      </c>
      <c r="G7738" t="s">
        <v>40852</v>
      </c>
      <c r="H7738" s="18" t="s">
        <v>40851</v>
      </c>
    </row>
    <row r="7739" spans="1:8" x14ac:dyDescent="0.25">
      <c r="A7739" s="19"/>
      <c r="C7739" t="s">
        <v>4312</v>
      </c>
      <c r="D7739" t="s">
        <v>596</v>
      </c>
      <c r="G7739" t="s">
        <v>40850</v>
      </c>
      <c r="H7739" s="18" t="s">
        <v>40849</v>
      </c>
    </row>
    <row r="7740" spans="1:8" x14ac:dyDescent="0.25">
      <c r="A7740" s="19"/>
      <c r="C7740" t="s">
        <v>4311</v>
      </c>
      <c r="D7740" t="s">
        <v>645</v>
      </c>
      <c r="G7740" t="s">
        <v>40848</v>
      </c>
      <c r="H7740" s="18" t="s">
        <v>40847</v>
      </c>
    </row>
    <row r="7741" spans="1:8" x14ac:dyDescent="0.25">
      <c r="A7741" s="19"/>
      <c r="C7741" t="s">
        <v>4310</v>
      </c>
      <c r="D7741" t="s">
        <v>692</v>
      </c>
      <c r="G7741" t="s">
        <v>3823</v>
      </c>
      <c r="H7741" s="18" t="s">
        <v>40846</v>
      </c>
    </row>
    <row r="7742" spans="1:8" x14ac:dyDescent="0.25">
      <c r="A7742" s="19"/>
      <c r="C7742" t="s">
        <v>4309</v>
      </c>
      <c r="D7742" t="s">
        <v>4308</v>
      </c>
      <c r="G7742" t="s">
        <v>40790</v>
      </c>
      <c r="H7742" s="18" t="s">
        <v>40845</v>
      </c>
    </row>
    <row r="7743" spans="1:8" x14ac:dyDescent="0.25">
      <c r="A7743" s="19"/>
      <c r="C7743" t="s">
        <v>4307</v>
      </c>
      <c r="D7743" t="s">
        <v>4306</v>
      </c>
      <c r="G7743" t="s">
        <v>40844</v>
      </c>
      <c r="H7743" s="18" t="s">
        <v>40843</v>
      </c>
    </row>
    <row r="7744" spans="1:8" x14ac:dyDescent="0.25">
      <c r="A7744" s="19"/>
      <c r="C7744" t="s">
        <v>4305</v>
      </c>
      <c r="D7744" t="s">
        <v>4304</v>
      </c>
      <c r="G7744" t="s">
        <v>40842</v>
      </c>
      <c r="H7744" s="18" t="s">
        <v>40841</v>
      </c>
    </row>
    <row r="7745" spans="1:8" x14ac:dyDescent="0.25">
      <c r="A7745" s="19"/>
      <c r="C7745" t="s">
        <v>4303</v>
      </c>
      <c r="D7745" t="s">
        <v>415</v>
      </c>
      <c r="G7745" t="s">
        <v>40840</v>
      </c>
      <c r="H7745" s="18" t="s">
        <v>40839</v>
      </c>
    </row>
    <row r="7746" spans="1:8" x14ac:dyDescent="0.25">
      <c r="A7746" s="19"/>
      <c r="C7746" t="s">
        <v>4302</v>
      </c>
      <c r="D7746" t="s">
        <v>494</v>
      </c>
      <c r="G7746" t="s">
        <v>40838</v>
      </c>
      <c r="H7746" s="18" t="s">
        <v>40837</v>
      </c>
    </row>
    <row r="7747" spans="1:8" x14ac:dyDescent="0.25">
      <c r="A7747" s="19"/>
      <c r="C7747" t="s">
        <v>4301</v>
      </c>
      <c r="D7747" t="s">
        <v>556</v>
      </c>
      <c r="G7747" t="s">
        <v>40836</v>
      </c>
      <c r="H7747" s="18" t="s">
        <v>40835</v>
      </c>
    </row>
    <row r="7748" spans="1:8" x14ac:dyDescent="0.25">
      <c r="A7748" s="19"/>
      <c r="C7748" t="s">
        <v>4300</v>
      </c>
      <c r="D7748" t="s">
        <v>609</v>
      </c>
      <c r="G7748" t="s">
        <v>40834</v>
      </c>
      <c r="H7748" s="18" t="s">
        <v>40833</v>
      </c>
    </row>
    <row r="7749" spans="1:8" x14ac:dyDescent="0.25">
      <c r="A7749" s="19"/>
      <c r="C7749" t="s">
        <v>4299</v>
      </c>
      <c r="D7749" t="s">
        <v>659</v>
      </c>
      <c r="G7749" t="s">
        <v>40832</v>
      </c>
      <c r="H7749" s="18" t="s">
        <v>40831</v>
      </c>
    </row>
    <row r="7750" spans="1:8" x14ac:dyDescent="0.25">
      <c r="A7750" s="19"/>
      <c r="C7750" t="s">
        <v>4298</v>
      </c>
      <c r="D7750" t="s">
        <v>4297</v>
      </c>
      <c r="G7750" t="s">
        <v>40830</v>
      </c>
      <c r="H7750" s="18" t="s">
        <v>40829</v>
      </c>
    </row>
    <row r="7751" spans="1:8" x14ac:dyDescent="0.25">
      <c r="A7751" s="19"/>
      <c r="C7751" t="s">
        <v>4296</v>
      </c>
      <c r="D7751" t="s">
        <v>745</v>
      </c>
      <c r="G7751" t="s">
        <v>40828</v>
      </c>
      <c r="H7751" s="18" t="s">
        <v>40827</v>
      </c>
    </row>
    <row r="7752" spans="1:8" x14ac:dyDescent="0.25">
      <c r="A7752" s="19"/>
      <c r="C7752" t="s">
        <v>4295</v>
      </c>
      <c r="D7752" t="s">
        <v>851</v>
      </c>
      <c r="G7752" t="s">
        <v>40826</v>
      </c>
      <c r="H7752" s="18" t="s">
        <v>40825</v>
      </c>
    </row>
    <row r="7753" spans="1:8" x14ac:dyDescent="0.25">
      <c r="A7753" s="19"/>
      <c r="C7753" t="s">
        <v>4294</v>
      </c>
      <c r="D7753" t="s">
        <v>818</v>
      </c>
      <c r="H7753" s="18"/>
    </row>
    <row r="7754" spans="1:8" x14ac:dyDescent="0.25">
      <c r="A7754" s="19"/>
      <c r="C7754" t="s">
        <v>4293</v>
      </c>
      <c r="D7754" t="s">
        <v>782</v>
      </c>
      <c r="H7754" s="18"/>
    </row>
    <row r="7755" spans="1:8" x14ac:dyDescent="0.25">
      <c r="A7755" s="19"/>
      <c r="C7755" t="s">
        <v>4292</v>
      </c>
      <c r="D7755" t="s">
        <v>993</v>
      </c>
      <c r="H7755" s="18"/>
    </row>
    <row r="7756" spans="1:8" x14ac:dyDescent="0.25">
      <c r="A7756" s="19"/>
      <c r="C7756" t="s">
        <v>4291</v>
      </c>
      <c r="D7756" t="s">
        <v>966</v>
      </c>
      <c r="H7756" s="18"/>
    </row>
    <row r="7757" spans="1:8" x14ac:dyDescent="0.25">
      <c r="A7757" s="19"/>
      <c r="C7757" t="s">
        <v>4290</v>
      </c>
      <c r="D7757" t="s">
        <v>938</v>
      </c>
      <c r="H7757" s="18"/>
    </row>
    <row r="7758" spans="1:8" x14ac:dyDescent="0.25">
      <c r="A7758" s="19"/>
      <c r="C7758" t="s">
        <v>4289</v>
      </c>
      <c r="D7758" t="s">
        <v>909</v>
      </c>
      <c r="H7758" s="18"/>
    </row>
    <row r="7759" spans="1:8" x14ac:dyDescent="0.25">
      <c r="A7759" s="19"/>
      <c r="C7759" t="s">
        <v>4288</v>
      </c>
      <c r="D7759" t="s">
        <v>880</v>
      </c>
      <c r="H7759" s="18"/>
    </row>
    <row r="7760" spans="1:8" x14ac:dyDescent="0.25">
      <c r="A7760" s="19"/>
      <c r="C7760" t="s">
        <v>4287</v>
      </c>
      <c r="D7760" t="s">
        <v>4286</v>
      </c>
      <c r="H7760" s="18"/>
    </row>
    <row r="7761" spans="1:8" x14ac:dyDescent="0.25">
      <c r="A7761" s="19"/>
      <c r="C7761" t="s">
        <v>4285</v>
      </c>
      <c r="D7761" t="s">
        <v>4284</v>
      </c>
      <c r="H7761" s="18"/>
    </row>
    <row r="7762" spans="1:8" x14ac:dyDescent="0.25">
      <c r="A7762" s="19"/>
      <c r="C7762" t="s">
        <v>4283</v>
      </c>
      <c r="D7762" t="s">
        <v>4282</v>
      </c>
      <c r="H7762" s="18"/>
    </row>
    <row r="7763" spans="1:8" x14ac:dyDescent="0.25">
      <c r="A7763" s="19"/>
      <c r="C7763" t="s">
        <v>4281</v>
      </c>
      <c r="D7763" t="s">
        <v>4280</v>
      </c>
      <c r="H7763" s="18"/>
    </row>
    <row r="7764" spans="1:8" x14ac:dyDescent="0.25">
      <c r="A7764" s="19"/>
      <c r="C7764" t="s">
        <v>4279</v>
      </c>
      <c r="D7764" t="s">
        <v>4278</v>
      </c>
      <c r="H7764" s="18"/>
    </row>
    <row r="7765" spans="1:8" x14ac:dyDescent="0.25">
      <c r="A7765" s="19"/>
      <c r="C7765" t="s">
        <v>4277</v>
      </c>
      <c r="D7765" t="s">
        <v>4276</v>
      </c>
      <c r="H7765" s="18"/>
    </row>
    <row r="7766" spans="1:8" x14ac:dyDescent="0.25">
      <c r="A7766" s="19"/>
      <c r="C7766" t="s">
        <v>4275</v>
      </c>
      <c r="D7766" t="s">
        <v>4274</v>
      </c>
      <c r="H7766" s="18"/>
    </row>
    <row r="7767" spans="1:8" x14ac:dyDescent="0.25">
      <c r="A7767" s="19"/>
      <c r="C7767" t="s">
        <v>4273</v>
      </c>
      <c r="D7767" t="s">
        <v>4272</v>
      </c>
      <c r="H7767" s="18"/>
    </row>
    <row r="7768" spans="1:8" x14ac:dyDescent="0.25">
      <c r="A7768" s="19"/>
      <c r="C7768" t="s">
        <v>4271</v>
      </c>
      <c r="D7768" t="s">
        <v>4270</v>
      </c>
      <c r="H7768" s="18"/>
    </row>
    <row r="7769" spans="1:8" x14ac:dyDescent="0.25">
      <c r="A7769" s="19"/>
      <c r="C7769" t="s">
        <v>4269</v>
      </c>
      <c r="D7769" t="s">
        <v>4268</v>
      </c>
      <c r="H7769" s="18"/>
    </row>
    <row r="7770" spans="1:8" x14ac:dyDescent="0.25">
      <c r="A7770" s="19"/>
      <c r="C7770" t="s">
        <v>4267</v>
      </c>
      <c r="D7770" t="s">
        <v>4266</v>
      </c>
      <c r="H7770" s="18"/>
    </row>
    <row r="7771" spans="1:8" x14ac:dyDescent="0.25">
      <c r="A7771" s="19"/>
      <c r="C7771" t="s">
        <v>4265</v>
      </c>
      <c r="D7771" t="s">
        <v>4264</v>
      </c>
      <c r="H7771" s="18"/>
    </row>
    <row r="7772" spans="1:8" x14ac:dyDescent="0.25">
      <c r="A7772" s="19"/>
      <c r="C7772" t="s">
        <v>4263</v>
      </c>
      <c r="D7772" t="s">
        <v>4262</v>
      </c>
      <c r="H7772" s="18"/>
    </row>
    <row r="7773" spans="1:8" x14ac:dyDescent="0.25">
      <c r="A7773" s="19"/>
      <c r="C7773" t="s">
        <v>4261</v>
      </c>
      <c r="D7773" t="s">
        <v>4260</v>
      </c>
      <c r="H7773" s="18"/>
    </row>
    <row r="7774" spans="1:8" x14ac:dyDescent="0.25">
      <c r="A7774" s="19"/>
      <c r="C7774" t="s">
        <v>4259</v>
      </c>
      <c r="D7774" t="s">
        <v>4258</v>
      </c>
      <c r="H7774" s="18"/>
    </row>
    <row r="7775" spans="1:8" x14ac:dyDescent="0.25">
      <c r="A7775" s="19"/>
      <c r="C7775" t="s">
        <v>4257</v>
      </c>
      <c r="D7775" t="s">
        <v>4256</v>
      </c>
      <c r="H7775" s="18"/>
    </row>
    <row r="7776" spans="1:8" x14ac:dyDescent="0.25">
      <c r="A7776" s="19"/>
      <c r="C7776" t="s">
        <v>4255</v>
      </c>
      <c r="D7776" t="s">
        <v>4254</v>
      </c>
      <c r="H7776" s="18"/>
    </row>
    <row r="7777" spans="1:8" x14ac:dyDescent="0.25">
      <c r="A7777" s="19"/>
      <c r="C7777" t="s">
        <v>4253</v>
      </c>
      <c r="D7777" t="s">
        <v>4252</v>
      </c>
      <c r="H7777" s="18"/>
    </row>
    <row r="7778" spans="1:8" x14ac:dyDescent="0.25">
      <c r="A7778" s="19"/>
      <c r="C7778" t="s">
        <v>4251</v>
      </c>
      <c r="D7778" t="s">
        <v>4250</v>
      </c>
      <c r="H7778" s="18"/>
    </row>
    <row r="7779" spans="1:8" x14ac:dyDescent="0.25">
      <c r="A7779" s="19"/>
      <c r="C7779" t="s">
        <v>4249</v>
      </c>
      <c r="D7779" t="s">
        <v>4248</v>
      </c>
      <c r="H7779" s="18"/>
    </row>
    <row r="7780" spans="1:8" x14ac:dyDescent="0.25">
      <c r="A7780" s="19"/>
      <c r="C7780" t="s">
        <v>4247</v>
      </c>
      <c r="D7780" t="s">
        <v>4246</v>
      </c>
      <c r="H7780" s="18"/>
    </row>
    <row r="7781" spans="1:8" x14ac:dyDescent="0.25">
      <c r="A7781" s="19"/>
      <c r="C7781" t="s">
        <v>4245</v>
      </c>
      <c r="D7781" t="s">
        <v>4244</v>
      </c>
      <c r="H7781" s="18"/>
    </row>
    <row r="7782" spans="1:8" x14ac:dyDescent="0.25">
      <c r="A7782" s="19"/>
      <c r="C7782" t="s">
        <v>40824</v>
      </c>
      <c r="D7782" t="s">
        <v>40823</v>
      </c>
      <c r="H7782" s="18"/>
    </row>
    <row r="7783" spans="1:8" x14ac:dyDescent="0.25">
      <c r="A7783" s="19"/>
      <c r="C7783" t="s">
        <v>40822</v>
      </c>
      <c r="D7783" t="s">
        <v>40821</v>
      </c>
      <c r="H7783" s="18"/>
    </row>
    <row r="7784" spans="1:8" x14ac:dyDescent="0.25">
      <c r="A7784" s="19"/>
      <c r="C7784" t="s">
        <v>4243</v>
      </c>
      <c r="D7784" t="s">
        <v>407</v>
      </c>
      <c r="H7784" s="18"/>
    </row>
    <row r="7785" spans="1:8" x14ac:dyDescent="0.25">
      <c r="A7785" s="19"/>
      <c r="C7785" t="s">
        <v>4242</v>
      </c>
      <c r="D7785" t="s">
        <v>487</v>
      </c>
      <c r="H7785" s="18"/>
    </row>
    <row r="7786" spans="1:8" x14ac:dyDescent="0.25">
      <c r="A7786" s="19"/>
      <c r="C7786" t="s">
        <v>4241</v>
      </c>
      <c r="D7786" t="s">
        <v>550</v>
      </c>
      <c r="H7786" s="18"/>
    </row>
    <row r="7787" spans="1:8" x14ac:dyDescent="0.25">
      <c r="A7787" s="19"/>
      <c r="C7787" t="s">
        <v>4240</v>
      </c>
      <c r="D7787" t="s">
        <v>603</v>
      </c>
      <c r="H7787" s="18"/>
    </row>
    <row r="7788" spans="1:8" x14ac:dyDescent="0.25">
      <c r="A7788" s="19"/>
      <c r="C7788" t="s">
        <v>4239</v>
      </c>
      <c r="D7788" t="s">
        <v>778</v>
      </c>
      <c r="H7788" s="18"/>
    </row>
    <row r="7789" spans="1:8" x14ac:dyDescent="0.25">
      <c r="A7789" s="19"/>
      <c r="C7789" t="s">
        <v>4238</v>
      </c>
      <c r="D7789" t="s">
        <v>4237</v>
      </c>
      <c r="H7789" s="18"/>
    </row>
    <row r="7790" spans="1:8" x14ac:dyDescent="0.25">
      <c r="A7790" s="19"/>
      <c r="C7790" t="s">
        <v>4236</v>
      </c>
      <c r="D7790" t="s">
        <v>4235</v>
      </c>
      <c r="H7790" s="18"/>
    </row>
    <row r="7791" spans="1:8" x14ac:dyDescent="0.25">
      <c r="A7791" s="19"/>
      <c r="C7791" t="s">
        <v>4234</v>
      </c>
      <c r="D7791" t="s">
        <v>653</v>
      </c>
      <c r="H7791" s="18"/>
    </row>
    <row r="7792" spans="1:8" x14ac:dyDescent="0.25">
      <c r="A7792" s="19"/>
      <c r="C7792" t="s">
        <v>4233</v>
      </c>
      <c r="D7792" t="s">
        <v>963</v>
      </c>
      <c r="H7792" s="18"/>
    </row>
    <row r="7793" spans="1:8" x14ac:dyDescent="0.25">
      <c r="A7793" s="19"/>
      <c r="C7793" t="s">
        <v>4232</v>
      </c>
      <c r="D7793" t="s">
        <v>935</v>
      </c>
      <c r="H7793" s="18"/>
    </row>
    <row r="7794" spans="1:8" x14ac:dyDescent="0.25">
      <c r="A7794" s="19"/>
      <c r="C7794" t="s">
        <v>4231</v>
      </c>
      <c r="D7794" t="s">
        <v>906</v>
      </c>
      <c r="H7794" s="18"/>
    </row>
    <row r="7795" spans="1:8" x14ac:dyDescent="0.25">
      <c r="A7795" s="19"/>
      <c r="C7795" t="s">
        <v>4230</v>
      </c>
      <c r="D7795" t="s">
        <v>877</v>
      </c>
      <c r="H7795" s="18"/>
    </row>
    <row r="7796" spans="1:8" x14ac:dyDescent="0.25">
      <c r="A7796" s="19"/>
      <c r="C7796" t="s">
        <v>4229</v>
      </c>
      <c r="D7796" t="s">
        <v>847</v>
      </c>
      <c r="H7796" s="18"/>
    </row>
    <row r="7797" spans="1:8" x14ac:dyDescent="0.25">
      <c r="A7797" s="19"/>
      <c r="C7797" t="s">
        <v>4228</v>
      </c>
      <c r="D7797" t="s">
        <v>814</v>
      </c>
      <c r="H7797" s="18"/>
    </row>
    <row r="7798" spans="1:8" x14ac:dyDescent="0.25">
      <c r="A7798" s="19"/>
      <c r="C7798" t="s">
        <v>4227</v>
      </c>
      <c r="D7798" t="s">
        <v>4226</v>
      </c>
      <c r="H7798" s="18"/>
    </row>
    <row r="7799" spans="1:8" x14ac:dyDescent="0.25">
      <c r="A7799" s="19"/>
      <c r="C7799" t="s">
        <v>4225</v>
      </c>
      <c r="D7799" t="s">
        <v>4224</v>
      </c>
      <c r="H7799" s="18"/>
    </row>
    <row r="7800" spans="1:8" x14ac:dyDescent="0.25">
      <c r="A7800" s="19"/>
      <c r="C7800" t="s">
        <v>4223</v>
      </c>
      <c r="D7800" t="s">
        <v>4222</v>
      </c>
      <c r="H7800" s="18"/>
    </row>
    <row r="7801" spans="1:8" x14ac:dyDescent="0.25">
      <c r="A7801" s="19"/>
      <c r="C7801" t="s">
        <v>4221</v>
      </c>
      <c r="D7801" t="s">
        <v>4220</v>
      </c>
      <c r="H7801" s="18"/>
    </row>
    <row r="7802" spans="1:8" x14ac:dyDescent="0.25">
      <c r="A7802" s="19"/>
      <c r="C7802" t="s">
        <v>4219</v>
      </c>
      <c r="D7802" t="s">
        <v>4218</v>
      </c>
      <c r="H7802" s="18"/>
    </row>
    <row r="7803" spans="1:8" x14ac:dyDescent="0.25">
      <c r="A7803" s="19"/>
      <c r="C7803" t="s">
        <v>4217</v>
      </c>
      <c r="D7803" t="s">
        <v>4216</v>
      </c>
      <c r="H7803" s="18"/>
    </row>
    <row r="7804" spans="1:8" x14ac:dyDescent="0.25">
      <c r="A7804" s="19"/>
      <c r="C7804" t="s">
        <v>4215</v>
      </c>
      <c r="D7804" t="s">
        <v>4214</v>
      </c>
      <c r="H7804" s="18"/>
    </row>
    <row r="7805" spans="1:8" x14ac:dyDescent="0.25">
      <c r="A7805" s="19"/>
      <c r="C7805" t="s">
        <v>4213</v>
      </c>
      <c r="D7805" t="s">
        <v>4212</v>
      </c>
      <c r="H7805" s="18"/>
    </row>
    <row r="7806" spans="1:8" x14ac:dyDescent="0.25">
      <c r="A7806" s="19"/>
      <c r="C7806" t="s">
        <v>4211</v>
      </c>
      <c r="D7806" t="s">
        <v>4210</v>
      </c>
      <c r="H7806" s="18"/>
    </row>
    <row r="7807" spans="1:8" x14ac:dyDescent="0.25">
      <c r="A7807" s="19"/>
      <c r="C7807" t="s">
        <v>4209</v>
      </c>
      <c r="D7807" t="s">
        <v>4208</v>
      </c>
      <c r="H7807" s="18"/>
    </row>
    <row r="7808" spans="1:8" x14ac:dyDescent="0.25">
      <c r="A7808" s="19"/>
      <c r="C7808" t="s">
        <v>4207</v>
      </c>
      <c r="D7808" t="s">
        <v>4206</v>
      </c>
      <c r="H7808" s="18"/>
    </row>
    <row r="7809" spans="1:8" x14ac:dyDescent="0.25">
      <c r="A7809" s="19"/>
      <c r="C7809" t="s">
        <v>4205</v>
      </c>
      <c r="D7809" t="s">
        <v>4204</v>
      </c>
      <c r="H7809" s="18"/>
    </row>
    <row r="7810" spans="1:8" x14ac:dyDescent="0.25">
      <c r="A7810" s="19"/>
      <c r="C7810" t="s">
        <v>4203</v>
      </c>
      <c r="D7810" t="s">
        <v>4202</v>
      </c>
      <c r="H7810" s="18"/>
    </row>
    <row r="7811" spans="1:8" x14ac:dyDescent="0.25">
      <c r="A7811" s="19"/>
      <c r="C7811" t="s">
        <v>4201</v>
      </c>
      <c r="D7811" t="s">
        <v>438</v>
      </c>
      <c r="H7811" s="18"/>
    </row>
    <row r="7812" spans="1:8" x14ac:dyDescent="0.25">
      <c r="A7812" s="19"/>
      <c r="C7812" t="s">
        <v>4200</v>
      </c>
      <c r="D7812" t="s">
        <v>514</v>
      </c>
      <c r="H7812" s="18"/>
    </row>
    <row r="7813" spans="1:8" x14ac:dyDescent="0.25">
      <c r="A7813" s="19"/>
      <c r="C7813" t="s">
        <v>4199</v>
      </c>
      <c r="D7813" t="s">
        <v>572</v>
      </c>
      <c r="H7813" s="18"/>
    </row>
    <row r="7814" spans="1:8" x14ac:dyDescent="0.25">
      <c r="A7814" s="19"/>
      <c r="C7814" t="s">
        <v>4198</v>
      </c>
      <c r="D7814" t="s">
        <v>427</v>
      </c>
      <c r="H7814" s="18"/>
    </row>
    <row r="7815" spans="1:8" x14ac:dyDescent="0.25">
      <c r="A7815" s="19"/>
      <c r="C7815" t="s">
        <v>4197</v>
      </c>
      <c r="D7815" t="s">
        <v>505</v>
      </c>
      <c r="H7815" s="18"/>
    </row>
    <row r="7816" spans="1:8" x14ac:dyDescent="0.25">
      <c r="A7816" s="19"/>
      <c r="C7816" t="s">
        <v>4196</v>
      </c>
      <c r="D7816" t="s">
        <v>565</v>
      </c>
      <c r="H7816" s="18"/>
    </row>
    <row r="7817" spans="1:8" x14ac:dyDescent="0.25">
      <c r="A7817" s="19"/>
      <c r="C7817" t="s">
        <v>4195</v>
      </c>
      <c r="D7817" t="s">
        <v>618</v>
      </c>
      <c r="H7817" s="18"/>
    </row>
    <row r="7818" spans="1:8" x14ac:dyDescent="0.25">
      <c r="A7818" s="19"/>
      <c r="C7818" t="s">
        <v>4194</v>
      </c>
      <c r="D7818" t="s">
        <v>666</v>
      </c>
      <c r="H7818" s="18"/>
    </row>
    <row r="7819" spans="1:8" x14ac:dyDescent="0.25">
      <c r="A7819" s="19"/>
      <c r="C7819" t="s">
        <v>4193</v>
      </c>
      <c r="D7819" t="s">
        <v>711</v>
      </c>
      <c r="H7819" s="18"/>
    </row>
    <row r="7820" spans="1:8" x14ac:dyDescent="0.25">
      <c r="A7820" s="19"/>
      <c r="C7820" t="s">
        <v>4192</v>
      </c>
      <c r="D7820" t="s">
        <v>751</v>
      </c>
      <c r="H7820" s="18"/>
    </row>
    <row r="7821" spans="1:8" x14ac:dyDescent="0.25">
      <c r="A7821" s="19"/>
      <c r="C7821" t="s">
        <v>4191</v>
      </c>
      <c r="D7821" t="s">
        <v>788</v>
      </c>
      <c r="H7821" s="18"/>
    </row>
    <row r="7822" spans="1:8" x14ac:dyDescent="0.25">
      <c r="A7822" s="19"/>
      <c r="C7822" t="s">
        <v>4190</v>
      </c>
      <c r="D7822" t="s">
        <v>914</v>
      </c>
      <c r="H7822" s="18"/>
    </row>
    <row r="7823" spans="1:8" x14ac:dyDescent="0.25">
      <c r="A7823" s="19"/>
      <c r="C7823" t="s">
        <v>4189</v>
      </c>
      <c r="D7823" t="s">
        <v>885</v>
      </c>
      <c r="H7823" s="18"/>
    </row>
    <row r="7824" spans="1:8" x14ac:dyDescent="0.25">
      <c r="A7824" s="19"/>
      <c r="C7824" t="s">
        <v>4188</v>
      </c>
      <c r="D7824" t="s">
        <v>856</v>
      </c>
      <c r="H7824" s="18"/>
    </row>
    <row r="7825" spans="1:8" x14ac:dyDescent="0.25">
      <c r="A7825" s="19"/>
      <c r="C7825" t="s">
        <v>4187</v>
      </c>
      <c r="D7825" t="s">
        <v>824</v>
      </c>
      <c r="H7825" s="18"/>
    </row>
    <row r="7826" spans="1:8" x14ac:dyDescent="0.25">
      <c r="A7826" s="19"/>
      <c r="C7826" t="s">
        <v>4186</v>
      </c>
      <c r="D7826" t="s">
        <v>997</v>
      </c>
      <c r="H7826" s="18"/>
    </row>
    <row r="7827" spans="1:8" x14ac:dyDescent="0.25">
      <c r="A7827" s="19"/>
      <c r="C7827" t="s">
        <v>4185</v>
      </c>
      <c r="D7827" t="s">
        <v>970</v>
      </c>
      <c r="H7827" s="18"/>
    </row>
    <row r="7828" spans="1:8" x14ac:dyDescent="0.25">
      <c r="A7828" s="19"/>
      <c r="C7828" t="s">
        <v>4184</v>
      </c>
      <c r="D7828" t="s">
        <v>942</v>
      </c>
      <c r="H7828" s="18"/>
    </row>
    <row r="7829" spans="1:8" x14ac:dyDescent="0.25">
      <c r="A7829" s="19"/>
      <c r="C7829" t="s">
        <v>4183</v>
      </c>
      <c r="D7829" t="s">
        <v>4182</v>
      </c>
      <c r="H7829" s="18"/>
    </row>
    <row r="7830" spans="1:8" x14ac:dyDescent="0.25">
      <c r="A7830" s="19"/>
      <c r="C7830" t="s">
        <v>4181</v>
      </c>
      <c r="D7830" t="s">
        <v>4180</v>
      </c>
      <c r="H7830" s="18"/>
    </row>
    <row r="7831" spans="1:8" x14ac:dyDescent="0.25">
      <c r="A7831" s="19"/>
      <c r="C7831" t="s">
        <v>4179</v>
      </c>
      <c r="D7831" t="s">
        <v>4178</v>
      </c>
      <c r="H7831" s="18"/>
    </row>
    <row r="7832" spans="1:8" x14ac:dyDescent="0.25">
      <c r="A7832" s="19"/>
      <c r="C7832" t="s">
        <v>40820</v>
      </c>
      <c r="D7832" t="s">
        <v>40819</v>
      </c>
      <c r="H7832" s="18"/>
    </row>
    <row r="7833" spans="1:8" x14ac:dyDescent="0.25">
      <c r="A7833" s="19"/>
      <c r="C7833" t="s">
        <v>40818</v>
      </c>
      <c r="D7833" t="s">
        <v>40817</v>
      </c>
      <c r="H7833" s="18"/>
    </row>
    <row r="7834" spans="1:8" x14ac:dyDescent="0.25">
      <c r="A7834" s="19"/>
      <c r="C7834" t="s">
        <v>40816</v>
      </c>
      <c r="D7834" t="s">
        <v>40815</v>
      </c>
      <c r="H7834" s="18"/>
    </row>
    <row r="7835" spans="1:8" x14ac:dyDescent="0.25">
      <c r="A7835" s="19"/>
      <c r="C7835" t="s">
        <v>4177</v>
      </c>
      <c r="D7835" t="s">
        <v>456</v>
      </c>
      <c r="H7835" s="18"/>
    </row>
    <row r="7836" spans="1:8" x14ac:dyDescent="0.25">
      <c r="A7836" s="19"/>
      <c r="C7836" t="s">
        <v>4176</v>
      </c>
      <c r="D7836" t="s">
        <v>527</v>
      </c>
      <c r="H7836" s="18"/>
    </row>
    <row r="7837" spans="1:8" x14ac:dyDescent="0.25">
      <c r="A7837" s="19"/>
      <c r="C7837" t="s">
        <v>4175</v>
      </c>
      <c r="D7837" t="s">
        <v>583</v>
      </c>
      <c r="H7837" s="18"/>
    </row>
    <row r="7838" spans="1:8" x14ac:dyDescent="0.25">
      <c r="A7838" s="19"/>
      <c r="C7838" t="s">
        <v>4174</v>
      </c>
      <c r="D7838" t="s">
        <v>634</v>
      </c>
      <c r="H7838" s="18"/>
    </row>
    <row r="7839" spans="1:8" x14ac:dyDescent="0.25">
      <c r="A7839" s="19"/>
      <c r="C7839" t="s">
        <v>4173</v>
      </c>
      <c r="D7839" t="s">
        <v>682</v>
      </c>
      <c r="H7839" s="18"/>
    </row>
    <row r="7840" spans="1:8" x14ac:dyDescent="0.25">
      <c r="A7840" s="19"/>
      <c r="C7840" t="s">
        <v>4172</v>
      </c>
      <c r="D7840" t="s">
        <v>724</v>
      </c>
      <c r="H7840" s="18"/>
    </row>
    <row r="7841" spans="1:8" x14ac:dyDescent="0.25">
      <c r="A7841" s="19"/>
      <c r="C7841" t="s">
        <v>4171</v>
      </c>
      <c r="D7841" t="s">
        <v>799</v>
      </c>
      <c r="H7841" s="18"/>
    </row>
    <row r="7842" spans="1:8" x14ac:dyDescent="0.25">
      <c r="A7842" s="19"/>
      <c r="C7842" t="s">
        <v>4170</v>
      </c>
      <c r="D7842" t="s">
        <v>763</v>
      </c>
      <c r="H7842" s="18"/>
    </row>
    <row r="7843" spans="1:8" x14ac:dyDescent="0.25">
      <c r="A7843" s="19"/>
      <c r="C7843" t="s">
        <v>4169</v>
      </c>
      <c r="D7843" t="s">
        <v>4168</v>
      </c>
      <c r="H7843" s="18"/>
    </row>
    <row r="7844" spans="1:8" x14ac:dyDescent="0.25">
      <c r="A7844" s="19"/>
      <c r="C7844" t="s">
        <v>4167</v>
      </c>
      <c r="D7844" t="s">
        <v>441</v>
      </c>
      <c r="H7844" s="18"/>
    </row>
    <row r="7845" spans="1:8" x14ac:dyDescent="0.25">
      <c r="A7845" s="19"/>
      <c r="C7845" t="s">
        <v>4166</v>
      </c>
      <c r="D7845" t="s">
        <v>517</v>
      </c>
      <c r="H7845" s="18"/>
    </row>
    <row r="7846" spans="1:8" x14ac:dyDescent="0.25">
      <c r="A7846" s="19"/>
      <c r="C7846" t="s">
        <v>4165</v>
      </c>
      <c r="D7846" t="s">
        <v>574</v>
      </c>
      <c r="H7846" s="18"/>
    </row>
    <row r="7847" spans="1:8" x14ac:dyDescent="0.25">
      <c r="A7847" s="19"/>
      <c r="C7847" t="s">
        <v>4164</v>
      </c>
      <c r="D7847" t="s">
        <v>4163</v>
      </c>
      <c r="H7847" s="18"/>
    </row>
    <row r="7848" spans="1:8" x14ac:dyDescent="0.25">
      <c r="A7848" s="19"/>
      <c r="C7848" t="s">
        <v>4162</v>
      </c>
      <c r="D7848" t="s">
        <v>4161</v>
      </c>
      <c r="H7848" s="18"/>
    </row>
    <row r="7849" spans="1:8" x14ac:dyDescent="0.25">
      <c r="A7849" s="19"/>
      <c r="C7849" t="s">
        <v>4160</v>
      </c>
      <c r="D7849" t="s">
        <v>414</v>
      </c>
      <c r="H7849" s="18"/>
    </row>
    <row r="7850" spans="1:8" x14ac:dyDescent="0.25">
      <c r="A7850" s="19"/>
      <c r="C7850" t="s">
        <v>4159</v>
      </c>
      <c r="D7850" t="s">
        <v>493</v>
      </c>
      <c r="H7850" s="18"/>
    </row>
    <row r="7851" spans="1:8" x14ac:dyDescent="0.25">
      <c r="A7851" s="19"/>
      <c r="C7851" t="s">
        <v>4158</v>
      </c>
      <c r="D7851" t="s">
        <v>555</v>
      </c>
      <c r="H7851" s="18"/>
    </row>
    <row r="7852" spans="1:8" x14ac:dyDescent="0.25">
      <c r="A7852" s="19"/>
      <c r="C7852" t="s">
        <v>4157</v>
      </c>
      <c r="D7852" t="s">
        <v>608</v>
      </c>
      <c r="H7852" s="18"/>
    </row>
    <row r="7853" spans="1:8" x14ac:dyDescent="0.25">
      <c r="A7853" s="19"/>
      <c r="C7853" t="s">
        <v>4156</v>
      </c>
      <c r="D7853" t="s">
        <v>658</v>
      </c>
      <c r="H7853" s="18"/>
    </row>
    <row r="7854" spans="1:8" x14ac:dyDescent="0.25">
      <c r="A7854" s="19"/>
      <c r="C7854" t="s">
        <v>4155</v>
      </c>
      <c r="D7854" t="s">
        <v>703</v>
      </c>
      <c r="H7854" s="18"/>
    </row>
    <row r="7855" spans="1:8" x14ac:dyDescent="0.25">
      <c r="A7855" s="19"/>
      <c r="C7855" t="s">
        <v>4154</v>
      </c>
      <c r="D7855" t="s">
        <v>781</v>
      </c>
      <c r="H7855" s="18"/>
    </row>
    <row r="7856" spans="1:8" x14ac:dyDescent="0.25">
      <c r="A7856" s="19"/>
      <c r="C7856" t="s">
        <v>4153</v>
      </c>
      <c r="D7856" t="s">
        <v>744</v>
      </c>
      <c r="H7856" s="18"/>
    </row>
    <row r="7857" spans="1:8" x14ac:dyDescent="0.25">
      <c r="A7857" s="19"/>
      <c r="C7857" t="s">
        <v>4152</v>
      </c>
      <c r="D7857" t="s">
        <v>850</v>
      </c>
      <c r="H7857" s="18"/>
    </row>
    <row r="7858" spans="1:8" x14ac:dyDescent="0.25">
      <c r="A7858" s="19"/>
      <c r="C7858" t="s">
        <v>4151</v>
      </c>
      <c r="D7858" t="s">
        <v>817</v>
      </c>
      <c r="H7858" s="18"/>
    </row>
    <row r="7859" spans="1:8" x14ac:dyDescent="0.25">
      <c r="A7859" s="19"/>
      <c r="C7859" t="s">
        <v>4150</v>
      </c>
      <c r="D7859" t="s">
        <v>4149</v>
      </c>
      <c r="H7859" s="18"/>
    </row>
    <row r="7860" spans="1:8" x14ac:dyDescent="0.25">
      <c r="A7860" s="19"/>
      <c r="C7860" t="s">
        <v>4148</v>
      </c>
      <c r="D7860" t="s">
        <v>4147</v>
      </c>
      <c r="H7860" s="18"/>
    </row>
    <row r="7861" spans="1:8" x14ac:dyDescent="0.25">
      <c r="A7861" s="19"/>
      <c r="C7861" t="s">
        <v>4146</v>
      </c>
      <c r="D7861" t="s">
        <v>4145</v>
      </c>
      <c r="H7861" s="18"/>
    </row>
    <row r="7862" spans="1:8" x14ac:dyDescent="0.25">
      <c r="A7862" s="19"/>
      <c r="C7862" t="s">
        <v>4144</v>
      </c>
      <c r="D7862" t="s">
        <v>4143</v>
      </c>
      <c r="H7862" s="18"/>
    </row>
    <row r="7863" spans="1:8" x14ac:dyDescent="0.25">
      <c r="A7863" s="19"/>
      <c r="C7863" t="s">
        <v>4142</v>
      </c>
      <c r="D7863" t="s">
        <v>4141</v>
      </c>
      <c r="H7863" s="18"/>
    </row>
    <row r="7864" spans="1:8" x14ac:dyDescent="0.25">
      <c r="A7864" s="19"/>
      <c r="C7864" t="s">
        <v>4140</v>
      </c>
      <c r="D7864" t="s">
        <v>4139</v>
      </c>
      <c r="H7864" s="18"/>
    </row>
    <row r="7865" spans="1:8" x14ac:dyDescent="0.25">
      <c r="A7865" s="19"/>
      <c r="C7865" t="s">
        <v>4138</v>
      </c>
      <c r="D7865" t="s">
        <v>426</v>
      </c>
      <c r="H7865" s="18"/>
    </row>
    <row r="7866" spans="1:8" x14ac:dyDescent="0.25">
      <c r="A7866" s="19"/>
      <c r="C7866" t="s">
        <v>4137</v>
      </c>
      <c r="D7866" t="s">
        <v>504</v>
      </c>
      <c r="H7866" s="18"/>
    </row>
    <row r="7867" spans="1:8" x14ac:dyDescent="0.25">
      <c r="A7867" s="19"/>
      <c r="C7867" t="s">
        <v>4136</v>
      </c>
      <c r="D7867" t="s">
        <v>564</v>
      </c>
      <c r="H7867" s="18"/>
    </row>
    <row r="7868" spans="1:8" x14ac:dyDescent="0.25">
      <c r="A7868" s="19"/>
      <c r="C7868" t="s">
        <v>4135</v>
      </c>
      <c r="D7868" t="s">
        <v>750</v>
      </c>
      <c r="H7868" s="18"/>
    </row>
    <row r="7869" spans="1:8" x14ac:dyDescent="0.25">
      <c r="A7869" s="19"/>
      <c r="C7869" t="s">
        <v>4134</v>
      </c>
      <c r="D7869" t="s">
        <v>710</v>
      </c>
      <c r="H7869" s="18"/>
    </row>
    <row r="7870" spans="1:8" x14ac:dyDescent="0.25">
      <c r="A7870" s="19"/>
      <c r="C7870" t="s">
        <v>4133</v>
      </c>
      <c r="D7870" t="s">
        <v>665</v>
      </c>
      <c r="H7870" s="18"/>
    </row>
    <row r="7871" spans="1:8" x14ac:dyDescent="0.25">
      <c r="A7871" s="19"/>
      <c r="C7871" t="s">
        <v>4132</v>
      </c>
      <c r="D7871" t="s">
        <v>617</v>
      </c>
      <c r="H7871" s="18"/>
    </row>
    <row r="7872" spans="1:8" x14ac:dyDescent="0.25">
      <c r="A7872" s="19"/>
      <c r="C7872" t="s">
        <v>4131</v>
      </c>
      <c r="D7872" t="s">
        <v>823</v>
      </c>
      <c r="H7872" s="18"/>
    </row>
    <row r="7873" spans="1:8" x14ac:dyDescent="0.25">
      <c r="A7873" s="19"/>
      <c r="C7873" t="s">
        <v>4130</v>
      </c>
      <c r="D7873" t="s">
        <v>787</v>
      </c>
      <c r="H7873" s="18"/>
    </row>
    <row r="7874" spans="1:8" x14ac:dyDescent="0.25">
      <c r="A7874" s="19"/>
      <c r="C7874" t="s">
        <v>4129</v>
      </c>
      <c r="D7874" t="s">
        <v>4128</v>
      </c>
      <c r="H7874" s="18"/>
    </row>
    <row r="7875" spans="1:8" x14ac:dyDescent="0.25">
      <c r="A7875" s="19"/>
      <c r="C7875" t="s">
        <v>4127</v>
      </c>
      <c r="D7875" t="s">
        <v>4126</v>
      </c>
      <c r="H7875" s="18"/>
    </row>
    <row r="7876" spans="1:8" x14ac:dyDescent="0.25">
      <c r="A7876" s="19"/>
      <c r="C7876" t="s">
        <v>4125</v>
      </c>
      <c r="D7876" t="s">
        <v>4124</v>
      </c>
      <c r="H7876" s="18"/>
    </row>
    <row r="7877" spans="1:8" x14ac:dyDescent="0.25">
      <c r="A7877" s="19"/>
      <c r="C7877" t="s">
        <v>4123</v>
      </c>
      <c r="D7877" t="s">
        <v>4122</v>
      </c>
      <c r="H7877" s="18"/>
    </row>
    <row r="7878" spans="1:8" x14ac:dyDescent="0.25">
      <c r="A7878" s="19"/>
      <c r="C7878" t="s">
        <v>40814</v>
      </c>
      <c r="D7878" t="s">
        <v>40813</v>
      </c>
      <c r="H7878" s="18"/>
    </row>
    <row r="7879" spans="1:8" x14ac:dyDescent="0.25">
      <c r="A7879" s="19"/>
      <c r="C7879" t="s">
        <v>4121</v>
      </c>
      <c r="D7879" t="s">
        <v>466</v>
      </c>
      <c r="H7879" s="18"/>
    </row>
    <row r="7880" spans="1:8" x14ac:dyDescent="0.25">
      <c r="A7880" s="19"/>
      <c r="C7880" t="s">
        <v>4120</v>
      </c>
      <c r="D7880" t="s">
        <v>536</v>
      </c>
      <c r="H7880" s="18"/>
    </row>
    <row r="7881" spans="1:8" x14ac:dyDescent="0.25">
      <c r="A7881" s="19"/>
      <c r="C7881" t="s">
        <v>4119</v>
      </c>
      <c r="D7881" t="s">
        <v>591</v>
      </c>
      <c r="H7881" s="18"/>
    </row>
    <row r="7882" spans="1:8" x14ac:dyDescent="0.25">
      <c r="A7882" s="19"/>
      <c r="C7882" t="s">
        <v>4118</v>
      </c>
      <c r="D7882" t="s">
        <v>434</v>
      </c>
      <c r="H7882" s="18"/>
    </row>
    <row r="7883" spans="1:8" x14ac:dyDescent="0.25">
      <c r="A7883" s="19"/>
      <c r="C7883" t="s">
        <v>4117</v>
      </c>
      <c r="D7883" t="s">
        <v>511</v>
      </c>
      <c r="H7883" s="18"/>
    </row>
    <row r="7884" spans="1:8" x14ac:dyDescent="0.25">
      <c r="A7884" s="19"/>
      <c r="C7884" t="s">
        <v>4116</v>
      </c>
      <c r="D7884" t="s">
        <v>569</v>
      </c>
      <c r="H7884" s="18"/>
    </row>
    <row r="7885" spans="1:8" x14ac:dyDescent="0.25">
      <c r="A7885" s="19"/>
      <c r="C7885" t="s">
        <v>4115</v>
      </c>
      <c r="D7885" t="s">
        <v>622</v>
      </c>
      <c r="H7885" s="18"/>
    </row>
    <row r="7886" spans="1:8" x14ac:dyDescent="0.25">
      <c r="A7886" s="19"/>
      <c r="C7886" t="s">
        <v>4114</v>
      </c>
      <c r="D7886" t="s">
        <v>670</v>
      </c>
      <c r="H7886" s="18"/>
    </row>
    <row r="7887" spans="1:8" x14ac:dyDescent="0.25">
      <c r="A7887" s="19"/>
      <c r="C7887" t="s">
        <v>4113</v>
      </c>
      <c r="D7887" t="s">
        <v>418</v>
      </c>
      <c r="H7887" s="18"/>
    </row>
    <row r="7888" spans="1:8" x14ac:dyDescent="0.25">
      <c r="A7888" s="19"/>
      <c r="C7888" t="s">
        <v>4112</v>
      </c>
      <c r="D7888" t="s">
        <v>497</v>
      </c>
      <c r="H7888" s="18"/>
    </row>
    <row r="7889" spans="1:8" x14ac:dyDescent="0.25">
      <c r="A7889" s="19"/>
      <c r="C7889" t="s">
        <v>4111</v>
      </c>
      <c r="D7889" t="s">
        <v>452</v>
      </c>
      <c r="H7889" s="18"/>
    </row>
    <row r="7890" spans="1:8" x14ac:dyDescent="0.25">
      <c r="A7890" s="19"/>
      <c r="C7890" t="s">
        <v>4110</v>
      </c>
      <c r="D7890" t="s">
        <v>524</v>
      </c>
      <c r="H7890" s="18"/>
    </row>
    <row r="7891" spans="1:8" x14ac:dyDescent="0.25">
      <c r="A7891" s="19"/>
      <c r="C7891" t="s">
        <v>4109</v>
      </c>
      <c r="D7891" t="s">
        <v>580</v>
      </c>
      <c r="H7891" s="18"/>
    </row>
    <row r="7892" spans="1:8" x14ac:dyDescent="0.25">
      <c r="A7892" s="19"/>
      <c r="C7892" t="s">
        <v>4108</v>
      </c>
      <c r="D7892" t="s">
        <v>631</v>
      </c>
      <c r="H7892" s="18"/>
    </row>
    <row r="7893" spans="1:8" x14ac:dyDescent="0.25">
      <c r="A7893" s="19"/>
      <c r="C7893" t="s">
        <v>4107</v>
      </c>
      <c r="D7893" t="s">
        <v>679</v>
      </c>
      <c r="H7893" s="18"/>
    </row>
    <row r="7894" spans="1:8" x14ac:dyDescent="0.25">
      <c r="A7894" s="19"/>
      <c r="C7894" t="s">
        <v>4106</v>
      </c>
      <c r="D7894" t="s">
        <v>721</v>
      </c>
      <c r="H7894" s="18"/>
    </row>
    <row r="7895" spans="1:8" x14ac:dyDescent="0.25">
      <c r="A7895" s="19"/>
      <c r="C7895" t="s">
        <v>4105</v>
      </c>
      <c r="D7895" t="s">
        <v>761</v>
      </c>
      <c r="H7895" s="18"/>
    </row>
    <row r="7896" spans="1:8" x14ac:dyDescent="0.25">
      <c r="A7896" s="19"/>
      <c r="C7896" t="s">
        <v>4104</v>
      </c>
      <c r="D7896" t="s">
        <v>797</v>
      </c>
      <c r="H7896" s="18"/>
    </row>
    <row r="7897" spans="1:8" x14ac:dyDescent="0.25">
      <c r="A7897" s="19"/>
      <c r="C7897" t="s">
        <v>4103</v>
      </c>
      <c r="D7897" t="s">
        <v>832</v>
      </c>
      <c r="H7897" s="18"/>
    </row>
    <row r="7898" spans="1:8" x14ac:dyDescent="0.25">
      <c r="A7898" s="19"/>
      <c r="C7898" t="s">
        <v>4102</v>
      </c>
      <c r="D7898" t="s">
        <v>864</v>
      </c>
      <c r="H7898" s="18"/>
    </row>
    <row r="7899" spans="1:8" x14ac:dyDescent="0.25">
      <c r="A7899" s="19"/>
      <c r="C7899" t="s">
        <v>4101</v>
      </c>
      <c r="D7899" t="s">
        <v>893</v>
      </c>
      <c r="H7899" s="18"/>
    </row>
    <row r="7900" spans="1:8" x14ac:dyDescent="0.25">
      <c r="A7900" s="19"/>
      <c r="C7900" t="s">
        <v>4100</v>
      </c>
      <c r="D7900" t="s">
        <v>922</v>
      </c>
      <c r="H7900" s="18"/>
    </row>
    <row r="7901" spans="1:8" x14ac:dyDescent="0.25">
      <c r="A7901" s="19"/>
      <c r="C7901" t="s">
        <v>4099</v>
      </c>
      <c r="D7901" t="s">
        <v>4098</v>
      </c>
      <c r="H7901" s="18"/>
    </row>
    <row r="7902" spans="1:8" x14ac:dyDescent="0.25">
      <c r="A7902" s="19"/>
      <c r="C7902" t="s">
        <v>4097</v>
      </c>
      <c r="D7902" t="s">
        <v>978</v>
      </c>
      <c r="H7902" s="18"/>
    </row>
    <row r="7903" spans="1:8" x14ac:dyDescent="0.25">
      <c r="A7903" s="19"/>
      <c r="C7903" t="s">
        <v>4096</v>
      </c>
      <c r="D7903" t="s">
        <v>1005</v>
      </c>
      <c r="H7903" s="18"/>
    </row>
    <row r="7904" spans="1:8" x14ac:dyDescent="0.25">
      <c r="A7904" s="19"/>
      <c r="C7904" t="s">
        <v>4095</v>
      </c>
      <c r="D7904" t="s">
        <v>1028</v>
      </c>
      <c r="H7904" s="18"/>
    </row>
    <row r="7905" spans="1:8" x14ac:dyDescent="0.25">
      <c r="A7905" s="19"/>
      <c r="C7905" t="s">
        <v>4094</v>
      </c>
      <c r="D7905" t="s">
        <v>1051</v>
      </c>
      <c r="H7905" s="18"/>
    </row>
    <row r="7906" spans="1:8" x14ac:dyDescent="0.25">
      <c r="A7906" s="19"/>
      <c r="C7906" t="s">
        <v>4093</v>
      </c>
      <c r="D7906" t="s">
        <v>1072</v>
      </c>
      <c r="H7906" s="18"/>
    </row>
    <row r="7907" spans="1:8" x14ac:dyDescent="0.25">
      <c r="A7907" s="19"/>
      <c r="C7907" t="s">
        <v>4092</v>
      </c>
      <c r="D7907" t="s">
        <v>1091</v>
      </c>
      <c r="H7907" s="18"/>
    </row>
    <row r="7908" spans="1:8" x14ac:dyDescent="0.25">
      <c r="A7908" s="19"/>
      <c r="C7908" t="s">
        <v>4091</v>
      </c>
      <c r="D7908" t="s">
        <v>1156</v>
      </c>
      <c r="H7908" s="18"/>
    </row>
    <row r="7909" spans="1:8" x14ac:dyDescent="0.25">
      <c r="A7909" s="19"/>
      <c r="C7909" t="s">
        <v>4090</v>
      </c>
      <c r="D7909" t="s">
        <v>1141</v>
      </c>
      <c r="H7909" s="18"/>
    </row>
    <row r="7910" spans="1:8" x14ac:dyDescent="0.25">
      <c r="A7910" s="19"/>
      <c r="C7910" t="s">
        <v>4089</v>
      </c>
      <c r="D7910" t="s">
        <v>1126</v>
      </c>
      <c r="H7910" s="18"/>
    </row>
    <row r="7911" spans="1:8" x14ac:dyDescent="0.25">
      <c r="A7911" s="19"/>
      <c r="C7911" t="s">
        <v>4088</v>
      </c>
      <c r="D7911" t="s">
        <v>1110</v>
      </c>
      <c r="H7911" s="18"/>
    </row>
    <row r="7912" spans="1:8" x14ac:dyDescent="0.25">
      <c r="A7912" s="19"/>
      <c r="C7912" t="s">
        <v>4087</v>
      </c>
      <c r="D7912" t="s">
        <v>4086</v>
      </c>
      <c r="H7912" s="18"/>
    </row>
    <row r="7913" spans="1:8" x14ac:dyDescent="0.25">
      <c r="A7913" s="19"/>
      <c r="C7913" t="s">
        <v>4085</v>
      </c>
      <c r="D7913" t="s">
        <v>4084</v>
      </c>
      <c r="H7913" s="18"/>
    </row>
    <row r="7914" spans="1:8" x14ac:dyDescent="0.25">
      <c r="A7914" s="19"/>
      <c r="C7914" t="s">
        <v>4083</v>
      </c>
      <c r="D7914" t="s">
        <v>4082</v>
      </c>
      <c r="H7914" s="18"/>
    </row>
    <row r="7915" spans="1:8" x14ac:dyDescent="0.25">
      <c r="A7915" s="19"/>
      <c r="C7915" t="s">
        <v>4081</v>
      </c>
      <c r="D7915" t="s">
        <v>4080</v>
      </c>
      <c r="H7915" s="18"/>
    </row>
    <row r="7916" spans="1:8" x14ac:dyDescent="0.25">
      <c r="A7916" s="19"/>
      <c r="C7916" t="s">
        <v>4079</v>
      </c>
      <c r="D7916" t="s">
        <v>4078</v>
      </c>
      <c r="H7916" s="18"/>
    </row>
    <row r="7917" spans="1:8" x14ac:dyDescent="0.25">
      <c r="A7917" s="19"/>
      <c r="C7917" t="s">
        <v>4077</v>
      </c>
      <c r="D7917" t="s">
        <v>4076</v>
      </c>
      <c r="H7917" s="18"/>
    </row>
    <row r="7918" spans="1:8" x14ac:dyDescent="0.25">
      <c r="A7918" s="19"/>
      <c r="C7918" t="s">
        <v>4075</v>
      </c>
      <c r="D7918" t="s">
        <v>424</v>
      </c>
      <c r="H7918" s="18"/>
    </row>
    <row r="7919" spans="1:8" x14ac:dyDescent="0.25">
      <c r="A7919" s="19"/>
      <c r="C7919" t="s">
        <v>4074</v>
      </c>
      <c r="D7919" t="s">
        <v>465</v>
      </c>
      <c r="H7919" s="18"/>
    </row>
    <row r="7920" spans="1:8" x14ac:dyDescent="0.25">
      <c r="A7920" s="19"/>
      <c r="C7920" t="s">
        <v>4073</v>
      </c>
      <c r="D7920" t="s">
        <v>535</v>
      </c>
      <c r="H7920" s="18"/>
    </row>
    <row r="7921" spans="1:8" x14ac:dyDescent="0.25">
      <c r="A7921" s="19"/>
      <c r="C7921" t="s">
        <v>4072</v>
      </c>
      <c r="D7921" t="s">
        <v>4071</v>
      </c>
      <c r="H7921" s="18"/>
    </row>
    <row r="7922" spans="1:8" x14ac:dyDescent="0.25">
      <c r="A7922" s="19"/>
      <c r="C7922" t="s">
        <v>4070</v>
      </c>
      <c r="D7922" t="s">
        <v>419</v>
      </c>
      <c r="H7922" s="18"/>
    </row>
    <row r="7923" spans="1:8" x14ac:dyDescent="0.25">
      <c r="A7923" s="19"/>
      <c r="C7923" t="s">
        <v>4069</v>
      </c>
      <c r="D7923" t="s">
        <v>498</v>
      </c>
      <c r="H7923" s="18"/>
    </row>
    <row r="7924" spans="1:8" x14ac:dyDescent="0.25">
      <c r="A7924" s="19"/>
      <c r="C7924" t="s">
        <v>4068</v>
      </c>
      <c r="D7924" t="s">
        <v>558</v>
      </c>
      <c r="H7924" s="18"/>
    </row>
    <row r="7925" spans="1:8" x14ac:dyDescent="0.25">
      <c r="A7925" s="19"/>
      <c r="C7925" t="s">
        <v>4067</v>
      </c>
      <c r="D7925" t="s">
        <v>611</v>
      </c>
      <c r="H7925" s="18"/>
    </row>
    <row r="7926" spans="1:8" x14ac:dyDescent="0.25">
      <c r="A7926" s="19"/>
      <c r="C7926" t="s">
        <v>4066</v>
      </c>
      <c r="D7926" t="s">
        <v>447</v>
      </c>
      <c r="H7926" s="18"/>
    </row>
    <row r="7927" spans="1:8" x14ac:dyDescent="0.25">
      <c r="A7927" s="19"/>
      <c r="C7927" t="s">
        <v>4065</v>
      </c>
      <c r="D7927" t="s">
        <v>4064</v>
      </c>
      <c r="H7927" s="18"/>
    </row>
    <row r="7928" spans="1:8" x14ac:dyDescent="0.25">
      <c r="A7928" s="19"/>
      <c r="C7928" t="s">
        <v>4063</v>
      </c>
      <c r="D7928" t="s">
        <v>4062</v>
      </c>
      <c r="H7928" s="18"/>
    </row>
    <row r="7929" spans="1:8" x14ac:dyDescent="0.25">
      <c r="A7929" s="19"/>
      <c r="C7929" t="s">
        <v>4061</v>
      </c>
      <c r="D7929" t="s">
        <v>4060</v>
      </c>
      <c r="H7929" s="18"/>
    </row>
    <row r="7930" spans="1:8" x14ac:dyDescent="0.25">
      <c r="A7930" s="19"/>
      <c r="C7930" t="s">
        <v>4059</v>
      </c>
      <c r="D7930" t="s">
        <v>1032</v>
      </c>
      <c r="H7930" s="18"/>
    </row>
    <row r="7931" spans="1:8" x14ac:dyDescent="0.25">
      <c r="A7931" s="19"/>
      <c r="C7931" t="s">
        <v>4058</v>
      </c>
      <c r="D7931" t="s">
        <v>1009</v>
      </c>
      <c r="H7931" s="18"/>
    </row>
    <row r="7932" spans="1:8" x14ac:dyDescent="0.25">
      <c r="A7932" s="19"/>
      <c r="C7932" t="s">
        <v>4057</v>
      </c>
      <c r="D7932" t="s">
        <v>983</v>
      </c>
      <c r="H7932" s="18"/>
    </row>
    <row r="7933" spans="1:8" x14ac:dyDescent="0.25">
      <c r="A7933" s="19"/>
      <c r="C7933" t="s">
        <v>4056</v>
      </c>
      <c r="D7933" t="s">
        <v>4055</v>
      </c>
      <c r="H7933" s="18"/>
    </row>
    <row r="7934" spans="1:8" x14ac:dyDescent="0.25">
      <c r="A7934" s="19"/>
      <c r="C7934" t="s">
        <v>4054</v>
      </c>
      <c r="D7934" t="s">
        <v>416</v>
      </c>
      <c r="H7934" s="18"/>
    </row>
    <row r="7935" spans="1:8" x14ac:dyDescent="0.25">
      <c r="A7935" s="19"/>
      <c r="C7935" t="s">
        <v>4053</v>
      </c>
      <c r="D7935" t="s">
        <v>495</v>
      </c>
      <c r="H7935" s="18"/>
    </row>
    <row r="7936" spans="1:8" x14ac:dyDescent="0.25">
      <c r="A7936" s="19"/>
      <c r="C7936" t="s">
        <v>4052</v>
      </c>
      <c r="D7936" t="s">
        <v>610</v>
      </c>
      <c r="H7936" s="18"/>
    </row>
    <row r="7937" spans="1:8" x14ac:dyDescent="0.25">
      <c r="A7937" s="19"/>
      <c r="C7937" t="s">
        <v>4051</v>
      </c>
      <c r="D7937" t="s">
        <v>557</v>
      </c>
      <c r="H7937" s="18"/>
    </row>
    <row r="7938" spans="1:8" x14ac:dyDescent="0.25">
      <c r="A7938" s="19"/>
      <c r="C7938" t="s">
        <v>4050</v>
      </c>
      <c r="D7938" t="s">
        <v>4049</v>
      </c>
      <c r="H7938" s="18"/>
    </row>
    <row r="7939" spans="1:8" x14ac:dyDescent="0.25">
      <c r="A7939" s="19"/>
      <c r="C7939" t="s">
        <v>4048</v>
      </c>
      <c r="D7939" t="s">
        <v>437</v>
      </c>
      <c r="H7939" s="18"/>
    </row>
    <row r="7940" spans="1:8" x14ac:dyDescent="0.25">
      <c r="A7940" s="19"/>
      <c r="C7940" t="s">
        <v>4047</v>
      </c>
      <c r="D7940" t="s">
        <v>467</v>
      </c>
      <c r="H7940" s="18"/>
    </row>
    <row r="7941" spans="1:8" x14ac:dyDescent="0.25">
      <c r="A7941" s="19"/>
      <c r="C7941" t="s">
        <v>4046</v>
      </c>
      <c r="D7941" t="s">
        <v>470</v>
      </c>
      <c r="H7941" s="18"/>
    </row>
    <row r="7942" spans="1:8" x14ac:dyDescent="0.25">
      <c r="A7942" s="19"/>
      <c r="C7942" t="s">
        <v>4045</v>
      </c>
      <c r="D7942" t="s">
        <v>4044</v>
      </c>
      <c r="H7942" s="18"/>
    </row>
    <row r="7943" spans="1:8" x14ac:dyDescent="0.25">
      <c r="A7943" s="19"/>
      <c r="C7943" t="s">
        <v>4043</v>
      </c>
      <c r="D7943" t="s">
        <v>4042</v>
      </c>
      <c r="H7943" s="18"/>
    </row>
    <row r="7944" spans="1:8" x14ac:dyDescent="0.25">
      <c r="A7944" s="19"/>
      <c r="C7944" t="s">
        <v>4041</v>
      </c>
      <c r="D7944" t="s">
        <v>4040</v>
      </c>
      <c r="H7944" s="18"/>
    </row>
    <row r="7945" spans="1:8" x14ac:dyDescent="0.25">
      <c r="A7945" s="19"/>
      <c r="C7945" t="s">
        <v>40812</v>
      </c>
      <c r="D7945" t="s">
        <v>40811</v>
      </c>
      <c r="H7945" s="18"/>
    </row>
    <row r="7946" spans="1:8" x14ac:dyDescent="0.25">
      <c r="A7946" s="19"/>
      <c r="C7946" t="s">
        <v>4039</v>
      </c>
      <c r="D7946" t="s">
        <v>442</v>
      </c>
      <c r="H7946" s="18"/>
    </row>
    <row r="7947" spans="1:8" x14ac:dyDescent="0.25">
      <c r="A7947" s="19"/>
      <c r="C7947" t="s">
        <v>4038</v>
      </c>
      <c r="D7947" t="s">
        <v>518</v>
      </c>
      <c r="H7947" s="18"/>
    </row>
    <row r="7948" spans="1:8" x14ac:dyDescent="0.25">
      <c r="A7948" s="19"/>
      <c r="C7948" t="s">
        <v>4037</v>
      </c>
      <c r="D7948" t="s">
        <v>4036</v>
      </c>
      <c r="H7948" s="18"/>
    </row>
    <row r="7949" spans="1:8" x14ac:dyDescent="0.25">
      <c r="A7949" s="19"/>
      <c r="C7949" t="s">
        <v>4035</v>
      </c>
      <c r="D7949" t="s">
        <v>626</v>
      </c>
      <c r="H7949" s="18"/>
    </row>
    <row r="7950" spans="1:8" x14ac:dyDescent="0.25">
      <c r="A7950" s="19"/>
      <c r="C7950" t="s">
        <v>4034</v>
      </c>
      <c r="D7950" t="s">
        <v>674</v>
      </c>
      <c r="H7950" s="18"/>
    </row>
    <row r="7951" spans="1:8" x14ac:dyDescent="0.25">
      <c r="A7951" s="19"/>
      <c r="C7951" t="s">
        <v>4033</v>
      </c>
      <c r="D7951" t="s">
        <v>716</v>
      </c>
      <c r="H7951" s="18"/>
    </row>
    <row r="7952" spans="1:8" x14ac:dyDescent="0.25">
      <c r="A7952" s="19"/>
      <c r="C7952" t="s">
        <v>4032</v>
      </c>
      <c r="D7952" t="s">
        <v>756</v>
      </c>
      <c r="H7952" s="18"/>
    </row>
    <row r="7953" spans="1:8" x14ac:dyDescent="0.25">
      <c r="A7953" s="19"/>
      <c r="C7953" t="s">
        <v>4031</v>
      </c>
      <c r="D7953" t="s">
        <v>4030</v>
      </c>
      <c r="H7953" s="18"/>
    </row>
    <row r="7954" spans="1:8" x14ac:dyDescent="0.25">
      <c r="A7954" s="19"/>
      <c r="C7954" t="s">
        <v>4029</v>
      </c>
      <c r="D7954" t="s">
        <v>4028</v>
      </c>
      <c r="H7954" s="18"/>
    </row>
    <row r="7955" spans="1:8" x14ac:dyDescent="0.25">
      <c r="A7955" s="19"/>
      <c r="C7955" t="s">
        <v>4027</v>
      </c>
      <c r="D7955" t="s">
        <v>4026</v>
      </c>
      <c r="H7955" s="18"/>
    </row>
    <row r="7956" spans="1:8" x14ac:dyDescent="0.25">
      <c r="A7956" s="19"/>
      <c r="C7956" t="s">
        <v>4025</v>
      </c>
      <c r="D7956" t="s">
        <v>4024</v>
      </c>
      <c r="H7956" s="18"/>
    </row>
    <row r="7957" spans="1:8" x14ac:dyDescent="0.25">
      <c r="A7957" s="19"/>
      <c r="C7957" t="s">
        <v>4023</v>
      </c>
      <c r="D7957" t="s">
        <v>4022</v>
      </c>
      <c r="H7957" s="18"/>
    </row>
    <row r="7958" spans="1:8" x14ac:dyDescent="0.25">
      <c r="A7958" s="19"/>
      <c r="C7958" t="s">
        <v>4021</v>
      </c>
      <c r="D7958" t="s">
        <v>428</v>
      </c>
      <c r="H7958" s="18"/>
    </row>
    <row r="7959" spans="1:8" x14ac:dyDescent="0.25">
      <c r="A7959" s="19"/>
      <c r="C7959" t="s">
        <v>4020</v>
      </c>
      <c r="D7959" t="s">
        <v>506</v>
      </c>
      <c r="H7959" s="18"/>
    </row>
    <row r="7960" spans="1:8" x14ac:dyDescent="0.25">
      <c r="A7960" s="19"/>
      <c r="C7960" t="s">
        <v>4019</v>
      </c>
      <c r="D7960" t="s">
        <v>4018</v>
      </c>
      <c r="H7960" s="18"/>
    </row>
    <row r="7961" spans="1:8" x14ac:dyDescent="0.25">
      <c r="A7961" s="19"/>
      <c r="C7961" t="s">
        <v>4017</v>
      </c>
      <c r="D7961" t="s">
        <v>4016</v>
      </c>
      <c r="H7961" s="18"/>
    </row>
    <row r="7962" spans="1:8" x14ac:dyDescent="0.25">
      <c r="A7962" s="19"/>
      <c r="C7962" t="s">
        <v>4015</v>
      </c>
      <c r="D7962" t="s">
        <v>4014</v>
      </c>
      <c r="H7962" s="18"/>
    </row>
    <row r="7963" spans="1:8" x14ac:dyDescent="0.25">
      <c r="A7963" s="19"/>
      <c r="C7963" t="s">
        <v>4013</v>
      </c>
      <c r="D7963" t="s">
        <v>4012</v>
      </c>
      <c r="H7963" s="18"/>
    </row>
    <row r="7964" spans="1:8" x14ac:dyDescent="0.25">
      <c r="A7964" s="19"/>
      <c r="C7964" t="s">
        <v>4011</v>
      </c>
      <c r="D7964" t="s">
        <v>455</v>
      </c>
      <c r="H7964" s="18"/>
    </row>
    <row r="7965" spans="1:8" x14ac:dyDescent="0.25">
      <c r="A7965" s="19"/>
      <c r="C7965" t="s">
        <v>4010</v>
      </c>
      <c r="D7965" t="s">
        <v>463</v>
      </c>
      <c r="H7965" s="18"/>
    </row>
    <row r="7966" spans="1:8" x14ac:dyDescent="0.25">
      <c r="A7966" s="19"/>
      <c r="C7966" t="s">
        <v>4009</v>
      </c>
      <c r="D7966" t="s">
        <v>533</v>
      </c>
      <c r="H7966" s="18"/>
    </row>
    <row r="7967" spans="1:8" x14ac:dyDescent="0.25">
      <c r="A7967" s="19"/>
      <c r="C7967" t="s">
        <v>4008</v>
      </c>
      <c r="D7967" t="s">
        <v>687</v>
      </c>
      <c r="H7967" s="18"/>
    </row>
    <row r="7968" spans="1:8" x14ac:dyDescent="0.25">
      <c r="A7968" s="19"/>
      <c r="C7968" t="s">
        <v>4007</v>
      </c>
      <c r="D7968" t="s">
        <v>729</v>
      </c>
      <c r="H7968" s="18"/>
    </row>
    <row r="7969" spans="1:8" x14ac:dyDescent="0.25">
      <c r="A7969" s="19"/>
      <c r="C7969" t="s">
        <v>4006</v>
      </c>
      <c r="D7969" t="s">
        <v>4005</v>
      </c>
      <c r="H7969" s="18"/>
    </row>
    <row r="7970" spans="1:8" x14ac:dyDescent="0.25">
      <c r="A7970" s="19"/>
      <c r="C7970" t="s">
        <v>4004</v>
      </c>
      <c r="D7970" t="s">
        <v>804</v>
      </c>
      <c r="H7970" s="18"/>
    </row>
    <row r="7971" spans="1:8" x14ac:dyDescent="0.25">
      <c r="A7971" s="19"/>
      <c r="C7971" t="s">
        <v>4003</v>
      </c>
      <c r="D7971" t="s">
        <v>838</v>
      </c>
      <c r="H7971" s="18"/>
    </row>
    <row r="7972" spans="1:8" x14ac:dyDescent="0.25">
      <c r="A7972" s="19"/>
      <c r="C7972" t="s">
        <v>4002</v>
      </c>
      <c r="D7972" t="s">
        <v>589</v>
      </c>
      <c r="H7972" s="18"/>
    </row>
    <row r="7973" spans="1:8" x14ac:dyDescent="0.25">
      <c r="A7973" s="19"/>
      <c r="C7973" t="s">
        <v>4001</v>
      </c>
      <c r="D7973" t="s">
        <v>639</v>
      </c>
      <c r="H7973" s="18"/>
    </row>
    <row r="7974" spans="1:8" x14ac:dyDescent="0.25">
      <c r="A7974" s="19"/>
      <c r="C7974" t="s">
        <v>4000</v>
      </c>
      <c r="D7974" t="s">
        <v>3999</v>
      </c>
      <c r="H7974" s="18"/>
    </row>
    <row r="7975" spans="1:8" x14ac:dyDescent="0.25">
      <c r="A7975" s="19"/>
      <c r="C7975" t="s">
        <v>3998</v>
      </c>
      <c r="D7975" t="s">
        <v>3997</v>
      </c>
      <c r="H7975" s="18"/>
    </row>
    <row r="7976" spans="1:8" x14ac:dyDescent="0.25">
      <c r="A7976" s="19"/>
      <c r="C7976" t="s">
        <v>3996</v>
      </c>
      <c r="D7976" t="s">
        <v>3995</v>
      </c>
      <c r="H7976" s="18"/>
    </row>
    <row r="7977" spans="1:8" x14ac:dyDescent="0.25">
      <c r="A7977" s="19"/>
      <c r="C7977" t="s">
        <v>3994</v>
      </c>
      <c r="D7977" t="s">
        <v>3993</v>
      </c>
      <c r="H7977" s="18"/>
    </row>
    <row r="7978" spans="1:8" x14ac:dyDescent="0.25">
      <c r="A7978" s="19"/>
      <c r="C7978" t="s">
        <v>3992</v>
      </c>
      <c r="D7978" t="s">
        <v>3991</v>
      </c>
      <c r="H7978" s="18"/>
    </row>
    <row r="7979" spans="1:8" x14ac:dyDescent="0.25">
      <c r="A7979" s="19"/>
      <c r="C7979" t="s">
        <v>3990</v>
      </c>
      <c r="D7979" t="s">
        <v>3989</v>
      </c>
      <c r="H7979" s="18"/>
    </row>
    <row r="7980" spans="1:8" x14ac:dyDescent="0.25">
      <c r="A7980" s="19"/>
      <c r="C7980" t="s">
        <v>3988</v>
      </c>
      <c r="D7980" t="s">
        <v>3987</v>
      </c>
      <c r="H7980" s="18"/>
    </row>
    <row r="7981" spans="1:8" x14ac:dyDescent="0.25">
      <c r="A7981" s="19"/>
      <c r="C7981" t="s">
        <v>3986</v>
      </c>
      <c r="D7981" t="s">
        <v>417</v>
      </c>
      <c r="H7981" s="18"/>
    </row>
    <row r="7982" spans="1:8" x14ac:dyDescent="0.25">
      <c r="A7982" s="19"/>
      <c r="C7982" t="s">
        <v>3985</v>
      </c>
      <c r="D7982" t="s">
        <v>496</v>
      </c>
      <c r="H7982" s="18"/>
    </row>
    <row r="7983" spans="1:8" x14ac:dyDescent="0.25">
      <c r="A7983" s="19"/>
      <c r="C7983" t="s">
        <v>3984</v>
      </c>
      <c r="D7983" t="s">
        <v>432</v>
      </c>
      <c r="H7983" s="18"/>
    </row>
    <row r="7984" spans="1:8" x14ac:dyDescent="0.25">
      <c r="A7984" s="19"/>
      <c r="C7984" t="s">
        <v>3983</v>
      </c>
      <c r="D7984" t="s">
        <v>3982</v>
      </c>
      <c r="H7984" s="18"/>
    </row>
    <row r="7985" spans="1:8" x14ac:dyDescent="0.25">
      <c r="A7985" s="19"/>
      <c r="C7985" t="s">
        <v>3981</v>
      </c>
      <c r="D7985" t="s">
        <v>411</v>
      </c>
      <c r="H7985" s="18"/>
    </row>
    <row r="7986" spans="1:8" x14ac:dyDescent="0.25">
      <c r="A7986" s="19"/>
      <c r="C7986" t="s">
        <v>3980</v>
      </c>
      <c r="D7986" t="s">
        <v>446</v>
      </c>
      <c r="H7986" s="18"/>
    </row>
    <row r="7987" spans="1:8" x14ac:dyDescent="0.25">
      <c r="A7987" s="19"/>
      <c r="C7987" t="s">
        <v>3979</v>
      </c>
      <c r="D7987" t="s">
        <v>3978</v>
      </c>
      <c r="H7987" s="18"/>
    </row>
    <row r="7988" spans="1:8" x14ac:dyDescent="0.25">
      <c r="A7988" s="19"/>
      <c r="C7988" t="s">
        <v>3977</v>
      </c>
      <c r="D7988" t="s">
        <v>3976</v>
      </c>
      <c r="H7988" s="18"/>
    </row>
    <row r="7989" spans="1:8" x14ac:dyDescent="0.25">
      <c r="A7989" s="19"/>
      <c r="C7989" t="s">
        <v>3975</v>
      </c>
      <c r="D7989" t="s">
        <v>3974</v>
      </c>
      <c r="H7989" s="18"/>
    </row>
    <row r="7990" spans="1:8" x14ac:dyDescent="0.25">
      <c r="A7990" s="19"/>
      <c r="C7990" t="s">
        <v>3973</v>
      </c>
      <c r="D7990" t="s">
        <v>3972</v>
      </c>
      <c r="H7990" s="18"/>
    </row>
    <row r="7991" spans="1:8" x14ac:dyDescent="0.25">
      <c r="A7991" s="19"/>
      <c r="C7991" t="s">
        <v>3971</v>
      </c>
      <c r="D7991" t="s">
        <v>3970</v>
      </c>
      <c r="H7991" s="18"/>
    </row>
    <row r="7992" spans="1:8" x14ac:dyDescent="0.25">
      <c r="A7992" s="19"/>
      <c r="C7992" t="s">
        <v>3969</v>
      </c>
      <c r="D7992" t="s">
        <v>3968</v>
      </c>
      <c r="H7992" s="18"/>
    </row>
    <row r="7993" spans="1:8" x14ac:dyDescent="0.25">
      <c r="A7993" s="19"/>
      <c r="C7993" t="s">
        <v>40810</v>
      </c>
      <c r="D7993" t="s">
        <v>40809</v>
      </c>
      <c r="H7993" s="18"/>
    </row>
    <row r="7994" spans="1:8" x14ac:dyDescent="0.25">
      <c r="A7994" s="19"/>
      <c r="C7994" t="s">
        <v>3967</v>
      </c>
      <c r="D7994" t="s">
        <v>481</v>
      </c>
      <c r="H7994" s="18"/>
    </row>
    <row r="7995" spans="1:8" x14ac:dyDescent="0.25">
      <c r="A7995" s="19"/>
      <c r="C7995" t="s">
        <v>3966</v>
      </c>
      <c r="D7995" t="s">
        <v>3965</v>
      </c>
      <c r="H7995" s="18"/>
    </row>
    <row r="7996" spans="1:8" x14ac:dyDescent="0.25">
      <c r="A7996" s="19"/>
      <c r="C7996" t="s">
        <v>3964</v>
      </c>
      <c r="D7996" t="s">
        <v>3963</v>
      </c>
      <c r="H7996" s="18"/>
    </row>
    <row r="7997" spans="1:8" x14ac:dyDescent="0.25">
      <c r="A7997" s="19"/>
      <c r="C7997" t="s">
        <v>3962</v>
      </c>
      <c r="D7997" t="s">
        <v>477</v>
      </c>
      <c r="H7997" s="18"/>
    </row>
    <row r="7998" spans="1:8" x14ac:dyDescent="0.25">
      <c r="A7998" s="19"/>
      <c r="C7998" t="s">
        <v>3961</v>
      </c>
      <c r="D7998" t="s">
        <v>3960</v>
      </c>
      <c r="H7998" s="18"/>
    </row>
    <row r="7999" spans="1:8" x14ac:dyDescent="0.25">
      <c r="A7999" s="19"/>
      <c r="C7999" t="s">
        <v>3959</v>
      </c>
      <c r="D7999" t="s">
        <v>3958</v>
      </c>
      <c r="H7999" s="18"/>
    </row>
    <row r="8000" spans="1:8" x14ac:dyDescent="0.25">
      <c r="A8000" s="19"/>
      <c r="C8000" t="s">
        <v>3957</v>
      </c>
      <c r="D8000" t="s">
        <v>3956</v>
      </c>
      <c r="H8000" s="18"/>
    </row>
    <row r="8001" spans="1:8" x14ac:dyDescent="0.25">
      <c r="A8001" s="19"/>
      <c r="C8001" t="s">
        <v>3955</v>
      </c>
      <c r="D8001" t="s">
        <v>3954</v>
      </c>
      <c r="H8001" s="18"/>
    </row>
    <row r="8002" spans="1:8" x14ac:dyDescent="0.25">
      <c r="A8002" s="19"/>
      <c r="C8002" t="s">
        <v>3953</v>
      </c>
      <c r="D8002" t="s">
        <v>3952</v>
      </c>
      <c r="H8002" s="18"/>
    </row>
    <row r="8003" spans="1:8" x14ac:dyDescent="0.25">
      <c r="A8003" s="19"/>
      <c r="C8003" t="s">
        <v>3951</v>
      </c>
      <c r="D8003" t="s">
        <v>3950</v>
      </c>
      <c r="H8003" s="18"/>
    </row>
    <row r="8004" spans="1:8" x14ac:dyDescent="0.25">
      <c r="A8004" s="19"/>
      <c r="C8004" t="s">
        <v>3949</v>
      </c>
      <c r="D8004" t="s">
        <v>3948</v>
      </c>
      <c r="H8004" s="18"/>
    </row>
    <row r="8005" spans="1:8" x14ac:dyDescent="0.25">
      <c r="A8005" s="19"/>
      <c r="C8005" t="s">
        <v>3947</v>
      </c>
      <c r="D8005" t="s">
        <v>3946</v>
      </c>
      <c r="H8005" s="18"/>
    </row>
    <row r="8006" spans="1:8" x14ac:dyDescent="0.25">
      <c r="A8006" s="19"/>
      <c r="C8006" t="s">
        <v>3945</v>
      </c>
      <c r="D8006" t="s">
        <v>3944</v>
      </c>
      <c r="H8006" s="18"/>
    </row>
    <row r="8007" spans="1:8" x14ac:dyDescent="0.25">
      <c r="A8007" s="19"/>
      <c r="C8007" t="s">
        <v>3943</v>
      </c>
      <c r="D8007" t="s">
        <v>3942</v>
      </c>
      <c r="H8007" s="18"/>
    </row>
    <row r="8008" spans="1:8" x14ac:dyDescent="0.25">
      <c r="A8008" s="19"/>
      <c r="C8008" t="s">
        <v>3941</v>
      </c>
      <c r="D8008" t="s">
        <v>3940</v>
      </c>
      <c r="H8008" s="18"/>
    </row>
    <row r="8009" spans="1:8" x14ac:dyDescent="0.25">
      <c r="A8009" s="19"/>
      <c r="C8009" t="s">
        <v>3939</v>
      </c>
      <c r="D8009" t="s">
        <v>3938</v>
      </c>
      <c r="H8009" s="18"/>
    </row>
    <row r="8010" spans="1:8" x14ac:dyDescent="0.25">
      <c r="A8010" s="19"/>
      <c r="C8010" t="s">
        <v>3937</v>
      </c>
      <c r="D8010" t="s">
        <v>3936</v>
      </c>
      <c r="H8010" s="18"/>
    </row>
    <row r="8011" spans="1:8" x14ac:dyDescent="0.25">
      <c r="A8011" s="19"/>
      <c r="C8011" t="s">
        <v>40808</v>
      </c>
      <c r="D8011" t="s">
        <v>40807</v>
      </c>
      <c r="H8011" s="18"/>
    </row>
    <row r="8012" spans="1:8" x14ac:dyDescent="0.25">
      <c r="A8012" s="19"/>
      <c r="C8012" t="s">
        <v>40806</v>
      </c>
      <c r="D8012" t="s">
        <v>40805</v>
      </c>
      <c r="H8012" s="18"/>
    </row>
    <row r="8013" spans="1:8" x14ac:dyDescent="0.25">
      <c r="A8013" s="19"/>
      <c r="C8013" t="s">
        <v>40804</v>
      </c>
      <c r="D8013" t="s">
        <v>40803</v>
      </c>
      <c r="H8013" s="18"/>
    </row>
    <row r="8014" spans="1:8" x14ac:dyDescent="0.25">
      <c r="A8014" s="19"/>
      <c r="C8014" t="s">
        <v>3935</v>
      </c>
      <c r="D8014" t="s">
        <v>468</v>
      </c>
      <c r="H8014" s="18"/>
    </row>
    <row r="8015" spans="1:8" x14ac:dyDescent="0.25">
      <c r="A8015" s="19"/>
      <c r="C8015" t="s">
        <v>3934</v>
      </c>
      <c r="D8015" t="s">
        <v>433</v>
      </c>
      <c r="H8015" s="18"/>
    </row>
    <row r="8016" spans="1:8" x14ac:dyDescent="0.25">
      <c r="A8016" s="19"/>
      <c r="C8016" t="s">
        <v>3933</v>
      </c>
      <c r="D8016" t="s">
        <v>510</v>
      </c>
      <c r="H8016" s="18"/>
    </row>
    <row r="8017" spans="1:8" x14ac:dyDescent="0.25">
      <c r="A8017" s="19"/>
      <c r="C8017" t="s">
        <v>3932</v>
      </c>
      <c r="D8017" t="s">
        <v>568</v>
      </c>
      <c r="H8017" s="18"/>
    </row>
    <row r="8018" spans="1:8" x14ac:dyDescent="0.25">
      <c r="A8018" s="19"/>
      <c r="C8018" t="s">
        <v>3931</v>
      </c>
      <c r="D8018" t="s">
        <v>621</v>
      </c>
      <c r="H8018" s="18"/>
    </row>
    <row r="8019" spans="1:8" x14ac:dyDescent="0.25">
      <c r="A8019" s="19"/>
      <c r="C8019" t="s">
        <v>3930</v>
      </c>
      <c r="D8019" t="s">
        <v>669</v>
      </c>
      <c r="H8019" s="18"/>
    </row>
    <row r="8020" spans="1:8" x14ac:dyDescent="0.25">
      <c r="A8020" s="19"/>
      <c r="C8020" t="s">
        <v>3929</v>
      </c>
      <c r="D8020" t="s">
        <v>3928</v>
      </c>
      <c r="H8020" s="18"/>
    </row>
    <row r="8021" spans="1:8" x14ac:dyDescent="0.25">
      <c r="A8021" s="19"/>
      <c r="C8021" t="s">
        <v>3927</v>
      </c>
      <c r="D8021" t="s">
        <v>3926</v>
      </c>
      <c r="H8021" s="18"/>
    </row>
    <row r="8022" spans="1:8" x14ac:dyDescent="0.25">
      <c r="A8022" s="19"/>
      <c r="C8022" t="s">
        <v>3925</v>
      </c>
      <c r="D8022" t="s">
        <v>3924</v>
      </c>
      <c r="H8022" s="18"/>
    </row>
    <row r="8023" spans="1:8" x14ac:dyDescent="0.25">
      <c r="A8023" s="19"/>
      <c r="C8023" t="s">
        <v>3923</v>
      </c>
      <c r="D8023" t="s">
        <v>3922</v>
      </c>
      <c r="H8023" s="18"/>
    </row>
    <row r="8024" spans="1:8" x14ac:dyDescent="0.25">
      <c r="A8024" s="19"/>
      <c r="C8024" t="s">
        <v>3921</v>
      </c>
      <c r="D8024" t="s">
        <v>3920</v>
      </c>
      <c r="H8024" s="18"/>
    </row>
    <row r="8025" spans="1:8" x14ac:dyDescent="0.25">
      <c r="A8025" s="19"/>
      <c r="C8025" t="s">
        <v>3919</v>
      </c>
      <c r="D8025" t="s">
        <v>3918</v>
      </c>
      <c r="H8025" s="18"/>
    </row>
    <row r="8026" spans="1:8" x14ac:dyDescent="0.25">
      <c r="A8026" s="19"/>
      <c r="C8026" t="s">
        <v>3917</v>
      </c>
      <c r="D8026" t="s">
        <v>3916</v>
      </c>
      <c r="H8026" s="18"/>
    </row>
    <row r="8027" spans="1:8" x14ac:dyDescent="0.25">
      <c r="A8027" s="19"/>
      <c r="C8027" t="s">
        <v>3915</v>
      </c>
      <c r="D8027" t="s">
        <v>3914</v>
      </c>
      <c r="H8027" s="18"/>
    </row>
    <row r="8028" spans="1:8" x14ac:dyDescent="0.25">
      <c r="A8028" s="19"/>
      <c r="C8028" t="s">
        <v>3913</v>
      </c>
      <c r="D8028" t="s">
        <v>3912</v>
      </c>
      <c r="H8028" s="18"/>
    </row>
    <row r="8029" spans="1:8" x14ac:dyDescent="0.25">
      <c r="A8029" s="19"/>
      <c r="C8029" t="s">
        <v>40802</v>
      </c>
      <c r="D8029" t="s">
        <v>40801</v>
      </c>
      <c r="H8029" s="18"/>
    </row>
    <row r="8030" spans="1:8" x14ac:dyDescent="0.25">
      <c r="A8030" s="19"/>
      <c r="C8030" t="s">
        <v>40800</v>
      </c>
      <c r="D8030" t="s">
        <v>40799</v>
      </c>
      <c r="H8030" s="18"/>
    </row>
    <row r="8031" spans="1:8" x14ac:dyDescent="0.25">
      <c r="A8031" s="19"/>
      <c r="C8031" t="s">
        <v>3911</v>
      </c>
      <c r="D8031" t="s">
        <v>3910</v>
      </c>
      <c r="H8031" s="18"/>
    </row>
    <row r="8032" spans="1:8" x14ac:dyDescent="0.25">
      <c r="A8032" s="19"/>
      <c r="C8032" t="s">
        <v>3909</v>
      </c>
      <c r="D8032" t="s">
        <v>3908</v>
      </c>
      <c r="H8032" s="18"/>
    </row>
    <row r="8033" spans="1:8" x14ac:dyDescent="0.25">
      <c r="A8033" s="19"/>
      <c r="C8033" t="s">
        <v>3907</v>
      </c>
      <c r="D8033" t="s">
        <v>3906</v>
      </c>
      <c r="H8033" s="18"/>
    </row>
    <row r="8034" spans="1:8" x14ac:dyDescent="0.25">
      <c r="A8034" s="19"/>
      <c r="C8034" t="s">
        <v>3905</v>
      </c>
      <c r="D8034" t="s">
        <v>3904</v>
      </c>
      <c r="H8034" s="18"/>
    </row>
    <row r="8035" spans="1:8" x14ac:dyDescent="0.25">
      <c r="A8035" s="19"/>
      <c r="C8035" t="s">
        <v>3903</v>
      </c>
      <c r="D8035" t="s">
        <v>3902</v>
      </c>
      <c r="H8035" s="18"/>
    </row>
    <row r="8036" spans="1:8" x14ac:dyDescent="0.25">
      <c r="A8036" s="19"/>
      <c r="C8036" t="s">
        <v>3901</v>
      </c>
      <c r="D8036" t="s">
        <v>3900</v>
      </c>
      <c r="H8036" s="18"/>
    </row>
    <row r="8037" spans="1:8" x14ac:dyDescent="0.25">
      <c r="A8037" s="19"/>
      <c r="C8037" t="s">
        <v>3899</v>
      </c>
      <c r="D8037" t="s">
        <v>3898</v>
      </c>
      <c r="H8037" s="18"/>
    </row>
    <row r="8038" spans="1:8" x14ac:dyDescent="0.25">
      <c r="A8038" s="19"/>
      <c r="C8038" t="s">
        <v>3897</v>
      </c>
      <c r="D8038" t="s">
        <v>3896</v>
      </c>
      <c r="H8038" s="18"/>
    </row>
    <row r="8039" spans="1:8" x14ac:dyDescent="0.25">
      <c r="A8039" s="19"/>
      <c r="C8039" t="s">
        <v>3895</v>
      </c>
      <c r="D8039" t="s">
        <v>3894</v>
      </c>
      <c r="H8039" s="18"/>
    </row>
    <row r="8040" spans="1:8" x14ac:dyDescent="0.25">
      <c r="A8040" s="19"/>
      <c r="C8040" t="s">
        <v>3893</v>
      </c>
      <c r="D8040" t="s">
        <v>3892</v>
      </c>
      <c r="H8040" s="18"/>
    </row>
    <row r="8041" spans="1:8" x14ac:dyDescent="0.25">
      <c r="A8041" s="19"/>
      <c r="C8041" t="s">
        <v>3891</v>
      </c>
      <c r="D8041" t="s">
        <v>3890</v>
      </c>
      <c r="H8041" s="18"/>
    </row>
    <row r="8042" spans="1:8" x14ac:dyDescent="0.25">
      <c r="A8042" s="19"/>
      <c r="C8042" t="s">
        <v>3889</v>
      </c>
      <c r="D8042" t="s">
        <v>3888</v>
      </c>
      <c r="H8042" s="18"/>
    </row>
    <row r="8043" spans="1:8" x14ac:dyDescent="0.25">
      <c r="A8043" s="19"/>
      <c r="C8043" t="s">
        <v>3887</v>
      </c>
      <c r="D8043" t="s">
        <v>3886</v>
      </c>
      <c r="H8043" s="18"/>
    </row>
    <row r="8044" spans="1:8" x14ac:dyDescent="0.25">
      <c r="A8044" s="19"/>
      <c r="C8044" t="s">
        <v>3885</v>
      </c>
      <c r="D8044" t="s">
        <v>3884</v>
      </c>
      <c r="H8044" s="18"/>
    </row>
    <row r="8045" spans="1:8" x14ac:dyDescent="0.25">
      <c r="A8045" s="19"/>
      <c r="C8045" t="s">
        <v>3883</v>
      </c>
      <c r="D8045" t="s">
        <v>3882</v>
      </c>
      <c r="H8045" s="18"/>
    </row>
    <row r="8046" spans="1:8" x14ac:dyDescent="0.25">
      <c r="A8046" s="19"/>
      <c r="C8046" t="s">
        <v>3881</v>
      </c>
      <c r="D8046" t="s">
        <v>3880</v>
      </c>
      <c r="H8046" s="18"/>
    </row>
    <row r="8047" spans="1:8" x14ac:dyDescent="0.25">
      <c r="A8047" s="19"/>
      <c r="C8047" t="s">
        <v>40798</v>
      </c>
      <c r="D8047" t="s">
        <v>40797</v>
      </c>
      <c r="H8047" s="18"/>
    </row>
    <row r="8048" spans="1:8" x14ac:dyDescent="0.25">
      <c r="A8048" s="19"/>
      <c r="C8048" t="s">
        <v>40796</v>
      </c>
      <c r="D8048" t="s">
        <v>40795</v>
      </c>
      <c r="H8048" s="18"/>
    </row>
    <row r="8049" spans="1:8" x14ac:dyDescent="0.25">
      <c r="A8049" s="19"/>
      <c r="C8049" t="s">
        <v>40794</v>
      </c>
      <c r="D8049" t="s">
        <v>40793</v>
      </c>
      <c r="H8049" s="18"/>
    </row>
    <row r="8050" spans="1:8" x14ac:dyDescent="0.25">
      <c r="A8050" s="19"/>
      <c r="C8050" t="s">
        <v>3879</v>
      </c>
      <c r="D8050" t="s">
        <v>3878</v>
      </c>
      <c r="H8050" s="18"/>
    </row>
    <row r="8051" spans="1:8" x14ac:dyDescent="0.25">
      <c r="A8051" s="19"/>
      <c r="C8051" t="s">
        <v>3877</v>
      </c>
      <c r="D8051" t="s">
        <v>3876</v>
      </c>
      <c r="H8051" s="18"/>
    </row>
    <row r="8052" spans="1:8" x14ac:dyDescent="0.25">
      <c r="A8052" s="19"/>
      <c r="C8052" t="s">
        <v>3875</v>
      </c>
      <c r="D8052" t="s">
        <v>3874</v>
      </c>
      <c r="H8052" s="18"/>
    </row>
    <row r="8053" spans="1:8" x14ac:dyDescent="0.25">
      <c r="A8053" s="19"/>
      <c r="C8053" t="s">
        <v>3873</v>
      </c>
      <c r="D8053" t="s">
        <v>3872</v>
      </c>
      <c r="H8053" s="18"/>
    </row>
    <row r="8054" spans="1:8" x14ac:dyDescent="0.25">
      <c r="A8054" s="19"/>
      <c r="C8054" t="s">
        <v>3871</v>
      </c>
      <c r="D8054" t="s">
        <v>3870</v>
      </c>
      <c r="H8054" s="18"/>
    </row>
    <row r="8055" spans="1:8" x14ac:dyDescent="0.25">
      <c r="A8055" s="19"/>
      <c r="C8055" t="s">
        <v>3869</v>
      </c>
      <c r="D8055" t="s">
        <v>3868</v>
      </c>
      <c r="H8055" s="18"/>
    </row>
    <row r="8056" spans="1:8" x14ac:dyDescent="0.25">
      <c r="A8056" s="19"/>
      <c r="C8056" t="s">
        <v>3867</v>
      </c>
      <c r="D8056" t="s">
        <v>3866</v>
      </c>
      <c r="H8056" s="18"/>
    </row>
    <row r="8057" spans="1:8" x14ac:dyDescent="0.25">
      <c r="A8057" s="19"/>
      <c r="C8057" t="s">
        <v>3865</v>
      </c>
      <c r="D8057" t="s">
        <v>3864</v>
      </c>
      <c r="H8057" s="18"/>
    </row>
    <row r="8058" spans="1:8" x14ac:dyDescent="0.25">
      <c r="A8058" s="19"/>
      <c r="C8058" t="s">
        <v>40792</v>
      </c>
      <c r="D8058" t="s">
        <v>40791</v>
      </c>
      <c r="H8058" s="18"/>
    </row>
    <row r="8059" spans="1:8" x14ac:dyDescent="0.25">
      <c r="A8059" s="19"/>
      <c r="C8059" t="s">
        <v>3863</v>
      </c>
      <c r="D8059" t="s">
        <v>3862</v>
      </c>
      <c r="H8059" s="18"/>
    </row>
    <row r="8060" spans="1:8" x14ac:dyDescent="0.25">
      <c r="A8060" s="19"/>
      <c r="C8060" t="s">
        <v>3861</v>
      </c>
      <c r="D8060" t="s">
        <v>3860</v>
      </c>
      <c r="H8060" s="18"/>
    </row>
    <row r="8061" spans="1:8" x14ac:dyDescent="0.25">
      <c r="A8061" s="19"/>
      <c r="C8061" t="s">
        <v>3859</v>
      </c>
      <c r="D8061" t="s">
        <v>3858</v>
      </c>
      <c r="H8061" s="18"/>
    </row>
    <row r="8062" spans="1:8" x14ac:dyDescent="0.25">
      <c r="A8062" s="19"/>
      <c r="C8062" t="s">
        <v>3857</v>
      </c>
      <c r="D8062" t="s">
        <v>3856</v>
      </c>
      <c r="H8062" s="18"/>
    </row>
    <row r="8063" spans="1:8" x14ac:dyDescent="0.25">
      <c r="A8063" s="19"/>
      <c r="C8063" t="s">
        <v>3855</v>
      </c>
      <c r="D8063" t="s">
        <v>3854</v>
      </c>
      <c r="H8063" s="18"/>
    </row>
    <row r="8064" spans="1:8" x14ac:dyDescent="0.25">
      <c r="A8064" s="19"/>
      <c r="C8064" t="s">
        <v>3853</v>
      </c>
      <c r="D8064" t="s">
        <v>3852</v>
      </c>
      <c r="H8064" s="18"/>
    </row>
    <row r="8065" spans="1:8" x14ac:dyDescent="0.25">
      <c r="A8065" s="19"/>
      <c r="C8065" t="s">
        <v>3851</v>
      </c>
      <c r="D8065" t="s">
        <v>3850</v>
      </c>
      <c r="H8065" s="18"/>
    </row>
    <row r="8066" spans="1:8" x14ac:dyDescent="0.25">
      <c r="A8066" s="19"/>
      <c r="C8066" t="s">
        <v>3849</v>
      </c>
      <c r="D8066" t="s">
        <v>3848</v>
      </c>
      <c r="H8066" s="18"/>
    </row>
    <row r="8067" spans="1:8" x14ac:dyDescent="0.25">
      <c r="A8067" s="19"/>
      <c r="C8067" t="s">
        <v>3847</v>
      </c>
      <c r="D8067" t="s">
        <v>3846</v>
      </c>
      <c r="H8067" s="18"/>
    </row>
    <row r="8068" spans="1:8" x14ac:dyDescent="0.25">
      <c r="A8068" s="19"/>
      <c r="C8068" t="s">
        <v>3845</v>
      </c>
      <c r="D8068" t="s">
        <v>3844</v>
      </c>
      <c r="H8068" s="18"/>
    </row>
    <row r="8069" spans="1:8" x14ac:dyDescent="0.25">
      <c r="A8069" s="19"/>
      <c r="C8069" t="s">
        <v>3843</v>
      </c>
      <c r="D8069" t="s">
        <v>3842</v>
      </c>
      <c r="H8069" s="18"/>
    </row>
    <row r="8070" spans="1:8" x14ac:dyDescent="0.25">
      <c r="A8070" s="19"/>
      <c r="C8070" t="s">
        <v>3841</v>
      </c>
      <c r="D8070" t="s">
        <v>3840</v>
      </c>
      <c r="H8070" s="18"/>
    </row>
    <row r="8071" spans="1:8" x14ac:dyDescent="0.25">
      <c r="A8071" s="19"/>
      <c r="C8071" t="s">
        <v>3839</v>
      </c>
      <c r="D8071" t="s">
        <v>3838</v>
      </c>
      <c r="H8071" s="18"/>
    </row>
    <row r="8072" spans="1:8" x14ac:dyDescent="0.25">
      <c r="A8072" s="19"/>
      <c r="C8072" t="s">
        <v>3837</v>
      </c>
      <c r="D8072" t="s">
        <v>3836</v>
      </c>
      <c r="H8072" s="18"/>
    </row>
    <row r="8073" spans="1:8" x14ac:dyDescent="0.25">
      <c r="A8073" s="19"/>
      <c r="C8073" t="s">
        <v>3835</v>
      </c>
      <c r="D8073" t="s">
        <v>3834</v>
      </c>
      <c r="H8073" s="18"/>
    </row>
    <row r="8074" spans="1:8" x14ac:dyDescent="0.25">
      <c r="A8074" s="19"/>
      <c r="C8074" t="s">
        <v>3833</v>
      </c>
      <c r="D8074" t="s">
        <v>3832</v>
      </c>
      <c r="H8074" s="18"/>
    </row>
    <row r="8075" spans="1:8" x14ac:dyDescent="0.25">
      <c r="A8075" s="19"/>
      <c r="C8075" t="s">
        <v>3831</v>
      </c>
      <c r="D8075" t="s">
        <v>3830</v>
      </c>
      <c r="H8075" s="18"/>
    </row>
    <row r="8076" spans="1:8" x14ac:dyDescent="0.25">
      <c r="A8076" s="19"/>
      <c r="C8076" t="s">
        <v>3829</v>
      </c>
      <c r="D8076" t="s">
        <v>3828</v>
      </c>
      <c r="H8076" s="18"/>
    </row>
    <row r="8077" spans="1:8" x14ac:dyDescent="0.25">
      <c r="A8077" s="19"/>
      <c r="C8077" t="s">
        <v>3827</v>
      </c>
      <c r="D8077" t="s">
        <v>3826</v>
      </c>
      <c r="H8077" s="18"/>
    </row>
    <row r="8078" spans="1:8" x14ac:dyDescent="0.25">
      <c r="A8078" s="19"/>
      <c r="C8078" t="s">
        <v>3825</v>
      </c>
      <c r="D8078" t="s">
        <v>3824</v>
      </c>
      <c r="H8078" s="18"/>
    </row>
    <row r="8079" spans="1:8" x14ac:dyDescent="0.25">
      <c r="A8079" s="19"/>
      <c r="C8079" t="s">
        <v>3823</v>
      </c>
      <c r="D8079" t="s">
        <v>3822</v>
      </c>
      <c r="H8079" s="18"/>
    </row>
    <row r="8080" spans="1:8" x14ac:dyDescent="0.25">
      <c r="A8080" s="19"/>
      <c r="C8080" t="s">
        <v>40790</v>
      </c>
      <c r="D8080" t="s">
        <v>40789</v>
      </c>
      <c r="H8080" s="18"/>
    </row>
    <row r="8081" spans="1:8" x14ac:dyDescent="0.25">
      <c r="A8081" s="19"/>
      <c r="C8081" t="s">
        <v>3821</v>
      </c>
      <c r="D8081" t="s">
        <v>3820</v>
      </c>
      <c r="H8081" s="18"/>
    </row>
    <row r="8082" spans="1:8" x14ac:dyDescent="0.25">
      <c r="A8082" s="19"/>
      <c r="C8082" t="s">
        <v>40788</v>
      </c>
      <c r="D8082" t="s">
        <v>40787</v>
      </c>
      <c r="H8082" s="18"/>
    </row>
    <row r="8083" spans="1:8" x14ac:dyDescent="0.25">
      <c r="A8083" s="19"/>
      <c r="C8083" t="s">
        <v>40786</v>
      </c>
      <c r="D8083" t="s">
        <v>40785</v>
      </c>
      <c r="H8083" s="18"/>
    </row>
    <row r="8084" spans="1:8" x14ac:dyDescent="0.25">
      <c r="A8084" s="19"/>
      <c r="C8084" t="s">
        <v>40784</v>
      </c>
      <c r="D8084" t="s">
        <v>40783</v>
      </c>
      <c r="H8084" s="18"/>
    </row>
    <row r="8085" spans="1:8" x14ac:dyDescent="0.25">
      <c r="A8085" s="19"/>
      <c r="C8085" t="s">
        <v>40782</v>
      </c>
      <c r="D8085" t="s">
        <v>40781</v>
      </c>
      <c r="H8085" s="18"/>
    </row>
    <row r="8086" spans="1:8" x14ac:dyDescent="0.25">
      <c r="A8086" s="19"/>
      <c r="C8086" t="s">
        <v>40780</v>
      </c>
      <c r="D8086" t="s">
        <v>40779</v>
      </c>
      <c r="H8086" s="18"/>
    </row>
    <row r="8087" spans="1:8" x14ac:dyDescent="0.25">
      <c r="A8087" s="19"/>
      <c r="C8087" t="s">
        <v>40778</v>
      </c>
      <c r="D8087" t="s">
        <v>40777</v>
      </c>
      <c r="H8087" s="18"/>
    </row>
    <row r="8088" spans="1:8" x14ac:dyDescent="0.25">
      <c r="A8088" s="19"/>
      <c r="C8088" t="s">
        <v>40776</v>
      </c>
      <c r="D8088" t="s">
        <v>40775</v>
      </c>
      <c r="H8088" s="18"/>
    </row>
    <row r="8089" spans="1:8" x14ac:dyDescent="0.25">
      <c r="A8089" s="19"/>
      <c r="C8089" t="s">
        <v>3819</v>
      </c>
      <c r="D8089" t="s">
        <v>3818</v>
      </c>
      <c r="H8089" s="18"/>
    </row>
    <row r="8090" spans="1:8" x14ac:dyDescent="0.25">
      <c r="A8090" s="19"/>
      <c r="C8090" t="s">
        <v>40774</v>
      </c>
      <c r="D8090" t="s">
        <v>40773</v>
      </c>
      <c r="H8090" s="18"/>
    </row>
    <row r="8091" spans="1:8" x14ac:dyDescent="0.25">
      <c r="A8091" s="19"/>
      <c r="C8091" t="s">
        <v>3817</v>
      </c>
      <c r="D8091" t="s">
        <v>3816</v>
      </c>
      <c r="H8091" s="18"/>
    </row>
    <row r="8092" spans="1:8" x14ac:dyDescent="0.25">
      <c r="A8092" s="19"/>
      <c r="C8092" t="s">
        <v>40772</v>
      </c>
      <c r="D8092" t="s">
        <v>40771</v>
      </c>
      <c r="H8092" s="18"/>
    </row>
    <row r="8093" spans="1:8" x14ac:dyDescent="0.25">
      <c r="A8093" s="19"/>
      <c r="C8093" t="s">
        <v>3815</v>
      </c>
      <c r="D8093" t="s">
        <v>3814</v>
      </c>
      <c r="H8093" s="18"/>
    </row>
    <row r="8094" spans="1:8" x14ac:dyDescent="0.25">
      <c r="A8094" s="19"/>
      <c r="C8094" t="s">
        <v>3813</v>
      </c>
      <c r="D8094" t="s">
        <v>3812</v>
      </c>
      <c r="H8094" s="18"/>
    </row>
    <row r="8095" spans="1:8" x14ac:dyDescent="0.25">
      <c r="A8095" s="19"/>
      <c r="C8095" t="s">
        <v>3811</v>
      </c>
      <c r="D8095" t="s">
        <v>3810</v>
      </c>
      <c r="H8095" s="18"/>
    </row>
    <row r="8096" spans="1:8" x14ac:dyDescent="0.25">
      <c r="A8096" s="19"/>
      <c r="C8096" t="s">
        <v>3809</v>
      </c>
      <c r="D8096" t="s">
        <v>3808</v>
      </c>
      <c r="H8096" s="18"/>
    </row>
    <row r="8097" spans="1:8" x14ac:dyDescent="0.25">
      <c r="A8097" s="19"/>
      <c r="C8097" t="s">
        <v>3807</v>
      </c>
      <c r="D8097" t="s">
        <v>3806</v>
      </c>
      <c r="H8097" s="18"/>
    </row>
    <row r="8098" spans="1:8" x14ac:dyDescent="0.25">
      <c r="A8098" s="19"/>
      <c r="C8098" t="s">
        <v>3805</v>
      </c>
      <c r="D8098" t="s">
        <v>3804</v>
      </c>
      <c r="H8098" s="18"/>
    </row>
    <row r="8099" spans="1:8" x14ac:dyDescent="0.25">
      <c r="A8099" s="19"/>
      <c r="C8099" t="s">
        <v>3803</v>
      </c>
      <c r="D8099" t="s">
        <v>3802</v>
      </c>
      <c r="H8099" s="18"/>
    </row>
    <row r="8100" spans="1:8" x14ac:dyDescent="0.25">
      <c r="A8100" s="19"/>
      <c r="C8100" t="s">
        <v>40770</v>
      </c>
      <c r="D8100" t="s">
        <v>40769</v>
      </c>
      <c r="H8100" s="18"/>
    </row>
    <row r="8101" spans="1:8" x14ac:dyDescent="0.25">
      <c r="A8101" s="19"/>
      <c r="C8101" t="s">
        <v>40768</v>
      </c>
      <c r="D8101" t="s">
        <v>40767</v>
      </c>
      <c r="H8101" s="18"/>
    </row>
    <row r="8102" spans="1:8" x14ac:dyDescent="0.25">
      <c r="A8102" s="19"/>
      <c r="C8102" t="s">
        <v>40766</v>
      </c>
      <c r="D8102" t="s">
        <v>40765</v>
      </c>
      <c r="H8102" s="18"/>
    </row>
    <row r="8103" spans="1:8" x14ac:dyDescent="0.25">
      <c r="A8103" s="19"/>
      <c r="C8103" t="s">
        <v>40764</v>
      </c>
      <c r="D8103" t="s">
        <v>40763</v>
      </c>
      <c r="H8103" s="18"/>
    </row>
    <row r="8104" spans="1:8" x14ac:dyDescent="0.25">
      <c r="A8104" s="19"/>
      <c r="C8104" t="s">
        <v>40762</v>
      </c>
      <c r="D8104" t="s">
        <v>40761</v>
      </c>
      <c r="H8104" s="18"/>
    </row>
    <row r="8105" spans="1:8" x14ac:dyDescent="0.25">
      <c r="A8105" s="19"/>
      <c r="C8105" t="s">
        <v>40760</v>
      </c>
      <c r="D8105" t="s">
        <v>40759</v>
      </c>
      <c r="H8105" s="18"/>
    </row>
    <row r="8106" spans="1:8" x14ac:dyDescent="0.25">
      <c r="A8106" s="19"/>
      <c r="C8106" t="s">
        <v>40758</v>
      </c>
      <c r="D8106" t="s">
        <v>40757</v>
      </c>
      <c r="H8106" s="18"/>
    </row>
    <row r="8107" spans="1:8" x14ac:dyDescent="0.25">
      <c r="A8107" s="19"/>
      <c r="C8107" t="s">
        <v>40756</v>
      </c>
      <c r="D8107" t="s">
        <v>40755</v>
      </c>
      <c r="H8107" s="18"/>
    </row>
    <row r="8108" spans="1:8" x14ac:dyDescent="0.25">
      <c r="A8108" s="19"/>
      <c r="C8108" t="s">
        <v>40754</v>
      </c>
      <c r="D8108" t="s">
        <v>40753</v>
      </c>
      <c r="H8108" s="18"/>
    </row>
    <row r="8109" spans="1:8" x14ac:dyDescent="0.25">
      <c r="A8109" s="19"/>
      <c r="C8109" t="s">
        <v>40752</v>
      </c>
      <c r="D8109" t="s">
        <v>40751</v>
      </c>
      <c r="H8109" s="18"/>
    </row>
    <row r="8110" spans="1:8" x14ac:dyDescent="0.25">
      <c r="A8110" s="19"/>
      <c r="C8110" t="s">
        <v>40750</v>
      </c>
      <c r="D8110" t="s">
        <v>40749</v>
      </c>
      <c r="H8110" s="18"/>
    </row>
    <row r="8111" spans="1:8" x14ac:dyDescent="0.25">
      <c r="A8111" s="19"/>
      <c r="C8111" t="s">
        <v>40748</v>
      </c>
      <c r="D8111" t="s">
        <v>40747</v>
      </c>
      <c r="H8111" s="18"/>
    </row>
    <row r="8112" spans="1:8" x14ac:dyDescent="0.25">
      <c r="A8112" s="19"/>
      <c r="C8112" t="s">
        <v>40746</v>
      </c>
      <c r="D8112" t="s">
        <v>40745</v>
      </c>
      <c r="H8112" s="18"/>
    </row>
    <row r="8113" spans="1:8" x14ac:dyDescent="0.25">
      <c r="A8113" s="19"/>
      <c r="C8113" t="s">
        <v>40744</v>
      </c>
      <c r="D8113" t="s">
        <v>40743</v>
      </c>
      <c r="H8113" s="18"/>
    </row>
    <row r="8114" spans="1:8" x14ac:dyDescent="0.25">
      <c r="A8114" s="19"/>
      <c r="C8114" t="s">
        <v>40742</v>
      </c>
      <c r="D8114" t="s">
        <v>40741</v>
      </c>
      <c r="H8114" s="18"/>
    </row>
    <row r="8115" spans="1:8" x14ac:dyDescent="0.25">
      <c r="A8115" s="19"/>
      <c r="C8115" t="s">
        <v>40740</v>
      </c>
      <c r="D8115" t="s">
        <v>40739</v>
      </c>
      <c r="H8115" s="18"/>
    </row>
    <row r="8116" spans="1:8" x14ac:dyDescent="0.25">
      <c r="A8116" s="19"/>
      <c r="C8116" t="s">
        <v>40738</v>
      </c>
      <c r="D8116" t="s">
        <v>40737</v>
      </c>
      <c r="H8116" s="18"/>
    </row>
    <row r="8117" spans="1:8" x14ac:dyDescent="0.25">
      <c r="A8117" s="731" t="s">
        <v>208</v>
      </c>
      <c r="B8117" s="732"/>
      <c r="C8117" s="732"/>
      <c r="D8117" s="732"/>
      <c r="E8117" s="732"/>
      <c r="F8117" s="732"/>
      <c r="G8117" s="732"/>
      <c r="H8117" s="733"/>
    </row>
    <row r="8118" spans="1:8" x14ac:dyDescent="0.25">
      <c r="A8118" s="734" t="s">
        <v>7192</v>
      </c>
      <c r="B8118" s="735"/>
      <c r="C8118" s="735"/>
      <c r="D8118" s="735"/>
      <c r="E8118" s="735" t="s">
        <v>3794</v>
      </c>
      <c r="F8118" s="735"/>
      <c r="G8118" s="735"/>
      <c r="H8118" s="736"/>
    </row>
    <row r="8119" spans="1:8" x14ac:dyDescent="0.25">
      <c r="A8119" s="328" t="s">
        <v>11302</v>
      </c>
      <c r="B8119" s="290" t="s">
        <v>7190</v>
      </c>
      <c r="C8119" s="290" t="s">
        <v>7189</v>
      </c>
      <c r="D8119" s="291" t="s">
        <v>7188</v>
      </c>
      <c r="E8119" s="288" t="s">
        <v>7191</v>
      </c>
      <c r="F8119" s="290" t="s">
        <v>7190</v>
      </c>
      <c r="G8119" s="290" t="s">
        <v>7189</v>
      </c>
      <c r="H8119" s="327" t="s">
        <v>7188</v>
      </c>
    </row>
    <row r="8120" spans="1:8" x14ac:dyDescent="0.25">
      <c r="A8120" s="19" t="s">
        <v>37260</v>
      </c>
      <c r="B8120" t="s">
        <v>40736</v>
      </c>
      <c r="C8120" t="s">
        <v>40735</v>
      </c>
      <c r="D8120" t="s">
        <v>37259</v>
      </c>
      <c r="E8120" t="s">
        <v>8868</v>
      </c>
      <c r="F8120" t="s">
        <v>40734</v>
      </c>
      <c r="G8120" t="s">
        <v>40733</v>
      </c>
      <c r="H8120" s="18" t="s">
        <v>8857</v>
      </c>
    </row>
    <row r="8121" spans="1:8" x14ac:dyDescent="0.25">
      <c r="A8121" s="19" t="s">
        <v>37258</v>
      </c>
      <c r="B8121" t="s">
        <v>37200</v>
      </c>
      <c r="C8121" t="s">
        <v>40732</v>
      </c>
      <c r="D8121" t="s">
        <v>36693</v>
      </c>
      <c r="E8121" t="s">
        <v>8866</v>
      </c>
      <c r="F8121" t="s">
        <v>40731</v>
      </c>
      <c r="G8121" t="s">
        <v>40730</v>
      </c>
      <c r="H8121" s="18" t="s">
        <v>8392</v>
      </c>
    </row>
    <row r="8122" spans="1:8" x14ac:dyDescent="0.25">
      <c r="A8122" s="19" t="s">
        <v>37255</v>
      </c>
      <c r="B8122" t="s">
        <v>37151</v>
      </c>
      <c r="C8122" t="s">
        <v>40729</v>
      </c>
      <c r="D8122" t="s">
        <v>36036</v>
      </c>
      <c r="E8122" t="s">
        <v>8864</v>
      </c>
      <c r="F8122" t="s">
        <v>8855</v>
      </c>
      <c r="G8122" t="s">
        <v>40728</v>
      </c>
      <c r="H8122" s="18" t="s">
        <v>8385</v>
      </c>
    </row>
    <row r="8123" spans="1:8" x14ac:dyDescent="0.25">
      <c r="A8123" s="19" t="s">
        <v>37252</v>
      </c>
      <c r="B8123" t="s">
        <v>37155</v>
      </c>
      <c r="C8123" t="s">
        <v>40727</v>
      </c>
      <c r="D8123" t="s">
        <v>36688</v>
      </c>
      <c r="E8123" t="s">
        <v>8862</v>
      </c>
      <c r="F8123" t="s">
        <v>8839</v>
      </c>
      <c r="G8123" t="s">
        <v>40726</v>
      </c>
      <c r="H8123" s="18" t="s">
        <v>8055</v>
      </c>
    </row>
    <row r="8124" spans="1:8" x14ac:dyDescent="0.25">
      <c r="A8124" s="19" t="s">
        <v>37249</v>
      </c>
      <c r="B8124" t="s">
        <v>37248</v>
      </c>
      <c r="C8124" t="s">
        <v>40725</v>
      </c>
      <c r="D8124" t="s">
        <v>36669</v>
      </c>
      <c r="E8124" t="s">
        <v>8859</v>
      </c>
      <c r="F8124" t="s">
        <v>8827</v>
      </c>
      <c r="G8124" t="s">
        <v>40724</v>
      </c>
      <c r="H8124" s="18" t="s">
        <v>7461</v>
      </c>
    </row>
    <row r="8125" spans="1:8" x14ac:dyDescent="0.25">
      <c r="A8125" s="19" t="s">
        <v>37246</v>
      </c>
      <c r="B8125" t="s">
        <v>37210</v>
      </c>
      <c r="C8125" t="s">
        <v>40723</v>
      </c>
      <c r="D8125" t="s">
        <v>36658</v>
      </c>
      <c r="E8125" t="s">
        <v>8856</v>
      </c>
      <c r="F8125" t="s">
        <v>8847</v>
      </c>
      <c r="G8125" t="s">
        <v>40722</v>
      </c>
      <c r="H8125" s="18" t="s">
        <v>8038</v>
      </c>
    </row>
    <row r="8126" spans="1:8" x14ac:dyDescent="0.25">
      <c r="A8126" s="19" t="s">
        <v>37244</v>
      </c>
      <c r="B8126" t="s">
        <v>37107</v>
      </c>
      <c r="C8126" t="s">
        <v>40721</v>
      </c>
      <c r="D8126" t="s">
        <v>37256</v>
      </c>
      <c r="E8126" t="s">
        <v>8852</v>
      </c>
      <c r="F8126" t="s">
        <v>8835</v>
      </c>
      <c r="G8126" t="s">
        <v>40720</v>
      </c>
      <c r="H8126" s="18" t="s">
        <v>8037</v>
      </c>
    </row>
    <row r="8127" spans="1:8" x14ac:dyDescent="0.25">
      <c r="A8127" s="19" t="s">
        <v>37241</v>
      </c>
      <c r="B8127" t="s">
        <v>26997</v>
      </c>
      <c r="C8127" t="s">
        <v>40719</v>
      </c>
      <c r="D8127" t="s">
        <v>36330</v>
      </c>
      <c r="E8127" t="s">
        <v>8848</v>
      </c>
      <c r="F8127" t="s">
        <v>8703</v>
      </c>
      <c r="G8127" t="s">
        <v>40718</v>
      </c>
      <c r="H8127" s="18" t="s">
        <v>8382</v>
      </c>
    </row>
    <row r="8128" spans="1:8" x14ac:dyDescent="0.25">
      <c r="A8128" s="19" t="s">
        <v>37238</v>
      </c>
      <c r="B8128" t="s">
        <v>37143</v>
      </c>
      <c r="C8128" t="s">
        <v>40717</v>
      </c>
      <c r="D8128" t="s">
        <v>36004</v>
      </c>
      <c r="E8128" t="s">
        <v>8844</v>
      </c>
      <c r="F8128" t="s">
        <v>8738</v>
      </c>
      <c r="G8128" t="s">
        <v>40716</v>
      </c>
      <c r="H8128" s="18" t="s">
        <v>8381</v>
      </c>
    </row>
    <row r="8129" spans="1:8" x14ac:dyDescent="0.25">
      <c r="A8129" s="19" t="s">
        <v>37235</v>
      </c>
      <c r="B8129" t="s">
        <v>37257</v>
      </c>
      <c r="C8129" t="s">
        <v>40715</v>
      </c>
      <c r="D8129" t="s">
        <v>36323</v>
      </c>
      <c r="E8129" t="s">
        <v>8840</v>
      </c>
      <c r="F8129" t="s">
        <v>8858</v>
      </c>
      <c r="G8129" t="s">
        <v>40714</v>
      </c>
      <c r="H8129" s="18" t="s">
        <v>8033</v>
      </c>
    </row>
    <row r="8130" spans="1:8" x14ac:dyDescent="0.25">
      <c r="A8130" s="19" t="s">
        <v>37232</v>
      </c>
      <c r="B8130" t="s">
        <v>8648</v>
      </c>
      <c r="C8130" t="s">
        <v>40713</v>
      </c>
      <c r="D8130" t="s">
        <v>36302</v>
      </c>
      <c r="E8130" t="s">
        <v>8836</v>
      </c>
      <c r="F8130" t="s">
        <v>8691</v>
      </c>
      <c r="G8130" t="s">
        <v>40712</v>
      </c>
      <c r="H8130" s="18" t="s">
        <v>8024</v>
      </c>
    </row>
    <row r="8131" spans="1:8" x14ac:dyDescent="0.25">
      <c r="A8131" s="19" t="s">
        <v>37229</v>
      </c>
      <c r="B8131" t="s">
        <v>36940</v>
      </c>
      <c r="C8131" t="s">
        <v>40711</v>
      </c>
      <c r="D8131" t="s">
        <v>37253</v>
      </c>
      <c r="E8131" t="s">
        <v>8832</v>
      </c>
      <c r="F8131" t="s">
        <v>8672</v>
      </c>
      <c r="G8131" t="s">
        <v>40710</v>
      </c>
      <c r="H8131" s="18" t="s">
        <v>7762</v>
      </c>
    </row>
    <row r="8132" spans="1:8" x14ac:dyDescent="0.25">
      <c r="A8132" s="19" t="s">
        <v>37226</v>
      </c>
      <c r="B8132" t="s">
        <v>36936</v>
      </c>
      <c r="C8132" t="s">
        <v>40709</v>
      </c>
      <c r="D8132" t="s">
        <v>35583</v>
      </c>
      <c r="E8132" t="s">
        <v>8828</v>
      </c>
      <c r="F8132" t="s">
        <v>8687</v>
      </c>
      <c r="G8132" t="s">
        <v>40708</v>
      </c>
      <c r="H8132" s="18" t="s">
        <v>8369</v>
      </c>
    </row>
    <row r="8133" spans="1:8" x14ac:dyDescent="0.25">
      <c r="A8133" s="19" t="s">
        <v>37223</v>
      </c>
      <c r="B8133" t="s">
        <v>37147</v>
      </c>
      <c r="C8133" t="s">
        <v>40707</v>
      </c>
      <c r="D8133" t="s">
        <v>37250</v>
      </c>
      <c r="E8133" t="s">
        <v>8824</v>
      </c>
      <c r="F8133" t="s">
        <v>8788</v>
      </c>
      <c r="G8133" t="s">
        <v>40706</v>
      </c>
      <c r="H8133" s="18" t="s">
        <v>8010</v>
      </c>
    </row>
    <row r="8134" spans="1:8" x14ac:dyDescent="0.25">
      <c r="A8134" s="19" t="s">
        <v>37220</v>
      </c>
      <c r="B8134" t="s">
        <v>37254</v>
      </c>
      <c r="C8134" t="s">
        <v>40705</v>
      </c>
      <c r="D8134" t="s">
        <v>37247</v>
      </c>
      <c r="E8134" t="s">
        <v>8820</v>
      </c>
      <c r="F8134" t="s">
        <v>8742</v>
      </c>
      <c r="G8134" t="s">
        <v>40704</v>
      </c>
      <c r="H8134" s="18" t="s">
        <v>7751</v>
      </c>
    </row>
    <row r="8135" spans="1:8" x14ac:dyDescent="0.25">
      <c r="A8135" s="19" t="s">
        <v>37217</v>
      </c>
      <c r="B8135" t="s">
        <v>37251</v>
      </c>
      <c r="C8135" t="s">
        <v>40703</v>
      </c>
      <c r="D8135" t="s">
        <v>35948</v>
      </c>
      <c r="E8135" t="s">
        <v>8816</v>
      </c>
      <c r="F8135" t="s">
        <v>8648</v>
      </c>
      <c r="G8135" t="s">
        <v>40702</v>
      </c>
      <c r="H8135" s="18" t="s">
        <v>8358</v>
      </c>
    </row>
    <row r="8136" spans="1:8" x14ac:dyDescent="0.25">
      <c r="A8136" s="19" t="s">
        <v>37214</v>
      </c>
      <c r="B8136" t="s">
        <v>37216</v>
      </c>
      <c r="C8136" t="s">
        <v>40701</v>
      </c>
      <c r="D8136" t="s">
        <v>36587</v>
      </c>
      <c r="E8136" t="s">
        <v>8812</v>
      </c>
      <c r="F8136" t="s">
        <v>8683</v>
      </c>
      <c r="G8136" t="s">
        <v>40700</v>
      </c>
      <c r="H8136" s="18" t="s">
        <v>8356</v>
      </c>
    </row>
    <row r="8137" spans="1:8" x14ac:dyDescent="0.25">
      <c r="A8137" s="19" t="s">
        <v>37211</v>
      </c>
      <c r="B8137" t="s">
        <v>14576</v>
      </c>
      <c r="C8137" t="s">
        <v>40699</v>
      </c>
      <c r="D8137" t="s">
        <v>36253</v>
      </c>
      <c r="E8137" t="s">
        <v>8808</v>
      </c>
      <c r="F8137" t="s">
        <v>8711</v>
      </c>
      <c r="G8137" t="s">
        <v>40698</v>
      </c>
      <c r="H8137" s="18" t="s">
        <v>7998</v>
      </c>
    </row>
    <row r="8138" spans="1:8" x14ac:dyDescent="0.25">
      <c r="A8138" s="19" t="s">
        <v>37208</v>
      </c>
      <c r="B8138" t="s">
        <v>40697</v>
      </c>
      <c r="C8138" t="s">
        <v>40696</v>
      </c>
      <c r="D8138" t="s">
        <v>36252</v>
      </c>
      <c r="E8138" t="s">
        <v>8804</v>
      </c>
      <c r="F8138" t="s">
        <v>40695</v>
      </c>
      <c r="G8138" t="s">
        <v>40694</v>
      </c>
      <c r="H8138" s="18" t="s">
        <v>8860</v>
      </c>
    </row>
    <row r="8139" spans="1:8" x14ac:dyDescent="0.25">
      <c r="A8139" s="19" t="s">
        <v>37205</v>
      </c>
      <c r="B8139" t="s">
        <v>37062</v>
      </c>
      <c r="C8139" t="s">
        <v>40693</v>
      </c>
      <c r="D8139" t="s">
        <v>35550</v>
      </c>
      <c r="E8139" t="s">
        <v>8800</v>
      </c>
      <c r="F8139" t="s">
        <v>8863</v>
      </c>
      <c r="G8139" t="s">
        <v>40692</v>
      </c>
      <c r="H8139" s="18" t="s">
        <v>8341</v>
      </c>
    </row>
    <row r="8140" spans="1:8" x14ac:dyDescent="0.25">
      <c r="A8140" s="19" t="s">
        <v>37201</v>
      </c>
      <c r="B8140" t="s">
        <v>36968</v>
      </c>
      <c r="C8140" t="s">
        <v>40691</v>
      </c>
      <c r="D8140" t="s">
        <v>37245</v>
      </c>
      <c r="E8140" t="s">
        <v>8797</v>
      </c>
      <c r="F8140" t="s">
        <v>8861</v>
      </c>
      <c r="G8140" t="s">
        <v>40690</v>
      </c>
      <c r="H8140" s="18" t="s">
        <v>7710</v>
      </c>
    </row>
    <row r="8141" spans="1:8" x14ac:dyDescent="0.25">
      <c r="A8141" s="19" t="s">
        <v>37197</v>
      </c>
      <c r="B8141" t="s">
        <v>37234</v>
      </c>
      <c r="C8141" t="s">
        <v>40689</v>
      </c>
      <c r="D8141" t="s">
        <v>35934</v>
      </c>
      <c r="E8141" t="s">
        <v>8793</v>
      </c>
      <c r="F8141" t="s">
        <v>8815</v>
      </c>
      <c r="G8141" t="s">
        <v>40688</v>
      </c>
      <c r="H8141" s="18" t="s">
        <v>8234</v>
      </c>
    </row>
    <row r="8142" spans="1:8" x14ac:dyDescent="0.25">
      <c r="A8142" s="19" t="s">
        <v>37193</v>
      </c>
      <c r="B8142" t="s">
        <v>40687</v>
      </c>
      <c r="C8142" t="s">
        <v>40686</v>
      </c>
      <c r="D8142" t="s">
        <v>35539</v>
      </c>
      <c r="E8142" t="s">
        <v>8789</v>
      </c>
      <c r="F8142" t="s">
        <v>8851</v>
      </c>
      <c r="G8142" t="s">
        <v>40685</v>
      </c>
      <c r="H8142" s="18" t="s">
        <v>7646</v>
      </c>
    </row>
    <row r="8143" spans="1:8" x14ac:dyDescent="0.25">
      <c r="A8143" s="19" t="s">
        <v>37190</v>
      </c>
      <c r="B8143" t="s">
        <v>37159</v>
      </c>
      <c r="C8143" t="s">
        <v>40684</v>
      </c>
      <c r="D8143" t="s">
        <v>37242</v>
      </c>
      <c r="E8143" t="s">
        <v>8785</v>
      </c>
      <c r="F8143" t="s">
        <v>8843</v>
      </c>
      <c r="G8143" t="s">
        <v>40683</v>
      </c>
      <c r="H8143" s="18" t="s">
        <v>7195</v>
      </c>
    </row>
    <row r="8144" spans="1:8" x14ac:dyDescent="0.25">
      <c r="A8144" s="19" t="s">
        <v>37187</v>
      </c>
      <c r="B8144" t="s">
        <v>37231</v>
      </c>
      <c r="C8144" t="s">
        <v>40682</v>
      </c>
      <c r="D8144" t="s">
        <v>36218</v>
      </c>
      <c r="E8144" t="s">
        <v>8781</v>
      </c>
      <c r="F8144" t="s">
        <v>8819</v>
      </c>
      <c r="G8144" t="s">
        <v>40681</v>
      </c>
      <c r="H8144" s="18" t="s">
        <v>8867</v>
      </c>
    </row>
    <row r="8145" spans="1:8" x14ac:dyDescent="0.25">
      <c r="A8145" s="19" t="s">
        <v>37183</v>
      </c>
      <c r="B8145" t="s">
        <v>40680</v>
      </c>
      <c r="C8145" t="s">
        <v>40679</v>
      </c>
      <c r="D8145" t="s">
        <v>36552</v>
      </c>
      <c r="E8145" t="s">
        <v>8777</v>
      </c>
      <c r="F8145" t="s">
        <v>2637</v>
      </c>
      <c r="G8145" t="s">
        <v>40678</v>
      </c>
      <c r="H8145" s="18" t="s">
        <v>8034</v>
      </c>
    </row>
    <row r="8146" spans="1:8" x14ac:dyDescent="0.25">
      <c r="A8146" s="19" t="s">
        <v>37179</v>
      </c>
      <c r="B8146" t="s">
        <v>37066</v>
      </c>
      <c r="C8146" t="s">
        <v>40677</v>
      </c>
      <c r="D8146" t="s">
        <v>18374</v>
      </c>
      <c r="E8146" t="s">
        <v>8773</v>
      </c>
      <c r="F8146" t="s">
        <v>8660</v>
      </c>
      <c r="G8146" t="s">
        <v>40676</v>
      </c>
      <c r="H8146" s="18" t="s">
        <v>7770</v>
      </c>
    </row>
    <row r="8147" spans="1:8" x14ac:dyDescent="0.25">
      <c r="A8147" s="19" t="s">
        <v>37175</v>
      </c>
      <c r="B8147" t="s">
        <v>37011</v>
      </c>
      <c r="C8147" t="s">
        <v>40675</v>
      </c>
      <c r="D8147" t="s">
        <v>35522</v>
      </c>
      <c r="E8147" t="s">
        <v>8769</v>
      </c>
      <c r="F8147" t="s">
        <v>40674</v>
      </c>
      <c r="G8147" t="s">
        <v>40673</v>
      </c>
      <c r="H8147" s="18" t="s">
        <v>8380</v>
      </c>
    </row>
    <row r="8148" spans="1:8" x14ac:dyDescent="0.25">
      <c r="A8148" s="19" t="s">
        <v>37171</v>
      </c>
      <c r="B8148" t="s">
        <v>37131</v>
      </c>
      <c r="C8148" t="s">
        <v>40672</v>
      </c>
      <c r="D8148" t="s">
        <v>36211</v>
      </c>
      <c r="E8148" t="s">
        <v>8765</v>
      </c>
      <c r="F8148" t="s">
        <v>8679</v>
      </c>
      <c r="G8148" t="s">
        <v>40671</v>
      </c>
      <c r="H8148" s="18" t="s">
        <v>7448</v>
      </c>
    </row>
    <row r="8149" spans="1:8" x14ac:dyDescent="0.25">
      <c r="A8149" s="19" t="s">
        <v>37167</v>
      </c>
      <c r="B8149" t="s">
        <v>11048</v>
      </c>
      <c r="C8149" t="s">
        <v>40670</v>
      </c>
      <c r="D8149" t="s">
        <v>37239</v>
      </c>
      <c r="E8149" t="s">
        <v>8761</v>
      </c>
      <c r="F8149" t="s">
        <v>8776</v>
      </c>
      <c r="G8149" t="s">
        <v>40669</v>
      </c>
      <c r="H8149" s="18" t="s">
        <v>8015</v>
      </c>
    </row>
    <row r="8150" spans="1:8" x14ac:dyDescent="0.25">
      <c r="A8150" s="19" t="s">
        <v>37164</v>
      </c>
      <c r="B8150" t="s">
        <v>37243</v>
      </c>
      <c r="C8150" t="s">
        <v>40668</v>
      </c>
      <c r="D8150" t="s">
        <v>35515</v>
      </c>
      <c r="E8150" t="s">
        <v>8757</v>
      </c>
      <c r="F8150" t="s">
        <v>8633</v>
      </c>
      <c r="G8150" t="s">
        <v>40667</v>
      </c>
      <c r="H8150" s="18" t="s">
        <v>7740</v>
      </c>
    </row>
    <row r="8151" spans="1:8" x14ac:dyDescent="0.25">
      <c r="A8151" s="19" t="s">
        <v>37160</v>
      </c>
      <c r="B8151" t="s">
        <v>37127</v>
      </c>
      <c r="C8151" t="s">
        <v>40666</v>
      </c>
      <c r="D8151" t="s">
        <v>35907</v>
      </c>
      <c r="E8151" t="s">
        <v>8753</v>
      </c>
      <c r="F8151" t="s">
        <v>8811</v>
      </c>
      <c r="G8151" t="s">
        <v>40665</v>
      </c>
      <c r="H8151" s="18" t="s">
        <v>7434</v>
      </c>
    </row>
    <row r="8152" spans="1:8" x14ac:dyDescent="0.25">
      <c r="A8152" s="19" t="s">
        <v>37156</v>
      </c>
      <c r="B8152" t="s">
        <v>37240</v>
      </c>
      <c r="C8152" t="s">
        <v>40664</v>
      </c>
      <c r="D8152" t="s">
        <v>35906</v>
      </c>
      <c r="E8152" t="s">
        <v>8750</v>
      </c>
      <c r="F8152" t="s">
        <v>8756</v>
      </c>
      <c r="G8152" t="s">
        <v>40663</v>
      </c>
      <c r="H8152" s="18" t="s">
        <v>7416</v>
      </c>
    </row>
    <row r="8153" spans="1:8" x14ac:dyDescent="0.25">
      <c r="A8153" s="19" t="s">
        <v>37152</v>
      </c>
      <c r="B8153" t="s">
        <v>37237</v>
      </c>
      <c r="C8153" t="s">
        <v>40662</v>
      </c>
      <c r="D8153" t="s">
        <v>36525</v>
      </c>
      <c r="E8153" t="s">
        <v>8747</v>
      </c>
      <c r="F8153" t="s">
        <v>8629</v>
      </c>
      <c r="G8153" t="s">
        <v>40661</v>
      </c>
      <c r="H8153" s="18" t="s">
        <v>7971</v>
      </c>
    </row>
    <row r="8154" spans="1:8" x14ac:dyDescent="0.25">
      <c r="A8154" s="19" t="s">
        <v>37148</v>
      </c>
      <c r="B8154" t="s">
        <v>36961</v>
      </c>
      <c r="C8154" t="s">
        <v>40660</v>
      </c>
      <c r="D8154" t="s">
        <v>37236</v>
      </c>
      <c r="E8154" t="s">
        <v>8743</v>
      </c>
      <c r="F8154" t="s">
        <v>8803</v>
      </c>
      <c r="G8154" t="s">
        <v>40659</v>
      </c>
      <c r="H8154" s="18" t="s">
        <v>7944</v>
      </c>
    </row>
    <row r="8155" spans="1:8" x14ac:dyDescent="0.25">
      <c r="A8155" s="19" t="s">
        <v>37144</v>
      </c>
      <c r="B8155" t="s">
        <v>36995</v>
      </c>
      <c r="C8155" t="s">
        <v>40658</v>
      </c>
      <c r="D8155" t="s">
        <v>37233</v>
      </c>
      <c r="E8155" t="s">
        <v>8739</v>
      </c>
      <c r="F8155" t="s">
        <v>8768</v>
      </c>
      <c r="G8155" t="s">
        <v>40657</v>
      </c>
      <c r="H8155" s="18" t="s">
        <v>7671</v>
      </c>
    </row>
    <row r="8156" spans="1:8" x14ac:dyDescent="0.25">
      <c r="A8156" s="19" t="s">
        <v>37140</v>
      </c>
      <c r="B8156" t="s">
        <v>37228</v>
      </c>
      <c r="C8156" t="s">
        <v>40656</v>
      </c>
      <c r="D8156" t="s">
        <v>35905</v>
      </c>
      <c r="E8156" t="s">
        <v>8735</v>
      </c>
      <c r="F8156" t="s">
        <v>8668</v>
      </c>
      <c r="G8156" t="s">
        <v>40655</v>
      </c>
      <c r="H8156" s="18" t="s">
        <v>7353</v>
      </c>
    </row>
    <row r="8157" spans="1:8" x14ac:dyDescent="0.25">
      <c r="A8157" s="19" t="s">
        <v>37136</v>
      </c>
      <c r="B8157" t="s">
        <v>37225</v>
      </c>
      <c r="C8157" t="s">
        <v>40654</v>
      </c>
      <c r="D8157" t="s">
        <v>35904</v>
      </c>
      <c r="E8157" t="s">
        <v>8731</v>
      </c>
      <c r="F8157" t="s">
        <v>8831</v>
      </c>
      <c r="G8157" t="s">
        <v>40653</v>
      </c>
      <c r="H8157" s="18" t="s">
        <v>7641</v>
      </c>
    </row>
    <row r="8158" spans="1:8" x14ac:dyDescent="0.25">
      <c r="A8158" s="19" t="s">
        <v>37132</v>
      </c>
      <c r="B8158" t="s">
        <v>37174</v>
      </c>
      <c r="C8158" t="s">
        <v>40652</v>
      </c>
      <c r="D8158" t="s">
        <v>35503</v>
      </c>
      <c r="E8158" t="s">
        <v>8727</v>
      </c>
      <c r="F8158" t="s">
        <v>8780</v>
      </c>
      <c r="G8158" t="s">
        <v>40651</v>
      </c>
      <c r="H8158" s="18" t="s">
        <v>8201</v>
      </c>
    </row>
    <row r="8159" spans="1:8" x14ac:dyDescent="0.25">
      <c r="A8159" s="19" t="s">
        <v>37128</v>
      </c>
      <c r="B8159" t="s">
        <v>37007</v>
      </c>
      <c r="C8159" t="s">
        <v>40650</v>
      </c>
      <c r="D8159" t="s">
        <v>37230</v>
      </c>
      <c r="E8159" t="s">
        <v>8723</v>
      </c>
      <c r="F8159" t="s">
        <v>8764</v>
      </c>
      <c r="G8159" t="s">
        <v>40649</v>
      </c>
      <c r="H8159" s="18" t="s">
        <v>7610</v>
      </c>
    </row>
    <row r="8160" spans="1:8" x14ac:dyDescent="0.25">
      <c r="A8160" s="19" t="s">
        <v>37124</v>
      </c>
      <c r="B8160" t="s">
        <v>37003</v>
      </c>
      <c r="C8160" t="s">
        <v>40648</v>
      </c>
      <c r="D8160" t="s">
        <v>37227</v>
      </c>
      <c r="E8160" t="s">
        <v>8720</v>
      </c>
      <c r="F8160" t="s">
        <v>8625</v>
      </c>
      <c r="G8160" t="s">
        <v>40647</v>
      </c>
      <c r="H8160" s="18" t="s">
        <v>7882</v>
      </c>
    </row>
    <row r="8161" spans="1:8" x14ac:dyDescent="0.25">
      <c r="A8161" s="19" t="s">
        <v>37120</v>
      </c>
      <c r="B8161" t="s">
        <v>37139</v>
      </c>
      <c r="C8161" t="s">
        <v>40646</v>
      </c>
      <c r="D8161" t="s">
        <v>35887</v>
      </c>
      <c r="E8161" t="s">
        <v>8716</v>
      </c>
      <c r="F8161" t="s">
        <v>8823</v>
      </c>
      <c r="G8161" t="s">
        <v>40645</v>
      </c>
      <c r="H8161" s="18" t="s">
        <v>7851</v>
      </c>
    </row>
    <row r="8162" spans="1:8" x14ac:dyDescent="0.25">
      <c r="A8162" s="19" t="s">
        <v>37116</v>
      </c>
      <c r="B8162" t="s">
        <v>8734</v>
      </c>
      <c r="C8162" t="s">
        <v>40644</v>
      </c>
      <c r="D8162" t="s">
        <v>35490</v>
      </c>
      <c r="E8162" t="s">
        <v>8712</v>
      </c>
      <c r="F8162" t="s">
        <v>8734</v>
      </c>
      <c r="G8162" t="s">
        <v>40643</v>
      </c>
      <c r="H8162" s="18" t="s">
        <v>7850</v>
      </c>
    </row>
    <row r="8163" spans="1:8" x14ac:dyDescent="0.25">
      <c r="A8163" s="19" t="s">
        <v>37112</v>
      </c>
      <c r="B8163" t="s">
        <v>37222</v>
      </c>
      <c r="C8163" t="s">
        <v>40642</v>
      </c>
      <c r="D8163" t="s">
        <v>36172</v>
      </c>
      <c r="E8163" t="s">
        <v>8708</v>
      </c>
      <c r="F8163" t="s">
        <v>8695</v>
      </c>
      <c r="G8163" t="s">
        <v>40641</v>
      </c>
      <c r="H8163" s="18" t="s">
        <v>8140</v>
      </c>
    </row>
    <row r="8164" spans="1:8" x14ac:dyDescent="0.25">
      <c r="A8164" s="19" t="s">
        <v>37108</v>
      </c>
      <c r="B8164" t="s">
        <v>37219</v>
      </c>
      <c r="C8164" t="s">
        <v>40640</v>
      </c>
      <c r="D8164" t="s">
        <v>37224</v>
      </c>
      <c r="E8164" t="s">
        <v>8704</v>
      </c>
      <c r="F8164" t="s">
        <v>8719</v>
      </c>
      <c r="G8164" t="s">
        <v>40639</v>
      </c>
      <c r="H8164" s="18" t="s">
        <v>7823</v>
      </c>
    </row>
    <row r="8165" spans="1:8" x14ac:dyDescent="0.25">
      <c r="A8165" s="19" t="s">
        <v>37104</v>
      </c>
      <c r="B8165" t="s">
        <v>37207</v>
      </c>
      <c r="C8165" t="s">
        <v>40638</v>
      </c>
      <c r="D8165" t="s">
        <v>35883</v>
      </c>
      <c r="E8165" t="s">
        <v>8700</v>
      </c>
      <c r="F8165" t="s">
        <v>8621</v>
      </c>
      <c r="G8165" t="s">
        <v>40637</v>
      </c>
      <c r="H8165" s="18" t="s">
        <v>8097</v>
      </c>
    </row>
    <row r="8166" spans="1:8" x14ac:dyDescent="0.25">
      <c r="A8166" s="19" t="s">
        <v>37100</v>
      </c>
      <c r="B8166" t="s">
        <v>37204</v>
      </c>
      <c r="C8166" t="s">
        <v>40636</v>
      </c>
      <c r="D8166" t="s">
        <v>35882</v>
      </c>
      <c r="E8166" t="s">
        <v>8696</v>
      </c>
      <c r="F8166" t="s">
        <v>8807</v>
      </c>
      <c r="G8166" t="s">
        <v>40635</v>
      </c>
      <c r="H8166" s="18" t="s">
        <v>8865</v>
      </c>
    </row>
    <row r="8167" spans="1:8" x14ac:dyDescent="0.25">
      <c r="A8167" s="19" t="s">
        <v>37096</v>
      </c>
      <c r="B8167" t="s">
        <v>8695</v>
      </c>
      <c r="C8167" t="s">
        <v>40634</v>
      </c>
      <c r="D8167" t="s">
        <v>35881</v>
      </c>
      <c r="E8167" t="s">
        <v>8692</v>
      </c>
      <c r="F8167" t="s">
        <v>8726</v>
      </c>
      <c r="G8167" t="s">
        <v>40633</v>
      </c>
      <c r="H8167" s="18" t="s">
        <v>8072</v>
      </c>
    </row>
    <row r="8168" spans="1:8" x14ac:dyDescent="0.25">
      <c r="A8168" s="19" t="s">
        <v>37092</v>
      </c>
      <c r="B8168" t="s">
        <v>37213</v>
      </c>
      <c r="C8168" t="s">
        <v>40632</v>
      </c>
      <c r="D8168" t="s">
        <v>37221</v>
      </c>
      <c r="E8168" t="s">
        <v>8688</v>
      </c>
      <c r="F8168" t="s">
        <v>8730</v>
      </c>
      <c r="G8168" t="s">
        <v>8763</v>
      </c>
      <c r="H8168" s="18" t="s">
        <v>8754</v>
      </c>
    </row>
    <row r="8169" spans="1:8" x14ac:dyDescent="0.25">
      <c r="A8169" s="19" t="s">
        <v>37089</v>
      </c>
      <c r="B8169" t="s">
        <v>37111</v>
      </c>
      <c r="C8169" t="s">
        <v>40631</v>
      </c>
      <c r="D8169" t="s">
        <v>35870</v>
      </c>
      <c r="E8169" t="s">
        <v>8684</v>
      </c>
      <c r="F8169" t="s">
        <v>40630</v>
      </c>
      <c r="G8169" t="s">
        <v>8759</v>
      </c>
      <c r="H8169" s="18" t="s">
        <v>7988</v>
      </c>
    </row>
    <row r="8170" spans="1:8" x14ac:dyDescent="0.25">
      <c r="A8170" s="19" t="s">
        <v>37085</v>
      </c>
      <c r="B8170" t="s">
        <v>37095</v>
      </c>
      <c r="C8170" t="s">
        <v>40629</v>
      </c>
      <c r="D8170" t="s">
        <v>37218</v>
      </c>
      <c r="E8170" t="s">
        <v>8680</v>
      </c>
      <c r="F8170" t="s">
        <v>8644</v>
      </c>
      <c r="G8170" t="s">
        <v>8755</v>
      </c>
      <c r="H8170" s="18" t="s">
        <v>7425</v>
      </c>
    </row>
    <row r="8171" spans="1:8" x14ac:dyDescent="0.25">
      <c r="A8171" s="19" t="s">
        <v>37081</v>
      </c>
      <c r="B8171" t="s">
        <v>37135</v>
      </c>
      <c r="C8171" t="s">
        <v>40628</v>
      </c>
      <c r="D8171" t="s">
        <v>36158</v>
      </c>
      <c r="E8171" t="s">
        <v>8676</v>
      </c>
      <c r="F8171" t="s">
        <v>8699</v>
      </c>
      <c r="G8171" t="s">
        <v>7989</v>
      </c>
      <c r="H8171" s="18" t="s">
        <v>7423</v>
      </c>
    </row>
    <row r="8172" spans="1:8" x14ac:dyDescent="0.25">
      <c r="A8172" s="19" t="s">
        <v>37077</v>
      </c>
      <c r="B8172" t="s">
        <v>37119</v>
      </c>
      <c r="C8172" t="s">
        <v>40627</v>
      </c>
      <c r="D8172" t="s">
        <v>36488</v>
      </c>
      <c r="E8172" t="s">
        <v>8673</v>
      </c>
      <c r="F8172" t="s">
        <v>8664</v>
      </c>
      <c r="G8172" t="s">
        <v>7780</v>
      </c>
      <c r="H8172" s="18" t="s">
        <v>8762</v>
      </c>
    </row>
    <row r="8173" spans="1:8" x14ac:dyDescent="0.25">
      <c r="A8173" s="19" t="s">
        <v>37073</v>
      </c>
      <c r="B8173" t="s">
        <v>37196</v>
      </c>
      <c r="C8173" t="s">
        <v>40626</v>
      </c>
      <c r="D8173" t="s">
        <v>35465</v>
      </c>
      <c r="E8173" t="s">
        <v>8669</v>
      </c>
      <c r="F8173" t="s">
        <v>8640</v>
      </c>
      <c r="G8173" t="s">
        <v>7426</v>
      </c>
      <c r="H8173" s="18" t="s">
        <v>8758</v>
      </c>
    </row>
    <row r="8174" spans="1:8" x14ac:dyDescent="0.25">
      <c r="A8174" s="19" t="s">
        <v>37070</v>
      </c>
      <c r="B8174" t="s">
        <v>37088</v>
      </c>
      <c r="C8174" t="s">
        <v>40625</v>
      </c>
      <c r="D8174" t="s">
        <v>36148</v>
      </c>
      <c r="E8174" t="s">
        <v>8665</v>
      </c>
      <c r="F8174" t="s">
        <v>8617</v>
      </c>
      <c r="G8174" t="s">
        <v>7424</v>
      </c>
      <c r="H8174" s="18" t="s">
        <v>7779</v>
      </c>
    </row>
    <row r="8175" spans="1:8" x14ac:dyDescent="0.25">
      <c r="A8175" s="19" t="s">
        <v>37067</v>
      </c>
      <c r="B8175" t="s">
        <v>8621</v>
      </c>
      <c r="C8175" t="s">
        <v>40624</v>
      </c>
      <c r="D8175" t="s">
        <v>36469</v>
      </c>
      <c r="E8175" t="s">
        <v>8661</v>
      </c>
      <c r="F8175" t="s">
        <v>8707</v>
      </c>
      <c r="G8175" t="s">
        <v>8706</v>
      </c>
      <c r="H8175" s="18" t="s">
        <v>8662</v>
      </c>
    </row>
    <row r="8176" spans="1:8" x14ac:dyDescent="0.25">
      <c r="A8176" s="19" t="s">
        <v>37063</v>
      </c>
      <c r="B8176" t="s">
        <v>36999</v>
      </c>
      <c r="C8176" t="s">
        <v>40623</v>
      </c>
      <c r="D8176" t="s">
        <v>35834</v>
      </c>
      <c r="E8176" t="s">
        <v>8657</v>
      </c>
      <c r="F8176" t="s">
        <v>8652</v>
      </c>
      <c r="G8176" t="s">
        <v>8702</v>
      </c>
      <c r="H8176" s="18" t="s">
        <v>8372</v>
      </c>
    </row>
    <row r="8177" spans="1:8" x14ac:dyDescent="0.25">
      <c r="A8177" s="19" t="s">
        <v>37059</v>
      </c>
      <c r="B8177" t="s">
        <v>8807</v>
      </c>
      <c r="C8177" t="s">
        <v>40622</v>
      </c>
      <c r="D8177" t="s">
        <v>35450</v>
      </c>
      <c r="E8177" t="s">
        <v>8653</v>
      </c>
      <c r="F8177" t="s">
        <v>8656</v>
      </c>
      <c r="G8177" t="s">
        <v>8698</v>
      </c>
      <c r="H8177" s="18" t="s">
        <v>8361</v>
      </c>
    </row>
    <row r="8178" spans="1:8" x14ac:dyDescent="0.25">
      <c r="A8178" s="19" t="s">
        <v>37055</v>
      </c>
      <c r="B8178" t="s">
        <v>37123</v>
      </c>
      <c r="C8178" t="s">
        <v>40621</v>
      </c>
      <c r="D8178" t="s">
        <v>36464</v>
      </c>
      <c r="E8178" t="s">
        <v>8649</v>
      </c>
      <c r="F8178" t="s">
        <v>8796</v>
      </c>
      <c r="G8178" t="s">
        <v>8694</v>
      </c>
      <c r="H8178" s="18" t="s">
        <v>8705</v>
      </c>
    </row>
    <row r="8179" spans="1:8" x14ac:dyDescent="0.25">
      <c r="A8179" s="19" t="s">
        <v>37052</v>
      </c>
      <c r="B8179" t="s">
        <v>37039</v>
      </c>
      <c r="C8179" t="s">
        <v>40620</v>
      </c>
      <c r="D8179" t="s">
        <v>37215</v>
      </c>
      <c r="E8179" t="s">
        <v>8645</v>
      </c>
      <c r="F8179" t="s">
        <v>8613</v>
      </c>
      <c r="G8179" t="s">
        <v>8690</v>
      </c>
      <c r="H8179" s="18" t="s">
        <v>8701</v>
      </c>
    </row>
    <row r="8180" spans="1:8" x14ac:dyDescent="0.25">
      <c r="A8180" s="19" t="s">
        <v>37048</v>
      </c>
      <c r="B8180" t="s">
        <v>37115</v>
      </c>
      <c r="C8180" t="s">
        <v>40619</v>
      </c>
      <c r="D8180" t="s">
        <v>35441</v>
      </c>
      <c r="E8180" t="s">
        <v>8641</v>
      </c>
      <c r="F8180" t="s">
        <v>8792</v>
      </c>
      <c r="G8180" t="s">
        <v>8686</v>
      </c>
      <c r="H8180" s="18" t="s">
        <v>8003</v>
      </c>
    </row>
    <row r="8181" spans="1:8" x14ac:dyDescent="0.25">
      <c r="A8181" s="19" t="s">
        <v>37044</v>
      </c>
      <c r="B8181" t="s">
        <v>37103</v>
      </c>
      <c r="C8181" t="s">
        <v>40618</v>
      </c>
      <c r="D8181" t="s">
        <v>37212</v>
      </c>
      <c r="E8181" t="s">
        <v>8637</v>
      </c>
      <c r="F8181" t="s">
        <v>8784</v>
      </c>
      <c r="G8181" t="s">
        <v>8682</v>
      </c>
      <c r="H8181" s="18" t="s">
        <v>8354</v>
      </c>
    </row>
    <row r="8182" spans="1:8" x14ac:dyDescent="0.25">
      <c r="A8182" s="19" t="s">
        <v>37040</v>
      </c>
      <c r="B8182" t="s">
        <v>37058</v>
      </c>
      <c r="C8182" t="s">
        <v>40617</v>
      </c>
      <c r="D8182" t="s">
        <v>35437</v>
      </c>
      <c r="E8182" t="s">
        <v>8634</v>
      </c>
      <c r="F8182" t="s">
        <v>8609</v>
      </c>
      <c r="G8182" t="s">
        <v>8678</v>
      </c>
      <c r="H8182" s="18" t="s">
        <v>7999</v>
      </c>
    </row>
    <row r="8183" spans="1:8" x14ac:dyDescent="0.25">
      <c r="A8183" s="19" t="s">
        <v>37036</v>
      </c>
      <c r="B8183" t="s">
        <v>37186</v>
      </c>
      <c r="C8183" t="s">
        <v>40616</v>
      </c>
      <c r="D8183" t="s">
        <v>35809</v>
      </c>
      <c r="E8183" t="s">
        <v>8630</v>
      </c>
      <c r="F8183" t="s">
        <v>8772</v>
      </c>
      <c r="G8183" t="s">
        <v>8675</v>
      </c>
      <c r="H8183" s="18" t="s">
        <v>8697</v>
      </c>
    </row>
    <row r="8184" spans="1:8" x14ac:dyDescent="0.25">
      <c r="A8184" s="19" t="s">
        <v>37033</v>
      </c>
      <c r="B8184" t="s">
        <v>37182</v>
      </c>
      <c r="C8184" t="s">
        <v>40615</v>
      </c>
      <c r="D8184" t="s">
        <v>37209</v>
      </c>
      <c r="E8184" t="s">
        <v>8626</v>
      </c>
      <c r="F8184" t="s">
        <v>8715</v>
      </c>
      <c r="G8184" t="s">
        <v>8671</v>
      </c>
      <c r="H8184" s="18" t="s">
        <v>8693</v>
      </c>
    </row>
    <row r="8185" spans="1:8" x14ac:dyDescent="0.25">
      <c r="A8185" s="19" t="s">
        <v>37029</v>
      </c>
      <c r="B8185" t="s">
        <v>36991</v>
      </c>
      <c r="C8185" t="s">
        <v>40614</v>
      </c>
      <c r="D8185" t="s">
        <v>36433</v>
      </c>
      <c r="E8185" t="s">
        <v>8622</v>
      </c>
      <c r="F8185" t="s">
        <v>8760</v>
      </c>
      <c r="G8185" t="s">
        <v>8667</v>
      </c>
      <c r="H8185" s="18" t="s">
        <v>7994</v>
      </c>
    </row>
    <row r="8186" spans="1:8" x14ac:dyDescent="0.25">
      <c r="A8186" s="19" t="s">
        <v>37025</v>
      </c>
      <c r="B8186" t="s">
        <v>36950</v>
      </c>
      <c r="C8186" t="s">
        <v>40613</v>
      </c>
      <c r="D8186" t="s">
        <v>37206</v>
      </c>
      <c r="E8186" t="s">
        <v>8618</v>
      </c>
      <c r="F8186" t="s">
        <v>8605</v>
      </c>
      <c r="G8186" t="s">
        <v>8663</v>
      </c>
      <c r="H8186" s="18" t="s">
        <v>8342</v>
      </c>
    </row>
    <row r="8187" spans="1:8" x14ac:dyDescent="0.25">
      <c r="A8187" s="19" t="s">
        <v>37021</v>
      </c>
      <c r="B8187" t="s">
        <v>40612</v>
      </c>
      <c r="C8187" t="s">
        <v>40611</v>
      </c>
      <c r="D8187" t="s">
        <v>35800</v>
      </c>
      <c r="E8187" t="s">
        <v>8614</v>
      </c>
      <c r="F8187" t="s">
        <v>40610</v>
      </c>
      <c r="G8187" t="s">
        <v>8373</v>
      </c>
      <c r="H8187" s="18" t="s">
        <v>7732</v>
      </c>
    </row>
    <row r="8188" spans="1:8" x14ac:dyDescent="0.25">
      <c r="A8188" s="19" t="s">
        <v>37018</v>
      </c>
      <c r="B8188" t="s">
        <v>36987</v>
      </c>
      <c r="C8188" t="s">
        <v>40609</v>
      </c>
      <c r="D8188" t="s">
        <v>35426</v>
      </c>
      <c r="E8188" t="s">
        <v>8610</v>
      </c>
      <c r="F8188" t="s">
        <v>40608</v>
      </c>
      <c r="G8188" t="s">
        <v>8362</v>
      </c>
      <c r="H8188" s="18" t="s">
        <v>7404</v>
      </c>
    </row>
    <row r="8189" spans="1:8" x14ac:dyDescent="0.25">
      <c r="A8189" s="19" t="s">
        <v>37015</v>
      </c>
      <c r="B8189" t="s">
        <v>36929</v>
      </c>
      <c r="C8189" t="s">
        <v>40607</v>
      </c>
      <c r="D8189" t="s">
        <v>35419</v>
      </c>
      <c r="E8189" t="s">
        <v>8606</v>
      </c>
      <c r="F8189" t="s">
        <v>8746</v>
      </c>
      <c r="G8189" t="s">
        <v>8355</v>
      </c>
      <c r="H8189" s="18" t="s">
        <v>7706</v>
      </c>
    </row>
    <row r="8190" spans="1:8" x14ac:dyDescent="0.25">
      <c r="A8190" s="19" t="s">
        <v>37012</v>
      </c>
      <c r="B8190" t="s">
        <v>36976</v>
      </c>
      <c r="C8190" t="s">
        <v>40606</v>
      </c>
      <c r="D8190" t="s">
        <v>36096</v>
      </c>
      <c r="E8190" t="s">
        <v>8602</v>
      </c>
      <c r="F8190" t="s">
        <v>8601</v>
      </c>
      <c r="G8190" t="s">
        <v>8343</v>
      </c>
      <c r="H8190" s="18" t="s">
        <v>8278</v>
      </c>
    </row>
    <row r="8191" spans="1:8" x14ac:dyDescent="0.25">
      <c r="A8191" s="19" t="s">
        <v>37008</v>
      </c>
      <c r="B8191" t="s">
        <v>37051</v>
      </c>
      <c r="C8191" t="s">
        <v>40605</v>
      </c>
      <c r="D8191" t="s">
        <v>35403</v>
      </c>
      <c r="E8191" t="s">
        <v>40604</v>
      </c>
      <c r="F8191" t="s">
        <v>40603</v>
      </c>
      <c r="G8191" t="s">
        <v>8279</v>
      </c>
      <c r="H8191" s="18" t="s">
        <v>7926</v>
      </c>
    </row>
    <row r="8192" spans="1:8" x14ac:dyDescent="0.25">
      <c r="A8192" s="19" t="s">
        <v>37004</v>
      </c>
      <c r="B8192" t="s">
        <v>37084</v>
      </c>
      <c r="C8192" t="s">
        <v>40602</v>
      </c>
      <c r="D8192" t="s">
        <v>36397</v>
      </c>
      <c r="E8192" t="s">
        <v>40601</v>
      </c>
      <c r="F8192" t="s">
        <v>40600</v>
      </c>
      <c r="G8192" t="s">
        <v>8255</v>
      </c>
      <c r="H8192" s="18" t="s">
        <v>7663</v>
      </c>
    </row>
    <row r="8193" spans="1:8" x14ac:dyDescent="0.25">
      <c r="A8193" s="19" t="s">
        <v>37000</v>
      </c>
      <c r="B8193" t="s">
        <v>36954</v>
      </c>
      <c r="C8193" t="s">
        <v>40599</v>
      </c>
      <c r="D8193" t="s">
        <v>36396</v>
      </c>
      <c r="G8193" t="s">
        <v>8251</v>
      </c>
      <c r="H8193" s="18" t="s">
        <v>8254</v>
      </c>
    </row>
    <row r="8194" spans="1:8" x14ac:dyDescent="0.25">
      <c r="A8194" s="19" t="s">
        <v>36996</v>
      </c>
      <c r="B8194" t="s">
        <v>37178</v>
      </c>
      <c r="C8194" t="s">
        <v>40598</v>
      </c>
      <c r="D8194" t="s">
        <v>36077</v>
      </c>
      <c r="G8194" t="s">
        <v>8215</v>
      </c>
      <c r="H8194" s="18" t="s">
        <v>7655</v>
      </c>
    </row>
    <row r="8195" spans="1:8" x14ac:dyDescent="0.25">
      <c r="A8195" s="19" t="s">
        <v>36992</v>
      </c>
      <c r="B8195" t="s">
        <v>37047</v>
      </c>
      <c r="C8195" t="s">
        <v>40597</v>
      </c>
      <c r="D8195" t="s">
        <v>36072</v>
      </c>
      <c r="G8195" t="s">
        <v>8186</v>
      </c>
      <c r="H8195" s="18" t="s">
        <v>8250</v>
      </c>
    </row>
    <row r="8196" spans="1:8" x14ac:dyDescent="0.25">
      <c r="A8196" s="19" t="s">
        <v>36988</v>
      </c>
      <c r="B8196" t="s">
        <v>37043</v>
      </c>
      <c r="C8196" t="s">
        <v>40596</v>
      </c>
      <c r="D8196" t="s">
        <v>35715</v>
      </c>
      <c r="G8196" t="s">
        <v>8115</v>
      </c>
      <c r="H8196" s="18" t="s">
        <v>8214</v>
      </c>
    </row>
    <row r="8197" spans="1:8" x14ac:dyDescent="0.25">
      <c r="A8197" s="19" t="s">
        <v>36984</v>
      </c>
      <c r="B8197" t="s">
        <v>36983</v>
      </c>
      <c r="C8197" t="s">
        <v>40595</v>
      </c>
      <c r="D8197" t="s">
        <v>36374</v>
      </c>
      <c r="G8197" t="s">
        <v>8074</v>
      </c>
      <c r="H8197" s="18" t="s">
        <v>7619</v>
      </c>
    </row>
    <row r="8198" spans="1:8" x14ac:dyDescent="0.25">
      <c r="A8198" s="19" t="s">
        <v>36980</v>
      </c>
      <c r="B8198" t="s">
        <v>40594</v>
      </c>
      <c r="C8198" t="s">
        <v>40593</v>
      </c>
      <c r="D8198" t="s">
        <v>36370</v>
      </c>
      <c r="G8198" t="s">
        <v>8004</v>
      </c>
      <c r="H8198" s="18" t="s">
        <v>7613</v>
      </c>
    </row>
    <row r="8199" spans="1:8" x14ac:dyDescent="0.25">
      <c r="A8199" s="19" t="s">
        <v>36977</v>
      </c>
      <c r="B8199" t="s">
        <v>37032</v>
      </c>
      <c r="C8199" t="s">
        <v>40592</v>
      </c>
      <c r="D8199" t="s">
        <v>35694</v>
      </c>
      <c r="G8199" t="s">
        <v>8000</v>
      </c>
      <c r="H8199" s="18" t="s">
        <v>7323</v>
      </c>
    </row>
    <row r="8200" spans="1:8" x14ac:dyDescent="0.25">
      <c r="A8200" s="19" t="s">
        <v>36973</v>
      </c>
      <c r="B8200" t="s">
        <v>37170</v>
      </c>
      <c r="C8200" t="s">
        <v>40591</v>
      </c>
      <c r="D8200" t="s">
        <v>35675</v>
      </c>
      <c r="G8200" t="s">
        <v>7995</v>
      </c>
      <c r="H8200" s="18" t="s">
        <v>8689</v>
      </c>
    </row>
    <row r="8201" spans="1:8" x14ac:dyDescent="0.25">
      <c r="A8201" s="19" t="s">
        <v>36969</v>
      </c>
      <c r="B8201" t="s">
        <v>37028</v>
      </c>
      <c r="C8201" t="s">
        <v>40590</v>
      </c>
      <c r="D8201" t="s">
        <v>40589</v>
      </c>
      <c r="G8201" t="s">
        <v>7927</v>
      </c>
      <c r="H8201" s="18" t="s">
        <v>7319</v>
      </c>
    </row>
    <row r="8202" spans="1:8" x14ac:dyDescent="0.25">
      <c r="A8202" s="19" t="s">
        <v>36965</v>
      </c>
      <c r="B8202" t="s">
        <v>37163</v>
      </c>
      <c r="C8202" t="s">
        <v>40588</v>
      </c>
      <c r="D8202" t="s">
        <v>40587</v>
      </c>
      <c r="G8202" t="s">
        <v>7790</v>
      </c>
      <c r="H8202" s="18" t="s">
        <v>8685</v>
      </c>
    </row>
    <row r="8203" spans="1:8" x14ac:dyDescent="0.25">
      <c r="A8203" s="19" t="s">
        <v>36962</v>
      </c>
      <c r="B8203" t="s">
        <v>40586</v>
      </c>
      <c r="C8203" t="s">
        <v>36924</v>
      </c>
      <c r="D8203" t="s">
        <v>36702</v>
      </c>
      <c r="G8203" t="s">
        <v>7788</v>
      </c>
      <c r="H8203" s="18" t="s">
        <v>8681</v>
      </c>
    </row>
    <row r="8204" spans="1:8" x14ac:dyDescent="0.25">
      <c r="A8204" s="19" t="s">
        <v>36958</v>
      </c>
      <c r="B8204" t="s">
        <v>40585</v>
      </c>
      <c r="C8204" t="s">
        <v>36922</v>
      </c>
      <c r="D8204" t="s">
        <v>36663</v>
      </c>
      <c r="G8204" t="s">
        <v>7733</v>
      </c>
      <c r="H8204" s="18" t="s">
        <v>8677</v>
      </c>
    </row>
    <row r="8205" spans="1:8" x14ac:dyDescent="0.25">
      <c r="A8205" s="19" t="s">
        <v>36955</v>
      </c>
      <c r="B8205" t="s">
        <v>37080</v>
      </c>
      <c r="C8205" t="s">
        <v>36920</v>
      </c>
      <c r="D8205" t="s">
        <v>36347</v>
      </c>
      <c r="G8205" t="s">
        <v>7707</v>
      </c>
      <c r="H8205" s="18" t="s">
        <v>8185</v>
      </c>
    </row>
    <row r="8206" spans="1:8" x14ac:dyDescent="0.25">
      <c r="A8206" s="19" t="s">
        <v>36951</v>
      </c>
      <c r="B8206" t="s">
        <v>37099</v>
      </c>
      <c r="C8206" t="s">
        <v>36918</v>
      </c>
      <c r="D8206" t="s">
        <v>36028</v>
      </c>
      <c r="G8206" t="s">
        <v>7664</v>
      </c>
      <c r="H8206" s="18" t="s">
        <v>7304</v>
      </c>
    </row>
    <row r="8207" spans="1:8" x14ac:dyDescent="0.25">
      <c r="A8207" s="19" t="s">
        <v>36947</v>
      </c>
      <c r="B8207" t="s">
        <v>40584</v>
      </c>
      <c r="C8207" t="s">
        <v>36766</v>
      </c>
      <c r="D8207" t="s">
        <v>35645</v>
      </c>
      <c r="G8207" t="s">
        <v>7656</v>
      </c>
      <c r="H8207" s="18" t="s">
        <v>7585</v>
      </c>
    </row>
    <row r="8208" spans="1:8" x14ac:dyDescent="0.25">
      <c r="A8208" s="19" t="s">
        <v>36944</v>
      </c>
      <c r="B8208" t="s">
        <v>40583</v>
      </c>
      <c r="C8208" t="s">
        <v>36703</v>
      </c>
      <c r="D8208" t="s">
        <v>36652</v>
      </c>
      <c r="G8208" t="s">
        <v>7620</v>
      </c>
      <c r="H8208" s="18" t="s">
        <v>7302</v>
      </c>
    </row>
    <row r="8209" spans="1:8" x14ac:dyDescent="0.25">
      <c r="A8209" s="19" t="s">
        <v>36941</v>
      </c>
      <c r="B8209" t="s">
        <v>40582</v>
      </c>
      <c r="C8209" t="s">
        <v>36664</v>
      </c>
      <c r="D8209" t="s">
        <v>35621</v>
      </c>
      <c r="G8209" t="s">
        <v>7614</v>
      </c>
      <c r="H8209" s="18" t="s">
        <v>7573</v>
      </c>
    </row>
    <row r="8210" spans="1:8" x14ac:dyDescent="0.25">
      <c r="A8210" s="19" t="s">
        <v>36937</v>
      </c>
      <c r="B8210" t="s">
        <v>37024</v>
      </c>
      <c r="C8210" t="s">
        <v>36653</v>
      </c>
      <c r="D8210" t="s">
        <v>36923</v>
      </c>
      <c r="G8210" t="s">
        <v>7586</v>
      </c>
      <c r="H8210" s="18" t="s">
        <v>7274</v>
      </c>
    </row>
    <row r="8211" spans="1:8" x14ac:dyDescent="0.25">
      <c r="A8211" s="19" t="s">
        <v>36933</v>
      </c>
      <c r="B8211" t="s">
        <v>37076</v>
      </c>
      <c r="C8211" t="s">
        <v>36597</v>
      </c>
      <c r="D8211" t="s">
        <v>36309</v>
      </c>
      <c r="G8211" t="s">
        <v>7574</v>
      </c>
      <c r="H8211" s="18" t="s">
        <v>8674</v>
      </c>
    </row>
    <row r="8212" spans="1:8" x14ac:dyDescent="0.25">
      <c r="A8212" s="19" t="s">
        <v>36930</v>
      </c>
      <c r="B8212" t="s">
        <v>36972</v>
      </c>
      <c r="C8212" t="s">
        <v>36586</v>
      </c>
      <c r="D8212" t="s">
        <v>35991</v>
      </c>
      <c r="G8212" t="s">
        <v>7550</v>
      </c>
      <c r="H8212" s="18" t="s">
        <v>8670</v>
      </c>
    </row>
    <row r="8213" spans="1:8" x14ac:dyDescent="0.25">
      <c r="A8213" s="19" t="s">
        <v>40581</v>
      </c>
      <c r="B8213" t="s">
        <v>40580</v>
      </c>
      <c r="C8213" t="s">
        <v>36475</v>
      </c>
      <c r="D8213" t="s">
        <v>35983</v>
      </c>
      <c r="G8213" t="s">
        <v>7488</v>
      </c>
      <c r="H8213" s="18" t="s">
        <v>7549</v>
      </c>
    </row>
    <row r="8214" spans="1:8" x14ac:dyDescent="0.25">
      <c r="A8214" s="19" t="s">
        <v>40579</v>
      </c>
      <c r="B8214" t="s">
        <v>40578</v>
      </c>
      <c r="C8214" t="s">
        <v>36348</v>
      </c>
      <c r="D8214" t="s">
        <v>35981</v>
      </c>
      <c r="G8214" t="s">
        <v>7405</v>
      </c>
      <c r="H8214" s="18" t="s">
        <v>7260</v>
      </c>
    </row>
    <row r="8215" spans="1:8" x14ac:dyDescent="0.25">
      <c r="A8215" s="19" t="s">
        <v>40577</v>
      </c>
      <c r="B8215" t="s">
        <v>40576</v>
      </c>
      <c r="C8215" t="s">
        <v>36310</v>
      </c>
      <c r="D8215" t="s">
        <v>36596</v>
      </c>
      <c r="G8215" t="s">
        <v>7324</v>
      </c>
      <c r="H8215" s="18" t="s">
        <v>7256</v>
      </c>
    </row>
    <row r="8216" spans="1:8" x14ac:dyDescent="0.25">
      <c r="A8216" s="19"/>
      <c r="C8216" t="s">
        <v>36259</v>
      </c>
      <c r="D8216" t="s">
        <v>36258</v>
      </c>
      <c r="G8216" t="s">
        <v>7320</v>
      </c>
      <c r="H8216" s="18" t="s">
        <v>8114</v>
      </c>
    </row>
    <row r="8217" spans="1:8" x14ac:dyDescent="0.25">
      <c r="A8217" s="19"/>
      <c r="C8217" t="s">
        <v>36200</v>
      </c>
      <c r="D8217" t="s">
        <v>36921</v>
      </c>
      <c r="G8217" t="s">
        <v>7305</v>
      </c>
      <c r="H8217" s="18" t="s">
        <v>8666</v>
      </c>
    </row>
    <row r="8218" spans="1:8" x14ac:dyDescent="0.25">
      <c r="A8218" s="19"/>
      <c r="C8218" t="s">
        <v>36178</v>
      </c>
      <c r="D8218" t="s">
        <v>36585</v>
      </c>
      <c r="G8218" t="s">
        <v>7303</v>
      </c>
      <c r="H8218" s="18" t="s">
        <v>8073</v>
      </c>
    </row>
    <row r="8219" spans="1:8" x14ac:dyDescent="0.25">
      <c r="A8219" s="19"/>
      <c r="C8219" t="s">
        <v>36069</v>
      </c>
      <c r="D8219" t="s">
        <v>36919</v>
      </c>
      <c r="G8219" t="s">
        <v>7275</v>
      </c>
      <c r="H8219" s="18" t="s">
        <v>7789</v>
      </c>
    </row>
    <row r="8220" spans="1:8" x14ac:dyDescent="0.25">
      <c r="A8220" s="19"/>
      <c r="C8220" t="s">
        <v>36029</v>
      </c>
      <c r="D8220" t="s">
        <v>36199</v>
      </c>
      <c r="G8220" t="s">
        <v>7261</v>
      </c>
      <c r="H8220" s="18" t="s">
        <v>7787</v>
      </c>
    </row>
    <row r="8221" spans="1:8" x14ac:dyDescent="0.25">
      <c r="A8221" s="19"/>
      <c r="C8221" t="s">
        <v>35992</v>
      </c>
      <c r="D8221" t="s">
        <v>35510</v>
      </c>
      <c r="G8221" t="s">
        <v>7257</v>
      </c>
      <c r="H8221" s="18" t="s">
        <v>7487</v>
      </c>
    </row>
    <row r="8222" spans="1:8" x14ac:dyDescent="0.25">
      <c r="A8222" s="19"/>
      <c r="C8222" t="s">
        <v>35984</v>
      </c>
      <c r="D8222" t="s">
        <v>35898</v>
      </c>
      <c r="G8222" t="s">
        <v>8636</v>
      </c>
      <c r="H8222" s="18" t="s">
        <v>7469</v>
      </c>
    </row>
    <row r="8223" spans="1:8" x14ac:dyDescent="0.25">
      <c r="A8223" s="19"/>
      <c r="C8223" t="s">
        <v>35982</v>
      </c>
      <c r="D8223" t="s">
        <v>36177</v>
      </c>
      <c r="G8223" t="s">
        <v>8632</v>
      </c>
      <c r="H8223" s="18" t="s">
        <v>7467</v>
      </c>
    </row>
    <row r="8224" spans="1:8" x14ac:dyDescent="0.25">
      <c r="A8224" s="19"/>
      <c r="C8224" t="s">
        <v>35899</v>
      </c>
      <c r="D8224" t="s">
        <v>35486</v>
      </c>
      <c r="G8224" t="s">
        <v>8628</v>
      </c>
      <c r="H8224" s="18" t="s">
        <v>8062</v>
      </c>
    </row>
    <row r="8225" spans="1:8" x14ac:dyDescent="0.25">
      <c r="A8225" s="19"/>
      <c r="C8225" t="s">
        <v>35819</v>
      </c>
      <c r="D8225" t="s">
        <v>35474</v>
      </c>
      <c r="G8225" t="s">
        <v>8624</v>
      </c>
      <c r="H8225" s="18" t="s">
        <v>8376</v>
      </c>
    </row>
    <row r="8226" spans="1:8" x14ac:dyDescent="0.25">
      <c r="A8226" s="19"/>
      <c r="C8226" t="s">
        <v>35744</v>
      </c>
      <c r="D8226" t="s">
        <v>36917</v>
      </c>
      <c r="G8226" t="s">
        <v>8620</v>
      </c>
      <c r="H8226" s="18" t="s">
        <v>7763</v>
      </c>
    </row>
    <row r="8227" spans="1:8" x14ac:dyDescent="0.25">
      <c r="A8227" s="19"/>
      <c r="C8227" t="s">
        <v>35672</v>
      </c>
      <c r="D8227" t="s">
        <v>36474</v>
      </c>
      <c r="G8227" t="s">
        <v>8616</v>
      </c>
      <c r="H8227" s="18" t="s">
        <v>8635</v>
      </c>
    </row>
    <row r="8228" spans="1:8" x14ac:dyDescent="0.25">
      <c r="A8228" s="19"/>
      <c r="C8228" t="s">
        <v>35646</v>
      </c>
      <c r="D8228" t="s">
        <v>35455</v>
      </c>
      <c r="G8228" t="s">
        <v>8612</v>
      </c>
      <c r="H8228" s="18" t="s">
        <v>7439</v>
      </c>
    </row>
    <row r="8229" spans="1:8" x14ac:dyDescent="0.25">
      <c r="A8229" s="19"/>
      <c r="C8229" t="s">
        <v>35622</v>
      </c>
      <c r="D8229" t="s">
        <v>35818</v>
      </c>
      <c r="G8229" t="s">
        <v>8377</v>
      </c>
      <c r="H8229" s="18" t="s">
        <v>8631</v>
      </c>
    </row>
    <row r="8230" spans="1:8" x14ac:dyDescent="0.25">
      <c r="A8230" s="19"/>
      <c r="C8230" t="s">
        <v>35511</v>
      </c>
      <c r="D8230" t="s">
        <v>36765</v>
      </c>
      <c r="G8230" t="s">
        <v>8273</v>
      </c>
      <c r="H8230" s="18" t="s">
        <v>7980</v>
      </c>
    </row>
    <row r="8231" spans="1:8" x14ac:dyDescent="0.25">
      <c r="A8231" s="19"/>
      <c r="C8231" t="s">
        <v>35487</v>
      </c>
      <c r="D8231" t="s">
        <v>36068</v>
      </c>
      <c r="G8231" t="s">
        <v>8233</v>
      </c>
      <c r="H8231" s="18" t="s">
        <v>8627</v>
      </c>
    </row>
    <row r="8232" spans="1:8" x14ac:dyDescent="0.25">
      <c r="A8232" s="19"/>
      <c r="C8232" t="s">
        <v>35475</v>
      </c>
      <c r="D8232" t="s">
        <v>35743</v>
      </c>
      <c r="G8232" t="s">
        <v>8211</v>
      </c>
      <c r="H8232" s="18" t="s">
        <v>8623</v>
      </c>
    </row>
    <row r="8233" spans="1:8" x14ac:dyDescent="0.25">
      <c r="A8233" s="19"/>
      <c r="C8233" t="s">
        <v>35456</v>
      </c>
      <c r="D8233" t="s">
        <v>35375</v>
      </c>
      <c r="G8233" t="s">
        <v>8203</v>
      </c>
      <c r="H8233" s="18" t="s">
        <v>8272</v>
      </c>
    </row>
    <row r="8234" spans="1:8" x14ac:dyDescent="0.25">
      <c r="A8234" s="19"/>
      <c r="C8234" t="s">
        <v>35376</v>
      </c>
      <c r="D8234" t="s">
        <v>35371</v>
      </c>
      <c r="G8234" t="s">
        <v>8176</v>
      </c>
      <c r="H8234" s="18" t="s">
        <v>7908</v>
      </c>
    </row>
    <row r="8235" spans="1:8" x14ac:dyDescent="0.25">
      <c r="A8235" s="19"/>
      <c r="C8235" t="s">
        <v>35372</v>
      </c>
      <c r="D8235" t="s">
        <v>35671</v>
      </c>
      <c r="G8235" t="s">
        <v>8142</v>
      </c>
      <c r="H8235" s="18" t="s">
        <v>8232</v>
      </c>
    </row>
    <row r="8236" spans="1:8" x14ac:dyDescent="0.25">
      <c r="A8236" s="19"/>
      <c r="C8236" t="s">
        <v>36844</v>
      </c>
      <c r="D8236" t="s">
        <v>36700</v>
      </c>
      <c r="G8236" t="s">
        <v>8123</v>
      </c>
      <c r="H8236" s="18" t="s">
        <v>7639</v>
      </c>
    </row>
    <row r="8237" spans="1:8" x14ac:dyDescent="0.25">
      <c r="A8237" s="19"/>
      <c r="C8237" t="s">
        <v>36842</v>
      </c>
      <c r="D8237" t="s">
        <v>36698</v>
      </c>
      <c r="G8237" t="s">
        <v>8076</v>
      </c>
      <c r="H8237" s="18" t="s">
        <v>8619</v>
      </c>
    </row>
    <row r="8238" spans="1:8" x14ac:dyDescent="0.25">
      <c r="A8238" s="19"/>
      <c r="C8238" t="s">
        <v>36840</v>
      </c>
      <c r="D8238" t="s">
        <v>36696</v>
      </c>
      <c r="G8238" t="s">
        <v>8063</v>
      </c>
      <c r="H8238" s="18" t="s">
        <v>8210</v>
      </c>
    </row>
    <row r="8239" spans="1:8" x14ac:dyDescent="0.25">
      <c r="A8239" s="19"/>
      <c r="C8239" t="s">
        <v>36838</v>
      </c>
      <c r="D8239" t="s">
        <v>36694</v>
      </c>
      <c r="G8239" t="s">
        <v>7981</v>
      </c>
      <c r="H8239" s="18" t="s">
        <v>8615</v>
      </c>
    </row>
    <row r="8240" spans="1:8" x14ac:dyDescent="0.25">
      <c r="A8240" s="19"/>
      <c r="C8240" t="s">
        <v>36758</v>
      </c>
      <c r="D8240" t="s">
        <v>36674</v>
      </c>
      <c r="G8240" t="s">
        <v>7909</v>
      </c>
      <c r="H8240" s="18" t="s">
        <v>7615</v>
      </c>
    </row>
    <row r="8241" spans="1:8" x14ac:dyDescent="0.25">
      <c r="A8241" s="19"/>
      <c r="C8241" t="s">
        <v>36701</v>
      </c>
      <c r="D8241" t="s">
        <v>36024</v>
      </c>
      <c r="G8241" t="s">
        <v>7868</v>
      </c>
      <c r="H8241" s="18" t="s">
        <v>8202</v>
      </c>
    </row>
    <row r="8242" spans="1:8" x14ac:dyDescent="0.25">
      <c r="A8242" s="19"/>
      <c r="C8242" t="s">
        <v>36699</v>
      </c>
      <c r="D8242" t="s">
        <v>36656</v>
      </c>
      <c r="G8242" t="s">
        <v>7764</v>
      </c>
      <c r="H8242" s="18" t="s">
        <v>8611</v>
      </c>
    </row>
    <row r="8243" spans="1:8" x14ac:dyDescent="0.25">
      <c r="A8243" s="19"/>
      <c r="C8243" t="s">
        <v>36697</v>
      </c>
      <c r="D8243" t="s">
        <v>35641</v>
      </c>
      <c r="G8243" t="s">
        <v>7640</v>
      </c>
      <c r="H8243" s="18" t="s">
        <v>7867</v>
      </c>
    </row>
    <row r="8244" spans="1:8" x14ac:dyDescent="0.25">
      <c r="A8244" s="19"/>
      <c r="C8244" t="s">
        <v>36695</v>
      </c>
      <c r="D8244" t="s">
        <v>35629</v>
      </c>
      <c r="G8244" t="s">
        <v>7616</v>
      </c>
      <c r="H8244" s="18" t="s">
        <v>8175</v>
      </c>
    </row>
    <row r="8245" spans="1:8" x14ac:dyDescent="0.25">
      <c r="A8245" s="19"/>
      <c r="C8245" t="s">
        <v>36675</v>
      </c>
      <c r="D8245" t="s">
        <v>35615</v>
      </c>
      <c r="G8245" t="s">
        <v>7556</v>
      </c>
      <c r="H8245" s="18" t="s">
        <v>8141</v>
      </c>
    </row>
    <row r="8246" spans="1:8" x14ac:dyDescent="0.25">
      <c r="A8246" s="19"/>
      <c r="C8246" t="s">
        <v>36657</v>
      </c>
      <c r="D8246" t="s">
        <v>36294</v>
      </c>
      <c r="G8246" t="s">
        <v>7554</v>
      </c>
      <c r="H8246" s="18" t="s">
        <v>7555</v>
      </c>
    </row>
    <row r="8247" spans="1:8" x14ac:dyDescent="0.25">
      <c r="A8247" s="19"/>
      <c r="C8247" t="s">
        <v>36607</v>
      </c>
      <c r="D8247" t="s">
        <v>35596</v>
      </c>
      <c r="G8247" t="s">
        <v>7496</v>
      </c>
      <c r="H8247" s="18" t="s">
        <v>8122</v>
      </c>
    </row>
    <row r="8248" spans="1:8" x14ac:dyDescent="0.25">
      <c r="A8248" s="19"/>
      <c r="C8248" t="s">
        <v>36535</v>
      </c>
      <c r="D8248" t="s">
        <v>36843</v>
      </c>
      <c r="G8248" t="s">
        <v>7470</v>
      </c>
      <c r="H8248" s="18" t="s">
        <v>7553</v>
      </c>
    </row>
    <row r="8249" spans="1:8" x14ac:dyDescent="0.25">
      <c r="A8249" s="19"/>
      <c r="C8249" t="s">
        <v>36507</v>
      </c>
      <c r="D8249" t="s">
        <v>36606</v>
      </c>
      <c r="G8249" t="s">
        <v>7468</v>
      </c>
      <c r="H8249" s="18" t="s">
        <v>7216</v>
      </c>
    </row>
    <row r="8250" spans="1:8" x14ac:dyDescent="0.25">
      <c r="A8250" s="19"/>
      <c r="C8250" t="s">
        <v>36443</v>
      </c>
      <c r="D8250" t="s">
        <v>35564</v>
      </c>
      <c r="G8250" t="s">
        <v>7440</v>
      </c>
      <c r="H8250" s="18" t="s">
        <v>8075</v>
      </c>
    </row>
    <row r="8251" spans="1:8" x14ac:dyDescent="0.25">
      <c r="A8251" s="19"/>
      <c r="C8251" t="s">
        <v>36419</v>
      </c>
      <c r="D8251" t="s">
        <v>35930</v>
      </c>
      <c r="G8251" t="s">
        <v>7217</v>
      </c>
      <c r="H8251" s="18" t="s">
        <v>7495</v>
      </c>
    </row>
    <row r="8252" spans="1:8" x14ac:dyDescent="0.25">
      <c r="A8252" s="19"/>
      <c r="C8252" t="s">
        <v>36365</v>
      </c>
      <c r="D8252" t="s">
        <v>35535</v>
      </c>
      <c r="G8252" t="s">
        <v>7199</v>
      </c>
      <c r="H8252" s="18" t="s">
        <v>7198</v>
      </c>
    </row>
    <row r="8253" spans="1:8" x14ac:dyDescent="0.25">
      <c r="A8253" s="19"/>
      <c r="C8253" t="s">
        <v>36295</v>
      </c>
      <c r="D8253" t="s">
        <v>35922</v>
      </c>
      <c r="G8253" t="s">
        <v>8749</v>
      </c>
      <c r="H8253" s="18" t="s">
        <v>8721</v>
      </c>
    </row>
    <row r="8254" spans="1:8" x14ac:dyDescent="0.25">
      <c r="A8254" s="19"/>
      <c r="C8254" t="s">
        <v>36167</v>
      </c>
      <c r="D8254" t="s">
        <v>35920</v>
      </c>
      <c r="G8254" t="s">
        <v>8745</v>
      </c>
      <c r="H8254" s="18" t="s">
        <v>8393</v>
      </c>
    </row>
    <row r="8255" spans="1:8" x14ac:dyDescent="0.25">
      <c r="A8255" s="19"/>
      <c r="C8255" t="s">
        <v>36165</v>
      </c>
      <c r="D8255" t="s">
        <v>36841</v>
      </c>
      <c r="G8255" t="s">
        <v>8741</v>
      </c>
      <c r="H8255" s="18" t="s">
        <v>8053</v>
      </c>
    </row>
    <row r="8256" spans="1:8" x14ac:dyDescent="0.25">
      <c r="A8256" s="19"/>
      <c r="C8256" t="s">
        <v>36145</v>
      </c>
      <c r="D8256" t="s">
        <v>35918</v>
      </c>
      <c r="G8256" t="s">
        <v>8737</v>
      </c>
      <c r="H8256" s="18" t="s">
        <v>8051</v>
      </c>
    </row>
    <row r="8257" spans="1:8" x14ac:dyDescent="0.25">
      <c r="A8257" s="19"/>
      <c r="C8257" t="s">
        <v>36131</v>
      </c>
      <c r="D8257" t="s">
        <v>36534</v>
      </c>
      <c r="G8257" t="s">
        <v>8733</v>
      </c>
      <c r="H8257" s="18" t="s">
        <v>8049</v>
      </c>
    </row>
    <row r="8258" spans="1:8" x14ac:dyDescent="0.25">
      <c r="A8258" s="19"/>
      <c r="C8258" t="s">
        <v>36114</v>
      </c>
      <c r="D8258" t="s">
        <v>36839</v>
      </c>
      <c r="G8258" t="s">
        <v>8729</v>
      </c>
      <c r="H8258" s="18" t="s">
        <v>8047</v>
      </c>
    </row>
    <row r="8259" spans="1:8" x14ac:dyDescent="0.25">
      <c r="A8259" s="19"/>
      <c r="C8259" t="s">
        <v>36071</v>
      </c>
      <c r="D8259" t="s">
        <v>35902</v>
      </c>
      <c r="G8259" t="s">
        <v>8725</v>
      </c>
      <c r="H8259" s="18" t="s">
        <v>8045</v>
      </c>
    </row>
    <row r="8260" spans="1:8" x14ac:dyDescent="0.25">
      <c r="A8260" s="19"/>
      <c r="C8260" t="s">
        <v>36054</v>
      </c>
      <c r="D8260" t="s">
        <v>35491</v>
      </c>
      <c r="G8260" t="s">
        <v>8722</v>
      </c>
      <c r="H8260" s="18" t="s">
        <v>8031</v>
      </c>
    </row>
    <row r="8261" spans="1:8" x14ac:dyDescent="0.25">
      <c r="A8261" s="19"/>
      <c r="C8261" t="s">
        <v>36025</v>
      </c>
      <c r="D8261" t="s">
        <v>36506</v>
      </c>
      <c r="G8261" t="s">
        <v>8394</v>
      </c>
      <c r="H8261" s="18" t="s">
        <v>8378</v>
      </c>
    </row>
    <row r="8262" spans="1:8" x14ac:dyDescent="0.25">
      <c r="A8262" s="19"/>
      <c r="C8262" t="s">
        <v>35931</v>
      </c>
      <c r="D8262" t="s">
        <v>36166</v>
      </c>
      <c r="G8262" t="s">
        <v>8379</v>
      </c>
      <c r="H8262" s="18" t="s">
        <v>7766</v>
      </c>
    </row>
    <row r="8263" spans="1:8" x14ac:dyDescent="0.25">
      <c r="A8263" s="19"/>
      <c r="C8263" t="s">
        <v>35923</v>
      </c>
      <c r="D8263" t="s">
        <v>36164</v>
      </c>
      <c r="G8263" t="s">
        <v>8291</v>
      </c>
      <c r="H8263" s="18" t="s">
        <v>8748</v>
      </c>
    </row>
    <row r="8264" spans="1:8" x14ac:dyDescent="0.25">
      <c r="A8264" s="19"/>
      <c r="C8264" t="s">
        <v>35921</v>
      </c>
      <c r="D8264" t="s">
        <v>36144</v>
      </c>
      <c r="G8264" t="s">
        <v>8271</v>
      </c>
      <c r="H8264" s="18" t="s">
        <v>8744</v>
      </c>
    </row>
    <row r="8265" spans="1:8" x14ac:dyDescent="0.25">
      <c r="A8265" s="19"/>
      <c r="C8265" t="s">
        <v>35919</v>
      </c>
      <c r="D8265" t="s">
        <v>35459</v>
      </c>
      <c r="G8265" t="s">
        <v>8156</v>
      </c>
      <c r="H8265" s="18" t="s">
        <v>7986</v>
      </c>
    </row>
    <row r="8266" spans="1:8" x14ac:dyDescent="0.25">
      <c r="A8266" s="19"/>
      <c r="C8266" t="s">
        <v>35903</v>
      </c>
      <c r="D8266" t="s">
        <v>36837</v>
      </c>
      <c r="G8266" t="s">
        <v>8135</v>
      </c>
      <c r="H8266" s="18" t="s">
        <v>8290</v>
      </c>
    </row>
    <row r="8267" spans="1:8" x14ac:dyDescent="0.25">
      <c r="A8267" s="19"/>
      <c r="C8267" t="s">
        <v>35777</v>
      </c>
      <c r="D8267" t="s">
        <v>36130</v>
      </c>
      <c r="G8267" t="s">
        <v>8113</v>
      </c>
      <c r="H8267" s="18" t="s">
        <v>7366</v>
      </c>
    </row>
    <row r="8268" spans="1:8" x14ac:dyDescent="0.25">
      <c r="A8268" s="19"/>
      <c r="C8268" t="s">
        <v>35689</v>
      </c>
      <c r="D8268" t="s">
        <v>36442</v>
      </c>
      <c r="G8268" t="s">
        <v>8088</v>
      </c>
      <c r="H8268" s="18" t="s">
        <v>8270</v>
      </c>
    </row>
    <row r="8269" spans="1:8" x14ac:dyDescent="0.25">
      <c r="A8269" s="19"/>
      <c r="C8269" t="s">
        <v>35642</v>
      </c>
      <c r="D8269" t="s">
        <v>35433</v>
      </c>
      <c r="G8269" t="s">
        <v>8054</v>
      </c>
      <c r="H8269" s="18" t="s">
        <v>8740</v>
      </c>
    </row>
    <row r="8270" spans="1:8" x14ac:dyDescent="0.25">
      <c r="A8270" s="19"/>
      <c r="C8270" t="s">
        <v>35630</v>
      </c>
      <c r="D8270" t="s">
        <v>36113</v>
      </c>
      <c r="G8270" t="s">
        <v>8052</v>
      </c>
      <c r="H8270" s="18" t="s">
        <v>8736</v>
      </c>
    </row>
    <row r="8271" spans="1:8" x14ac:dyDescent="0.25">
      <c r="A8271" s="19"/>
      <c r="C8271" t="s">
        <v>35616</v>
      </c>
      <c r="D8271" t="s">
        <v>36418</v>
      </c>
      <c r="G8271" t="s">
        <v>8050</v>
      </c>
      <c r="H8271" s="18" t="s">
        <v>7898</v>
      </c>
    </row>
    <row r="8272" spans="1:8" x14ac:dyDescent="0.25">
      <c r="A8272" s="19"/>
      <c r="C8272" t="s">
        <v>35597</v>
      </c>
      <c r="D8272" t="s">
        <v>35776</v>
      </c>
      <c r="G8272" t="s">
        <v>8048</v>
      </c>
      <c r="H8272" s="18" t="s">
        <v>7631</v>
      </c>
    </row>
    <row r="8273" spans="1:8" x14ac:dyDescent="0.25">
      <c r="A8273" s="19"/>
      <c r="C8273" t="s">
        <v>35565</v>
      </c>
      <c r="D8273" t="s">
        <v>36757</v>
      </c>
      <c r="G8273" t="s">
        <v>8046</v>
      </c>
      <c r="H8273" s="18" t="s">
        <v>8155</v>
      </c>
    </row>
    <row r="8274" spans="1:8" x14ac:dyDescent="0.25">
      <c r="A8274" s="19"/>
      <c r="C8274" t="s">
        <v>35536</v>
      </c>
      <c r="D8274" t="s">
        <v>36070</v>
      </c>
      <c r="G8274" t="s">
        <v>8032</v>
      </c>
      <c r="H8274" s="18" t="s">
        <v>7292</v>
      </c>
    </row>
    <row r="8275" spans="1:8" x14ac:dyDescent="0.25">
      <c r="A8275" s="19"/>
      <c r="C8275" t="s">
        <v>35492</v>
      </c>
      <c r="D8275" t="s">
        <v>36053</v>
      </c>
      <c r="G8275" t="s">
        <v>7987</v>
      </c>
      <c r="H8275" s="18" t="s">
        <v>8134</v>
      </c>
    </row>
    <row r="8276" spans="1:8" x14ac:dyDescent="0.25">
      <c r="A8276" s="19"/>
      <c r="C8276" t="s">
        <v>35460</v>
      </c>
      <c r="D8276" t="s">
        <v>35355</v>
      </c>
      <c r="G8276" t="s">
        <v>7899</v>
      </c>
      <c r="H8276" s="18" t="s">
        <v>8732</v>
      </c>
    </row>
    <row r="8277" spans="1:8" x14ac:dyDescent="0.25">
      <c r="A8277" s="19"/>
      <c r="C8277" t="s">
        <v>35434</v>
      </c>
      <c r="D8277" t="s">
        <v>35345</v>
      </c>
      <c r="G8277" t="s">
        <v>7792</v>
      </c>
      <c r="H8277" s="18" t="s">
        <v>8112</v>
      </c>
    </row>
    <row r="8278" spans="1:8" x14ac:dyDescent="0.25">
      <c r="A8278" s="19"/>
      <c r="C8278" t="s">
        <v>35356</v>
      </c>
      <c r="D8278" t="s">
        <v>35688</v>
      </c>
      <c r="G8278" t="s">
        <v>7767</v>
      </c>
      <c r="H8278" s="18" t="s">
        <v>8728</v>
      </c>
    </row>
    <row r="8279" spans="1:8" x14ac:dyDescent="0.25">
      <c r="A8279" s="19"/>
      <c r="C8279" t="s">
        <v>35346</v>
      </c>
      <c r="D8279" t="s">
        <v>36364</v>
      </c>
      <c r="G8279" t="s">
        <v>7765</v>
      </c>
      <c r="H8279" s="18" t="s">
        <v>7226</v>
      </c>
    </row>
    <row r="8280" spans="1:8" x14ac:dyDescent="0.25">
      <c r="A8280" s="19"/>
      <c r="C8280" t="s">
        <v>40575</v>
      </c>
      <c r="D8280" t="s">
        <v>40574</v>
      </c>
      <c r="G8280" t="s">
        <v>7632</v>
      </c>
      <c r="H8280" s="18" t="s">
        <v>8087</v>
      </c>
    </row>
    <row r="8281" spans="1:8" x14ac:dyDescent="0.25">
      <c r="A8281" s="19"/>
      <c r="C8281" t="s">
        <v>36848</v>
      </c>
      <c r="D8281" t="s">
        <v>36847</v>
      </c>
      <c r="G8281" t="s">
        <v>7480</v>
      </c>
      <c r="H8281" s="18" t="s">
        <v>8724</v>
      </c>
    </row>
    <row r="8282" spans="1:8" x14ac:dyDescent="0.25">
      <c r="A8282" s="19"/>
      <c r="C8282" t="s">
        <v>36846</v>
      </c>
      <c r="D8282" t="s">
        <v>36845</v>
      </c>
      <c r="G8282" t="s">
        <v>7474</v>
      </c>
      <c r="H8282" s="18" t="s">
        <v>7791</v>
      </c>
    </row>
    <row r="8283" spans="1:8" x14ac:dyDescent="0.25">
      <c r="A8283" s="19"/>
      <c r="C8283" t="s">
        <v>36267</v>
      </c>
      <c r="D8283" t="s">
        <v>36266</v>
      </c>
      <c r="G8283" t="s">
        <v>7367</v>
      </c>
      <c r="H8283" s="18" t="s">
        <v>7479</v>
      </c>
    </row>
    <row r="8284" spans="1:8" x14ac:dyDescent="0.25">
      <c r="A8284" s="19"/>
      <c r="C8284" t="s">
        <v>37146</v>
      </c>
      <c r="D8284" t="s">
        <v>36691</v>
      </c>
      <c r="G8284" t="s">
        <v>7293</v>
      </c>
      <c r="H8284" s="18" t="s">
        <v>7473</v>
      </c>
    </row>
    <row r="8285" spans="1:8" x14ac:dyDescent="0.25">
      <c r="A8285" s="19"/>
      <c r="C8285" t="s">
        <v>37142</v>
      </c>
      <c r="D8285" t="s">
        <v>11268</v>
      </c>
      <c r="G8285" t="s">
        <v>7227</v>
      </c>
      <c r="H8285" s="18" t="s">
        <v>40573</v>
      </c>
    </row>
    <row r="8286" spans="1:8" x14ac:dyDescent="0.25">
      <c r="A8286" s="19"/>
      <c r="C8286" t="s">
        <v>37138</v>
      </c>
      <c r="D8286" t="s">
        <v>35668</v>
      </c>
      <c r="G8286" t="s">
        <v>40572</v>
      </c>
      <c r="H8286" s="18" t="s">
        <v>40571</v>
      </c>
    </row>
    <row r="8287" spans="1:8" x14ac:dyDescent="0.25">
      <c r="A8287" s="19"/>
      <c r="C8287" t="s">
        <v>37134</v>
      </c>
      <c r="D8287" t="s">
        <v>36684</v>
      </c>
      <c r="G8287" t="s">
        <v>8659</v>
      </c>
      <c r="H8287" s="18" t="s">
        <v>8646</v>
      </c>
    </row>
    <row r="8288" spans="1:8" x14ac:dyDescent="0.25">
      <c r="A8288" s="19"/>
      <c r="C8288" t="s">
        <v>37130</v>
      </c>
      <c r="D8288" t="s">
        <v>36682</v>
      </c>
      <c r="G8288" t="s">
        <v>8655</v>
      </c>
      <c r="H8288" s="18" t="s">
        <v>8658</v>
      </c>
    </row>
    <row r="8289" spans="1:8" x14ac:dyDescent="0.25">
      <c r="A8289" s="19"/>
      <c r="C8289" t="s">
        <v>37126</v>
      </c>
      <c r="D8289" t="s">
        <v>36678</v>
      </c>
      <c r="G8289" t="s">
        <v>8651</v>
      </c>
      <c r="H8289" s="18" t="s">
        <v>8654</v>
      </c>
    </row>
    <row r="8290" spans="1:8" x14ac:dyDescent="0.25">
      <c r="A8290" s="19"/>
      <c r="C8290" t="s">
        <v>37122</v>
      </c>
      <c r="D8290" t="s">
        <v>36358</v>
      </c>
      <c r="G8290" t="s">
        <v>8647</v>
      </c>
      <c r="H8290" s="18" t="s">
        <v>7736</v>
      </c>
    </row>
    <row r="8291" spans="1:8" x14ac:dyDescent="0.25">
      <c r="A8291" s="19"/>
      <c r="C8291" t="s">
        <v>37118</v>
      </c>
      <c r="D8291" t="s">
        <v>36352</v>
      </c>
      <c r="G8291" t="s">
        <v>8317</v>
      </c>
      <c r="H8291" s="18" t="s">
        <v>8316</v>
      </c>
    </row>
    <row r="8292" spans="1:8" x14ac:dyDescent="0.25">
      <c r="A8292" s="19"/>
      <c r="C8292" t="s">
        <v>37114</v>
      </c>
      <c r="D8292" t="s">
        <v>784</v>
      </c>
      <c r="G8292" t="s">
        <v>7737</v>
      </c>
      <c r="H8292" s="18" t="s">
        <v>8650</v>
      </c>
    </row>
    <row r="8293" spans="1:8" x14ac:dyDescent="0.25">
      <c r="A8293" s="19"/>
      <c r="C8293" t="s">
        <v>37110</v>
      </c>
      <c r="D8293" t="s">
        <v>36349</v>
      </c>
      <c r="G8293" t="s">
        <v>7654</v>
      </c>
      <c r="H8293" s="18" t="s">
        <v>7394</v>
      </c>
    </row>
    <row r="8294" spans="1:8" x14ac:dyDescent="0.25">
      <c r="A8294" s="19"/>
      <c r="C8294" t="s">
        <v>37106</v>
      </c>
      <c r="D8294" t="s">
        <v>36670</v>
      </c>
      <c r="G8294" t="s">
        <v>7395</v>
      </c>
      <c r="H8294" s="18" t="s">
        <v>7653</v>
      </c>
    </row>
    <row r="8295" spans="1:8" x14ac:dyDescent="0.25">
      <c r="A8295" s="19"/>
      <c r="C8295" t="s">
        <v>37102</v>
      </c>
      <c r="D8295" t="s">
        <v>35658</v>
      </c>
      <c r="G8295" t="s">
        <v>8406</v>
      </c>
      <c r="H8295" s="18" t="s">
        <v>7773</v>
      </c>
    </row>
    <row r="8296" spans="1:8" x14ac:dyDescent="0.25">
      <c r="A8296" s="19"/>
      <c r="C8296" t="s">
        <v>37098</v>
      </c>
      <c r="D8296" t="s">
        <v>36665</v>
      </c>
      <c r="G8296" t="s">
        <v>8404</v>
      </c>
      <c r="H8296" s="18" t="s">
        <v>8403</v>
      </c>
    </row>
    <row r="8297" spans="1:8" x14ac:dyDescent="0.25">
      <c r="A8297" s="19"/>
      <c r="C8297" t="s">
        <v>37094</v>
      </c>
      <c r="D8297" t="s">
        <v>35650</v>
      </c>
      <c r="G8297" t="s">
        <v>8389</v>
      </c>
      <c r="H8297" s="18" t="s">
        <v>8388</v>
      </c>
    </row>
    <row r="8298" spans="1:8" x14ac:dyDescent="0.25">
      <c r="A8298" s="19"/>
      <c r="C8298" t="s">
        <v>37091</v>
      </c>
      <c r="D8298" t="s">
        <v>36659</v>
      </c>
      <c r="G8298" t="s">
        <v>8338</v>
      </c>
      <c r="H8298" s="18" t="s">
        <v>8060</v>
      </c>
    </row>
    <row r="8299" spans="1:8" x14ac:dyDescent="0.25">
      <c r="A8299" s="19"/>
      <c r="C8299" t="s">
        <v>37087</v>
      </c>
      <c r="D8299" t="s">
        <v>35648</v>
      </c>
      <c r="G8299" t="s">
        <v>8315</v>
      </c>
      <c r="H8299" s="18" t="s">
        <v>8056</v>
      </c>
    </row>
    <row r="8300" spans="1:8" x14ac:dyDescent="0.25">
      <c r="A8300" s="19"/>
      <c r="C8300" t="s">
        <v>37083</v>
      </c>
      <c r="D8300" t="s">
        <v>36026</v>
      </c>
      <c r="G8300" t="s">
        <v>8061</v>
      </c>
      <c r="H8300" s="18" t="s">
        <v>8043</v>
      </c>
    </row>
    <row r="8301" spans="1:8" x14ac:dyDescent="0.25">
      <c r="A8301" s="19"/>
      <c r="C8301" t="s">
        <v>37079</v>
      </c>
      <c r="D8301" t="s">
        <v>36022</v>
      </c>
      <c r="G8301" t="s">
        <v>8057</v>
      </c>
      <c r="H8301" s="18" t="s">
        <v>7465</v>
      </c>
    </row>
    <row r="8302" spans="1:8" x14ac:dyDescent="0.25">
      <c r="A8302" s="19"/>
      <c r="C8302" t="s">
        <v>37075</v>
      </c>
      <c r="D8302" t="s">
        <v>36339</v>
      </c>
      <c r="G8302" t="s">
        <v>8044</v>
      </c>
      <c r="H8302" s="18" t="s">
        <v>8022</v>
      </c>
    </row>
    <row r="8303" spans="1:8" x14ac:dyDescent="0.25">
      <c r="A8303" s="19"/>
      <c r="C8303" t="s">
        <v>36753</v>
      </c>
      <c r="D8303" t="s">
        <v>36335</v>
      </c>
      <c r="G8303" t="s">
        <v>8023</v>
      </c>
      <c r="H8303" s="18" t="s">
        <v>8018</v>
      </c>
    </row>
    <row r="8304" spans="1:8" x14ac:dyDescent="0.25">
      <c r="A8304" s="19"/>
      <c r="C8304" t="s">
        <v>36726</v>
      </c>
      <c r="D8304" t="s">
        <v>37145</v>
      </c>
      <c r="G8304" t="s">
        <v>8019</v>
      </c>
      <c r="H8304" s="18" t="s">
        <v>7457</v>
      </c>
    </row>
    <row r="8305" spans="1:8" x14ac:dyDescent="0.25">
      <c r="A8305" s="19"/>
      <c r="C8305" t="s">
        <v>36692</v>
      </c>
      <c r="D8305" t="s">
        <v>37141</v>
      </c>
      <c r="G8305" t="s">
        <v>7774</v>
      </c>
      <c r="H8305" s="18" t="s">
        <v>7451</v>
      </c>
    </row>
    <row r="8306" spans="1:8" x14ac:dyDescent="0.25">
      <c r="A8306" s="19"/>
      <c r="C8306" t="s">
        <v>36685</v>
      </c>
      <c r="D8306" t="s">
        <v>36331</v>
      </c>
      <c r="G8306" t="s">
        <v>7466</v>
      </c>
      <c r="H8306" s="18" t="s">
        <v>8337</v>
      </c>
    </row>
    <row r="8307" spans="1:8" x14ac:dyDescent="0.25">
      <c r="A8307" s="19"/>
      <c r="C8307" t="s">
        <v>36683</v>
      </c>
      <c r="D8307" t="s">
        <v>37137</v>
      </c>
      <c r="G8307" t="s">
        <v>7458</v>
      </c>
      <c r="H8307" s="18" t="s">
        <v>2391</v>
      </c>
    </row>
    <row r="8308" spans="1:8" x14ac:dyDescent="0.25">
      <c r="A8308" s="19"/>
      <c r="C8308" t="s">
        <v>36679</v>
      </c>
      <c r="D8308" t="s">
        <v>37133</v>
      </c>
      <c r="G8308" t="s">
        <v>7452</v>
      </c>
      <c r="H8308" s="18" t="s">
        <v>8314</v>
      </c>
    </row>
    <row r="8309" spans="1:8" x14ac:dyDescent="0.25">
      <c r="A8309" s="19"/>
      <c r="C8309" t="s">
        <v>36671</v>
      </c>
      <c r="D8309" t="s">
        <v>36009</v>
      </c>
      <c r="G8309" t="s">
        <v>7431</v>
      </c>
      <c r="H8309" s="18" t="s">
        <v>7406</v>
      </c>
    </row>
    <row r="8310" spans="1:8" x14ac:dyDescent="0.25">
      <c r="A8310" s="19"/>
      <c r="C8310" t="s">
        <v>36666</v>
      </c>
      <c r="D8310" t="s">
        <v>36640</v>
      </c>
      <c r="G8310" t="s">
        <v>7407</v>
      </c>
      <c r="H8310" s="18" t="s">
        <v>7343</v>
      </c>
    </row>
    <row r="8311" spans="1:8" x14ac:dyDescent="0.25">
      <c r="A8311" s="19"/>
      <c r="C8311" t="s">
        <v>36660</v>
      </c>
      <c r="D8311" t="s">
        <v>35635</v>
      </c>
      <c r="G8311" t="s">
        <v>7344</v>
      </c>
      <c r="H8311" s="18" t="s">
        <v>8405</v>
      </c>
    </row>
    <row r="8312" spans="1:8" x14ac:dyDescent="0.25">
      <c r="A8312" s="19"/>
      <c r="C8312" t="s">
        <v>36641</v>
      </c>
      <c r="D8312" t="s">
        <v>35998</v>
      </c>
      <c r="G8312" t="s">
        <v>7235</v>
      </c>
      <c r="H8312" s="18" t="s">
        <v>7234</v>
      </c>
    </row>
    <row r="8313" spans="1:8" x14ac:dyDescent="0.25">
      <c r="A8313" s="19"/>
      <c r="C8313" t="s">
        <v>36611</v>
      </c>
      <c r="D8313" t="s">
        <v>35633</v>
      </c>
      <c r="G8313" t="s">
        <v>8451</v>
      </c>
      <c r="H8313" s="18" t="s">
        <v>7771</v>
      </c>
    </row>
    <row r="8314" spans="1:8" x14ac:dyDescent="0.25">
      <c r="A8314" s="19"/>
      <c r="C8314" t="s">
        <v>36560</v>
      </c>
      <c r="D8314" t="s">
        <v>37129</v>
      </c>
      <c r="G8314" t="s">
        <v>8349</v>
      </c>
      <c r="H8314" s="18" t="s">
        <v>8348</v>
      </c>
    </row>
    <row r="8315" spans="1:8" x14ac:dyDescent="0.25">
      <c r="A8315" s="19"/>
      <c r="C8315" t="s">
        <v>36558</v>
      </c>
      <c r="D8315" t="s">
        <v>36300</v>
      </c>
      <c r="G8315" t="s">
        <v>7913</v>
      </c>
      <c r="H8315" s="18" t="s">
        <v>7738</v>
      </c>
    </row>
    <row r="8316" spans="1:8" x14ac:dyDescent="0.25">
      <c r="A8316" s="19"/>
      <c r="C8316" t="s">
        <v>36531</v>
      </c>
      <c r="D8316" t="s">
        <v>37125</v>
      </c>
      <c r="G8316" t="s">
        <v>7772</v>
      </c>
      <c r="H8316" s="18" t="s">
        <v>8450</v>
      </c>
    </row>
    <row r="8317" spans="1:8" x14ac:dyDescent="0.25">
      <c r="A8317" s="19"/>
      <c r="C8317" t="s">
        <v>36527</v>
      </c>
      <c r="D8317" t="s">
        <v>35611</v>
      </c>
      <c r="G8317" t="s">
        <v>7739</v>
      </c>
      <c r="H8317" s="18" t="s">
        <v>7912</v>
      </c>
    </row>
    <row r="8318" spans="1:8" x14ac:dyDescent="0.25">
      <c r="A8318" s="19"/>
      <c r="C8318" t="s">
        <v>36518</v>
      </c>
      <c r="D8318" t="s">
        <v>35985</v>
      </c>
      <c r="G8318" t="s">
        <v>7548</v>
      </c>
      <c r="H8318" s="18" t="s">
        <v>7547</v>
      </c>
    </row>
    <row r="8319" spans="1:8" x14ac:dyDescent="0.25">
      <c r="A8319" s="19"/>
      <c r="C8319" t="s">
        <v>36512</v>
      </c>
      <c r="D8319" t="s">
        <v>36292</v>
      </c>
      <c r="G8319" t="s">
        <v>7546</v>
      </c>
      <c r="H8319" s="18" t="s">
        <v>7545</v>
      </c>
    </row>
    <row r="8320" spans="1:8" x14ac:dyDescent="0.25">
      <c r="A8320" s="19"/>
      <c r="C8320" t="s">
        <v>36505</v>
      </c>
      <c r="D8320" t="s">
        <v>36290</v>
      </c>
      <c r="G8320" t="s">
        <v>7536</v>
      </c>
      <c r="H8320" s="18" t="s">
        <v>7535</v>
      </c>
    </row>
    <row r="8321" spans="1:8" x14ac:dyDescent="0.25">
      <c r="A8321" s="19"/>
      <c r="C8321" t="s">
        <v>36451</v>
      </c>
      <c r="D8321" t="s">
        <v>35598</v>
      </c>
      <c r="G8321" t="s">
        <v>8771</v>
      </c>
      <c r="H8321" s="18" t="s">
        <v>8397</v>
      </c>
    </row>
    <row r="8322" spans="1:8" x14ac:dyDescent="0.25">
      <c r="A8322" s="19"/>
      <c r="C8322" t="s">
        <v>36422</v>
      </c>
      <c r="D8322" t="s">
        <v>36288</v>
      </c>
      <c r="G8322" t="s">
        <v>8767</v>
      </c>
      <c r="H8322" s="18" t="s">
        <v>7462</v>
      </c>
    </row>
    <row r="8323" spans="1:8" x14ac:dyDescent="0.25">
      <c r="A8323" s="19"/>
      <c r="C8323" t="s">
        <v>36361</v>
      </c>
      <c r="D8323" t="s">
        <v>36610</v>
      </c>
      <c r="G8323" t="s">
        <v>8398</v>
      </c>
      <c r="H8323" s="18" t="s">
        <v>8770</v>
      </c>
    </row>
    <row r="8324" spans="1:8" x14ac:dyDescent="0.25">
      <c r="A8324" s="19"/>
      <c r="C8324" t="s">
        <v>36359</v>
      </c>
      <c r="D8324" t="s">
        <v>35973</v>
      </c>
      <c r="G8324" t="s">
        <v>8158</v>
      </c>
      <c r="H8324" s="18" t="s">
        <v>7996</v>
      </c>
    </row>
    <row r="8325" spans="1:8" x14ac:dyDescent="0.25">
      <c r="A8325" s="19"/>
      <c r="C8325" t="s">
        <v>36353</v>
      </c>
      <c r="D8325" t="s">
        <v>37121</v>
      </c>
      <c r="G8325" t="s">
        <v>7997</v>
      </c>
      <c r="H8325" s="18" t="s">
        <v>7930</v>
      </c>
    </row>
    <row r="8326" spans="1:8" x14ac:dyDescent="0.25">
      <c r="A8326" s="19"/>
      <c r="C8326" t="s">
        <v>36351</v>
      </c>
      <c r="D8326" t="s">
        <v>35581</v>
      </c>
      <c r="G8326" t="s">
        <v>7931</v>
      </c>
      <c r="H8326" s="18" t="s">
        <v>8766</v>
      </c>
    </row>
    <row r="8327" spans="1:8" x14ac:dyDescent="0.25">
      <c r="A8327" s="19"/>
      <c r="C8327" t="s">
        <v>36350</v>
      </c>
      <c r="D8327" t="s">
        <v>37117</v>
      </c>
      <c r="G8327" t="s">
        <v>7566</v>
      </c>
      <c r="H8327" s="18" t="s">
        <v>8157</v>
      </c>
    </row>
    <row r="8328" spans="1:8" x14ac:dyDescent="0.25">
      <c r="A8328" s="19"/>
      <c r="C8328" t="s">
        <v>36340</v>
      </c>
      <c r="D8328" t="s">
        <v>36262</v>
      </c>
      <c r="G8328" t="s">
        <v>7463</v>
      </c>
      <c r="H8328" s="18" t="s">
        <v>7565</v>
      </c>
    </row>
    <row r="8329" spans="1:8" x14ac:dyDescent="0.25">
      <c r="A8329" s="19"/>
      <c r="C8329" t="s">
        <v>36336</v>
      </c>
      <c r="D8329" t="s">
        <v>35963</v>
      </c>
      <c r="G8329" t="s">
        <v>8396</v>
      </c>
      <c r="H8329" s="18" t="s">
        <v>8395</v>
      </c>
    </row>
    <row r="8330" spans="1:8" x14ac:dyDescent="0.25">
      <c r="A8330" s="19"/>
      <c r="C8330" t="s">
        <v>36332</v>
      </c>
      <c r="D8330" t="s">
        <v>37113</v>
      </c>
      <c r="G8330" t="s">
        <v>8307</v>
      </c>
      <c r="H8330" s="18" t="s">
        <v>8011</v>
      </c>
    </row>
    <row r="8331" spans="1:8" x14ac:dyDescent="0.25">
      <c r="A8331" s="19"/>
      <c r="C8331" t="s">
        <v>36301</v>
      </c>
      <c r="D8331" t="s">
        <v>35568</v>
      </c>
      <c r="G8331" t="s">
        <v>8012</v>
      </c>
      <c r="H8331" s="18" t="s">
        <v>8306</v>
      </c>
    </row>
    <row r="8332" spans="1:8" x14ac:dyDescent="0.25">
      <c r="A8332" s="19"/>
      <c r="C8332" t="s">
        <v>36293</v>
      </c>
      <c r="D8332" t="s">
        <v>37109</v>
      </c>
      <c r="G8332" t="s">
        <v>7907</v>
      </c>
      <c r="H8332" s="18" t="s">
        <v>7906</v>
      </c>
    </row>
    <row r="8333" spans="1:8" x14ac:dyDescent="0.25">
      <c r="A8333" s="19"/>
      <c r="C8333" t="s">
        <v>36291</v>
      </c>
      <c r="D8333" t="s">
        <v>35955</v>
      </c>
      <c r="G8333" t="s">
        <v>8391</v>
      </c>
      <c r="H8333" s="18" t="s">
        <v>8390</v>
      </c>
    </row>
    <row r="8334" spans="1:8" x14ac:dyDescent="0.25">
      <c r="A8334" s="19"/>
      <c r="C8334" t="s">
        <v>36289</v>
      </c>
      <c r="D8334" t="s">
        <v>35555</v>
      </c>
      <c r="G8334" t="s">
        <v>7729</v>
      </c>
      <c r="H8334" s="18" t="s">
        <v>7728</v>
      </c>
    </row>
    <row r="8335" spans="1:8" x14ac:dyDescent="0.25">
      <c r="A8335" s="19"/>
      <c r="C8335" t="s">
        <v>36263</v>
      </c>
      <c r="D8335" t="s">
        <v>35553</v>
      </c>
      <c r="G8335" t="s">
        <v>8534</v>
      </c>
      <c r="H8335" s="18" t="s">
        <v>8386</v>
      </c>
    </row>
    <row r="8336" spans="1:8" x14ac:dyDescent="0.25">
      <c r="A8336" s="19"/>
      <c r="C8336" t="s">
        <v>36249</v>
      </c>
      <c r="D8336" t="s">
        <v>36248</v>
      </c>
      <c r="G8336" t="s">
        <v>8387</v>
      </c>
      <c r="H8336" s="18" t="s">
        <v>8363</v>
      </c>
    </row>
    <row r="8337" spans="1:8" x14ac:dyDescent="0.25">
      <c r="A8337" s="19"/>
      <c r="C8337" t="s">
        <v>36237</v>
      </c>
      <c r="D8337" t="s">
        <v>37105</v>
      </c>
      <c r="G8337" t="s">
        <v>8364</v>
      </c>
      <c r="H8337" s="18" t="s">
        <v>8533</v>
      </c>
    </row>
    <row r="8338" spans="1:8" x14ac:dyDescent="0.25">
      <c r="A8338" s="19"/>
      <c r="C8338" t="s">
        <v>36232</v>
      </c>
      <c r="D8338" t="s">
        <v>36236</v>
      </c>
      <c r="G8338" t="s">
        <v>8457</v>
      </c>
      <c r="H8338" s="18" t="s">
        <v>8058</v>
      </c>
    </row>
    <row r="8339" spans="1:8" x14ac:dyDescent="0.25">
      <c r="A8339" s="19"/>
      <c r="C8339" t="s">
        <v>36194</v>
      </c>
      <c r="D8339" t="s">
        <v>35937</v>
      </c>
      <c r="G8339" t="s">
        <v>8455</v>
      </c>
      <c r="H8339" s="18" t="s">
        <v>8013</v>
      </c>
    </row>
    <row r="8340" spans="1:8" x14ac:dyDescent="0.25">
      <c r="A8340" s="19"/>
      <c r="C8340" t="s">
        <v>36186</v>
      </c>
      <c r="D8340" t="s">
        <v>37101</v>
      </c>
      <c r="G8340" t="s">
        <v>8453</v>
      </c>
      <c r="H8340" s="18" t="s">
        <v>8365</v>
      </c>
    </row>
    <row r="8341" spans="1:8" x14ac:dyDescent="0.25">
      <c r="A8341" s="19"/>
      <c r="C8341" t="s">
        <v>36182</v>
      </c>
      <c r="D8341" t="s">
        <v>36559</v>
      </c>
      <c r="G8341" t="s">
        <v>8366</v>
      </c>
      <c r="H8341" s="18" t="s">
        <v>8456</v>
      </c>
    </row>
    <row r="8342" spans="1:8" x14ac:dyDescent="0.25">
      <c r="A8342" s="19"/>
      <c r="C8342" t="s">
        <v>36174</v>
      </c>
      <c r="D8342" t="s">
        <v>36231</v>
      </c>
      <c r="G8342" t="s">
        <v>8205</v>
      </c>
      <c r="H8342" s="18" t="s">
        <v>7688</v>
      </c>
    </row>
    <row r="8343" spans="1:8" x14ac:dyDescent="0.25">
      <c r="A8343" s="19"/>
      <c r="C8343" t="s">
        <v>36152</v>
      </c>
      <c r="D8343" t="s">
        <v>36557</v>
      </c>
      <c r="G8343" t="s">
        <v>8059</v>
      </c>
      <c r="H8343" s="18" t="s">
        <v>8454</v>
      </c>
    </row>
    <row r="8344" spans="1:8" x14ac:dyDescent="0.25">
      <c r="A8344" s="19"/>
      <c r="C8344" t="s">
        <v>36106</v>
      </c>
      <c r="D8344" t="s">
        <v>37097</v>
      </c>
      <c r="G8344" t="s">
        <v>8014</v>
      </c>
      <c r="H8344" s="18" t="s">
        <v>8204</v>
      </c>
    </row>
    <row r="8345" spans="1:8" x14ac:dyDescent="0.25">
      <c r="A8345" s="19"/>
      <c r="C8345" t="s">
        <v>36061</v>
      </c>
      <c r="D8345" t="s">
        <v>36530</v>
      </c>
      <c r="G8345" t="s">
        <v>7872</v>
      </c>
      <c r="H8345" s="18" t="s">
        <v>7871</v>
      </c>
    </row>
    <row r="8346" spans="1:8" x14ac:dyDescent="0.25">
      <c r="A8346" s="19"/>
      <c r="C8346" t="s">
        <v>36027</v>
      </c>
      <c r="D8346" t="s">
        <v>36526</v>
      </c>
      <c r="G8346" t="s">
        <v>7689</v>
      </c>
      <c r="H8346" s="18" t="s">
        <v>8452</v>
      </c>
    </row>
    <row r="8347" spans="1:8" x14ac:dyDescent="0.25">
      <c r="A8347" s="19"/>
      <c r="C8347" t="s">
        <v>36023</v>
      </c>
      <c r="D8347" t="s">
        <v>35504</v>
      </c>
      <c r="G8347" t="s">
        <v>7233</v>
      </c>
      <c r="H8347" s="18" t="s">
        <v>7232</v>
      </c>
    </row>
    <row r="8348" spans="1:8" x14ac:dyDescent="0.25">
      <c r="A8348" s="19"/>
      <c r="C8348" t="s">
        <v>36010</v>
      </c>
      <c r="D8348" t="s">
        <v>36193</v>
      </c>
      <c r="G8348" t="s">
        <v>7673</v>
      </c>
      <c r="H8348" s="18" t="s">
        <v>7672</v>
      </c>
    </row>
    <row r="8349" spans="1:8" x14ac:dyDescent="0.25">
      <c r="A8349" s="19"/>
      <c r="C8349" t="s">
        <v>35999</v>
      </c>
      <c r="D8349" t="s">
        <v>36517</v>
      </c>
      <c r="G8349" t="s">
        <v>8371</v>
      </c>
      <c r="H8349" s="18" t="s">
        <v>8041</v>
      </c>
    </row>
    <row r="8350" spans="1:8" x14ac:dyDescent="0.25">
      <c r="A8350" s="19"/>
      <c r="C8350" t="s">
        <v>35986</v>
      </c>
      <c r="D8350" t="s">
        <v>36185</v>
      </c>
      <c r="G8350" t="s">
        <v>8042</v>
      </c>
      <c r="H8350" s="18" t="s">
        <v>8370</v>
      </c>
    </row>
    <row r="8351" spans="1:8" x14ac:dyDescent="0.25">
      <c r="A8351" s="19"/>
      <c r="C8351" t="s">
        <v>35974</v>
      </c>
      <c r="D8351" t="s">
        <v>35497</v>
      </c>
      <c r="G8351" t="s">
        <v>7336</v>
      </c>
      <c r="H8351" s="18" t="s">
        <v>7335</v>
      </c>
    </row>
    <row r="8352" spans="1:8" x14ac:dyDescent="0.25">
      <c r="A8352" s="19"/>
      <c r="C8352" t="s">
        <v>35964</v>
      </c>
      <c r="D8352" t="s">
        <v>36511</v>
      </c>
      <c r="G8352" t="s">
        <v>8420</v>
      </c>
      <c r="H8352" s="18" t="s">
        <v>8039</v>
      </c>
    </row>
    <row r="8353" spans="1:8" x14ac:dyDescent="0.25">
      <c r="A8353" s="19"/>
      <c r="C8353" t="s">
        <v>35956</v>
      </c>
      <c r="D8353" t="s">
        <v>36181</v>
      </c>
      <c r="G8353" t="s">
        <v>8418</v>
      </c>
      <c r="H8353" s="18" t="s">
        <v>7333</v>
      </c>
    </row>
    <row r="8354" spans="1:8" x14ac:dyDescent="0.25">
      <c r="A8354" s="19"/>
      <c r="C8354" t="s">
        <v>35938</v>
      </c>
      <c r="D8354" t="s">
        <v>36173</v>
      </c>
      <c r="G8354" t="s">
        <v>8150</v>
      </c>
      <c r="H8354" s="18" t="s">
        <v>7848</v>
      </c>
    </row>
    <row r="8355" spans="1:8" x14ac:dyDescent="0.25">
      <c r="A8355" s="19"/>
      <c r="C8355" t="s">
        <v>35874</v>
      </c>
      <c r="D8355" t="s">
        <v>36504</v>
      </c>
      <c r="G8355" t="s">
        <v>8040</v>
      </c>
      <c r="H8355" s="18" t="s">
        <v>7846</v>
      </c>
    </row>
    <row r="8356" spans="1:8" x14ac:dyDescent="0.25">
      <c r="A8356" s="19"/>
      <c r="C8356" t="s">
        <v>35864</v>
      </c>
      <c r="D8356" t="s">
        <v>35873</v>
      </c>
      <c r="G8356" t="s">
        <v>7849</v>
      </c>
      <c r="H8356" s="18" t="s">
        <v>8149</v>
      </c>
    </row>
    <row r="8357" spans="1:8" x14ac:dyDescent="0.25">
      <c r="A8357" s="19"/>
      <c r="C8357" t="s">
        <v>35860</v>
      </c>
      <c r="D8357" t="s">
        <v>35472</v>
      </c>
      <c r="G8357" t="s">
        <v>7847</v>
      </c>
      <c r="H8357" s="18" t="s">
        <v>7493</v>
      </c>
    </row>
    <row r="8358" spans="1:8" x14ac:dyDescent="0.25">
      <c r="A8358" s="19"/>
      <c r="C8358" t="s">
        <v>35858</v>
      </c>
      <c r="D8358" t="s">
        <v>37093</v>
      </c>
      <c r="G8358" t="s">
        <v>7494</v>
      </c>
      <c r="H8358" s="18" t="s">
        <v>8419</v>
      </c>
    </row>
    <row r="8359" spans="1:8" x14ac:dyDescent="0.25">
      <c r="A8359" s="19"/>
      <c r="C8359" t="s">
        <v>35825</v>
      </c>
      <c r="D8359" t="s">
        <v>37090</v>
      </c>
      <c r="G8359" t="s">
        <v>7334</v>
      </c>
      <c r="H8359" s="18" t="s">
        <v>8417</v>
      </c>
    </row>
    <row r="8360" spans="1:8" x14ac:dyDescent="0.25">
      <c r="A8360" s="19"/>
      <c r="C8360" t="s">
        <v>35808</v>
      </c>
      <c r="D8360" t="s">
        <v>35863</v>
      </c>
      <c r="G8360" t="s">
        <v>40570</v>
      </c>
      <c r="H8360" s="18" t="s">
        <v>7464</v>
      </c>
    </row>
    <row r="8361" spans="1:8" x14ac:dyDescent="0.25">
      <c r="A8361" s="19"/>
      <c r="C8361" t="s">
        <v>35797</v>
      </c>
      <c r="D8361" t="s">
        <v>36151</v>
      </c>
      <c r="G8361" t="s">
        <v>40569</v>
      </c>
      <c r="H8361" s="18" t="s">
        <v>8357</v>
      </c>
    </row>
    <row r="8362" spans="1:8" x14ac:dyDescent="0.25">
      <c r="A8362" s="19"/>
      <c r="C8362" t="s">
        <v>35709</v>
      </c>
      <c r="D8362" t="s">
        <v>35859</v>
      </c>
      <c r="G8362" t="s">
        <v>8854</v>
      </c>
      <c r="H8362" s="18" t="s">
        <v>8383</v>
      </c>
    </row>
    <row r="8363" spans="1:8" x14ac:dyDescent="0.25">
      <c r="A8363" s="19"/>
      <c r="C8363" t="s">
        <v>35698</v>
      </c>
      <c r="D8363" t="s">
        <v>35857</v>
      </c>
      <c r="G8363" t="s">
        <v>8850</v>
      </c>
      <c r="H8363" s="18" t="s">
        <v>8853</v>
      </c>
    </row>
    <row r="8364" spans="1:8" x14ac:dyDescent="0.25">
      <c r="A8364" s="19"/>
      <c r="C8364" t="s">
        <v>35670</v>
      </c>
      <c r="D8364" t="s">
        <v>37086</v>
      </c>
      <c r="G8364" t="s">
        <v>8846</v>
      </c>
      <c r="H8364" s="18" t="s">
        <v>8016</v>
      </c>
    </row>
    <row r="8365" spans="1:8" x14ac:dyDescent="0.25">
      <c r="A8365" s="19"/>
      <c r="C8365" t="s">
        <v>35669</v>
      </c>
      <c r="D8365" t="s">
        <v>37082</v>
      </c>
      <c r="G8365" t="s">
        <v>8842</v>
      </c>
      <c r="H8365" s="18" t="s">
        <v>7730</v>
      </c>
    </row>
    <row r="8366" spans="1:8" x14ac:dyDescent="0.25">
      <c r="A8366" s="19"/>
      <c r="C8366" t="s">
        <v>35659</v>
      </c>
      <c r="D8366" t="s">
        <v>37078</v>
      </c>
      <c r="G8366" t="s">
        <v>8838</v>
      </c>
      <c r="H8366" s="18" t="s">
        <v>7992</v>
      </c>
    </row>
    <row r="8367" spans="1:8" x14ac:dyDescent="0.25">
      <c r="A8367" s="19"/>
      <c r="C8367" t="s">
        <v>35651</v>
      </c>
      <c r="D8367" t="s">
        <v>35824</v>
      </c>
      <c r="G8367" t="s">
        <v>8834</v>
      </c>
      <c r="H8367" s="18" t="s">
        <v>7957</v>
      </c>
    </row>
    <row r="8368" spans="1:8" x14ac:dyDescent="0.25">
      <c r="A8368" s="19"/>
      <c r="C8368" t="s">
        <v>35649</v>
      </c>
      <c r="D8368" t="s">
        <v>36450</v>
      </c>
      <c r="G8368" t="s">
        <v>8384</v>
      </c>
      <c r="H8368" s="18" t="s">
        <v>7374</v>
      </c>
    </row>
    <row r="8369" spans="1:8" x14ac:dyDescent="0.25">
      <c r="A8369" s="19"/>
      <c r="C8369" t="s">
        <v>35636</v>
      </c>
      <c r="D8369" t="s">
        <v>35807</v>
      </c>
      <c r="G8369" t="s">
        <v>8017</v>
      </c>
      <c r="H8369" s="18" t="s">
        <v>8849</v>
      </c>
    </row>
    <row r="8370" spans="1:8" x14ac:dyDescent="0.25">
      <c r="A8370" s="19"/>
      <c r="C8370" t="s">
        <v>35634</v>
      </c>
      <c r="D8370" t="s">
        <v>35431</v>
      </c>
      <c r="G8370" t="s">
        <v>7993</v>
      </c>
      <c r="H8370" s="18" t="s">
        <v>7918</v>
      </c>
    </row>
    <row r="8371" spans="1:8" x14ac:dyDescent="0.25">
      <c r="A8371" s="19"/>
      <c r="C8371" t="s">
        <v>35612</v>
      </c>
      <c r="D8371" t="s">
        <v>36105</v>
      </c>
      <c r="G8371" t="s">
        <v>7958</v>
      </c>
      <c r="H8371" s="18" t="s">
        <v>8845</v>
      </c>
    </row>
    <row r="8372" spans="1:8" x14ac:dyDescent="0.25">
      <c r="A8372" s="19"/>
      <c r="C8372" t="s">
        <v>35599</v>
      </c>
      <c r="D8372" t="s">
        <v>36421</v>
      </c>
      <c r="G8372" t="s">
        <v>7919</v>
      </c>
      <c r="H8372" s="18" t="s">
        <v>7890</v>
      </c>
    </row>
    <row r="8373" spans="1:8" x14ac:dyDescent="0.25">
      <c r="A8373" s="19"/>
      <c r="C8373" t="s">
        <v>35582</v>
      </c>
      <c r="D8373" t="s">
        <v>35424</v>
      </c>
      <c r="G8373" t="s">
        <v>7891</v>
      </c>
      <c r="H8373" s="18" t="s">
        <v>7883</v>
      </c>
    </row>
    <row r="8374" spans="1:8" x14ac:dyDescent="0.25">
      <c r="A8374" s="19"/>
      <c r="C8374" t="s">
        <v>35569</v>
      </c>
      <c r="D8374" t="s">
        <v>35796</v>
      </c>
      <c r="G8374" t="s">
        <v>7884</v>
      </c>
      <c r="H8374" s="18" t="s">
        <v>7603</v>
      </c>
    </row>
    <row r="8375" spans="1:8" x14ac:dyDescent="0.25">
      <c r="A8375" s="19"/>
      <c r="C8375" t="s">
        <v>35556</v>
      </c>
      <c r="D8375" t="s">
        <v>37074</v>
      </c>
      <c r="G8375" t="s">
        <v>7731</v>
      </c>
      <c r="H8375" s="18" t="s">
        <v>8841</v>
      </c>
    </row>
    <row r="8376" spans="1:8" x14ac:dyDescent="0.25">
      <c r="A8376" s="19"/>
      <c r="C8376" t="s">
        <v>35554</v>
      </c>
      <c r="D8376" t="s">
        <v>35406</v>
      </c>
      <c r="G8376" t="s">
        <v>7604</v>
      </c>
      <c r="H8376" s="18" t="s">
        <v>8837</v>
      </c>
    </row>
    <row r="8377" spans="1:8" x14ac:dyDescent="0.25">
      <c r="A8377" s="19"/>
      <c r="C8377" t="s">
        <v>35505</v>
      </c>
      <c r="D8377" t="s">
        <v>35393</v>
      </c>
      <c r="G8377" t="s">
        <v>7534</v>
      </c>
      <c r="H8377" s="18" t="s">
        <v>7533</v>
      </c>
    </row>
    <row r="8378" spans="1:8" x14ac:dyDescent="0.25">
      <c r="A8378" s="19"/>
      <c r="C8378" t="s">
        <v>35498</v>
      </c>
      <c r="D8378" t="s">
        <v>36752</v>
      </c>
      <c r="G8378" t="s">
        <v>7521</v>
      </c>
      <c r="H8378" s="18" t="s">
        <v>7520</v>
      </c>
    </row>
    <row r="8379" spans="1:8" x14ac:dyDescent="0.25">
      <c r="A8379" s="19"/>
      <c r="C8379" t="s">
        <v>35473</v>
      </c>
      <c r="D8379" t="s">
        <v>36060</v>
      </c>
      <c r="G8379" t="s">
        <v>7505</v>
      </c>
      <c r="H8379" s="18" t="s">
        <v>7504</v>
      </c>
    </row>
    <row r="8380" spans="1:8" x14ac:dyDescent="0.25">
      <c r="A8380" s="19"/>
      <c r="C8380" t="s">
        <v>35432</v>
      </c>
      <c r="D8380" t="s">
        <v>35708</v>
      </c>
      <c r="G8380" t="s">
        <v>7482</v>
      </c>
      <c r="H8380" s="18" t="s">
        <v>8833</v>
      </c>
    </row>
    <row r="8381" spans="1:8" x14ac:dyDescent="0.25">
      <c r="A8381" s="19"/>
      <c r="C8381" t="s">
        <v>35425</v>
      </c>
      <c r="D8381" t="s">
        <v>36725</v>
      </c>
      <c r="G8381" t="s">
        <v>7375</v>
      </c>
      <c r="H8381" s="18" t="s">
        <v>7481</v>
      </c>
    </row>
    <row r="8382" spans="1:8" x14ac:dyDescent="0.25">
      <c r="A8382" s="19"/>
      <c r="C8382" t="s">
        <v>35407</v>
      </c>
      <c r="D8382" t="s">
        <v>35697</v>
      </c>
      <c r="G8382" t="s">
        <v>40568</v>
      </c>
      <c r="H8382" s="18" t="s">
        <v>40567</v>
      </c>
    </row>
    <row r="8383" spans="1:8" x14ac:dyDescent="0.25">
      <c r="A8383" s="19"/>
      <c r="C8383" t="s">
        <v>35394</v>
      </c>
      <c r="D8383" t="s">
        <v>35339</v>
      </c>
      <c r="G8383" t="s">
        <v>40566</v>
      </c>
      <c r="H8383" s="18" t="s">
        <v>40565</v>
      </c>
    </row>
    <row r="8384" spans="1:8" x14ac:dyDescent="0.25">
      <c r="A8384" s="19"/>
      <c r="C8384" t="s">
        <v>35340</v>
      </c>
      <c r="D8384" t="s">
        <v>36360</v>
      </c>
      <c r="G8384" t="s">
        <v>40564</v>
      </c>
      <c r="H8384" s="18" t="s">
        <v>40563</v>
      </c>
    </row>
    <row r="8385" spans="1:8" x14ac:dyDescent="0.25">
      <c r="A8385" s="19"/>
      <c r="C8385" t="s">
        <v>40562</v>
      </c>
      <c r="D8385" t="s">
        <v>40561</v>
      </c>
      <c r="G8385" t="s">
        <v>8830</v>
      </c>
      <c r="H8385" s="18" t="s">
        <v>8035</v>
      </c>
    </row>
    <row r="8386" spans="1:8" x14ac:dyDescent="0.25">
      <c r="A8386" s="19"/>
      <c r="C8386" t="s">
        <v>40560</v>
      </c>
      <c r="D8386" t="s">
        <v>40559</v>
      </c>
      <c r="G8386" t="s">
        <v>8826</v>
      </c>
      <c r="H8386" s="18" t="s">
        <v>7459</v>
      </c>
    </row>
    <row r="8387" spans="1:8" x14ac:dyDescent="0.25">
      <c r="A8387" s="19"/>
      <c r="C8387" t="s">
        <v>36946</v>
      </c>
      <c r="D8387" t="s">
        <v>36689</v>
      </c>
      <c r="G8387" t="s">
        <v>8822</v>
      </c>
      <c r="H8387" s="18" t="s">
        <v>7768</v>
      </c>
    </row>
    <row r="8388" spans="1:8" x14ac:dyDescent="0.25">
      <c r="A8388" s="19"/>
      <c r="C8388" t="s">
        <v>36943</v>
      </c>
      <c r="D8388" t="s">
        <v>36354</v>
      </c>
      <c r="G8388" t="s">
        <v>8818</v>
      </c>
      <c r="H8388" s="18" t="s">
        <v>8029</v>
      </c>
    </row>
    <row r="8389" spans="1:8" x14ac:dyDescent="0.25">
      <c r="A8389" s="19"/>
      <c r="C8389" t="s">
        <v>36939</v>
      </c>
      <c r="D8389" t="s">
        <v>36642</v>
      </c>
      <c r="G8389" t="s">
        <v>8814</v>
      </c>
      <c r="H8389" s="18" t="s">
        <v>8027</v>
      </c>
    </row>
    <row r="8390" spans="1:8" x14ac:dyDescent="0.25">
      <c r="A8390" s="19"/>
      <c r="C8390" t="s">
        <v>36935</v>
      </c>
      <c r="D8390" t="s">
        <v>36636</v>
      </c>
      <c r="G8390" t="s">
        <v>8810</v>
      </c>
      <c r="H8390" s="18" t="s">
        <v>8025</v>
      </c>
    </row>
    <row r="8391" spans="1:8" x14ac:dyDescent="0.25">
      <c r="A8391" s="19"/>
      <c r="C8391" t="s">
        <v>36745</v>
      </c>
      <c r="D8391" t="s">
        <v>36317</v>
      </c>
      <c r="G8391" t="s">
        <v>8806</v>
      </c>
      <c r="H8391" s="18" t="s">
        <v>8829</v>
      </c>
    </row>
    <row r="8392" spans="1:8" x14ac:dyDescent="0.25">
      <c r="A8392" s="19"/>
      <c r="C8392" t="s">
        <v>36690</v>
      </c>
      <c r="D8392" t="s">
        <v>36945</v>
      </c>
      <c r="G8392" t="s">
        <v>8802</v>
      </c>
      <c r="H8392" s="18" t="s">
        <v>7453</v>
      </c>
    </row>
    <row r="8393" spans="1:8" x14ac:dyDescent="0.25">
      <c r="A8393" s="19"/>
      <c r="C8393" t="s">
        <v>36643</v>
      </c>
      <c r="D8393" t="s">
        <v>36942</v>
      </c>
      <c r="G8393" t="s">
        <v>8799</v>
      </c>
      <c r="H8393" s="18" t="s">
        <v>8367</v>
      </c>
    </row>
    <row r="8394" spans="1:8" x14ac:dyDescent="0.25">
      <c r="A8394" s="19"/>
      <c r="C8394" t="s">
        <v>36637</v>
      </c>
      <c r="D8394" t="s">
        <v>36938</v>
      </c>
      <c r="G8394" t="s">
        <v>8795</v>
      </c>
      <c r="H8394" s="18" t="s">
        <v>7752</v>
      </c>
    </row>
    <row r="8395" spans="1:8" x14ac:dyDescent="0.25">
      <c r="A8395" s="19"/>
      <c r="C8395" t="s">
        <v>36605</v>
      </c>
      <c r="D8395" t="s">
        <v>35588</v>
      </c>
      <c r="G8395" t="s">
        <v>8791</v>
      </c>
      <c r="H8395" s="18" t="s">
        <v>7441</v>
      </c>
    </row>
    <row r="8396" spans="1:8" x14ac:dyDescent="0.25">
      <c r="A8396" s="19"/>
      <c r="C8396" t="s">
        <v>36551</v>
      </c>
      <c r="D8396" t="s">
        <v>36240</v>
      </c>
      <c r="G8396" t="s">
        <v>8787</v>
      </c>
      <c r="H8396" s="18" t="s">
        <v>7978</v>
      </c>
    </row>
    <row r="8397" spans="1:8" x14ac:dyDescent="0.25">
      <c r="A8397" s="19"/>
      <c r="C8397" t="s">
        <v>36524</v>
      </c>
      <c r="D8397" t="s">
        <v>36934</v>
      </c>
      <c r="G8397" t="s">
        <v>8783</v>
      </c>
      <c r="H8397" s="18" t="s">
        <v>8825</v>
      </c>
    </row>
    <row r="8398" spans="1:8" x14ac:dyDescent="0.25">
      <c r="A8398" s="19"/>
      <c r="C8398" t="s">
        <v>36471</v>
      </c>
      <c r="D8398" t="s">
        <v>36550</v>
      </c>
      <c r="G8398" t="s">
        <v>8779</v>
      </c>
      <c r="H8398" s="18" t="s">
        <v>8312</v>
      </c>
    </row>
    <row r="8399" spans="1:8" x14ac:dyDescent="0.25">
      <c r="A8399" s="19"/>
      <c r="C8399" t="s">
        <v>36441</v>
      </c>
      <c r="D8399" t="s">
        <v>36523</v>
      </c>
      <c r="G8399" t="s">
        <v>8775</v>
      </c>
      <c r="H8399" s="18" t="s">
        <v>7708</v>
      </c>
    </row>
    <row r="8400" spans="1:8" x14ac:dyDescent="0.25">
      <c r="A8400" s="19"/>
      <c r="C8400" t="s">
        <v>36355</v>
      </c>
      <c r="D8400" t="s">
        <v>35871</v>
      </c>
      <c r="G8400" t="s">
        <v>8368</v>
      </c>
      <c r="H8400" s="18" t="s">
        <v>7967</v>
      </c>
    </row>
    <row r="8401" spans="1:8" x14ac:dyDescent="0.25">
      <c r="A8401" s="19"/>
      <c r="C8401" t="s">
        <v>36318</v>
      </c>
      <c r="D8401" t="s">
        <v>35868</v>
      </c>
      <c r="G8401" t="s">
        <v>8313</v>
      </c>
      <c r="H8401" s="18" t="s">
        <v>7704</v>
      </c>
    </row>
    <row r="8402" spans="1:8" x14ac:dyDescent="0.25">
      <c r="A8402" s="19"/>
      <c r="C8402" t="s">
        <v>36241</v>
      </c>
      <c r="D8402" t="s">
        <v>36470</v>
      </c>
      <c r="G8402" t="s">
        <v>8295</v>
      </c>
      <c r="H8402" s="18" t="s">
        <v>7702</v>
      </c>
    </row>
    <row r="8403" spans="1:8" x14ac:dyDescent="0.25">
      <c r="A8403" s="19"/>
      <c r="C8403" t="s">
        <v>35872</v>
      </c>
      <c r="D8403" t="s">
        <v>35826</v>
      </c>
      <c r="G8403" t="s">
        <v>8225</v>
      </c>
      <c r="H8403" s="18" t="s">
        <v>8821</v>
      </c>
    </row>
    <row r="8404" spans="1:8" x14ac:dyDescent="0.25">
      <c r="A8404" s="19"/>
      <c r="C8404" t="s">
        <v>35869</v>
      </c>
      <c r="D8404" t="s">
        <v>36440</v>
      </c>
      <c r="G8404" t="s">
        <v>8209</v>
      </c>
      <c r="H8404" s="18" t="s">
        <v>8294</v>
      </c>
    </row>
    <row r="8405" spans="1:8" x14ac:dyDescent="0.25">
      <c r="A8405" s="19"/>
      <c r="C8405" t="s">
        <v>35827</v>
      </c>
      <c r="D8405" t="s">
        <v>36744</v>
      </c>
      <c r="G8405" t="s">
        <v>8207</v>
      </c>
      <c r="H8405" s="18" t="s">
        <v>7698</v>
      </c>
    </row>
    <row r="8406" spans="1:8" x14ac:dyDescent="0.25">
      <c r="A8406" s="19"/>
      <c r="C8406" t="s">
        <v>35589</v>
      </c>
      <c r="D8406" t="s">
        <v>35367</v>
      </c>
      <c r="G8406" t="s">
        <v>8188</v>
      </c>
      <c r="H8406" s="18" t="s">
        <v>8817</v>
      </c>
    </row>
    <row r="8407" spans="1:8" x14ac:dyDescent="0.25">
      <c r="A8407" s="19"/>
      <c r="C8407" t="s">
        <v>35368</v>
      </c>
      <c r="D8407" t="s">
        <v>35335</v>
      </c>
      <c r="G8407" t="s">
        <v>8184</v>
      </c>
      <c r="H8407" s="18" t="s">
        <v>7947</v>
      </c>
    </row>
    <row r="8408" spans="1:8" x14ac:dyDescent="0.25">
      <c r="A8408" s="19"/>
      <c r="C8408" t="s">
        <v>35336</v>
      </c>
      <c r="D8408" t="s">
        <v>40558</v>
      </c>
      <c r="G8408" t="s">
        <v>8164</v>
      </c>
      <c r="H8408" s="18" t="s">
        <v>7945</v>
      </c>
    </row>
    <row r="8409" spans="1:8" x14ac:dyDescent="0.25">
      <c r="A8409" s="19"/>
      <c r="C8409" t="s">
        <v>36778</v>
      </c>
      <c r="D8409" t="s">
        <v>36034</v>
      </c>
      <c r="G8409" t="s">
        <v>8127</v>
      </c>
      <c r="H8409" s="18" t="s">
        <v>8813</v>
      </c>
    </row>
    <row r="8410" spans="1:8" x14ac:dyDescent="0.25">
      <c r="A8410" s="19"/>
      <c r="C8410" t="s">
        <v>36439</v>
      </c>
      <c r="D8410" t="s">
        <v>36319</v>
      </c>
      <c r="G8410" t="s">
        <v>8107</v>
      </c>
      <c r="H8410" s="18" t="s">
        <v>7362</v>
      </c>
    </row>
    <row r="8411" spans="1:8" x14ac:dyDescent="0.25">
      <c r="A8411" s="19"/>
      <c r="C8411" t="s">
        <v>36320</v>
      </c>
      <c r="D8411" t="s">
        <v>35625</v>
      </c>
      <c r="G8411" t="s">
        <v>8065</v>
      </c>
      <c r="H8411" s="18" t="s">
        <v>8809</v>
      </c>
    </row>
    <row r="8412" spans="1:8" x14ac:dyDescent="0.25">
      <c r="A8412" s="19"/>
      <c r="C8412" t="s">
        <v>36035</v>
      </c>
      <c r="D8412" t="s">
        <v>36777</v>
      </c>
      <c r="G8412" t="s">
        <v>8036</v>
      </c>
      <c r="H8412" s="18" t="s">
        <v>7932</v>
      </c>
    </row>
    <row r="8413" spans="1:8" x14ac:dyDescent="0.25">
      <c r="A8413" s="19"/>
      <c r="C8413" t="s">
        <v>35691</v>
      </c>
      <c r="D8413" t="s">
        <v>36438</v>
      </c>
      <c r="G8413" t="s">
        <v>8030</v>
      </c>
      <c r="H8413" s="18" t="s">
        <v>8805</v>
      </c>
    </row>
    <row r="8414" spans="1:8" x14ac:dyDescent="0.25">
      <c r="A8414" s="19"/>
      <c r="C8414" t="s">
        <v>35626</v>
      </c>
      <c r="D8414" t="s">
        <v>35690</v>
      </c>
      <c r="G8414" t="s">
        <v>8028</v>
      </c>
      <c r="H8414" s="18" t="s">
        <v>7676</v>
      </c>
    </row>
    <row r="8415" spans="1:8" x14ac:dyDescent="0.25">
      <c r="A8415" s="19"/>
      <c r="C8415" t="s">
        <v>36868</v>
      </c>
      <c r="D8415" t="s">
        <v>36686</v>
      </c>
      <c r="G8415" t="s">
        <v>8026</v>
      </c>
      <c r="H8415" s="18" t="s">
        <v>7674</v>
      </c>
    </row>
    <row r="8416" spans="1:8" x14ac:dyDescent="0.25">
      <c r="A8416" s="19"/>
      <c r="C8416" t="s">
        <v>36866</v>
      </c>
      <c r="D8416" t="s">
        <v>35652</v>
      </c>
      <c r="G8416" t="s">
        <v>7979</v>
      </c>
      <c r="H8416" s="18" t="s">
        <v>7356</v>
      </c>
    </row>
    <row r="8417" spans="1:8" x14ac:dyDescent="0.25">
      <c r="A8417" s="19"/>
      <c r="C8417" t="s">
        <v>36864</v>
      </c>
      <c r="D8417" t="s">
        <v>36867</v>
      </c>
      <c r="G8417" t="s">
        <v>7968</v>
      </c>
      <c r="H8417" s="18" t="s">
        <v>8801</v>
      </c>
    </row>
    <row r="8418" spans="1:8" x14ac:dyDescent="0.25">
      <c r="A8418" s="19"/>
      <c r="C8418" t="s">
        <v>36862</v>
      </c>
      <c r="D8418" t="s">
        <v>35979</v>
      </c>
      <c r="G8418" t="s">
        <v>7948</v>
      </c>
      <c r="H8418" s="18" t="s">
        <v>8798</v>
      </c>
    </row>
    <row r="8419" spans="1:8" x14ac:dyDescent="0.25">
      <c r="A8419" s="19"/>
      <c r="C8419" t="s">
        <v>36732</v>
      </c>
      <c r="D8419" t="s">
        <v>36569</v>
      </c>
      <c r="G8419" t="s">
        <v>7946</v>
      </c>
      <c r="H8419" s="18" t="s">
        <v>7924</v>
      </c>
    </row>
    <row r="8420" spans="1:8" x14ac:dyDescent="0.25">
      <c r="A8420" s="19"/>
      <c r="C8420" t="s">
        <v>36687</v>
      </c>
      <c r="D8420" t="s">
        <v>36225</v>
      </c>
      <c r="G8420" t="s">
        <v>7933</v>
      </c>
      <c r="H8420" s="18" t="s">
        <v>7661</v>
      </c>
    </row>
    <row r="8421" spans="1:8" x14ac:dyDescent="0.25">
      <c r="A8421" s="19"/>
      <c r="C8421" t="s">
        <v>36570</v>
      </c>
      <c r="D8421" t="s">
        <v>36865</v>
      </c>
      <c r="G8421" t="s">
        <v>7925</v>
      </c>
      <c r="H8421" s="18" t="s">
        <v>7659</v>
      </c>
    </row>
    <row r="8422" spans="1:8" x14ac:dyDescent="0.25">
      <c r="A8422" s="19"/>
      <c r="C8422" t="s">
        <v>36547</v>
      </c>
      <c r="D8422" t="s">
        <v>36546</v>
      </c>
      <c r="G8422" t="s">
        <v>7905</v>
      </c>
      <c r="H8422" s="18" t="s">
        <v>8794</v>
      </c>
    </row>
    <row r="8423" spans="1:8" x14ac:dyDescent="0.25">
      <c r="A8423" s="19"/>
      <c r="C8423" t="s">
        <v>36497</v>
      </c>
      <c r="D8423" t="s">
        <v>36496</v>
      </c>
      <c r="G8423" t="s">
        <v>7895</v>
      </c>
      <c r="H8423" s="18" t="s">
        <v>7649</v>
      </c>
    </row>
    <row r="8424" spans="1:8" x14ac:dyDescent="0.25">
      <c r="A8424" s="19"/>
      <c r="C8424" t="s">
        <v>36483</v>
      </c>
      <c r="D8424" t="s">
        <v>35470</v>
      </c>
      <c r="G8424" t="s">
        <v>7893</v>
      </c>
      <c r="H8424" s="18" t="s">
        <v>7647</v>
      </c>
    </row>
    <row r="8425" spans="1:8" x14ac:dyDescent="0.25">
      <c r="A8425" s="19"/>
      <c r="C8425" t="s">
        <v>36226</v>
      </c>
      <c r="D8425" t="s">
        <v>36863</v>
      </c>
      <c r="G8425" t="s">
        <v>7829</v>
      </c>
      <c r="H8425" s="18" t="s">
        <v>8790</v>
      </c>
    </row>
    <row r="8426" spans="1:8" x14ac:dyDescent="0.25">
      <c r="A8426" s="19"/>
      <c r="C8426" t="s">
        <v>35980</v>
      </c>
      <c r="D8426" t="s">
        <v>36482</v>
      </c>
      <c r="G8426" t="s">
        <v>7827</v>
      </c>
      <c r="H8426" s="18" t="s">
        <v>7904</v>
      </c>
    </row>
    <row r="8427" spans="1:8" x14ac:dyDescent="0.25">
      <c r="A8427" s="19"/>
      <c r="C8427" t="s">
        <v>35752</v>
      </c>
      <c r="D8427" t="s">
        <v>36861</v>
      </c>
      <c r="G8427" t="s">
        <v>7800</v>
      </c>
      <c r="H8427" s="18" t="s">
        <v>8224</v>
      </c>
    </row>
    <row r="8428" spans="1:8" x14ac:dyDescent="0.25">
      <c r="A8428" s="19"/>
      <c r="C8428" t="s">
        <v>35653</v>
      </c>
      <c r="D8428" t="s">
        <v>35751</v>
      </c>
      <c r="G8428" t="s">
        <v>7769</v>
      </c>
      <c r="H8428" s="18" t="s">
        <v>7894</v>
      </c>
    </row>
    <row r="8429" spans="1:8" x14ac:dyDescent="0.25">
      <c r="A8429" s="19"/>
      <c r="C8429" t="s">
        <v>35471</v>
      </c>
      <c r="D8429" t="s">
        <v>36731</v>
      </c>
      <c r="G8429" t="s">
        <v>7753</v>
      </c>
      <c r="H8429" s="18" t="s">
        <v>7892</v>
      </c>
    </row>
    <row r="8430" spans="1:8" x14ac:dyDescent="0.25">
      <c r="A8430" s="19"/>
      <c r="C8430" t="s">
        <v>36832</v>
      </c>
      <c r="D8430" t="s">
        <v>36680</v>
      </c>
      <c r="G8430" t="s">
        <v>7709</v>
      </c>
      <c r="H8430" s="18" t="s">
        <v>8208</v>
      </c>
    </row>
    <row r="8431" spans="1:8" x14ac:dyDescent="0.25">
      <c r="A8431" s="19"/>
      <c r="C8431" t="s">
        <v>36681</v>
      </c>
      <c r="D8431" t="s">
        <v>36032</v>
      </c>
      <c r="G8431" t="s">
        <v>7705</v>
      </c>
      <c r="H8431" s="18" t="s">
        <v>8206</v>
      </c>
    </row>
    <row r="8432" spans="1:8" x14ac:dyDescent="0.25">
      <c r="A8432" s="19"/>
      <c r="C8432" t="s">
        <v>36549</v>
      </c>
      <c r="D8432" t="s">
        <v>36264</v>
      </c>
      <c r="G8432" t="s">
        <v>7703</v>
      </c>
      <c r="H8432" s="18" t="s">
        <v>8786</v>
      </c>
    </row>
    <row r="8433" spans="1:8" x14ac:dyDescent="0.25">
      <c r="A8433" s="19"/>
      <c r="C8433" t="s">
        <v>36265</v>
      </c>
      <c r="D8433" t="s">
        <v>36548</v>
      </c>
      <c r="G8433" t="s">
        <v>7699</v>
      </c>
      <c r="H8433" s="18" t="s">
        <v>8782</v>
      </c>
    </row>
    <row r="8434" spans="1:8" x14ac:dyDescent="0.25">
      <c r="A8434" s="19"/>
      <c r="C8434" t="s">
        <v>36202</v>
      </c>
      <c r="D8434" t="s">
        <v>36201</v>
      </c>
      <c r="G8434" t="s">
        <v>7677</v>
      </c>
      <c r="H8434" s="18" t="s">
        <v>7607</v>
      </c>
    </row>
    <row r="8435" spans="1:8" x14ac:dyDescent="0.25">
      <c r="A8435" s="19"/>
      <c r="C8435" t="s">
        <v>36033</v>
      </c>
      <c r="D8435" t="s">
        <v>35861</v>
      </c>
      <c r="G8435" t="s">
        <v>7675</v>
      </c>
      <c r="H8435" s="18" t="s">
        <v>8778</v>
      </c>
    </row>
    <row r="8436" spans="1:8" x14ac:dyDescent="0.25">
      <c r="A8436" s="19"/>
      <c r="C8436" t="s">
        <v>35862</v>
      </c>
      <c r="D8436" t="s">
        <v>36831</v>
      </c>
      <c r="G8436" t="s">
        <v>7662</v>
      </c>
      <c r="H8436" s="18" t="s">
        <v>8187</v>
      </c>
    </row>
    <row r="8437" spans="1:8" x14ac:dyDescent="0.25">
      <c r="A8437" s="19"/>
      <c r="C8437" t="s">
        <v>35454</v>
      </c>
      <c r="D8437" t="s">
        <v>35453</v>
      </c>
      <c r="G8437" t="s">
        <v>7660</v>
      </c>
      <c r="H8437" s="18" t="s">
        <v>7314</v>
      </c>
    </row>
    <row r="8438" spans="1:8" x14ac:dyDescent="0.25">
      <c r="A8438" s="19"/>
      <c r="C8438" t="s">
        <v>37203</v>
      </c>
      <c r="D8438" t="s">
        <v>36676</v>
      </c>
      <c r="G8438" t="s">
        <v>7650</v>
      </c>
      <c r="H8438" s="18" t="s">
        <v>8183</v>
      </c>
    </row>
    <row r="8439" spans="1:8" x14ac:dyDescent="0.25">
      <c r="A8439" s="19"/>
      <c r="C8439" t="s">
        <v>37199</v>
      </c>
      <c r="D8439" t="s">
        <v>37202</v>
      </c>
      <c r="G8439" t="s">
        <v>7648</v>
      </c>
      <c r="H8439" s="18" t="s">
        <v>7593</v>
      </c>
    </row>
    <row r="8440" spans="1:8" x14ac:dyDescent="0.25">
      <c r="A8440" s="19"/>
      <c r="C8440" t="s">
        <v>37195</v>
      </c>
      <c r="D8440" t="s">
        <v>36002</v>
      </c>
      <c r="G8440" t="s">
        <v>7608</v>
      </c>
      <c r="H8440" s="18" t="s">
        <v>7591</v>
      </c>
    </row>
    <row r="8441" spans="1:8" x14ac:dyDescent="0.25">
      <c r="A8441" s="19"/>
      <c r="C8441" t="s">
        <v>37192</v>
      </c>
      <c r="D8441" t="s">
        <v>36624</v>
      </c>
      <c r="G8441" t="s">
        <v>7594</v>
      </c>
      <c r="H8441" s="18" t="s">
        <v>8774</v>
      </c>
    </row>
    <row r="8442" spans="1:8" x14ac:dyDescent="0.25">
      <c r="A8442" s="19"/>
      <c r="C8442" t="s">
        <v>37189</v>
      </c>
      <c r="D8442" t="s">
        <v>35600</v>
      </c>
      <c r="G8442" t="s">
        <v>7592</v>
      </c>
      <c r="H8442" s="18" t="s">
        <v>8163</v>
      </c>
    </row>
    <row r="8443" spans="1:8" x14ac:dyDescent="0.25">
      <c r="A8443" s="19"/>
      <c r="C8443" t="s">
        <v>37185</v>
      </c>
      <c r="D8443" t="s">
        <v>35590</v>
      </c>
      <c r="G8443" t="s">
        <v>7572</v>
      </c>
      <c r="H8443" s="18" t="s">
        <v>7571</v>
      </c>
    </row>
    <row r="8444" spans="1:8" x14ac:dyDescent="0.25">
      <c r="A8444" s="19"/>
      <c r="C8444" t="s">
        <v>37181</v>
      </c>
      <c r="D8444" t="s">
        <v>35965</v>
      </c>
      <c r="G8444" t="s">
        <v>7570</v>
      </c>
      <c r="H8444" s="18" t="s">
        <v>7569</v>
      </c>
    </row>
    <row r="8445" spans="1:8" x14ac:dyDescent="0.25">
      <c r="A8445" s="19"/>
      <c r="C8445" t="s">
        <v>37177</v>
      </c>
      <c r="D8445" t="s">
        <v>37198</v>
      </c>
      <c r="G8445" t="s">
        <v>7552</v>
      </c>
      <c r="H8445" s="18" t="s">
        <v>7276</v>
      </c>
    </row>
    <row r="8446" spans="1:8" x14ac:dyDescent="0.25">
      <c r="A8446" s="19"/>
      <c r="C8446" t="s">
        <v>36677</v>
      </c>
      <c r="D8446" t="s">
        <v>35957</v>
      </c>
      <c r="G8446" t="s">
        <v>7460</v>
      </c>
      <c r="H8446" s="18" t="s">
        <v>7828</v>
      </c>
    </row>
    <row r="8447" spans="1:8" x14ac:dyDescent="0.25">
      <c r="A8447" s="19"/>
      <c r="C8447" t="s">
        <v>36625</v>
      </c>
      <c r="D8447" t="s">
        <v>36254</v>
      </c>
      <c r="G8447" t="s">
        <v>7454</v>
      </c>
      <c r="H8447" s="18" t="s">
        <v>7826</v>
      </c>
    </row>
    <row r="8448" spans="1:8" x14ac:dyDescent="0.25">
      <c r="A8448" s="19"/>
      <c r="C8448" t="s">
        <v>36495</v>
      </c>
      <c r="D8448" t="s">
        <v>36246</v>
      </c>
      <c r="G8448" t="s">
        <v>7442</v>
      </c>
      <c r="H8448" s="18" t="s">
        <v>8126</v>
      </c>
    </row>
    <row r="8449" spans="1:8" x14ac:dyDescent="0.25">
      <c r="A8449" s="19"/>
      <c r="C8449" t="s">
        <v>36494</v>
      </c>
      <c r="D8449" t="s">
        <v>36238</v>
      </c>
      <c r="G8449" t="s">
        <v>7363</v>
      </c>
      <c r="H8449" s="18" t="s">
        <v>7551</v>
      </c>
    </row>
    <row r="8450" spans="1:8" x14ac:dyDescent="0.25">
      <c r="A8450" s="19"/>
      <c r="C8450" t="s">
        <v>36455</v>
      </c>
      <c r="D8450" t="s">
        <v>37194</v>
      </c>
      <c r="G8450" t="s">
        <v>7357</v>
      </c>
      <c r="H8450" s="18" t="s">
        <v>7252</v>
      </c>
    </row>
    <row r="8451" spans="1:8" x14ac:dyDescent="0.25">
      <c r="A8451" s="19"/>
      <c r="C8451" t="s">
        <v>36445</v>
      </c>
      <c r="D8451" t="s">
        <v>35926</v>
      </c>
      <c r="G8451" t="s">
        <v>7315</v>
      </c>
      <c r="H8451" s="18" t="s">
        <v>8106</v>
      </c>
    </row>
    <row r="8452" spans="1:8" x14ac:dyDescent="0.25">
      <c r="A8452" s="19"/>
      <c r="C8452" t="s">
        <v>36430</v>
      </c>
      <c r="D8452" t="s">
        <v>37191</v>
      </c>
      <c r="G8452" t="s">
        <v>7277</v>
      </c>
      <c r="H8452" s="18" t="s">
        <v>7799</v>
      </c>
    </row>
    <row r="8453" spans="1:8" x14ac:dyDescent="0.25">
      <c r="A8453" s="19"/>
      <c r="C8453" t="s">
        <v>36395</v>
      </c>
      <c r="D8453" t="s">
        <v>37188</v>
      </c>
      <c r="G8453" t="s">
        <v>7253</v>
      </c>
      <c r="H8453" s="18" t="s">
        <v>8064</v>
      </c>
    </row>
    <row r="8454" spans="1:8" x14ac:dyDescent="0.25">
      <c r="A8454" s="19"/>
      <c r="C8454" t="s">
        <v>36378</v>
      </c>
      <c r="D8454" t="s">
        <v>36183</v>
      </c>
      <c r="G8454" t="s">
        <v>40557</v>
      </c>
      <c r="H8454" s="18" t="s">
        <v>40556</v>
      </c>
    </row>
    <row r="8455" spans="1:8" x14ac:dyDescent="0.25">
      <c r="A8455" s="19"/>
      <c r="C8455" t="s">
        <v>36255</v>
      </c>
      <c r="D8455" t="s">
        <v>35888</v>
      </c>
      <c r="G8455" t="s">
        <v>8572</v>
      </c>
      <c r="H8455" s="18" t="s">
        <v>8374</v>
      </c>
    </row>
    <row r="8456" spans="1:8" x14ac:dyDescent="0.25">
      <c r="A8456" s="19"/>
      <c r="C8456" t="s">
        <v>36247</v>
      </c>
      <c r="D8456" t="s">
        <v>35488</v>
      </c>
      <c r="G8456" t="s">
        <v>8570</v>
      </c>
      <c r="H8456" s="18" t="s">
        <v>8020</v>
      </c>
    </row>
    <row r="8457" spans="1:8" x14ac:dyDescent="0.25">
      <c r="A8457" s="19"/>
      <c r="C8457" t="s">
        <v>36239</v>
      </c>
      <c r="D8457" t="s">
        <v>37184</v>
      </c>
      <c r="G8457" t="s">
        <v>8568</v>
      </c>
      <c r="H8457" s="18" t="s">
        <v>8005</v>
      </c>
    </row>
    <row r="8458" spans="1:8" x14ac:dyDescent="0.25">
      <c r="A8458" s="19"/>
      <c r="C8458" t="s">
        <v>36184</v>
      </c>
      <c r="D8458" t="s">
        <v>17016</v>
      </c>
      <c r="G8458" t="s">
        <v>8566</v>
      </c>
      <c r="H8458" s="18" t="s">
        <v>8001</v>
      </c>
    </row>
    <row r="8459" spans="1:8" x14ac:dyDescent="0.25">
      <c r="A8459" s="19"/>
      <c r="C8459" t="s">
        <v>36120</v>
      </c>
      <c r="D8459" t="s">
        <v>36493</v>
      </c>
      <c r="G8459" t="s">
        <v>8375</v>
      </c>
      <c r="H8459" s="18" t="s">
        <v>7741</v>
      </c>
    </row>
    <row r="8460" spans="1:8" x14ac:dyDescent="0.25">
      <c r="A8460" s="19"/>
      <c r="C8460" t="s">
        <v>36118</v>
      </c>
      <c r="D8460" t="s">
        <v>37180</v>
      </c>
      <c r="G8460" t="s">
        <v>8345</v>
      </c>
      <c r="H8460" s="18" t="s">
        <v>8344</v>
      </c>
    </row>
    <row r="8461" spans="1:8" x14ac:dyDescent="0.25">
      <c r="A8461" s="19"/>
      <c r="C8461" t="s">
        <v>36102</v>
      </c>
      <c r="D8461" t="s">
        <v>35444</v>
      </c>
      <c r="G8461" t="s">
        <v>8334</v>
      </c>
      <c r="H8461" s="18" t="s">
        <v>8571</v>
      </c>
    </row>
    <row r="8462" spans="1:8" x14ac:dyDescent="0.25">
      <c r="A8462" s="19"/>
      <c r="C8462" t="s">
        <v>36003</v>
      </c>
      <c r="D8462" t="s">
        <v>36454</v>
      </c>
      <c r="G8462" t="s">
        <v>8323</v>
      </c>
      <c r="H8462" s="18" t="s">
        <v>7432</v>
      </c>
    </row>
    <row r="8463" spans="1:8" x14ac:dyDescent="0.25">
      <c r="A8463" s="19"/>
      <c r="C8463" t="s">
        <v>35966</v>
      </c>
      <c r="D8463" t="s">
        <v>36444</v>
      </c>
      <c r="G8463" t="s">
        <v>8311</v>
      </c>
      <c r="H8463" s="18" t="s">
        <v>7734</v>
      </c>
    </row>
    <row r="8464" spans="1:8" x14ac:dyDescent="0.25">
      <c r="A8464" s="19"/>
      <c r="C8464" t="s">
        <v>35958</v>
      </c>
      <c r="D8464" t="s">
        <v>35816</v>
      </c>
      <c r="G8464" t="s">
        <v>8129</v>
      </c>
      <c r="H8464" s="18" t="s">
        <v>8333</v>
      </c>
    </row>
    <row r="8465" spans="1:8" x14ac:dyDescent="0.25">
      <c r="A8465" s="19"/>
      <c r="C8465" t="s">
        <v>35927</v>
      </c>
      <c r="D8465" t="s">
        <v>36119</v>
      </c>
      <c r="G8465" t="s">
        <v>8125</v>
      </c>
      <c r="H8465" s="18" t="s">
        <v>7724</v>
      </c>
    </row>
    <row r="8466" spans="1:8" x14ac:dyDescent="0.25">
      <c r="A8466" s="19"/>
      <c r="C8466" t="s">
        <v>35889</v>
      </c>
      <c r="D8466" t="s">
        <v>37176</v>
      </c>
      <c r="G8466" t="s">
        <v>8084</v>
      </c>
      <c r="H8466" s="18" t="s">
        <v>8322</v>
      </c>
    </row>
    <row r="8467" spans="1:8" x14ac:dyDescent="0.25">
      <c r="A8467" s="19"/>
      <c r="C8467" t="s">
        <v>35817</v>
      </c>
      <c r="D8467" t="s">
        <v>35435</v>
      </c>
      <c r="G8467" t="s">
        <v>8021</v>
      </c>
      <c r="H8467" s="18" t="s">
        <v>7976</v>
      </c>
    </row>
    <row r="8468" spans="1:8" x14ac:dyDescent="0.25">
      <c r="A8468" s="19"/>
      <c r="C8468" t="s">
        <v>35750</v>
      </c>
      <c r="D8468" t="s">
        <v>36117</v>
      </c>
      <c r="G8468" t="s">
        <v>8006</v>
      </c>
      <c r="H8468" s="18" t="s">
        <v>8569</v>
      </c>
    </row>
    <row r="8469" spans="1:8" x14ac:dyDescent="0.25">
      <c r="A8469" s="19"/>
      <c r="C8469" t="s">
        <v>35707</v>
      </c>
      <c r="D8469" t="s">
        <v>36429</v>
      </c>
      <c r="G8469" t="s">
        <v>8002</v>
      </c>
      <c r="H8469" s="18" t="s">
        <v>8310</v>
      </c>
    </row>
    <row r="8470" spans="1:8" x14ac:dyDescent="0.25">
      <c r="A8470" s="19"/>
      <c r="C8470" t="s">
        <v>35601</v>
      </c>
      <c r="D8470" t="s">
        <v>36101</v>
      </c>
      <c r="G8470" t="s">
        <v>7977</v>
      </c>
      <c r="H8470" s="18" t="s">
        <v>7974</v>
      </c>
    </row>
    <row r="8471" spans="1:8" x14ac:dyDescent="0.25">
      <c r="A8471" s="19"/>
      <c r="C8471" t="s">
        <v>35591</v>
      </c>
      <c r="D8471" t="s">
        <v>36394</v>
      </c>
      <c r="G8471" t="s">
        <v>7975</v>
      </c>
      <c r="H8471" s="18" t="s">
        <v>7972</v>
      </c>
    </row>
    <row r="8472" spans="1:8" x14ac:dyDescent="0.25">
      <c r="A8472" s="19"/>
      <c r="C8472" t="s">
        <v>35489</v>
      </c>
      <c r="D8472" t="s">
        <v>35749</v>
      </c>
      <c r="G8472" t="s">
        <v>7973</v>
      </c>
      <c r="H8472" s="18" t="s">
        <v>8567</v>
      </c>
    </row>
    <row r="8473" spans="1:8" x14ac:dyDescent="0.25">
      <c r="A8473" s="19"/>
      <c r="C8473" t="s">
        <v>35445</v>
      </c>
      <c r="D8473" t="s">
        <v>36377</v>
      </c>
      <c r="G8473" t="s">
        <v>7742</v>
      </c>
      <c r="H8473" s="18" t="s">
        <v>8565</v>
      </c>
    </row>
    <row r="8474" spans="1:8" x14ac:dyDescent="0.25">
      <c r="A8474" s="19"/>
      <c r="C8474" t="s">
        <v>35436</v>
      </c>
      <c r="D8474" t="s">
        <v>35706</v>
      </c>
      <c r="G8474" t="s">
        <v>7735</v>
      </c>
      <c r="H8474" s="18" t="s">
        <v>7298</v>
      </c>
    </row>
    <row r="8475" spans="1:8" x14ac:dyDescent="0.25">
      <c r="A8475" s="19"/>
      <c r="C8475" t="s">
        <v>35342</v>
      </c>
      <c r="D8475" t="s">
        <v>35341</v>
      </c>
      <c r="G8475" t="s">
        <v>7725</v>
      </c>
      <c r="H8475" s="18" t="s">
        <v>7567</v>
      </c>
    </row>
    <row r="8476" spans="1:8" x14ac:dyDescent="0.25">
      <c r="A8476" s="19"/>
      <c r="C8476" t="s">
        <v>40555</v>
      </c>
      <c r="D8476" t="s">
        <v>40554</v>
      </c>
      <c r="G8476" t="s">
        <v>7568</v>
      </c>
      <c r="H8476" s="18" t="s">
        <v>7282</v>
      </c>
    </row>
    <row r="8477" spans="1:8" x14ac:dyDescent="0.25">
      <c r="A8477" s="19"/>
      <c r="C8477" t="s">
        <v>7673</v>
      </c>
      <c r="D8477" t="s">
        <v>36356</v>
      </c>
      <c r="G8477" t="s">
        <v>7530</v>
      </c>
      <c r="H8477" s="18" t="s">
        <v>7280</v>
      </c>
    </row>
    <row r="8478" spans="1:8" x14ac:dyDescent="0.25">
      <c r="A8478" s="19"/>
      <c r="C8478" t="s">
        <v>36910</v>
      </c>
      <c r="D8478" t="s">
        <v>36000</v>
      </c>
      <c r="G8478" t="s">
        <v>7528</v>
      </c>
      <c r="H8478" s="18" t="s">
        <v>8128</v>
      </c>
    </row>
    <row r="8479" spans="1:8" x14ac:dyDescent="0.25">
      <c r="A8479" s="19"/>
      <c r="C8479" t="s">
        <v>36908</v>
      </c>
      <c r="D8479" t="s">
        <v>36632</v>
      </c>
      <c r="G8479" t="s">
        <v>7492</v>
      </c>
      <c r="H8479" s="18" t="s">
        <v>8124</v>
      </c>
    </row>
    <row r="8480" spans="1:8" x14ac:dyDescent="0.25">
      <c r="A8480" s="19"/>
      <c r="C8480" t="s">
        <v>36906</v>
      </c>
      <c r="D8480" t="s">
        <v>35619</v>
      </c>
      <c r="G8480" t="s">
        <v>7433</v>
      </c>
      <c r="H8480" s="18" t="s">
        <v>7529</v>
      </c>
    </row>
    <row r="8481" spans="1:8" x14ac:dyDescent="0.25">
      <c r="A8481" s="19"/>
      <c r="C8481" t="s">
        <v>36904</v>
      </c>
      <c r="D8481" t="s">
        <v>36911</v>
      </c>
      <c r="G8481" t="s">
        <v>7299</v>
      </c>
      <c r="H8481" s="18" t="s">
        <v>7527</v>
      </c>
    </row>
    <row r="8482" spans="1:8" x14ac:dyDescent="0.25">
      <c r="A8482" s="19"/>
      <c r="C8482" t="s">
        <v>36902</v>
      </c>
      <c r="D8482" t="s">
        <v>35617</v>
      </c>
      <c r="G8482" t="s">
        <v>7283</v>
      </c>
      <c r="H8482" s="18" t="s">
        <v>8083</v>
      </c>
    </row>
    <row r="8483" spans="1:8" x14ac:dyDescent="0.25">
      <c r="A8483" s="19"/>
      <c r="C8483" t="s">
        <v>36900</v>
      </c>
      <c r="D8483" t="s">
        <v>36620</v>
      </c>
      <c r="G8483" t="s">
        <v>7281</v>
      </c>
      <c r="H8483" s="18" t="s">
        <v>7491</v>
      </c>
    </row>
    <row r="8484" spans="1:8" x14ac:dyDescent="0.25">
      <c r="A8484" s="19"/>
      <c r="C8484" t="s">
        <v>36898</v>
      </c>
      <c r="D8484" t="s">
        <v>35609</v>
      </c>
      <c r="G8484" t="s">
        <v>8752</v>
      </c>
      <c r="H8484" s="18" t="s">
        <v>8751</v>
      </c>
    </row>
    <row r="8485" spans="1:8" x14ac:dyDescent="0.25">
      <c r="A8485" s="19"/>
      <c r="C8485" t="s">
        <v>36896</v>
      </c>
      <c r="D8485" t="s">
        <v>36909</v>
      </c>
      <c r="G8485" t="s">
        <v>8265</v>
      </c>
      <c r="H8485" s="18" t="s">
        <v>7443</v>
      </c>
    </row>
    <row r="8486" spans="1:8" x14ac:dyDescent="0.25">
      <c r="A8486" s="19"/>
      <c r="C8486" t="s">
        <v>36894</v>
      </c>
      <c r="D8486" t="s">
        <v>35603</v>
      </c>
      <c r="G8486" t="s">
        <v>8069</v>
      </c>
      <c r="H8486" s="18" t="s">
        <v>7963</v>
      </c>
    </row>
    <row r="8487" spans="1:8" x14ac:dyDescent="0.25">
      <c r="A8487" s="19"/>
      <c r="C8487" t="s">
        <v>36892</v>
      </c>
      <c r="D8487" t="s">
        <v>36907</v>
      </c>
      <c r="G8487" t="s">
        <v>7964</v>
      </c>
      <c r="H8487" s="18" t="s">
        <v>7961</v>
      </c>
    </row>
    <row r="8488" spans="1:8" x14ac:dyDescent="0.25">
      <c r="A8488" s="19"/>
      <c r="C8488" t="s">
        <v>36890</v>
      </c>
      <c r="D8488" t="s">
        <v>36614</v>
      </c>
      <c r="G8488" t="s">
        <v>7962</v>
      </c>
      <c r="H8488" s="18" t="s">
        <v>7692</v>
      </c>
    </row>
    <row r="8489" spans="1:8" x14ac:dyDescent="0.25">
      <c r="A8489" s="19"/>
      <c r="C8489" t="s">
        <v>36888</v>
      </c>
      <c r="D8489" t="s">
        <v>36284</v>
      </c>
      <c r="G8489" t="s">
        <v>7693</v>
      </c>
      <c r="H8489" s="18" t="s">
        <v>8264</v>
      </c>
    </row>
    <row r="8490" spans="1:8" x14ac:dyDescent="0.25">
      <c r="A8490" s="19"/>
      <c r="C8490" t="s">
        <v>36886</v>
      </c>
      <c r="D8490" t="s">
        <v>36905</v>
      </c>
      <c r="G8490" t="s">
        <v>7444</v>
      </c>
      <c r="H8490" s="18" t="s">
        <v>7286</v>
      </c>
    </row>
    <row r="8491" spans="1:8" x14ac:dyDescent="0.25">
      <c r="A8491" s="19"/>
      <c r="C8491" t="s">
        <v>36884</v>
      </c>
      <c r="D8491" t="s">
        <v>35971</v>
      </c>
      <c r="G8491" t="s">
        <v>7287</v>
      </c>
      <c r="H8491" s="18" t="s">
        <v>8068</v>
      </c>
    </row>
    <row r="8492" spans="1:8" x14ac:dyDescent="0.25">
      <c r="A8492" s="19"/>
      <c r="C8492" t="s">
        <v>36882</v>
      </c>
      <c r="D8492" t="s">
        <v>35566</v>
      </c>
      <c r="G8492" t="s">
        <v>8718</v>
      </c>
      <c r="H8492" s="18" t="s">
        <v>7455</v>
      </c>
    </row>
    <row r="8493" spans="1:8" x14ac:dyDescent="0.25">
      <c r="A8493" s="19"/>
      <c r="C8493" t="s">
        <v>36741</v>
      </c>
      <c r="D8493" t="s">
        <v>35951</v>
      </c>
      <c r="G8493" t="s">
        <v>8714</v>
      </c>
      <c r="H8493" s="18" t="s">
        <v>7760</v>
      </c>
    </row>
    <row r="8494" spans="1:8" x14ac:dyDescent="0.25">
      <c r="A8494" s="19"/>
      <c r="C8494" t="s">
        <v>36722</v>
      </c>
      <c r="D8494" t="s">
        <v>35949</v>
      </c>
      <c r="G8494" t="s">
        <v>8710</v>
      </c>
      <c r="H8494" s="18" t="s">
        <v>7758</v>
      </c>
    </row>
    <row r="8495" spans="1:8" x14ac:dyDescent="0.25">
      <c r="A8495" s="19"/>
      <c r="C8495" t="s">
        <v>36633</v>
      </c>
      <c r="D8495" t="s">
        <v>36903</v>
      </c>
      <c r="G8495" t="s">
        <v>8321</v>
      </c>
      <c r="H8495" s="18" t="s">
        <v>7756</v>
      </c>
    </row>
    <row r="8496" spans="1:8" x14ac:dyDescent="0.25">
      <c r="A8496" s="19"/>
      <c r="C8496" t="s">
        <v>36621</v>
      </c>
      <c r="D8496" t="s">
        <v>36244</v>
      </c>
      <c r="G8496" t="s">
        <v>8137</v>
      </c>
      <c r="H8496" s="18" t="s">
        <v>8717</v>
      </c>
    </row>
    <row r="8497" spans="1:8" x14ac:dyDescent="0.25">
      <c r="A8497" s="19"/>
      <c r="C8497" t="s">
        <v>36615</v>
      </c>
      <c r="D8497" t="s">
        <v>35546</v>
      </c>
      <c r="G8497" t="s">
        <v>7991</v>
      </c>
      <c r="H8497" s="18" t="s">
        <v>8713</v>
      </c>
    </row>
    <row r="8498" spans="1:8" x14ac:dyDescent="0.25">
      <c r="A8498" s="19"/>
      <c r="C8498" t="s">
        <v>36572</v>
      </c>
      <c r="D8498" t="s">
        <v>36571</v>
      </c>
      <c r="G8498" t="s">
        <v>7970</v>
      </c>
      <c r="H8498" s="18" t="s">
        <v>7749</v>
      </c>
    </row>
    <row r="8499" spans="1:8" x14ac:dyDescent="0.25">
      <c r="A8499" s="19"/>
      <c r="C8499" t="s">
        <v>36564</v>
      </c>
      <c r="D8499" t="s">
        <v>36901</v>
      </c>
      <c r="G8499" t="s">
        <v>7761</v>
      </c>
      <c r="H8499" s="18" t="s">
        <v>7990</v>
      </c>
    </row>
    <row r="8500" spans="1:8" x14ac:dyDescent="0.25">
      <c r="A8500" s="19"/>
      <c r="C8500" t="s">
        <v>36537</v>
      </c>
      <c r="D8500" t="s">
        <v>35540</v>
      </c>
      <c r="G8500" t="s">
        <v>7759</v>
      </c>
      <c r="H8500" s="18" t="s">
        <v>7427</v>
      </c>
    </row>
    <row r="8501" spans="1:8" x14ac:dyDescent="0.25">
      <c r="A8501" s="19"/>
      <c r="C8501" t="s">
        <v>36514</v>
      </c>
      <c r="D8501" t="s">
        <v>36563</v>
      </c>
      <c r="G8501" t="s">
        <v>7757</v>
      </c>
      <c r="H8501" s="18" t="s">
        <v>8320</v>
      </c>
    </row>
    <row r="8502" spans="1:8" x14ac:dyDescent="0.25">
      <c r="A8502" s="19"/>
      <c r="C8502" t="s">
        <v>36487</v>
      </c>
      <c r="D8502" t="s">
        <v>36899</v>
      </c>
      <c r="G8502" t="s">
        <v>7750</v>
      </c>
      <c r="H8502" s="18" t="s">
        <v>7711</v>
      </c>
    </row>
    <row r="8503" spans="1:8" x14ac:dyDescent="0.25">
      <c r="A8503" s="19"/>
      <c r="C8503" t="s">
        <v>36485</v>
      </c>
      <c r="D8503" t="s">
        <v>36897</v>
      </c>
      <c r="G8503" t="s">
        <v>7712</v>
      </c>
      <c r="H8503" s="18" t="s">
        <v>7969</v>
      </c>
    </row>
    <row r="8504" spans="1:8" x14ac:dyDescent="0.25">
      <c r="A8504" s="19"/>
      <c r="C8504" t="s">
        <v>36481</v>
      </c>
      <c r="D8504" t="s">
        <v>35520</v>
      </c>
      <c r="G8504" t="s">
        <v>7456</v>
      </c>
      <c r="H8504" s="18" t="s">
        <v>7347</v>
      </c>
    </row>
    <row r="8505" spans="1:8" x14ac:dyDescent="0.25">
      <c r="A8505" s="19"/>
      <c r="C8505" t="s">
        <v>36468</v>
      </c>
      <c r="D8505" t="s">
        <v>35908</v>
      </c>
      <c r="G8505" t="s">
        <v>7428</v>
      </c>
      <c r="H8505" s="18" t="s">
        <v>7337</v>
      </c>
    </row>
    <row r="8506" spans="1:8" x14ac:dyDescent="0.25">
      <c r="A8506" s="19"/>
      <c r="C8506" t="s">
        <v>36357</v>
      </c>
      <c r="D8506" t="s">
        <v>36536</v>
      </c>
      <c r="G8506" t="s">
        <v>7348</v>
      </c>
      <c r="H8506" s="18" t="s">
        <v>8709</v>
      </c>
    </row>
    <row r="8507" spans="1:8" x14ac:dyDescent="0.25">
      <c r="A8507" s="19"/>
      <c r="C8507" t="s">
        <v>36285</v>
      </c>
      <c r="D8507" t="s">
        <v>36895</v>
      </c>
      <c r="G8507" t="s">
        <v>7338</v>
      </c>
      <c r="H8507" s="18" t="s">
        <v>8136</v>
      </c>
    </row>
    <row r="8508" spans="1:8" x14ac:dyDescent="0.25">
      <c r="A8508" s="19"/>
      <c r="C8508" t="s">
        <v>36245</v>
      </c>
      <c r="D8508" t="s">
        <v>36191</v>
      </c>
      <c r="G8508" t="s">
        <v>7269</v>
      </c>
      <c r="H8508" s="18" t="s">
        <v>7268</v>
      </c>
    </row>
    <row r="8509" spans="1:8" x14ac:dyDescent="0.25">
      <c r="A8509" s="19"/>
      <c r="C8509" t="s">
        <v>36192</v>
      </c>
      <c r="D8509" t="s">
        <v>36187</v>
      </c>
      <c r="G8509" t="s">
        <v>8586</v>
      </c>
      <c r="H8509" s="18" t="s">
        <v>7754</v>
      </c>
    </row>
    <row r="8510" spans="1:8" x14ac:dyDescent="0.25">
      <c r="A8510" s="19"/>
      <c r="C8510" t="s">
        <v>36188</v>
      </c>
      <c r="D8510" t="s">
        <v>36513</v>
      </c>
      <c r="G8510" t="s">
        <v>8584</v>
      </c>
      <c r="H8510" s="18" t="s">
        <v>8585</v>
      </c>
    </row>
    <row r="8511" spans="1:8" x14ac:dyDescent="0.25">
      <c r="A8511" s="19"/>
      <c r="C8511" t="s">
        <v>36143</v>
      </c>
      <c r="D8511" t="s">
        <v>36893</v>
      </c>
      <c r="G8511" t="s">
        <v>8582</v>
      </c>
      <c r="H8511" s="18" t="s">
        <v>8583</v>
      </c>
    </row>
    <row r="8512" spans="1:8" x14ac:dyDescent="0.25">
      <c r="A8512" s="19"/>
      <c r="C8512" t="s">
        <v>36116</v>
      </c>
      <c r="D8512" t="s">
        <v>36891</v>
      </c>
      <c r="G8512" t="s">
        <v>8580</v>
      </c>
      <c r="H8512" s="18" t="s">
        <v>8581</v>
      </c>
    </row>
    <row r="8513" spans="1:8" x14ac:dyDescent="0.25">
      <c r="A8513" s="19"/>
      <c r="C8513" t="s">
        <v>36104</v>
      </c>
      <c r="D8513" t="s">
        <v>35466</v>
      </c>
      <c r="G8513" t="s">
        <v>8578</v>
      </c>
      <c r="H8513" s="18" t="s">
        <v>8579</v>
      </c>
    </row>
    <row r="8514" spans="1:8" x14ac:dyDescent="0.25">
      <c r="A8514" s="19"/>
      <c r="C8514" t="s">
        <v>36063</v>
      </c>
      <c r="D8514" t="s">
        <v>36486</v>
      </c>
      <c r="G8514" t="s">
        <v>8576</v>
      </c>
      <c r="H8514" s="18" t="s">
        <v>7419</v>
      </c>
    </row>
    <row r="8515" spans="1:8" x14ac:dyDescent="0.25">
      <c r="A8515" s="19"/>
      <c r="C8515" t="s">
        <v>36001</v>
      </c>
      <c r="D8515" t="s">
        <v>36889</v>
      </c>
      <c r="G8515" t="s">
        <v>8574</v>
      </c>
      <c r="H8515" s="18" t="s">
        <v>7417</v>
      </c>
    </row>
    <row r="8516" spans="1:8" x14ac:dyDescent="0.25">
      <c r="A8516" s="19"/>
      <c r="C8516" t="s">
        <v>35972</v>
      </c>
      <c r="D8516" t="s">
        <v>36484</v>
      </c>
      <c r="G8516" t="s">
        <v>8319</v>
      </c>
      <c r="H8516" s="18" t="s">
        <v>8318</v>
      </c>
    </row>
    <row r="8517" spans="1:8" x14ac:dyDescent="0.25">
      <c r="A8517" s="19"/>
      <c r="C8517" t="s">
        <v>35952</v>
      </c>
      <c r="D8517" t="s">
        <v>36887</v>
      </c>
      <c r="G8517" t="s">
        <v>8309</v>
      </c>
      <c r="H8517" s="18" t="s">
        <v>8308</v>
      </c>
    </row>
    <row r="8518" spans="1:8" x14ac:dyDescent="0.25">
      <c r="A8518" s="19"/>
      <c r="C8518" t="s">
        <v>35950</v>
      </c>
      <c r="D8518" t="s">
        <v>35855</v>
      </c>
      <c r="G8518" t="s">
        <v>8305</v>
      </c>
      <c r="H8518" s="18" t="s">
        <v>8304</v>
      </c>
    </row>
    <row r="8519" spans="1:8" x14ac:dyDescent="0.25">
      <c r="A8519" s="19"/>
      <c r="C8519" t="s">
        <v>35909</v>
      </c>
      <c r="D8519" t="s">
        <v>36480</v>
      </c>
      <c r="G8519" t="s">
        <v>8263</v>
      </c>
      <c r="H8519" s="18" t="s">
        <v>8577</v>
      </c>
    </row>
    <row r="8520" spans="1:8" x14ac:dyDescent="0.25">
      <c r="A8520" s="19"/>
      <c r="C8520" t="s">
        <v>35856</v>
      </c>
      <c r="D8520" t="s">
        <v>36142</v>
      </c>
      <c r="G8520" t="s">
        <v>8253</v>
      </c>
      <c r="H8520" s="18" t="s">
        <v>7378</v>
      </c>
    </row>
    <row r="8521" spans="1:8" x14ac:dyDescent="0.25">
      <c r="A8521" s="19"/>
      <c r="C8521" t="s">
        <v>35740</v>
      </c>
      <c r="D8521" t="s">
        <v>35457</v>
      </c>
      <c r="G8521" t="s">
        <v>8229</v>
      </c>
      <c r="H8521" s="18" t="s">
        <v>7682</v>
      </c>
    </row>
    <row r="8522" spans="1:8" x14ac:dyDescent="0.25">
      <c r="A8522" s="19"/>
      <c r="C8522" t="s">
        <v>35681</v>
      </c>
      <c r="D8522" t="s">
        <v>36467</v>
      </c>
      <c r="G8522" t="s">
        <v>8221</v>
      </c>
      <c r="H8522" s="18" t="s">
        <v>7940</v>
      </c>
    </row>
    <row r="8523" spans="1:8" x14ac:dyDescent="0.25">
      <c r="A8523" s="19"/>
      <c r="C8523" t="s">
        <v>35620</v>
      </c>
      <c r="D8523" t="s">
        <v>35451</v>
      </c>
      <c r="G8523" t="s">
        <v>8182</v>
      </c>
      <c r="H8523" s="18" t="s">
        <v>7938</v>
      </c>
    </row>
    <row r="8524" spans="1:8" x14ac:dyDescent="0.25">
      <c r="A8524" s="19"/>
      <c r="C8524" t="s">
        <v>35618</v>
      </c>
      <c r="D8524" t="s">
        <v>35448</v>
      </c>
      <c r="G8524" t="s">
        <v>8166</v>
      </c>
      <c r="H8524" s="18" t="s">
        <v>8575</v>
      </c>
    </row>
    <row r="8525" spans="1:8" x14ac:dyDescent="0.25">
      <c r="A8525" s="19"/>
      <c r="C8525" t="s">
        <v>35610</v>
      </c>
      <c r="D8525" t="s">
        <v>36115</v>
      </c>
      <c r="G8525" t="s">
        <v>8080</v>
      </c>
      <c r="H8525" s="18" t="s">
        <v>8262</v>
      </c>
    </row>
    <row r="8526" spans="1:8" x14ac:dyDescent="0.25">
      <c r="A8526" s="19"/>
      <c r="C8526" t="s">
        <v>35604</v>
      </c>
      <c r="D8526" t="s">
        <v>36885</v>
      </c>
      <c r="G8526" t="s">
        <v>7941</v>
      </c>
      <c r="H8526" s="18" t="s">
        <v>8573</v>
      </c>
    </row>
    <row r="8527" spans="1:8" x14ac:dyDescent="0.25">
      <c r="A8527" s="19"/>
      <c r="C8527" t="s">
        <v>35567</v>
      </c>
      <c r="D8527" t="s">
        <v>36883</v>
      </c>
      <c r="G8527" t="s">
        <v>7939</v>
      </c>
      <c r="H8527" s="18" t="s">
        <v>8252</v>
      </c>
    </row>
    <row r="8528" spans="1:8" x14ac:dyDescent="0.25">
      <c r="A8528" s="19"/>
      <c r="C8528" t="s">
        <v>35547</v>
      </c>
      <c r="D8528" t="s">
        <v>36103</v>
      </c>
      <c r="G8528" t="s">
        <v>7877</v>
      </c>
      <c r="H8528" s="18" t="s">
        <v>8228</v>
      </c>
    </row>
    <row r="8529" spans="1:8" x14ac:dyDescent="0.25">
      <c r="A8529" s="19"/>
      <c r="C8529" t="s">
        <v>35541</v>
      </c>
      <c r="D8529" t="s">
        <v>36881</v>
      </c>
      <c r="G8529" t="s">
        <v>7875</v>
      </c>
      <c r="H8529" s="18" t="s">
        <v>8220</v>
      </c>
    </row>
    <row r="8530" spans="1:8" x14ac:dyDescent="0.25">
      <c r="A8530" s="19"/>
      <c r="C8530" t="s">
        <v>35521</v>
      </c>
      <c r="D8530" t="s">
        <v>35739</v>
      </c>
      <c r="G8530" t="s">
        <v>7857</v>
      </c>
      <c r="H8530" s="18" t="s">
        <v>7605</v>
      </c>
    </row>
    <row r="8531" spans="1:8" x14ac:dyDescent="0.25">
      <c r="A8531" s="19"/>
      <c r="C8531" t="s">
        <v>35467</v>
      </c>
      <c r="D8531" t="s">
        <v>36062</v>
      </c>
      <c r="G8531" t="s">
        <v>7841</v>
      </c>
      <c r="H8531" s="18" t="s">
        <v>8181</v>
      </c>
    </row>
    <row r="8532" spans="1:8" x14ac:dyDescent="0.25">
      <c r="A8532" s="19"/>
      <c r="C8532" t="s">
        <v>35458</v>
      </c>
      <c r="D8532" t="s">
        <v>36740</v>
      </c>
      <c r="G8532" t="s">
        <v>7837</v>
      </c>
      <c r="H8532" s="18" t="s">
        <v>7876</v>
      </c>
    </row>
    <row r="8533" spans="1:8" x14ac:dyDescent="0.25">
      <c r="A8533" s="19"/>
      <c r="C8533" t="s">
        <v>35452</v>
      </c>
      <c r="D8533" t="s">
        <v>35359</v>
      </c>
      <c r="G8533" t="s">
        <v>7825</v>
      </c>
      <c r="H8533" s="18" t="s">
        <v>7874</v>
      </c>
    </row>
    <row r="8534" spans="1:8" x14ac:dyDescent="0.25">
      <c r="A8534" s="19"/>
      <c r="C8534" t="s">
        <v>35449</v>
      </c>
      <c r="D8534" t="s">
        <v>35351</v>
      </c>
      <c r="G8534" t="s">
        <v>7814</v>
      </c>
      <c r="H8534" s="18" t="s">
        <v>7856</v>
      </c>
    </row>
    <row r="8535" spans="1:8" x14ac:dyDescent="0.25">
      <c r="A8535" s="19"/>
      <c r="C8535" t="s">
        <v>35360</v>
      </c>
      <c r="D8535" t="s">
        <v>36721</v>
      </c>
      <c r="G8535" t="s">
        <v>7802</v>
      </c>
      <c r="H8535" s="18" t="s">
        <v>8165</v>
      </c>
    </row>
    <row r="8536" spans="1:8" x14ac:dyDescent="0.25">
      <c r="A8536" s="19"/>
      <c r="C8536" t="s">
        <v>35352</v>
      </c>
      <c r="D8536" t="s">
        <v>35680</v>
      </c>
      <c r="G8536" t="s">
        <v>7755</v>
      </c>
      <c r="H8536" s="18" t="s">
        <v>7840</v>
      </c>
    </row>
    <row r="8537" spans="1:8" x14ac:dyDescent="0.25">
      <c r="A8537" s="19"/>
      <c r="C8537" t="s">
        <v>40553</v>
      </c>
      <c r="D8537" t="s">
        <v>40552</v>
      </c>
      <c r="G8537" t="s">
        <v>7683</v>
      </c>
      <c r="H8537" s="18" t="s">
        <v>7836</v>
      </c>
    </row>
    <row r="8538" spans="1:8" x14ac:dyDescent="0.25">
      <c r="A8538" s="19"/>
      <c r="C8538" t="s">
        <v>40551</v>
      </c>
      <c r="D8538" t="s">
        <v>40550</v>
      </c>
      <c r="G8538" t="s">
        <v>7606</v>
      </c>
      <c r="H8538" s="18" t="s">
        <v>7284</v>
      </c>
    </row>
    <row r="8539" spans="1:8" x14ac:dyDescent="0.25">
      <c r="A8539" s="19"/>
      <c r="C8539" t="s">
        <v>40549</v>
      </c>
      <c r="D8539" t="s">
        <v>40548</v>
      </c>
      <c r="G8539" t="s">
        <v>7540</v>
      </c>
      <c r="H8539" s="18" t="s">
        <v>7824</v>
      </c>
    </row>
    <row r="8540" spans="1:8" x14ac:dyDescent="0.25">
      <c r="A8540" s="19"/>
      <c r="C8540" t="s">
        <v>40547</v>
      </c>
      <c r="D8540" t="s">
        <v>40546</v>
      </c>
      <c r="G8540" t="s">
        <v>7420</v>
      </c>
      <c r="H8540" s="18" t="s">
        <v>7539</v>
      </c>
    </row>
    <row r="8541" spans="1:8" x14ac:dyDescent="0.25">
      <c r="A8541" s="19"/>
      <c r="C8541" t="s">
        <v>35667</v>
      </c>
      <c r="D8541" t="s">
        <v>35666</v>
      </c>
      <c r="G8541" t="s">
        <v>7418</v>
      </c>
      <c r="H8541" s="18" t="s">
        <v>7246</v>
      </c>
    </row>
    <row r="8542" spans="1:8" x14ac:dyDescent="0.25">
      <c r="A8542" s="19"/>
      <c r="C8542" t="s">
        <v>35665</v>
      </c>
      <c r="D8542" t="s">
        <v>35664</v>
      </c>
      <c r="G8542" t="s">
        <v>7379</v>
      </c>
      <c r="H8542" s="18" t="s">
        <v>7813</v>
      </c>
    </row>
    <row r="8543" spans="1:8" x14ac:dyDescent="0.25">
      <c r="A8543" s="19"/>
      <c r="C8543" t="s">
        <v>35663</v>
      </c>
      <c r="D8543" t="s">
        <v>35662</v>
      </c>
      <c r="G8543" t="s">
        <v>7285</v>
      </c>
      <c r="H8543" s="18" t="s">
        <v>8079</v>
      </c>
    </row>
    <row r="8544" spans="1:8" x14ac:dyDescent="0.25">
      <c r="A8544" s="19"/>
      <c r="C8544" t="s">
        <v>36836</v>
      </c>
      <c r="D8544" t="s">
        <v>35660</v>
      </c>
      <c r="G8544" t="s">
        <v>7247</v>
      </c>
      <c r="H8544" s="18" t="s">
        <v>7801</v>
      </c>
    </row>
    <row r="8545" spans="1:8" x14ac:dyDescent="0.25">
      <c r="A8545" s="19"/>
      <c r="C8545" t="s">
        <v>36834</v>
      </c>
      <c r="D8545" t="s">
        <v>36648</v>
      </c>
      <c r="G8545" t="s">
        <v>7205</v>
      </c>
      <c r="H8545" s="18" t="s">
        <v>7204</v>
      </c>
    </row>
    <row r="8546" spans="1:8" x14ac:dyDescent="0.25">
      <c r="A8546" s="19"/>
      <c r="C8546" t="s">
        <v>36649</v>
      </c>
      <c r="D8546" t="s">
        <v>36282</v>
      </c>
      <c r="G8546" t="s">
        <v>7194</v>
      </c>
      <c r="H8546" s="18" t="s">
        <v>7193</v>
      </c>
    </row>
    <row r="8547" spans="1:8" x14ac:dyDescent="0.25">
      <c r="A8547" s="19"/>
      <c r="C8547" t="s">
        <v>36492</v>
      </c>
      <c r="D8547" t="s">
        <v>35975</v>
      </c>
      <c r="G8547" t="s">
        <v>40545</v>
      </c>
      <c r="H8547" s="18" t="s">
        <v>40544</v>
      </c>
    </row>
    <row r="8548" spans="1:8" x14ac:dyDescent="0.25">
      <c r="A8548" s="19"/>
      <c r="C8548" t="s">
        <v>36283</v>
      </c>
      <c r="D8548" t="s">
        <v>36835</v>
      </c>
      <c r="G8548" t="s">
        <v>40543</v>
      </c>
      <c r="H8548" s="18" t="s">
        <v>40542</v>
      </c>
    </row>
    <row r="8549" spans="1:8" x14ac:dyDescent="0.25">
      <c r="A8549" s="19"/>
      <c r="C8549" t="s">
        <v>36213</v>
      </c>
      <c r="D8549" t="s">
        <v>35531</v>
      </c>
      <c r="G8549" t="s">
        <v>8550</v>
      </c>
      <c r="H8549" s="18" t="s">
        <v>7449</v>
      </c>
    </row>
    <row r="8550" spans="1:8" x14ac:dyDescent="0.25">
      <c r="A8550" s="19"/>
      <c r="C8550" t="s">
        <v>36171</v>
      </c>
      <c r="D8550" t="s">
        <v>36212</v>
      </c>
      <c r="G8550" t="s">
        <v>8548</v>
      </c>
      <c r="H8550" s="18" t="s">
        <v>8007</v>
      </c>
    </row>
    <row r="8551" spans="1:8" x14ac:dyDescent="0.25">
      <c r="A8551" s="19"/>
      <c r="C8551" t="s">
        <v>36108</v>
      </c>
      <c r="D8551" t="s">
        <v>36170</v>
      </c>
      <c r="G8551" t="s">
        <v>8546</v>
      </c>
      <c r="H8551" s="18" t="s">
        <v>7747</v>
      </c>
    </row>
    <row r="8552" spans="1:8" x14ac:dyDescent="0.25">
      <c r="A8552" s="19"/>
      <c r="C8552" t="s">
        <v>35976</v>
      </c>
      <c r="D8552" t="s">
        <v>36833</v>
      </c>
      <c r="G8552" t="s">
        <v>8544</v>
      </c>
      <c r="H8552" s="18" t="s">
        <v>8328</v>
      </c>
    </row>
    <row r="8553" spans="1:8" x14ac:dyDescent="0.25">
      <c r="A8553" s="19"/>
      <c r="C8553" t="s">
        <v>35779</v>
      </c>
      <c r="D8553" t="s">
        <v>36491</v>
      </c>
      <c r="G8553" t="s">
        <v>8542</v>
      </c>
      <c r="H8553" s="18" t="s">
        <v>8549</v>
      </c>
    </row>
    <row r="8554" spans="1:8" x14ac:dyDescent="0.25">
      <c r="A8554" s="19"/>
      <c r="C8554" t="s">
        <v>35661</v>
      </c>
      <c r="D8554" t="s">
        <v>36107</v>
      </c>
      <c r="G8554" t="s">
        <v>8540</v>
      </c>
      <c r="H8554" s="18" t="s">
        <v>8326</v>
      </c>
    </row>
    <row r="8555" spans="1:8" x14ac:dyDescent="0.25">
      <c r="A8555" s="19"/>
      <c r="C8555" t="s">
        <v>35532</v>
      </c>
      <c r="D8555" t="s">
        <v>35778</v>
      </c>
      <c r="G8555" t="s">
        <v>8329</v>
      </c>
      <c r="H8555" s="18" t="s">
        <v>7421</v>
      </c>
    </row>
    <row r="8556" spans="1:8" x14ac:dyDescent="0.25">
      <c r="A8556" s="19"/>
      <c r="C8556" t="s">
        <v>40541</v>
      </c>
      <c r="D8556" t="s">
        <v>40540</v>
      </c>
      <c r="G8556" t="s">
        <v>8327</v>
      </c>
      <c r="H8556" s="18" t="s">
        <v>8547</v>
      </c>
    </row>
    <row r="8557" spans="1:8" x14ac:dyDescent="0.25">
      <c r="A8557" s="19"/>
      <c r="C8557" t="s">
        <v>37173</v>
      </c>
      <c r="D8557" t="s">
        <v>36672</v>
      </c>
      <c r="G8557" t="s">
        <v>8299</v>
      </c>
      <c r="H8557" s="18" t="s">
        <v>7396</v>
      </c>
    </row>
    <row r="8558" spans="1:8" x14ac:dyDescent="0.25">
      <c r="A8558" s="19"/>
      <c r="C8558" t="s">
        <v>37169</v>
      </c>
      <c r="D8558" t="s">
        <v>36345</v>
      </c>
      <c r="G8558" t="s">
        <v>8283</v>
      </c>
      <c r="H8558" s="18" t="s">
        <v>8298</v>
      </c>
    </row>
    <row r="8559" spans="1:8" x14ac:dyDescent="0.25">
      <c r="A8559" s="19"/>
      <c r="C8559" t="s">
        <v>37166</v>
      </c>
      <c r="D8559" t="s">
        <v>36343</v>
      </c>
      <c r="G8559" t="s">
        <v>8247</v>
      </c>
      <c r="H8559" s="18" t="s">
        <v>7965</v>
      </c>
    </row>
    <row r="8560" spans="1:8" x14ac:dyDescent="0.25">
      <c r="A8560" s="19"/>
      <c r="C8560" t="s">
        <v>37162</v>
      </c>
      <c r="D8560" t="s">
        <v>37172</v>
      </c>
      <c r="G8560" t="s">
        <v>8227</v>
      </c>
      <c r="H8560" s="18" t="s">
        <v>7392</v>
      </c>
    </row>
    <row r="8561" spans="1:8" x14ac:dyDescent="0.25">
      <c r="A8561" s="19"/>
      <c r="C8561" t="s">
        <v>36673</v>
      </c>
      <c r="D8561" t="s">
        <v>36337</v>
      </c>
      <c r="G8561" t="s">
        <v>8213</v>
      </c>
      <c r="H8561" s="18" t="s">
        <v>8545</v>
      </c>
    </row>
    <row r="8562" spans="1:8" x14ac:dyDescent="0.25">
      <c r="A8562" s="19"/>
      <c r="C8562" t="s">
        <v>36645</v>
      </c>
      <c r="D8562" t="s">
        <v>36013</v>
      </c>
      <c r="G8562" t="s">
        <v>8154</v>
      </c>
      <c r="H8562" s="18" t="s">
        <v>7949</v>
      </c>
    </row>
    <row r="8563" spans="1:8" x14ac:dyDescent="0.25">
      <c r="A8563" s="19"/>
      <c r="C8563" t="s">
        <v>36635</v>
      </c>
      <c r="D8563" t="s">
        <v>37168</v>
      </c>
      <c r="G8563" t="s">
        <v>8094</v>
      </c>
      <c r="H8563" s="18" t="s">
        <v>7686</v>
      </c>
    </row>
    <row r="8564" spans="1:8" x14ac:dyDescent="0.25">
      <c r="A8564" s="19"/>
      <c r="C8564" t="s">
        <v>36613</v>
      </c>
      <c r="D8564" t="s">
        <v>36644</v>
      </c>
      <c r="G8564" t="s">
        <v>8008</v>
      </c>
      <c r="H8564" s="18" t="s">
        <v>8282</v>
      </c>
    </row>
    <row r="8565" spans="1:8" x14ac:dyDescent="0.25">
      <c r="A8565" s="19"/>
      <c r="C8565" t="s">
        <v>36566</v>
      </c>
      <c r="D8565" t="s">
        <v>36321</v>
      </c>
      <c r="G8565" t="s">
        <v>7966</v>
      </c>
      <c r="H8565" s="18" t="s">
        <v>8543</v>
      </c>
    </row>
    <row r="8566" spans="1:8" x14ac:dyDescent="0.25">
      <c r="A8566" s="19"/>
      <c r="C8566" t="s">
        <v>36562</v>
      </c>
      <c r="D8566" t="s">
        <v>36634</v>
      </c>
      <c r="G8566" t="s">
        <v>7950</v>
      </c>
      <c r="H8566" s="18" t="s">
        <v>7928</v>
      </c>
    </row>
    <row r="8567" spans="1:8" x14ac:dyDescent="0.25">
      <c r="A8567" s="19"/>
      <c r="C8567" t="s">
        <v>36554</v>
      </c>
      <c r="D8567" t="s">
        <v>37165</v>
      </c>
      <c r="G8567" t="s">
        <v>7929</v>
      </c>
      <c r="H8567" s="18" t="s">
        <v>7667</v>
      </c>
    </row>
    <row r="8568" spans="1:8" x14ac:dyDescent="0.25">
      <c r="A8568" s="19"/>
      <c r="C8568" t="s">
        <v>36545</v>
      </c>
      <c r="D8568" t="s">
        <v>36612</v>
      </c>
      <c r="G8568" t="s">
        <v>7911</v>
      </c>
      <c r="H8568" s="18" t="s">
        <v>8246</v>
      </c>
    </row>
    <row r="8569" spans="1:8" x14ac:dyDescent="0.25">
      <c r="A8569" s="19"/>
      <c r="C8569" t="s">
        <v>36346</v>
      </c>
      <c r="D8569" t="s">
        <v>36565</v>
      </c>
      <c r="G8569" t="s">
        <v>7888</v>
      </c>
      <c r="H8569" s="18" t="s">
        <v>7910</v>
      </c>
    </row>
    <row r="8570" spans="1:8" x14ac:dyDescent="0.25">
      <c r="A8570" s="19"/>
      <c r="C8570" t="s">
        <v>36344</v>
      </c>
      <c r="D8570" t="s">
        <v>35928</v>
      </c>
      <c r="G8570" t="s">
        <v>7886</v>
      </c>
      <c r="H8570" s="18" t="s">
        <v>8226</v>
      </c>
    </row>
    <row r="8571" spans="1:8" x14ac:dyDescent="0.25">
      <c r="A8571" s="19"/>
      <c r="C8571" t="s">
        <v>36338</v>
      </c>
      <c r="D8571" t="s">
        <v>36561</v>
      </c>
      <c r="G8571" t="s">
        <v>7881</v>
      </c>
      <c r="H8571" s="18" t="s">
        <v>8541</v>
      </c>
    </row>
    <row r="8572" spans="1:8" x14ac:dyDescent="0.25">
      <c r="A8572" s="19"/>
      <c r="C8572" t="s">
        <v>36322</v>
      </c>
      <c r="D8572" t="s">
        <v>37161</v>
      </c>
      <c r="G8572" t="s">
        <v>7859</v>
      </c>
      <c r="H8572" s="18" t="s">
        <v>8212</v>
      </c>
    </row>
    <row r="8573" spans="1:8" x14ac:dyDescent="0.25">
      <c r="A8573" s="19"/>
      <c r="C8573" t="s">
        <v>36014</v>
      </c>
      <c r="D8573" t="s">
        <v>36553</v>
      </c>
      <c r="G8573" t="s">
        <v>7855</v>
      </c>
      <c r="H8573" s="18" t="s">
        <v>7627</v>
      </c>
    </row>
    <row r="8574" spans="1:8" x14ac:dyDescent="0.25">
      <c r="A8574" s="19"/>
      <c r="C8574" t="s">
        <v>35929</v>
      </c>
      <c r="D8574" t="s">
        <v>36544</v>
      </c>
      <c r="G8574" t="s">
        <v>7839</v>
      </c>
      <c r="H8574" s="18" t="s">
        <v>7623</v>
      </c>
    </row>
    <row r="8575" spans="1:8" x14ac:dyDescent="0.25">
      <c r="A8575" s="19"/>
      <c r="C8575" t="s">
        <v>40539</v>
      </c>
      <c r="D8575" t="s">
        <v>40538</v>
      </c>
      <c r="G8575" t="s">
        <v>7820</v>
      </c>
      <c r="H8575" s="18" t="s">
        <v>7617</v>
      </c>
    </row>
    <row r="8576" spans="1:8" x14ac:dyDescent="0.25">
      <c r="A8576" s="19"/>
      <c r="C8576" t="s">
        <v>37158</v>
      </c>
      <c r="D8576" t="s">
        <v>36667</v>
      </c>
      <c r="G8576" t="s">
        <v>7818</v>
      </c>
      <c r="H8576" s="18" t="s">
        <v>7887</v>
      </c>
    </row>
    <row r="8577" spans="1:8" x14ac:dyDescent="0.25">
      <c r="A8577" s="19"/>
      <c r="C8577" t="s">
        <v>37154</v>
      </c>
      <c r="D8577" t="s">
        <v>35656</v>
      </c>
      <c r="G8577" t="s">
        <v>7808</v>
      </c>
      <c r="H8577" s="18" t="s">
        <v>7885</v>
      </c>
    </row>
    <row r="8578" spans="1:8" x14ac:dyDescent="0.25">
      <c r="A8578" s="19"/>
      <c r="C8578" t="s">
        <v>37150</v>
      </c>
      <c r="D8578" t="s">
        <v>37157</v>
      </c>
      <c r="G8578" t="s">
        <v>7784</v>
      </c>
      <c r="H8578" s="18" t="s">
        <v>7880</v>
      </c>
    </row>
    <row r="8579" spans="1:8" x14ac:dyDescent="0.25">
      <c r="A8579" s="19"/>
      <c r="C8579" t="s">
        <v>36668</v>
      </c>
      <c r="D8579" t="s">
        <v>36650</v>
      </c>
      <c r="G8579" t="s">
        <v>7748</v>
      </c>
      <c r="H8579" s="18" t="s">
        <v>7858</v>
      </c>
    </row>
    <row r="8580" spans="1:8" x14ac:dyDescent="0.25">
      <c r="A8580" s="19"/>
      <c r="C8580" t="s">
        <v>36651</v>
      </c>
      <c r="D8580" t="s">
        <v>36015</v>
      </c>
      <c r="G8580" t="s">
        <v>7687</v>
      </c>
      <c r="H8580" s="18" t="s">
        <v>7854</v>
      </c>
    </row>
    <row r="8581" spans="1:8" x14ac:dyDescent="0.25">
      <c r="A8581" s="19"/>
      <c r="C8581" t="s">
        <v>36609</v>
      </c>
      <c r="D8581" t="s">
        <v>35639</v>
      </c>
      <c r="G8581" t="s">
        <v>7668</v>
      </c>
      <c r="H8581" s="18" t="s">
        <v>8539</v>
      </c>
    </row>
    <row r="8582" spans="1:8" x14ac:dyDescent="0.25">
      <c r="A8582" s="19"/>
      <c r="C8582" t="s">
        <v>36602</v>
      </c>
      <c r="D8582" t="s">
        <v>37153</v>
      </c>
      <c r="G8582" t="s">
        <v>7628</v>
      </c>
      <c r="H8582" s="18" t="s">
        <v>8153</v>
      </c>
    </row>
    <row r="8583" spans="1:8" x14ac:dyDescent="0.25">
      <c r="A8583" s="19"/>
      <c r="C8583" t="s">
        <v>36501</v>
      </c>
      <c r="D8583" t="s">
        <v>35989</v>
      </c>
      <c r="G8583" t="s">
        <v>7624</v>
      </c>
      <c r="H8583" s="18" t="s">
        <v>7577</v>
      </c>
    </row>
    <row r="8584" spans="1:8" x14ac:dyDescent="0.25">
      <c r="A8584" s="19"/>
      <c r="C8584" t="s">
        <v>36499</v>
      </c>
      <c r="D8584" t="s">
        <v>36286</v>
      </c>
      <c r="G8584" t="s">
        <v>7618</v>
      </c>
      <c r="H8584" s="18" t="s">
        <v>7838</v>
      </c>
    </row>
    <row r="8585" spans="1:8" x14ac:dyDescent="0.25">
      <c r="A8585" s="19"/>
      <c r="C8585" t="s">
        <v>36473</v>
      </c>
      <c r="D8585" t="s">
        <v>36608</v>
      </c>
      <c r="G8585" t="s">
        <v>7578</v>
      </c>
      <c r="H8585" s="18" t="s">
        <v>7278</v>
      </c>
    </row>
    <row r="8586" spans="1:8" x14ac:dyDescent="0.25">
      <c r="A8586" s="19"/>
      <c r="C8586" t="s">
        <v>36287</v>
      </c>
      <c r="D8586" t="s">
        <v>37149</v>
      </c>
      <c r="G8586" t="s">
        <v>7517</v>
      </c>
      <c r="H8586" s="18" t="s">
        <v>7819</v>
      </c>
    </row>
    <row r="8587" spans="1:8" x14ac:dyDescent="0.25">
      <c r="A8587" s="19"/>
      <c r="C8587" t="s">
        <v>36016</v>
      </c>
      <c r="D8587" t="s">
        <v>35512</v>
      </c>
      <c r="G8587" t="s">
        <v>7515</v>
      </c>
      <c r="H8587" s="18" t="s">
        <v>7250</v>
      </c>
    </row>
    <row r="8588" spans="1:8" x14ac:dyDescent="0.25">
      <c r="A8588" s="19"/>
      <c r="C8588" t="s">
        <v>35990</v>
      </c>
      <c r="D8588" t="s">
        <v>36500</v>
      </c>
      <c r="G8588" t="s">
        <v>7513</v>
      </c>
      <c r="H8588" s="18" t="s">
        <v>7817</v>
      </c>
    </row>
    <row r="8589" spans="1:8" x14ac:dyDescent="0.25">
      <c r="A8589" s="19"/>
      <c r="C8589" t="s">
        <v>35657</v>
      </c>
      <c r="D8589" t="s">
        <v>36498</v>
      </c>
      <c r="G8589" t="s">
        <v>7511</v>
      </c>
      <c r="H8589" s="18" t="s">
        <v>8093</v>
      </c>
    </row>
    <row r="8590" spans="1:8" x14ac:dyDescent="0.25">
      <c r="A8590" s="19"/>
      <c r="C8590" t="s">
        <v>35640</v>
      </c>
      <c r="D8590" t="s">
        <v>36472</v>
      </c>
      <c r="G8590" t="s">
        <v>7509</v>
      </c>
      <c r="H8590" s="18" t="s">
        <v>7807</v>
      </c>
    </row>
    <row r="8591" spans="1:8" x14ac:dyDescent="0.25">
      <c r="A8591" s="19"/>
      <c r="C8591" t="s">
        <v>37006</v>
      </c>
      <c r="D8591" t="s">
        <v>36661</v>
      </c>
      <c r="G8591" t="s">
        <v>7507</v>
      </c>
      <c r="H8591" s="18" t="s">
        <v>7516</v>
      </c>
    </row>
    <row r="8592" spans="1:8" x14ac:dyDescent="0.25">
      <c r="A8592" s="19"/>
      <c r="C8592" t="s">
        <v>37002</v>
      </c>
      <c r="D8592" t="s">
        <v>35654</v>
      </c>
      <c r="G8592" t="s">
        <v>7450</v>
      </c>
      <c r="H8592" s="18" t="s">
        <v>7514</v>
      </c>
    </row>
    <row r="8593" spans="1:8" x14ac:dyDescent="0.25">
      <c r="A8593" s="19"/>
      <c r="C8593" t="s">
        <v>36998</v>
      </c>
      <c r="D8593" t="s">
        <v>36326</v>
      </c>
      <c r="G8593" t="s">
        <v>7422</v>
      </c>
      <c r="H8593" s="18" t="s">
        <v>7512</v>
      </c>
    </row>
    <row r="8594" spans="1:8" x14ac:dyDescent="0.25">
      <c r="A8594" s="19"/>
      <c r="C8594" t="s">
        <v>36994</v>
      </c>
      <c r="D8594" t="s">
        <v>37005</v>
      </c>
      <c r="G8594" t="s">
        <v>7397</v>
      </c>
      <c r="H8594" s="18" t="s">
        <v>7510</v>
      </c>
    </row>
    <row r="8595" spans="1:8" x14ac:dyDescent="0.25">
      <c r="A8595" s="19"/>
      <c r="C8595" t="s">
        <v>36990</v>
      </c>
      <c r="D8595" t="s">
        <v>35623</v>
      </c>
      <c r="G8595" t="s">
        <v>7393</v>
      </c>
      <c r="H8595" s="18" t="s">
        <v>7508</v>
      </c>
    </row>
    <row r="8596" spans="1:8" x14ac:dyDescent="0.25">
      <c r="A8596" s="19"/>
      <c r="C8596" t="s">
        <v>36986</v>
      </c>
      <c r="D8596" t="s">
        <v>36630</v>
      </c>
      <c r="G8596" t="s">
        <v>7279</v>
      </c>
      <c r="H8596" s="18" t="s">
        <v>7506</v>
      </c>
    </row>
    <row r="8597" spans="1:8" x14ac:dyDescent="0.25">
      <c r="A8597" s="19"/>
      <c r="C8597" t="s">
        <v>36982</v>
      </c>
      <c r="D8597" t="s">
        <v>36622</v>
      </c>
      <c r="G8597" t="s">
        <v>7251</v>
      </c>
      <c r="H8597" s="18" t="s">
        <v>7200</v>
      </c>
    </row>
    <row r="8598" spans="1:8" x14ac:dyDescent="0.25">
      <c r="A8598" s="19"/>
      <c r="C8598" t="s">
        <v>36979</v>
      </c>
      <c r="D8598" t="s">
        <v>35607</v>
      </c>
      <c r="G8598" t="s">
        <v>7201</v>
      </c>
      <c r="H8598" s="18" t="s">
        <v>7783</v>
      </c>
    </row>
    <row r="8599" spans="1:8" x14ac:dyDescent="0.25">
      <c r="A8599" s="19"/>
      <c r="C8599" t="s">
        <v>36975</v>
      </c>
      <c r="D8599" t="s">
        <v>36296</v>
      </c>
      <c r="G8599" t="s">
        <v>8217</v>
      </c>
      <c r="H8599" s="18" t="s">
        <v>7446</v>
      </c>
    </row>
    <row r="8600" spans="1:8" x14ac:dyDescent="0.25">
      <c r="A8600" s="19"/>
      <c r="C8600" t="s">
        <v>36730</v>
      </c>
      <c r="D8600" t="s">
        <v>36280</v>
      </c>
      <c r="G8600" t="s">
        <v>8162</v>
      </c>
      <c r="H8600" s="18" t="s">
        <v>7726</v>
      </c>
    </row>
    <row r="8601" spans="1:8" x14ac:dyDescent="0.25">
      <c r="A8601" s="19"/>
      <c r="C8601" t="s">
        <v>36662</v>
      </c>
      <c r="D8601" t="s">
        <v>35584</v>
      </c>
      <c r="G8601" t="s">
        <v>7923</v>
      </c>
      <c r="H8601" s="18" t="s">
        <v>7715</v>
      </c>
    </row>
    <row r="8602" spans="1:8" x14ac:dyDescent="0.25">
      <c r="A8602" s="19"/>
      <c r="C8602" t="s">
        <v>36631</v>
      </c>
      <c r="D8602" t="s">
        <v>36268</v>
      </c>
      <c r="G8602" t="s">
        <v>7727</v>
      </c>
      <c r="H8602" s="18" t="s">
        <v>7713</v>
      </c>
    </row>
    <row r="8603" spans="1:8" x14ac:dyDescent="0.25">
      <c r="A8603" s="19"/>
      <c r="C8603" t="s">
        <v>36623</v>
      </c>
      <c r="D8603" t="s">
        <v>37001</v>
      </c>
      <c r="G8603" t="s">
        <v>7716</v>
      </c>
      <c r="H8603" s="18" t="s">
        <v>7370</v>
      </c>
    </row>
    <row r="8604" spans="1:8" x14ac:dyDescent="0.25">
      <c r="A8604" s="19"/>
      <c r="C8604" t="s">
        <v>36584</v>
      </c>
      <c r="D8604" t="s">
        <v>35969</v>
      </c>
      <c r="G8604" t="s">
        <v>7714</v>
      </c>
      <c r="H8604" s="18" t="s">
        <v>7922</v>
      </c>
    </row>
    <row r="8605" spans="1:8" x14ac:dyDescent="0.25">
      <c r="A8605" s="19"/>
      <c r="C8605" t="s">
        <v>36543</v>
      </c>
      <c r="D8605" t="s">
        <v>35959</v>
      </c>
      <c r="G8605" t="s">
        <v>7658</v>
      </c>
      <c r="H8605" s="18" t="s">
        <v>7657</v>
      </c>
    </row>
    <row r="8606" spans="1:8" x14ac:dyDescent="0.25">
      <c r="A8606" s="19"/>
      <c r="C8606" t="s">
        <v>36435</v>
      </c>
      <c r="D8606" t="s">
        <v>36997</v>
      </c>
      <c r="G8606" t="s">
        <v>7562</v>
      </c>
      <c r="H8606" s="18" t="s">
        <v>8216</v>
      </c>
    </row>
    <row r="8607" spans="1:8" x14ac:dyDescent="0.25">
      <c r="A8607" s="19"/>
      <c r="C8607" t="s">
        <v>36327</v>
      </c>
      <c r="D8607" t="s">
        <v>36256</v>
      </c>
      <c r="G8607" t="s">
        <v>7560</v>
      </c>
      <c r="H8607" s="18" t="s">
        <v>8161</v>
      </c>
    </row>
    <row r="8608" spans="1:8" x14ac:dyDescent="0.25">
      <c r="A8608" s="19"/>
      <c r="C8608" t="s">
        <v>36297</v>
      </c>
      <c r="D8608" t="s">
        <v>36993</v>
      </c>
      <c r="G8608" t="s">
        <v>7447</v>
      </c>
      <c r="H8608" s="18" t="s">
        <v>7561</v>
      </c>
    </row>
    <row r="8609" spans="1:8" x14ac:dyDescent="0.25">
      <c r="A8609" s="19"/>
      <c r="C8609" t="s">
        <v>36281</v>
      </c>
      <c r="D8609" t="s">
        <v>36583</v>
      </c>
      <c r="G8609" t="s">
        <v>7371</v>
      </c>
      <c r="H8609" s="18" t="s">
        <v>7559</v>
      </c>
    </row>
    <row r="8610" spans="1:8" x14ac:dyDescent="0.25">
      <c r="A8610" s="19"/>
      <c r="C8610" t="s">
        <v>36269</v>
      </c>
      <c r="D8610" t="s">
        <v>35946</v>
      </c>
      <c r="G8610" t="s">
        <v>7267</v>
      </c>
      <c r="H8610" s="18" t="s">
        <v>7266</v>
      </c>
    </row>
    <row r="8611" spans="1:8" x14ac:dyDescent="0.25">
      <c r="A8611" s="19"/>
      <c r="C8611" t="s">
        <v>36257</v>
      </c>
      <c r="D8611" t="s">
        <v>35942</v>
      </c>
      <c r="G8611" t="s">
        <v>40537</v>
      </c>
      <c r="H8611" s="18" t="s">
        <v>40536</v>
      </c>
    </row>
    <row r="8612" spans="1:8" x14ac:dyDescent="0.25">
      <c r="A8612" s="19"/>
      <c r="C8612" t="s">
        <v>36217</v>
      </c>
      <c r="D8612" t="s">
        <v>36989</v>
      </c>
      <c r="G8612" t="s">
        <v>40535</v>
      </c>
      <c r="H8612" s="18" t="s">
        <v>8009</v>
      </c>
    </row>
    <row r="8613" spans="1:8" x14ac:dyDescent="0.25">
      <c r="A8613" s="19"/>
      <c r="C8613" t="s">
        <v>36095</v>
      </c>
      <c r="D8613" t="s">
        <v>36216</v>
      </c>
      <c r="G8613" t="s">
        <v>40534</v>
      </c>
      <c r="H8613" s="18" t="s">
        <v>7445</v>
      </c>
    </row>
    <row r="8614" spans="1:8" x14ac:dyDescent="0.25">
      <c r="A8614" s="19"/>
      <c r="C8614" t="s">
        <v>36083</v>
      </c>
      <c r="D8614" t="s">
        <v>35527</v>
      </c>
      <c r="G8614" t="s">
        <v>40533</v>
      </c>
      <c r="H8614" s="18" t="s">
        <v>8330</v>
      </c>
    </row>
    <row r="8615" spans="1:8" x14ac:dyDescent="0.25">
      <c r="A8615" s="19"/>
      <c r="C8615" t="s">
        <v>36065</v>
      </c>
      <c r="D8615" t="s">
        <v>35916</v>
      </c>
      <c r="G8615" t="s">
        <v>40532</v>
      </c>
      <c r="H8615" s="18" t="s">
        <v>7719</v>
      </c>
    </row>
    <row r="8616" spans="1:8" x14ac:dyDescent="0.25">
      <c r="A8616" s="19"/>
      <c r="C8616" t="s">
        <v>35970</v>
      </c>
      <c r="D8616" t="s">
        <v>36542</v>
      </c>
      <c r="G8616" t="s">
        <v>40531</v>
      </c>
      <c r="H8616" s="18" t="s">
        <v>8461</v>
      </c>
    </row>
    <row r="8617" spans="1:8" x14ac:dyDescent="0.25">
      <c r="A8617" s="19"/>
      <c r="C8617" t="s">
        <v>35960</v>
      </c>
      <c r="D8617" t="s">
        <v>36985</v>
      </c>
      <c r="G8617" t="s">
        <v>40530</v>
      </c>
      <c r="H8617" s="18" t="s">
        <v>8460</v>
      </c>
    </row>
    <row r="8618" spans="1:8" x14ac:dyDescent="0.25">
      <c r="A8618" s="19"/>
      <c r="C8618" t="s">
        <v>35947</v>
      </c>
      <c r="D8618" t="s">
        <v>35508</v>
      </c>
      <c r="G8618" t="s">
        <v>8360</v>
      </c>
      <c r="H8618" s="18" t="s">
        <v>8359</v>
      </c>
    </row>
    <row r="8619" spans="1:8" x14ac:dyDescent="0.25">
      <c r="A8619" s="19"/>
      <c r="C8619" t="s">
        <v>35943</v>
      </c>
      <c r="D8619" t="s">
        <v>35506</v>
      </c>
      <c r="G8619" t="s">
        <v>8520</v>
      </c>
      <c r="H8619" s="18" t="s">
        <v>7437</v>
      </c>
    </row>
    <row r="8620" spans="1:8" x14ac:dyDescent="0.25">
      <c r="A8620" s="19"/>
      <c r="C8620" t="s">
        <v>35917</v>
      </c>
      <c r="D8620" t="s">
        <v>35900</v>
      </c>
      <c r="G8620" t="s">
        <v>8518</v>
      </c>
      <c r="H8620" s="18" t="s">
        <v>8331</v>
      </c>
    </row>
    <row r="8621" spans="1:8" x14ac:dyDescent="0.25">
      <c r="A8621" s="19"/>
      <c r="C8621" t="s">
        <v>35901</v>
      </c>
      <c r="D8621" t="s">
        <v>35894</v>
      </c>
      <c r="G8621" t="s">
        <v>8516</v>
      </c>
      <c r="H8621" s="18" t="s">
        <v>8519</v>
      </c>
    </row>
    <row r="8622" spans="1:8" x14ac:dyDescent="0.25">
      <c r="A8622" s="19"/>
      <c r="C8622" t="s">
        <v>35895</v>
      </c>
      <c r="D8622" t="s">
        <v>36981</v>
      </c>
      <c r="G8622" t="s">
        <v>8514</v>
      </c>
      <c r="H8622" s="18" t="s">
        <v>7331</v>
      </c>
    </row>
    <row r="8623" spans="1:8" x14ac:dyDescent="0.25">
      <c r="A8623" s="19"/>
      <c r="C8623" t="s">
        <v>35848</v>
      </c>
      <c r="D8623" t="s">
        <v>35847</v>
      </c>
      <c r="G8623" t="s">
        <v>8332</v>
      </c>
      <c r="H8623" s="18" t="s">
        <v>7242</v>
      </c>
    </row>
    <row r="8624" spans="1:8" x14ac:dyDescent="0.25">
      <c r="A8624" s="19"/>
      <c r="C8624" t="s">
        <v>35846</v>
      </c>
      <c r="D8624" t="s">
        <v>35845</v>
      </c>
      <c r="G8624" t="s">
        <v>8101</v>
      </c>
      <c r="H8624" s="18" t="s">
        <v>8100</v>
      </c>
    </row>
    <row r="8625" spans="1:8" x14ac:dyDescent="0.25">
      <c r="A8625" s="19"/>
      <c r="C8625" t="s">
        <v>35804</v>
      </c>
      <c r="D8625" t="s">
        <v>36978</v>
      </c>
      <c r="G8625" t="s">
        <v>8086</v>
      </c>
      <c r="H8625" s="18" t="s">
        <v>8085</v>
      </c>
    </row>
    <row r="8626" spans="1:8" x14ac:dyDescent="0.25">
      <c r="A8626" s="19"/>
      <c r="C8626" t="s">
        <v>35758</v>
      </c>
      <c r="D8626" t="s">
        <v>36974</v>
      </c>
      <c r="G8626" t="s">
        <v>8082</v>
      </c>
      <c r="H8626" s="18" t="s">
        <v>8081</v>
      </c>
    </row>
    <row r="8627" spans="1:8" x14ac:dyDescent="0.25">
      <c r="A8627" s="19"/>
      <c r="C8627" t="s">
        <v>35756</v>
      </c>
      <c r="D8627" t="s">
        <v>36434</v>
      </c>
      <c r="G8627" t="s">
        <v>7438</v>
      </c>
      <c r="H8627" s="18" t="s">
        <v>8517</v>
      </c>
    </row>
    <row r="8628" spans="1:8" x14ac:dyDescent="0.25">
      <c r="A8628" s="19"/>
      <c r="C8628" t="s">
        <v>35725</v>
      </c>
      <c r="D8628" t="s">
        <v>35803</v>
      </c>
      <c r="G8628" t="s">
        <v>7332</v>
      </c>
      <c r="H8628" s="18" t="s">
        <v>8515</v>
      </c>
    </row>
    <row r="8629" spans="1:8" x14ac:dyDescent="0.25">
      <c r="A8629" s="19"/>
      <c r="C8629" t="s">
        <v>35719</v>
      </c>
      <c r="D8629" t="s">
        <v>36094</v>
      </c>
      <c r="G8629" t="s">
        <v>7243</v>
      </c>
      <c r="H8629" s="18" t="s">
        <v>8513</v>
      </c>
    </row>
    <row r="8630" spans="1:8" x14ac:dyDescent="0.25">
      <c r="A8630" s="19"/>
      <c r="C8630" t="s">
        <v>35683</v>
      </c>
      <c r="D8630" t="s">
        <v>35401</v>
      </c>
      <c r="G8630" t="s">
        <v>40529</v>
      </c>
      <c r="H8630" s="18" t="s">
        <v>40528</v>
      </c>
    </row>
    <row r="8631" spans="1:8" x14ac:dyDescent="0.25">
      <c r="A8631" s="19"/>
      <c r="C8631" t="s">
        <v>35655</v>
      </c>
      <c r="D8631" t="s">
        <v>36082</v>
      </c>
      <c r="G8631" t="s">
        <v>7436</v>
      </c>
      <c r="H8631" s="18" t="s">
        <v>7435</v>
      </c>
    </row>
    <row r="8632" spans="1:8" x14ac:dyDescent="0.25">
      <c r="A8632" s="19"/>
      <c r="C8632" t="s">
        <v>35624</v>
      </c>
      <c r="D8632" t="s">
        <v>35757</v>
      </c>
      <c r="G8632" t="s">
        <v>8564</v>
      </c>
      <c r="H8632" s="18" t="s">
        <v>8352</v>
      </c>
    </row>
    <row r="8633" spans="1:8" x14ac:dyDescent="0.25">
      <c r="A8633" s="19"/>
      <c r="C8633" t="s">
        <v>35608</v>
      </c>
      <c r="D8633" t="s">
        <v>35755</v>
      </c>
      <c r="G8633" t="s">
        <v>8562</v>
      </c>
      <c r="H8633" s="18" t="s">
        <v>8350</v>
      </c>
    </row>
    <row r="8634" spans="1:8" x14ac:dyDescent="0.25">
      <c r="A8634" s="19"/>
      <c r="C8634" t="s">
        <v>35585</v>
      </c>
      <c r="D8634" t="s">
        <v>35724</v>
      </c>
      <c r="G8634" t="s">
        <v>8353</v>
      </c>
      <c r="H8634" s="18" t="s">
        <v>7745</v>
      </c>
    </row>
    <row r="8635" spans="1:8" x14ac:dyDescent="0.25">
      <c r="A8635" s="19"/>
      <c r="C8635" t="s">
        <v>35528</v>
      </c>
      <c r="D8635" t="s">
        <v>36064</v>
      </c>
      <c r="G8635" t="s">
        <v>8351</v>
      </c>
      <c r="H8635" s="18" t="s">
        <v>8563</v>
      </c>
    </row>
    <row r="8636" spans="1:8" x14ac:dyDescent="0.25">
      <c r="A8636" s="19"/>
      <c r="C8636" t="s">
        <v>35509</v>
      </c>
      <c r="D8636" t="s">
        <v>35718</v>
      </c>
      <c r="G8636" t="s">
        <v>8301</v>
      </c>
      <c r="H8636" s="18" t="s">
        <v>7412</v>
      </c>
    </row>
    <row r="8637" spans="1:8" x14ac:dyDescent="0.25">
      <c r="A8637" s="19"/>
      <c r="C8637" t="s">
        <v>35507</v>
      </c>
      <c r="D8637" t="s">
        <v>36729</v>
      </c>
      <c r="G8637" t="s">
        <v>8287</v>
      </c>
      <c r="H8637" s="18" t="s">
        <v>8300</v>
      </c>
    </row>
    <row r="8638" spans="1:8" x14ac:dyDescent="0.25">
      <c r="A8638" s="19"/>
      <c r="C8638" t="s">
        <v>35402</v>
      </c>
      <c r="D8638" t="s">
        <v>35353</v>
      </c>
      <c r="G8638" t="s">
        <v>7746</v>
      </c>
      <c r="H8638" s="18" t="s">
        <v>8286</v>
      </c>
    </row>
    <row r="8639" spans="1:8" x14ac:dyDescent="0.25">
      <c r="A8639" s="19"/>
      <c r="C8639" t="s">
        <v>35354</v>
      </c>
      <c r="D8639" t="s">
        <v>35343</v>
      </c>
      <c r="G8639" t="s">
        <v>7638</v>
      </c>
      <c r="H8639" s="18" t="s">
        <v>8561</v>
      </c>
    </row>
    <row r="8640" spans="1:8" x14ac:dyDescent="0.25">
      <c r="A8640" s="19"/>
      <c r="C8640" t="s">
        <v>35344</v>
      </c>
      <c r="D8640" t="s">
        <v>35682</v>
      </c>
      <c r="G8640" t="s">
        <v>7413</v>
      </c>
      <c r="H8640" s="18" t="s">
        <v>7637</v>
      </c>
    </row>
    <row r="8641" spans="1:8" x14ac:dyDescent="0.25">
      <c r="A8641" s="19"/>
      <c r="C8641" t="s">
        <v>36655</v>
      </c>
      <c r="D8641" t="s">
        <v>36341</v>
      </c>
      <c r="G8641" t="s">
        <v>40527</v>
      </c>
      <c r="H8641" s="18" t="s">
        <v>40526</v>
      </c>
    </row>
    <row r="8642" spans="1:8" x14ac:dyDescent="0.25">
      <c r="A8642" s="19"/>
      <c r="C8642" t="s">
        <v>36510</v>
      </c>
      <c r="D8642" t="s">
        <v>36654</v>
      </c>
      <c r="G8642" t="s">
        <v>8476</v>
      </c>
      <c r="H8642" s="18" t="s">
        <v>7743</v>
      </c>
    </row>
    <row r="8643" spans="1:8" x14ac:dyDescent="0.25">
      <c r="A8643" s="19"/>
      <c r="C8643" t="s">
        <v>36437</v>
      </c>
      <c r="D8643" t="s">
        <v>36311</v>
      </c>
      <c r="G8643" t="s">
        <v>8474</v>
      </c>
      <c r="H8643" s="18" t="s">
        <v>8346</v>
      </c>
    </row>
    <row r="8644" spans="1:8" x14ac:dyDescent="0.25">
      <c r="A8644" s="19"/>
      <c r="C8644" t="s">
        <v>36413</v>
      </c>
      <c r="D8644" t="s">
        <v>35993</v>
      </c>
      <c r="G8644" t="s">
        <v>8472</v>
      </c>
      <c r="H8644" s="18" t="s">
        <v>8339</v>
      </c>
    </row>
    <row r="8645" spans="1:8" x14ac:dyDescent="0.25">
      <c r="A8645" s="19"/>
      <c r="C8645" t="s">
        <v>36342</v>
      </c>
      <c r="D8645" t="s">
        <v>35594</v>
      </c>
      <c r="G8645" t="s">
        <v>8470</v>
      </c>
      <c r="H8645" s="18" t="s">
        <v>8335</v>
      </c>
    </row>
    <row r="8646" spans="1:8" x14ac:dyDescent="0.25">
      <c r="A8646" s="19"/>
      <c r="C8646" t="s">
        <v>36312</v>
      </c>
      <c r="D8646" t="s">
        <v>35892</v>
      </c>
      <c r="G8646" t="s">
        <v>8468</v>
      </c>
      <c r="H8646" s="18" t="s">
        <v>7717</v>
      </c>
    </row>
    <row r="8647" spans="1:8" x14ac:dyDescent="0.25">
      <c r="A8647" s="19"/>
      <c r="C8647" t="s">
        <v>35994</v>
      </c>
      <c r="D8647" t="s">
        <v>36509</v>
      </c>
      <c r="G8647" t="s">
        <v>8466</v>
      </c>
      <c r="H8647" s="18" t="s">
        <v>8475</v>
      </c>
    </row>
    <row r="8648" spans="1:8" x14ac:dyDescent="0.25">
      <c r="A8648" s="19"/>
      <c r="C8648" t="s">
        <v>35893</v>
      </c>
      <c r="D8648" t="s">
        <v>35849</v>
      </c>
      <c r="G8648" t="s">
        <v>8464</v>
      </c>
      <c r="H8648" s="18" t="s">
        <v>7700</v>
      </c>
    </row>
    <row r="8649" spans="1:8" x14ac:dyDescent="0.25">
      <c r="A8649" s="19"/>
      <c r="C8649" t="s">
        <v>35850</v>
      </c>
      <c r="D8649" t="s">
        <v>35822</v>
      </c>
      <c r="G8649" t="s">
        <v>8347</v>
      </c>
      <c r="H8649" s="18" t="s">
        <v>8296</v>
      </c>
    </row>
    <row r="8650" spans="1:8" x14ac:dyDescent="0.25">
      <c r="A8650" s="19"/>
      <c r="C8650" t="s">
        <v>35823</v>
      </c>
      <c r="D8650" t="s">
        <v>36436</v>
      </c>
      <c r="G8650" t="s">
        <v>8340</v>
      </c>
      <c r="H8650" s="18" t="s">
        <v>7959</v>
      </c>
    </row>
    <row r="8651" spans="1:8" x14ac:dyDescent="0.25">
      <c r="A8651" s="19"/>
      <c r="C8651" t="s">
        <v>35595</v>
      </c>
      <c r="D8651" t="s">
        <v>36412</v>
      </c>
      <c r="G8651" t="s">
        <v>8336</v>
      </c>
      <c r="H8651" s="18" t="s">
        <v>7694</v>
      </c>
    </row>
    <row r="8652" spans="1:8" x14ac:dyDescent="0.25">
      <c r="A8652" s="19"/>
      <c r="C8652" t="s">
        <v>35350</v>
      </c>
      <c r="D8652" t="s">
        <v>35349</v>
      </c>
      <c r="G8652" t="s">
        <v>8297</v>
      </c>
      <c r="H8652" s="18" t="s">
        <v>7376</v>
      </c>
    </row>
    <row r="8653" spans="1:8" x14ac:dyDescent="0.25">
      <c r="A8653" s="19"/>
      <c r="C8653" t="s">
        <v>40525</v>
      </c>
      <c r="D8653" t="s">
        <v>35647</v>
      </c>
      <c r="G8653" t="s">
        <v>8277</v>
      </c>
      <c r="H8653" s="18" t="s">
        <v>8276</v>
      </c>
    </row>
    <row r="8654" spans="1:8" x14ac:dyDescent="0.25">
      <c r="A8654" s="19"/>
      <c r="C8654" t="s">
        <v>40524</v>
      </c>
      <c r="D8654" t="s">
        <v>36019</v>
      </c>
      <c r="G8654" t="s">
        <v>8275</v>
      </c>
      <c r="H8654" s="18" t="s">
        <v>8274</v>
      </c>
    </row>
    <row r="8655" spans="1:8" x14ac:dyDescent="0.25">
      <c r="A8655" s="19"/>
      <c r="C8655" t="s">
        <v>40523</v>
      </c>
      <c r="D8655" t="s">
        <v>35995</v>
      </c>
      <c r="G8655" t="s">
        <v>8259</v>
      </c>
      <c r="H8655" s="18" t="s">
        <v>7936</v>
      </c>
    </row>
    <row r="8656" spans="1:8" x14ac:dyDescent="0.25">
      <c r="A8656" s="19"/>
      <c r="C8656" t="s">
        <v>36580</v>
      </c>
      <c r="D8656" t="s">
        <v>36030</v>
      </c>
      <c r="G8656" t="s">
        <v>8236</v>
      </c>
      <c r="H8656" s="18" t="s">
        <v>7360</v>
      </c>
    </row>
    <row r="8657" spans="1:8" x14ac:dyDescent="0.25">
      <c r="A8657" s="19"/>
      <c r="C8657" t="s">
        <v>36031</v>
      </c>
      <c r="D8657" t="s">
        <v>36579</v>
      </c>
      <c r="G8657" t="s">
        <v>8192</v>
      </c>
      <c r="H8657" s="18" t="s">
        <v>8473</v>
      </c>
    </row>
    <row r="8658" spans="1:8" x14ac:dyDescent="0.25">
      <c r="A8658" s="19"/>
      <c r="C8658" t="s">
        <v>36021</v>
      </c>
      <c r="D8658" t="s">
        <v>36020</v>
      </c>
      <c r="G8658" t="s">
        <v>8190</v>
      </c>
      <c r="H8658" s="18" t="s">
        <v>8471</v>
      </c>
    </row>
    <row r="8659" spans="1:8" x14ac:dyDescent="0.25">
      <c r="A8659" s="19"/>
      <c r="C8659" t="s">
        <v>37046</v>
      </c>
      <c r="D8659" t="s">
        <v>35643</v>
      </c>
      <c r="G8659" t="s">
        <v>8148</v>
      </c>
      <c r="H8659" s="18" t="s">
        <v>8258</v>
      </c>
    </row>
    <row r="8660" spans="1:8" x14ac:dyDescent="0.25">
      <c r="A8660" s="19"/>
      <c r="C8660" t="s">
        <v>37042</v>
      </c>
      <c r="D8660" t="s">
        <v>36646</v>
      </c>
      <c r="G8660" t="s">
        <v>8109</v>
      </c>
      <c r="H8660" s="18" t="s">
        <v>7916</v>
      </c>
    </row>
    <row r="8661" spans="1:8" x14ac:dyDescent="0.25">
      <c r="A8661" s="19"/>
      <c r="C8661" t="s">
        <v>37038</v>
      </c>
      <c r="D8661" t="s">
        <v>36005</v>
      </c>
      <c r="G8661" t="s">
        <v>7960</v>
      </c>
      <c r="H8661" s="18" t="s">
        <v>8235</v>
      </c>
    </row>
    <row r="8662" spans="1:8" x14ac:dyDescent="0.25">
      <c r="A8662" s="19"/>
      <c r="C8662" t="s">
        <v>36751</v>
      </c>
      <c r="D8662" t="s">
        <v>37045</v>
      </c>
      <c r="G8662" t="s">
        <v>7937</v>
      </c>
      <c r="H8662" s="18" t="s">
        <v>7644</v>
      </c>
    </row>
    <row r="8663" spans="1:8" x14ac:dyDescent="0.25">
      <c r="A8663" s="19"/>
      <c r="C8663" t="s">
        <v>36737</v>
      </c>
      <c r="D8663" t="s">
        <v>36324</v>
      </c>
      <c r="G8663" t="s">
        <v>7917</v>
      </c>
      <c r="H8663" s="18" t="s">
        <v>7611</v>
      </c>
    </row>
    <row r="8664" spans="1:8" x14ac:dyDescent="0.25">
      <c r="A8664" s="19"/>
      <c r="C8664" t="s">
        <v>36647</v>
      </c>
      <c r="D8664" t="s">
        <v>35631</v>
      </c>
      <c r="G8664" t="s">
        <v>7879</v>
      </c>
      <c r="H8664" s="18" t="s">
        <v>8191</v>
      </c>
    </row>
    <row r="8665" spans="1:8" x14ac:dyDescent="0.25">
      <c r="A8665" s="19"/>
      <c r="C8665" t="s">
        <v>36387</v>
      </c>
      <c r="D8665" t="s">
        <v>36315</v>
      </c>
      <c r="G8665" t="s">
        <v>7833</v>
      </c>
      <c r="H8665" s="18" t="s">
        <v>8189</v>
      </c>
    </row>
    <row r="8666" spans="1:8" x14ac:dyDescent="0.25">
      <c r="A8666" s="19"/>
      <c r="C8666" t="s">
        <v>36325</v>
      </c>
      <c r="D8666" t="s">
        <v>36313</v>
      </c>
      <c r="G8666" t="s">
        <v>7806</v>
      </c>
      <c r="H8666" s="18" t="s">
        <v>7878</v>
      </c>
    </row>
    <row r="8667" spans="1:8" x14ac:dyDescent="0.25">
      <c r="A8667" s="19"/>
      <c r="C8667" t="s">
        <v>36316</v>
      </c>
      <c r="D8667" t="s">
        <v>36278</v>
      </c>
      <c r="G8667" t="s">
        <v>7782</v>
      </c>
      <c r="H8667" s="18" t="s">
        <v>8469</v>
      </c>
    </row>
    <row r="8668" spans="1:8" x14ac:dyDescent="0.25">
      <c r="A8668" s="19"/>
      <c r="C8668" t="s">
        <v>36314</v>
      </c>
      <c r="D8668" t="s">
        <v>35557</v>
      </c>
      <c r="G8668" t="s">
        <v>7744</v>
      </c>
      <c r="H8668" s="18" t="s">
        <v>8147</v>
      </c>
    </row>
    <row r="8669" spans="1:8" x14ac:dyDescent="0.25">
      <c r="A8669" s="19"/>
      <c r="C8669" t="s">
        <v>36279</v>
      </c>
      <c r="D8669" t="s">
        <v>36227</v>
      </c>
      <c r="G8669" t="s">
        <v>7718</v>
      </c>
      <c r="H8669" s="18" t="s">
        <v>7832</v>
      </c>
    </row>
    <row r="8670" spans="1:8" x14ac:dyDescent="0.25">
      <c r="A8670" s="19"/>
      <c r="C8670" t="s">
        <v>36228</v>
      </c>
      <c r="D8670" t="s">
        <v>36090</v>
      </c>
      <c r="G8670" t="s">
        <v>7701</v>
      </c>
      <c r="H8670" s="18" t="s">
        <v>8467</v>
      </c>
    </row>
    <row r="8671" spans="1:8" x14ac:dyDescent="0.25">
      <c r="A8671" s="19"/>
      <c r="C8671" t="s">
        <v>36091</v>
      </c>
      <c r="D8671" t="s">
        <v>37041</v>
      </c>
      <c r="G8671" t="s">
        <v>7695</v>
      </c>
      <c r="H8671" s="18" t="s">
        <v>8465</v>
      </c>
    </row>
    <row r="8672" spans="1:8" x14ac:dyDescent="0.25">
      <c r="A8672" s="19"/>
      <c r="C8672" t="s">
        <v>36006</v>
      </c>
      <c r="D8672" t="s">
        <v>37037</v>
      </c>
      <c r="G8672" t="s">
        <v>7645</v>
      </c>
      <c r="H8672" s="18" t="s">
        <v>8108</v>
      </c>
    </row>
    <row r="8673" spans="1:8" x14ac:dyDescent="0.25">
      <c r="A8673" s="19"/>
      <c r="C8673" t="s">
        <v>35768</v>
      </c>
      <c r="D8673" t="s">
        <v>35767</v>
      </c>
      <c r="G8673" t="s">
        <v>7612</v>
      </c>
      <c r="H8673" s="18" t="s">
        <v>7222</v>
      </c>
    </row>
    <row r="8674" spans="1:8" x14ac:dyDescent="0.25">
      <c r="A8674" s="19"/>
      <c r="C8674" t="s">
        <v>35723</v>
      </c>
      <c r="D8674" t="s">
        <v>36750</v>
      </c>
      <c r="G8674" t="s">
        <v>7484</v>
      </c>
      <c r="H8674" s="18" t="s">
        <v>7805</v>
      </c>
    </row>
    <row r="8675" spans="1:8" x14ac:dyDescent="0.25">
      <c r="A8675" s="19"/>
      <c r="C8675" t="s">
        <v>35644</v>
      </c>
      <c r="D8675" t="s">
        <v>36386</v>
      </c>
      <c r="G8675" t="s">
        <v>7377</v>
      </c>
      <c r="H8675" s="18" t="s">
        <v>8463</v>
      </c>
    </row>
    <row r="8676" spans="1:8" x14ac:dyDescent="0.25">
      <c r="A8676" s="19"/>
      <c r="C8676" t="s">
        <v>35632</v>
      </c>
      <c r="D8676" t="s">
        <v>35722</v>
      </c>
      <c r="G8676" t="s">
        <v>7361</v>
      </c>
      <c r="H8676" s="18" t="s">
        <v>7483</v>
      </c>
    </row>
    <row r="8677" spans="1:8" x14ac:dyDescent="0.25">
      <c r="A8677" s="19"/>
      <c r="C8677" t="s">
        <v>35558</v>
      </c>
      <c r="D8677" t="s">
        <v>36736</v>
      </c>
      <c r="G8677" t="s">
        <v>7223</v>
      </c>
      <c r="H8677" s="18" t="s">
        <v>7781</v>
      </c>
    </row>
    <row r="8678" spans="1:8" x14ac:dyDescent="0.25">
      <c r="A8678" s="19"/>
      <c r="C8678" t="s">
        <v>40522</v>
      </c>
      <c r="D8678" t="s">
        <v>36334</v>
      </c>
      <c r="G8678" t="s">
        <v>7430</v>
      </c>
      <c r="H8678" s="18" t="s">
        <v>7429</v>
      </c>
    </row>
    <row r="8679" spans="1:8" x14ac:dyDescent="0.25">
      <c r="A8679" s="19"/>
      <c r="C8679" t="s">
        <v>40521</v>
      </c>
      <c r="D8679" t="s">
        <v>35580</v>
      </c>
      <c r="G8679" t="s">
        <v>8552</v>
      </c>
      <c r="H8679" s="18" t="s">
        <v>8551</v>
      </c>
    </row>
    <row r="8680" spans="1:8" x14ac:dyDescent="0.25">
      <c r="A8680" s="19"/>
      <c r="C8680" t="s">
        <v>36858</v>
      </c>
      <c r="D8680" t="s">
        <v>35637</v>
      </c>
      <c r="G8680" t="s">
        <v>8508</v>
      </c>
      <c r="H8680" s="18" t="s">
        <v>7722</v>
      </c>
    </row>
    <row r="8681" spans="1:8" x14ac:dyDescent="0.25">
      <c r="A8681" s="19"/>
      <c r="C8681" t="s">
        <v>36856</v>
      </c>
      <c r="D8681" t="s">
        <v>36305</v>
      </c>
      <c r="G8681" t="s">
        <v>8506</v>
      </c>
      <c r="H8681" s="18" t="s">
        <v>7414</v>
      </c>
    </row>
    <row r="8682" spans="1:8" x14ac:dyDescent="0.25">
      <c r="A8682" s="19"/>
      <c r="C8682" t="s">
        <v>36854</v>
      </c>
      <c r="D8682" t="s">
        <v>36857</v>
      </c>
      <c r="G8682" t="s">
        <v>8504</v>
      </c>
      <c r="H8682" s="18" t="s">
        <v>8507</v>
      </c>
    </row>
    <row r="8683" spans="1:8" x14ac:dyDescent="0.25">
      <c r="A8683" s="19"/>
      <c r="C8683" t="s">
        <v>36852</v>
      </c>
      <c r="D8683" t="s">
        <v>36855</v>
      </c>
      <c r="G8683" t="s">
        <v>8502</v>
      </c>
      <c r="H8683" s="18" t="s">
        <v>7402</v>
      </c>
    </row>
    <row r="8684" spans="1:8" x14ac:dyDescent="0.25">
      <c r="A8684" s="19"/>
      <c r="C8684" t="s">
        <v>36850</v>
      </c>
      <c r="D8684" t="s">
        <v>36594</v>
      </c>
      <c r="G8684" t="s">
        <v>8500</v>
      </c>
      <c r="H8684" s="18" t="s">
        <v>7400</v>
      </c>
    </row>
    <row r="8685" spans="1:8" x14ac:dyDescent="0.25">
      <c r="A8685" s="19"/>
      <c r="C8685" t="s">
        <v>36595</v>
      </c>
      <c r="D8685" t="s">
        <v>36588</v>
      </c>
      <c r="G8685" t="s">
        <v>8498</v>
      </c>
      <c r="H8685" s="18" t="s">
        <v>7388</v>
      </c>
    </row>
    <row r="8686" spans="1:8" x14ac:dyDescent="0.25">
      <c r="A8686" s="19"/>
      <c r="C8686" t="s">
        <v>36589</v>
      </c>
      <c r="D8686" t="s">
        <v>35551</v>
      </c>
      <c r="G8686" t="s">
        <v>8496</v>
      </c>
      <c r="H8686" s="18" t="s">
        <v>7386</v>
      </c>
    </row>
    <row r="8687" spans="1:8" x14ac:dyDescent="0.25">
      <c r="A8687" s="19"/>
      <c r="C8687" t="s">
        <v>36516</v>
      </c>
      <c r="D8687" t="s">
        <v>35537</v>
      </c>
      <c r="G8687" t="s">
        <v>8494</v>
      </c>
      <c r="H8687" s="18" t="s">
        <v>7696</v>
      </c>
    </row>
    <row r="8688" spans="1:8" x14ac:dyDescent="0.25">
      <c r="A8688" s="19"/>
      <c r="C8688" t="s">
        <v>36453</v>
      </c>
      <c r="D8688" t="s">
        <v>35912</v>
      </c>
      <c r="G8688" t="s">
        <v>8492</v>
      </c>
      <c r="H8688" s="18" t="s">
        <v>7382</v>
      </c>
    </row>
    <row r="8689" spans="1:8" x14ac:dyDescent="0.25">
      <c r="A8689" s="19"/>
      <c r="C8689" t="s">
        <v>36306</v>
      </c>
      <c r="D8689" t="s">
        <v>36207</v>
      </c>
      <c r="G8689" t="s">
        <v>8490</v>
      </c>
      <c r="H8689" s="18" t="s">
        <v>7380</v>
      </c>
    </row>
    <row r="8690" spans="1:8" x14ac:dyDescent="0.25">
      <c r="A8690" s="19"/>
      <c r="C8690" t="s">
        <v>36208</v>
      </c>
      <c r="D8690" t="s">
        <v>36853</v>
      </c>
      <c r="G8690" t="s">
        <v>8488</v>
      </c>
      <c r="H8690" s="18" t="s">
        <v>8288</v>
      </c>
    </row>
    <row r="8691" spans="1:8" x14ac:dyDescent="0.25">
      <c r="A8691" s="19"/>
      <c r="C8691" t="s">
        <v>35913</v>
      </c>
      <c r="D8691" t="s">
        <v>36515</v>
      </c>
      <c r="G8691" t="s">
        <v>8289</v>
      </c>
      <c r="H8691" s="18" t="s">
        <v>8505</v>
      </c>
    </row>
    <row r="8692" spans="1:8" x14ac:dyDescent="0.25">
      <c r="A8692" s="19"/>
      <c r="C8692" t="s">
        <v>35876</v>
      </c>
      <c r="D8692" t="s">
        <v>35495</v>
      </c>
      <c r="G8692" t="s">
        <v>8285</v>
      </c>
      <c r="H8692" s="18" t="s">
        <v>7372</v>
      </c>
    </row>
    <row r="8693" spans="1:8" x14ac:dyDescent="0.25">
      <c r="A8693" s="19"/>
      <c r="C8693" t="s">
        <v>35840</v>
      </c>
      <c r="D8693" t="s">
        <v>35875</v>
      </c>
      <c r="G8693" t="s">
        <v>8269</v>
      </c>
      <c r="H8693" s="18" t="s">
        <v>8284</v>
      </c>
    </row>
    <row r="8694" spans="1:8" x14ac:dyDescent="0.25">
      <c r="A8694" s="19"/>
      <c r="C8694" t="s">
        <v>35821</v>
      </c>
      <c r="D8694" t="s">
        <v>35839</v>
      </c>
      <c r="G8694" t="s">
        <v>8198</v>
      </c>
      <c r="H8694" s="18" t="s">
        <v>7684</v>
      </c>
    </row>
    <row r="8695" spans="1:8" x14ac:dyDescent="0.25">
      <c r="A8695" s="19"/>
      <c r="C8695" t="s">
        <v>35638</v>
      </c>
      <c r="D8695" t="s">
        <v>36851</v>
      </c>
      <c r="G8695" t="s">
        <v>8196</v>
      </c>
      <c r="H8695" s="18" t="s">
        <v>7368</v>
      </c>
    </row>
    <row r="8696" spans="1:8" x14ac:dyDescent="0.25">
      <c r="A8696" s="19"/>
      <c r="C8696" t="s">
        <v>35552</v>
      </c>
      <c r="D8696" t="s">
        <v>35820</v>
      </c>
      <c r="G8696" t="s">
        <v>7915</v>
      </c>
      <c r="H8696" s="18" t="s">
        <v>8268</v>
      </c>
    </row>
    <row r="8697" spans="1:8" x14ac:dyDescent="0.25">
      <c r="A8697" s="19"/>
      <c r="C8697" t="s">
        <v>35538</v>
      </c>
      <c r="D8697" t="s">
        <v>36452</v>
      </c>
      <c r="G8697" t="s">
        <v>7897</v>
      </c>
      <c r="H8697" s="18" t="s">
        <v>8503</v>
      </c>
    </row>
    <row r="8698" spans="1:8" x14ac:dyDescent="0.25">
      <c r="A8698" s="19"/>
      <c r="C8698" t="s">
        <v>35496</v>
      </c>
      <c r="D8698" t="s">
        <v>36849</v>
      </c>
      <c r="G8698" t="s">
        <v>7845</v>
      </c>
      <c r="H8698" s="18" t="s">
        <v>7351</v>
      </c>
    </row>
    <row r="8699" spans="1:8" x14ac:dyDescent="0.25">
      <c r="A8699" s="19"/>
      <c r="C8699" t="s">
        <v>40520</v>
      </c>
      <c r="D8699" t="s">
        <v>40519</v>
      </c>
      <c r="G8699" t="s">
        <v>7810</v>
      </c>
      <c r="H8699" s="18" t="s">
        <v>7914</v>
      </c>
    </row>
    <row r="8700" spans="1:8" x14ac:dyDescent="0.25">
      <c r="A8700" s="19"/>
      <c r="C8700" t="s">
        <v>37035</v>
      </c>
      <c r="D8700" t="s">
        <v>36017</v>
      </c>
      <c r="G8700" t="s">
        <v>7798</v>
      </c>
      <c r="H8700" s="18" t="s">
        <v>7896</v>
      </c>
    </row>
    <row r="8701" spans="1:8" x14ac:dyDescent="0.25">
      <c r="A8701" s="19"/>
      <c r="C8701" t="s">
        <v>36018</v>
      </c>
      <c r="D8701" t="s">
        <v>37034</v>
      </c>
      <c r="G8701" t="s">
        <v>7723</v>
      </c>
      <c r="H8701" s="18" t="s">
        <v>7633</v>
      </c>
    </row>
    <row r="8702" spans="1:8" x14ac:dyDescent="0.25">
      <c r="A8702" s="19"/>
      <c r="C8702" t="s">
        <v>40518</v>
      </c>
      <c r="D8702" t="s">
        <v>36333</v>
      </c>
      <c r="G8702" t="s">
        <v>7697</v>
      </c>
      <c r="H8702" s="18" t="s">
        <v>7625</v>
      </c>
    </row>
    <row r="8703" spans="1:8" x14ac:dyDescent="0.25">
      <c r="A8703" s="19"/>
      <c r="C8703" t="s">
        <v>36582</v>
      </c>
      <c r="D8703" t="s">
        <v>36011</v>
      </c>
      <c r="G8703" t="s">
        <v>7685</v>
      </c>
      <c r="H8703" s="18" t="s">
        <v>7327</v>
      </c>
    </row>
    <row r="8704" spans="1:8" x14ac:dyDescent="0.25">
      <c r="A8704" s="19"/>
      <c r="C8704" t="s">
        <v>36012</v>
      </c>
      <c r="D8704" t="s">
        <v>36581</v>
      </c>
      <c r="G8704" t="s">
        <v>7634</v>
      </c>
      <c r="H8704" s="18" t="s">
        <v>7325</v>
      </c>
    </row>
    <row r="8705" spans="1:8" x14ac:dyDescent="0.25">
      <c r="A8705" s="19"/>
      <c r="C8705" t="s">
        <v>35469</v>
      </c>
      <c r="D8705" t="s">
        <v>35468</v>
      </c>
      <c r="G8705" t="s">
        <v>7626</v>
      </c>
      <c r="H8705" s="18" t="s">
        <v>8501</v>
      </c>
    </row>
    <row r="8706" spans="1:8" x14ac:dyDescent="0.25">
      <c r="A8706" s="19"/>
      <c r="C8706" t="s">
        <v>36329</v>
      </c>
      <c r="D8706" t="s">
        <v>36328</v>
      </c>
      <c r="G8706" t="s">
        <v>7564</v>
      </c>
      <c r="H8706" s="18" t="s">
        <v>8197</v>
      </c>
    </row>
    <row r="8707" spans="1:8" x14ac:dyDescent="0.25">
      <c r="A8707" s="19"/>
      <c r="C8707" t="s">
        <v>36816</v>
      </c>
      <c r="D8707" t="s">
        <v>36007</v>
      </c>
      <c r="G8707" t="s">
        <v>7558</v>
      </c>
      <c r="H8707" s="18" t="s">
        <v>8195</v>
      </c>
    </row>
    <row r="8708" spans="1:8" x14ac:dyDescent="0.25">
      <c r="A8708" s="19"/>
      <c r="C8708" t="s">
        <v>36814</v>
      </c>
      <c r="D8708" t="s">
        <v>36274</v>
      </c>
      <c r="G8708" t="s">
        <v>7526</v>
      </c>
      <c r="H8708" s="18" t="s">
        <v>8499</v>
      </c>
    </row>
    <row r="8709" spans="1:8" x14ac:dyDescent="0.25">
      <c r="A8709" s="19"/>
      <c r="C8709" t="s">
        <v>36812</v>
      </c>
      <c r="D8709" t="s">
        <v>35570</v>
      </c>
      <c r="G8709" t="s">
        <v>7522</v>
      </c>
      <c r="H8709" s="18" t="s">
        <v>7844</v>
      </c>
    </row>
    <row r="8710" spans="1:8" x14ac:dyDescent="0.25">
      <c r="A8710" s="19"/>
      <c r="C8710" t="s">
        <v>36810</v>
      </c>
      <c r="D8710" t="s">
        <v>36577</v>
      </c>
      <c r="G8710" t="s">
        <v>7519</v>
      </c>
      <c r="H8710" s="18" t="s">
        <v>8497</v>
      </c>
    </row>
    <row r="8711" spans="1:8" x14ac:dyDescent="0.25">
      <c r="A8711" s="19"/>
      <c r="C8711" t="s">
        <v>36808</v>
      </c>
      <c r="D8711" t="s">
        <v>36815</v>
      </c>
      <c r="G8711" t="s">
        <v>7503</v>
      </c>
      <c r="H8711" s="18" t="s">
        <v>8495</v>
      </c>
    </row>
    <row r="8712" spans="1:8" x14ac:dyDescent="0.25">
      <c r="A8712" s="19"/>
      <c r="C8712" t="s">
        <v>36806</v>
      </c>
      <c r="D8712" t="s">
        <v>35935</v>
      </c>
      <c r="G8712" t="s">
        <v>7415</v>
      </c>
      <c r="H8712" s="18" t="s">
        <v>7288</v>
      </c>
    </row>
    <row r="8713" spans="1:8" x14ac:dyDescent="0.25">
      <c r="A8713" s="19"/>
      <c r="C8713" t="s">
        <v>36804</v>
      </c>
      <c r="D8713" t="s">
        <v>36813</v>
      </c>
      <c r="G8713" t="s">
        <v>7403</v>
      </c>
      <c r="H8713" s="18" t="s">
        <v>7563</v>
      </c>
    </row>
    <row r="8714" spans="1:8" x14ac:dyDescent="0.25">
      <c r="A8714" s="19"/>
      <c r="C8714" t="s">
        <v>36802</v>
      </c>
      <c r="D8714" t="s">
        <v>36811</v>
      </c>
      <c r="G8714" t="s">
        <v>7401</v>
      </c>
      <c r="H8714" s="18" t="s">
        <v>7557</v>
      </c>
    </row>
    <row r="8715" spans="1:8" x14ac:dyDescent="0.25">
      <c r="A8715" s="19"/>
      <c r="C8715" t="s">
        <v>36749</v>
      </c>
      <c r="D8715" t="s">
        <v>36809</v>
      </c>
      <c r="G8715" t="s">
        <v>7389</v>
      </c>
      <c r="H8715" s="18" t="s">
        <v>8493</v>
      </c>
    </row>
    <row r="8716" spans="1:8" x14ac:dyDescent="0.25">
      <c r="A8716" s="19"/>
      <c r="C8716" t="s">
        <v>36720</v>
      </c>
      <c r="D8716" t="s">
        <v>35914</v>
      </c>
      <c r="G8716" t="s">
        <v>7387</v>
      </c>
      <c r="H8716" s="18" t="s">
        <v>8491</v>
      </c>
    </row>
    <row r="8717" spans="1:8" x14ac:dyDescent="0.25">
      <c r="A8717" s="19"/>
      <c r="C8717" t="s">
        <v>36578</v>
      </c>
      <c r="D8717" t="s">
        <v>36807</v>
      </c>
      <c r="G8717" t="s">
        <v>7383</v>
      </c>
      <c r="H8717" s="18" t="s">
        <v>7525</v>
      </c>
    </row>
    <row r="8718" spans="1:8" x14ac:dyDescent="0.25">
      <c r="A8718" s="19"/>
      <c r="C8718" t="s">
        <v>36399</v>
      </c>
      <c r="D8718" t="s">
        <v>35480</v>
      </c>
      <c r="G8718" t="s">
        <v>7381</v>
      </c>
      <c r="H8718" s="18" t="s">
        <v>7518</v>
      </c>
    </row>
    <row r="8719" spans="1:8" x14ac:dyDescent="0.25">
      <c r="A8719" s="19"/>
      <c r="C8719" t="s">
        <v>36384</v>
      </c>
      <c r="D8719" t="s">
        <v>35865</v>
      </c>
      <c r="G8719" t="s">
        <v>7373</v>
      </c>
      <c r="H8719" s="18" t="s">
        <v>7809</v>
      </c>
    </row>
    <row r="8720" spans="1:8" x14ac:dyDescent="0.25">
      <c r="A8720" s="19"/>
      <c r="C8720" t="s">
        <v>36275</v>
      </c>
      <c r="D8720" t="s">
        <v>36805</v>
      </c>
      <c r="G8720" t="s">
        <v>7369</v>
      </c>
      <c r="H8720" s="18" t="s">
        <v>7502</v>
      </c>
    </row>
    <row r="8721" spans="1:8" x14ac:dyDescent="0.25">
      <c r="A8721" s="19"/>
      <c r="C8721" t="s">
        <v>36112</v>
      </c>
      <c r="D8721" t="s">
        <v>35442</v>
      </c>
      <c r="G8721" t="s">
        <v>7352</v>
      </c>
      <c r="H8721" s="18" t="s">
        <v>7797</v>
      </c>
    </row>
    <row r="8722" spans="1:8" x14ac:dyDescent="0.25">
      <c r="A8722" s="19"/>
      <c r="C8722" t="s">
        <v>36079</v>
      </c>
      <c r="D8722" t="s">
        <v>36111</v>
      </c>
      <c r="G8722" t="s">
        <v>7328</v>
      </c>
      <c r="H8722" s="18" t="s">
        <v>8489</v>
      </c>
    </row>
    <row r="8723" spans="1:8" x14ac:dyDescent="0.25">
      <c r="A8723" s="19"/>
      <c r="C8723" t="s">
        <v>36046</v>
      </c>
      <c r="D8723" t="s">
        <v>36803</v>
      </c>
      <c r="G8723" t="s">
        <v>7326</v>
      </c>
      <c r="H8723" s="18" t="s">
        <v>8487</v>
      </c>
    </row>
    <row r="8724" spans="1:8" x14ac:dyDescent="0.25">
      <c r="A8724" s="19"/>
      <c r="C8724" t="s">
        <v>36044</v>
      </c>
      <c r="D8724" t="s">
        <v>36801</v>
      </c>
      <c r="G8724" t="s">
        <v>7289</v>
      </c>
      <c r="H8724" s="18" t="s">
        <v>40517</v>
      </c>
    </row>
    <row r="8725" spans="1:8" x14ac:dyDescent="0.25">
      <c r="A8725" s="19"/>
      <c r="C8725" t="s">
        <v>36040</v>
      </c>
      <c r="D8725" t="s">
        <v>35411</v>
      </c>
      <c r="G8725" t="s">
        <v>8293</v>
      </c>
      <c r="H8725" s="18" t="s">
        <v>7720</v>
      </c>
    </row>
    <row r="8726" spans="1:8" x14ac:dyDescent="0.25">
      <c r="A8726" s="19"/>
      <c r="C8726" t="s">
        <v>36008</v>
      </c>
      <c r="D8726" t="s">
        <v>35773</v>
      </c>
      <c r="G8726" t="s">
        <v>7721</v>
      </c>
      <c r="H8726" s="18" t="s">
        <v>8292</v>
      </c>
    </row>
    <row r="8727" spans="1:8" x14ac:dyDescent="0.25">
      <c r="A8727" s="19"/>
      <c r="C8727" t="s">
        <v>35936</v>
      </c>
      <c r="D8727" t="s">
        <v>36398</v>
      </c>
      <c r="G8727" t="s">
        <v>8643</v>
      </c>
      <c r="H8727" s="18" t="s">
        <v>8642</v>
      </c>
    </row>
    <row r="8728" spans="1:8" x14ac:dyDescent="0.25">
      <c r="A8728" s="19"/>
      <c r="C8728" t="s">
        <v>35915</v>
      </c>
      <c r="D8728" t="s">
        <v>36078</v>
      </c>
      <c r="G8728" t="s">
        <v>8639</v>
      </c>
      <c r="H8728" s="18" t="s">
        <v>8638</v>
      </c>
    </row>
    <row r="8729" spans="1:8" x14ac:dyDescent="0.25">
      <c r="A8729" s="19"/>
      <c r="C8729" t="s">
        <v>35866</v>
      </c>
      <c r="D8729" t="s">
        <v>35753</v>
      </c>
      <c r="G8729" t="s">
        <v>8522</v>
      </c>
      <c r="H8729" s="18" t="s">
        <v>7984</v>
      </c>
    </row>
    <row r="8730" spans="1:8" x14ac:dyDescent="0.25">
      <c r="A8730" s="19"/>
      <c r="C8730" t="s">
        <v>35774</v>
      </c>
      <c r="D8730" t="s">
        <v>36748</v>
      </c>
      <c r="G8730" t="s">
        <v>7985</v>
      </c>
      <c r="H8730" s="18" t="s">
        <v>7982</v>
      </c>
    </row>
    <row r="8731" spans="1:8" x14ac:dyDescent="0.25">
      <c r="A8731" s="19"/>
      <c r="C8731" t="s">
        <v>35754</v>
      </c>
      <c r="D8731" t="s">
        <v>36383</v>
      </c>
      <c r="G8731" t="s">
        <v>7983</v>
      </c>
      <c r="H8731" s="18" t="s">
        <v>8521</v>
      </c>
    </row>
    <row r="8732" spans="1:8" x14ac:dyDescent="0.25">
      <c r="A8732" s="19"/>
      <c r="C8732" t="s">
        <v>35693</v>
      </c>
      <c r="D8732" t="s">
        <v>35361</v>
      </c>
      <c r="G8732" t="s">
        <v>7411</v>
      </c>
      <c r="H8732" s="18" t="s">
        <v>7410</v>
      </c>
    </row>
    <row r="8733" spans="1:8" x14ac:dyDescent="0.25">
      <c r="A8733" s="19"/>
      <c r="C8733" t="s">
        <v>35571</v>
      </c>
      <c r="D8733" t="s">
        <v>36045</v>
      </c>
      <c r="G8733" t="s">
        <v>8486</v>
      </c>
      <c r="H8733" s="18" t="s">
        <v>8324</v>
      </c>
    </row>
    <row r="8734" spans="1:8" x14ac:dyDescent="0.25">
      <c r="A8734" s="19"/>
      <c r="C8734" t="s">
        <v>35481</v>
      </c>
      <c r="D8734" t="s">
        <v>36043</v>
      </c>
      <c r="G8734" t="s">
        <v>8484</v>
      </c>
      <c r="H8734" s="18" t="s">
        <v>8485</v>
      </c>
    </row>
    <row r="8735" spans="1:8" x14ac:dyDescent="0.25">
      <c r="A8735" s="19"/>
      <c r="C8735" t="s">
        <v>35443</v>
      </c>
      <c r="D8735" t="s">
        <v>35692</v>
      </c>
      <c r="G8735" t="s">
        <v>8325</v>
      </c>
      <c r="H8735" s="18" t="s">
        <v>7398</v>
      </c>
    </row>
    <row r="8736" spans="1:8" x14ac:dyDescent="0.25">
      <c r="A8736" s="19"/>
      <c r="C8736" t="s">
        <v>35412</v>
      </c>
      <c r="D8736" t="s">
        <v>36719</v>
      </c>
      <c r="G8736" t="s">
        <v>8281</v>
      </c>
      <c r="H8736" s="18" t="s">
        <v>7955</v>
      </c>
    </row>
    <row r="8737" spans="1:8" x14ac:dyDescent="0.25">
      <c r="A8737" s="19"/>
      <c r="C8737" t="s">
        <v>35362</v>
      </c>
      <c r="D8737" t="s">
        <v>36039</v>
      </c>
      <c r="G8737" t="s">
        <v>8245</v>
      </c>
      <c r="H8737" s="18" t="s">
        <v>8280</v>
      </c>
    </row>
    <row r="8738" spans="1:8" x14ac:dyDescent="0.25">
      <c r="A8738" s="19"/>
      <c r="C8738" t="s">
        <v>40516</v>
      </c>
      <c r="D8738" t="s">
        <v>40515</v>
      </c>
      <c r="G8738" t="s">
        <v>8243</v>
      </c>
      <c r="H8738" s="18" t="s">
        <v>7942</v>
      </c>
    </row>
    <row r="8739" spans="1:8" x14ac:dyDescent="0.25">
      <c r="A8739" s="19"/>
      <c r="C8739" t="s">
        <v>37072</v>
      </c>
      <c r="D8739" t="s">
        <v>37071</v>
      </c>
      <c r="G8739" t="s">
        <v>8239</v>
      </c>
      <c r="H8739" s="18" t="s">
        <v>7678</v>
      </c>
    </row>
    <row r="8740" spans="1:8" x14ac:dyDescent="0.25">
      <c r="A8740" s="19"/>
      <c r="C8740" t="s">
        <v>37069</v>
      </c>
      <c r="D8740" t="s">
        <v>37068</v>
      </c>
      <c r="G8740" t="s">
        <v>8200</v>
      </c>
      <c r="H8740" s="18" t="s">
        <v>7364</v>
      </c>
    </row>
    <row r="8741" spans="1:8" x14ac:dyDescent="0.25">
      <c r="A8741" s="19"/>
      <c r="C8741" t="s">
        <v>36629</v>
      </c>
      <c r="D8741" t="s">
        <v>36628</v>
      </c>
      <c r="G8741" t="s">
        <v>8170</v>
      </c>
      <c r="H8741" s="18" t="s">
        <v>7669</v>
      </c>
    </row>
    <row r="8742" spans="1:8" x14ac:dyDescent="0.25">
      <c r="A8742" s="19"/>
      <c r="C8742" t="s">
        <v>36520</v>
      </c>
      <c r="D8742" t="s">
        <v>36276</v>
      </c>
      <c r="G8742" t="s">
        <v>8146</v>
      </c>
      <c r="H8742" s="18" t="s">
        <v>7920</v>
      </c>
    </row>
    <row r="8743" spans="1:8" x14ac:dyDescent="0.25">
      <c r="A8743" s="19"/>
      <c r="C8743" t="s">
        <v>36449</v>
      </c>
      <c r="D8743" t="s">
        <v>35542</v>
      </c>
      <c r="G8743" t="s">
        <v>7956</v>
      </c>
      <c r="H8743" s="18" t="s">
        <v>8244</v>
      </c>
    </row>
    <row r="8744" spans="1:8" x14ac:dyDescent="0.25">
      <c r="A8744" s="19"/>
      <c r="C8744" t="s">
        <v>36277</v>
      </c>
      <c r="D8744" t="s">
        <v>36229</v>
      </c>
      <c r="G8744" t="s">
        <v>7943</v>
      </c>
      <c r="H8744" s="18" t="s">
        <v>8242</v>
      </c>
    </row>
    <row r="8745" spans="1:8" x14ac:dyDescent="0.25">
      <c r="A8745" s="19"/>
      <c r="C8745" t="s">
        <v>36230</v>
      </c>
      <c r="D8745" t="s">
        <v>36519</v>
      </c>
      <c r="G8745" t="s">
        <v>7921</v>
      </c>
      <c r="H8745" s="18" t="s">
        <v>8238</v>
      </c>
    </row>
    <row r="8746" spans="1:8" x14ac:dyDescent="0.25">
      <c r="A8746" s="19"/>
      <c r="C8746" t="s">
        <v>35836</v>
      </c>
      <c r="D8746" t="s">
        <v>35835</v>
      </c>
      <c r="G8746" t="s">
        <v>7866</v>
      </c>
      <c r="H8746" s="18" t="s">
        <v>7621</v>
      </c>
    </row>
    <row r="8747" spans="1:8" x14ac:dyDescent="0.25">
      <c r="A8747" s="19"/>
      <c r="C8747" t="s">
        <v>35543</v>
      </c>
      <c r="D8747" t="s">
        <v>36448</v>
      </c>
      <c r="G8747" t="s">
        <v>7843</v>
      </c>
      <c r="H8747" s="18" t="s">
        <v>8199</v>
      </c>
    </row>
    <row r="8748" spans="1:8" x14ac:dyDescent="0.25">
      <c r="A8748" s="19"/>
      <c r="C8748" t="s">
        <v>35392</v>
      </c>
      <c r="D8748" t="s">
        <v>35391</v>
      </c>
      <c r="G8748" t="s">
        <v>7776</v>
      </c>
      <c r="H8748" s="18" t="s">
        <v>7595</v>
      </c>
    </row>
    <row r="8749" spans="1:8" x14ac:dyDescent="0.25">
      <c r="A8749" s="19"/>
      <c r="C8749" t="s">
        <v>37065</v>
      </c>
      <c r="D8749" t="s">
        <v>37064</v>
      </c>
      <c r="G8749" t="s">
        <v>7679</v>
      </c>
      <c r="H8749" s="18" t="s">
        <v>7865</v>
      </c>
    </row>
    <row r="8750" spans="1:8" x14ac:dyDescent="0.25">
      <c r="A8750" s="19"/>
      <c r="C8750" t="s">
        <v>35988</v>
      </c>
      <c r="D8750" t="s">
        <v>35613</v>
      </c>
      <c r="G8750" t="s">
        <v>7670</v>
      </c>
      <c r="H8750" s="18" t="s">
        <v>8169</v>
      </c>
    </row>
    <row r="8751" spans="1:8" x14ac:dyDescent="0.25">
      <c r="A8751" s="19"/>
      <c r="C8751" t="s">
        <v>35614</v>
      </c>
      <c r="D8751" t="s">
        <v>35987</v>
      </c>
      <c r="G8751" t="s">
        <v>7622</v>
      </c>
      <c r="H8751" s="18" t="s">
        <v>8483</v>
      </c>
    </row>
    <row r="8752" spans="1:8" x14ac:dyDescent="0.25">
      <c r="A8752" s="19"/>
      <c r="C8752" t="s">
        <v>35530</v>
      </c>
      <c r="D8752" t="s">
        <v>35529</v>
      </c>
      <c r="G8752" t="s">
        <v>7596</v>
      </c>
      <c r="H8752" s="18" t="s">
        <v>8145</v>
      </c>
    </row>
    <row r="8753" spans="1:8" x14ac:dyDescent="0.25">
      <c r="A8753" s="19"/>
      <c r="C8753" t="s">
        <v>36800</v>
      </c>
      <c r="D8753" t="s">
        <v>36638</v>
      </c>
      <c r="G8753" t="s">
        <v>7399</v>
      </c>
      <c r="H8753" s="18" t="s">
        <v>7842</v>
      </c>
    </row>
    <row r="8754" spans="1:8" x14ac:dyDescent="0.25">
      <c r="A8754" s="19"/>
      <c r="C8754" t="s">
        <v>36798</v>
      </c>
      <c r="D8754" t="s">
        <v>36626</v>
      </c>
      <c r="G8754" t="s">
        <v>7365</v>
      </c>
      <c r="H8754" s="18" t="s">
        <v>7290</v>
      </c>
    </row>
    <row r="8755" spans="1:8" x14ac:dyDescent="0.25">
      <c r="A8755" s="19"/>
      <c r="C8755" t="s">
        <v>36639</v>
      </c>
      <c r="D8755" t="s">
        <v>36618</v>
      </c>
      <c r="G8755" t="s">
        <v>7291</v>
      </c>
      <c r="H8755" s="18" t="s">
        <v>7775</v>
      </c>
    </row>
    <row r="8756" spans="1:8" x14ac:dyDescent="0.25">
      <c r="A8756" s="19"/>
      <c r="C8756" t="s">
        <v>36627</v>
      </c>
      <c r="D8756" t="s">
        <v>36592</v>
      </c>
      <c r="G8756" t="s">
        <v>40514</v>
      </c>
      <c r="H8756" s="18" t="s">
        <v>40513</v>
      </c>
    </row>
    <row r="8757" spans="1:8" x14ac:dyDescent="0.25">
      <c r="A8757" s="19"/>
      <c r="C8757" t="s">
        <v>36619</v>
      </c>
      <c r="D8757" t="s">
        <v>35944</v>
      </c>
      <c r="G8757" t="s">
        <v>7409</v>
      </c>
      <c r="H8757" s="18" t="s">
        <v>7408</v>
      </c>
    </row>
    <row r="8758" spans="1:8" x14ac:dyDescent="0.25">
      <c r="A8758" s="19"/>
      <c r="C8758" t="s">
        <v>36593</v>
      </c>
      <c r="D8758" t="s">
        <v>36575</v>
      </c>
      <c r="G8758" t="s">
        <v>8608</v>
      </c>
      <c r="H8758" s="18" t="s">
        <v>8607</v>
      </c>
    </row>
    <row r="8759" spans="1:8" x14ac:dyDescent="0.25">
      <c r="A8759" s="19"/>
      <c r="C8759" t="s">
        <v>36576</v>
      </c>
      <c r="D8759" t="s">
        <v>36799</v>
      </c>
      <c r="G8759" t="s">
        <v>8604</v>
      </c>
      <c r="H8759" s="18" t="s">
        <v>8603</v>
      </c>
    </row>
    <row r="8760" spans="1:8" x14ac:dyDescent="0.25">
      <c r="A8760" s="19"/>
      <c r="C8760" t="s">
        <v>35945</v>
      </c>
      <c r="D8760" t="s">
        <v>36797</v>
      </c>
      <c r="G8760" t="s">
        <v>8600</v>
      </c>
      <c r="H8760" s="18" t="s">
        <v>8599</v>
      </c>
    </row>
    <row r="8761" spans="1:8" x14ac:dyDescent="0.25">
      <c r="A8761" s="19"/>
      <c r="C8761" t="s">
        <v>35696</v>
      </c>
      <c r="D8761" t="s">
        <v>35695</v>
      </c>
      <c r="G8761" t="s">
        <v>8598</v>
      </c>
      <c r="H8761" s="18" t="s">
        <v>7690</v>
      </c>
    </row>
    <row r="8762" spans="1:8" x14ac:dyDescent="0.25">
      <c r="A8762" s="19"/>
      <c r="C8762" t="s">
        <v>35677</v>
      </c>
      <c r="D8762" t="s">
        <v>35676</v>
      </c>
      <c r="G8762" t="s">
        <v>8596</v>
      </c>
      <c r="H8762" s="18" t="s">
        <v>7953</v>
      </c>
    </row>
    <row r="8763" spans="1:8" x14ac:dyDescent="0.25">
      <c r="A8763" s="19"/>
      <c r="C8763" t="s">
        <v>37061</v>
      </c>
      <c r="D8763" t="s">
        <v>37060</v>
      </c>
      <c r="G8763" t="s">
        <v>8594</v>
      </c>
      <c r="H8763" s="18" t="s">
        <v>7951</v>
      </c>
    </row>
    <row r="8764" spans="1:8" x14ac:dyDescent="0.25">
      <c r="A8764" s="19"/>
      <c r="C8764" t="s">
        <v>37057</v>
      </c>
      <c r="D8764" t="s">
        <v>37056</v>
      </c>
      <c r="G8764" t="s">
        <v>8592</v>
      </c>
      <c r="H8764" s="18" t="s">
        <v>7680</v>
      </c>
    </row>
    <row r="8765" spans="1:8" x14ac:dyDescent="0.25">
      <c r="A8765" s="19"/>
      <c r="C8765" t="s">
        <v>37054</v>
      </c>
      <c r="D8765" t="s">
        <v>36223</v>
      </c>
      <c r="G8765" t="s">
        <v>8590</v>
      </c>
      <c r="H8765" s="18" t="s">
        <v>7934</v>
      </c>
    </row>
    <row r="8766" spans="1:8" x14ac:dyDescent="0.25">
      <c r="A8766" s="19"/>
      <c r="C8766" t="s">
        <v>37050</v>
      </c>
      <c r="D8766" t="s">
        <v>35523</v>
      </c>
      <c r="G8766" t="s">
        <v>8588</v>
      </c>
      <c r="H8766" s="18" t="s">
        <v>7354</v>
      </c>
    </row>
    <row r="8767" spans="1:8" x14ac:dyDescent="0.25">
      <c r="A8767" s="19"/>
      <c r="C8767" t="s">
        <v>36711</v>
      </c>
      <c r="D8767" t="s">
        <v>37053</v>
      </c>
      <c r="G8767" t="s">
        <v>8261</v>
      </c>
      <c r="H8767" s="18" t="s">
        <v>7349</v>
      </c>
    </row>
    <row r="8768" spans="1:8" x14ac:dyDescent="0.25">
      <c r="A8768" s="19"/>
      <c r="C8768" t="s">
        <v>36709</v>
      </c>
      <c r="D8768" t="s">
        <v>36209</v>
      </c>
      <c r="G8768" t="s">
        <v>8257</v>
      </c>
      <c r="H8768" s="18" t="s">
        <v>8260</v>
      </c>
    </row>
    <row r="8769" spans="1:8" x14ac:dyDescent="0.25">
      <c r="A8769" s="19"/>
      <c r="C8769" t="s">
        <v>36522</v>
      </c>
      <c r="D8769" t="s">
        <v>36205</v>
      </c>
      <c r="G8769" t="s">
        <v>8241</v>
      </c>
      <c r="H8769" s="18" t="s">
        <v>8597</v>
      </c>
    </row>
    <row r="8770" spans="1:8" x14ac:dyDescent="0.25">
      <c r="A8770" s="19"/>
      <c r="C8770" t="s">
        <v>36405</v>
      </c>
      <c r="D8770" t="s">
        <v>35513</v>
      </c>
      <c r="G8770" t="s">
        <v>8231</v>
      </c>
      <c r="H8770" s="18" t="s">
        <v>8256</v>
      </c>
    </row>
    <row r="8771" spans="1:8" x14ac:dyDescent="0.25">
      <c r="A8771" s="19"/>
      <c r="C8771" t="s">
        <v>36224</v>
      </c>
      <c r="D8771" t="s">
        <v>35910</v>
      </c>
      <c r="G8771" t="s">
        <v>8223</v>
      </c>
      <c r="H8771" s="18" t="s">
        <v>7345</v>
      </c>
    </row>
    <row r="8772" spans="1:8" x14ac:dyDescent="0.25">
      <c r="A8772" s="19"/>
      <c r="C8772" t="s">
        <v>36210</v>
      </c>
      <c r="D8772" t="s">
        <v>36521</v>
      </c>
      <c r="G8772" t="s">
        <v>8174</v>
      </c>
      <c r="H8772" s="18" t="s">
        <v>7341</v>
      </c>
    </row>
    <row r="8773" spans="1:8" x14ac:dyDescent="0.25">
      <c r="A8773" s="19"/>
      <c r="C8773" t="s">
        <v>36206</v>
      </c>
      <c r="D8773" t="s">
        <v>35501</v>
      </c>
      <c r="G8773" t="s">
        <v>8096</v>
      </c>
      <c r="H8773" s="18" t="s">
        <v>7651</v>
      </c>
    </row>
    <row r="8774" spans="1:8" x14ac:dyDescent="0.25">
      <c r="A8774" s="19"/>
      <c r="C8774" t="s">
        <v>36147</v>
      </c>
      <c r="D8774" t="s">
        <v>36146</v>
      </c>
      <c r="G8774" t="s">
        <v>8090</v>
      </c>
      <c r="H8774" s="18" t="s">
        <v>8595</v>
      </c>
    </row>
    <row r="8775" spans="1:8" x14ac:dyDescent="0.25">
      <c r="A8775" s="19"/>
      <c r="C8775" t="s">
        <v>36052</v>
      </c>
      <c r="D8775" t="s">
        <v>35439</v>
      </c>
      <c r="G8775" t="s">
        <v>8078</v>
      </c>
      <c r="H8775" s="18" t="s">
        <v>8240</v>
      </c>
    </row>
    <row r="8776" spans="1:8" x14ac:dyDescent="0.25">
      <c r="A8776" s="19"/>
      <c r="C8776" t="s">
        <v>36048</v>
      </c>
      <c r="D8776" t="s">
        <v>37049</v>
      </c>
      <c r="G8776" t="s">
        <v>8067</v>
      </c>
      <c r="H8776" s="18" t="s">
        <v>8230</v>
      </c>
    </row>
    <row r="8777" spans="1:8" x14ac:dyDescent="0.25">
      <c r="A8777" s="19"/>
      <c r="C8777" t="s">
        <v>36042</v>
      </c>
      <c r="D8777" t="s">
        <v>35427</v>
      </c>
      <c r="G8777" t="s">
        <v>7954</v>
      </c>
      <c r="H8777" s="18" t="s">
        <v>8222</v>
      </c>
    </row>
    <row r="8778" spans="1:8" x14ac:dyDescent="0.25">
      <c r="A8778" s="19"/>
      <c r="C8778" t="s">
        <v>35911</v>
      </c>
      <c r="D8778" t="s">
        <v>36404</v>
      </c>
      <c r="G8778" t="s">
        <v>7952</v>
      </c>
      <c r="H8778" s="18" t="s">
        <v>7599</v>
      </c>
    </row>
    <row r="8779" spans="1:8" x14ac:dyDescent="0.25">
      <c r="A8779" s="19"/>
      <c r="C8779" t="s">
        <v>35731</v>
      </c>
      <c r="D8779" t="s">
        <v>35730</v>
      </c>
      <c r="G8779" t="s">
        <v>7935</v>
      </c>
      <c r="H8779" s="18" t="s">
        <v>7869</v>
      </c>
    </row>
    <row r="8780" spans="1:8" x14ac:dyDescent="0.25">
      <c r="A8780" s="19"/>
      <c r="C8780" t="s">
        <v>35524</v>
      </c>
      <c r="D8780" t="s">
        <v>36051</v>
      </c>
      <c r="G8780" t="s">
        <v>7870</v>
      </c>
      <c r="H8780" s="18" t="s">
        <v>8173</v>
      </c>
    </row>
    <row r="8781" spans="1:8" x14ac:dyDescent="0.25">
      <c r="A8781" s="19"/>
      <c r="C8781" t="s">
        <v>35514</v>
      </c>
      <c r="D8781" t="s">
        <v>36047</v>
      </c>
      <c r="G8781" t="s">
        <v>7835</v>
      </c>
      <c r="H8781" s="18" t="s">
        <v>8593</v>
      </c>
    </row>
    <row r="8782" spans="1:8" x14ac:dyDescent="0.25">
      <c r="A8782" s="19"/>
      <c r="C8782" t="s">
        <v>35502</v>
      </c>
      <c r="D8782" t="s">
        <v>36710</v>
      </c>
      <c r="G8782" t="s">
        <v>7831</v>
      </c>
      <c r="H8782" s="18" t="s">
        <v>8591</v>
      </c>
    </row>
    <row r="8783" spans="1:8" x14ac:dyDescent="0.25">
      <c r="A8783" s="19"/>
      <c r="C8783" t="s">
        <v>35440</v>
      </c>
      <c r="D8783" t="s">
        <v>36041</v>
      </c>
      <c r="G8783" t="s">
        <v>7691</v>
      </c>
      <c r="H8783" s="18" t="s">
        <v>7579</v>
      </c>
    </row>
    <row r="8784" spans="1:8" x14ac:dyDescent="0.25">
      <c r="A8784" s="19"/>
      <c r="C8784" t="s">
        <v>35428</v>
      </c>
      <c r="D8784" t="s">
        <v>36708</v>
      </c>
      <c r="G8784" t="s">
        <v>7681</v>
      </c>
      <c r="H8784" s="18" t="s">
        <v>7834</v>
      </c>
    </row>
    <row r="8785" spans="1:8" x14ac:dyDescent="0.25">
      <c r="A8785" s="19"/>
      <c r="C8785" t="s">
        <v>40512</v>
      </c>
      <c r="D8785" t="s">
        <v>40511</v>
      </c>
      <c r="G8785" t="s">
        <v>7652</v>
      </c>
      <c r="H8785" s="18" t="s">
        <v>7830</v>
      </c>
    </row>
    <row r="8786" spans="1:8" x14ac:dyDescent="0.25">
      <c r="A8786" s="19"/>
      <c r="C8786" t="s">
        <v>35954</v>
      </c>
      <c r="D8786" t="s">
        <v>35627</v>
      </c>
      <c r="G8786" t="s">
        <v>7600</v>
      </c>
      <c r="H8786" s="18" t="s">
        <v>7258</v>
      </c>
    </row>
    <row r="8787" spans="1:8" x14ac:dyDescent="0.25">
      <c r="A8787" s="19"/>
      <c r="C8787" t="s">
        <v>35628</v>
      </c>
      <c r="D8787" t="s">
        <v>35953</v>
      </c>
      <c r="G8787" t="s">
        <v>7580</v>
      </c>
      <c r="H8787" s="18" t="s">
        <v>8095</v>
      </c>
    </row>
    <row r="8788" spans="1:8" x14ac:dyDescent="0.25">
      <c r="A8788" s="19"/>
      <c r="C8788" t="s">
        <v>35447</v>
      </c>
      <c r="D8788" t="s">
        <v>35446</v>
      </c>
      <c r="G8788" t="s">
        <v>7500</v>
      </c>
      <c r="H8788" s="18" t="s">
        <v>8589</v>
      </c>
    </row>
    <row r="8789" spans="1:8" x14ac:dyDescent="0.25">
      <c r="A8789" s="19"/>
      <c r="C8789" t="s">
        <v>36222</v>
      </c>
      <c r="D8789" t="s">
        <v>35996</v>
      </c>
      <c r="G8789" t="s">
        <v>7498</v>
      </c>
      <c r="H8789" s="18" t="s">
        <v>7230</v>
      </c>
    </row>
    <row r="8790" spans="1:8" x14ac:dyDescent="0.25">
      <c r="A8790" s="19"/>
      <c r="C8790" t="s">
        <v>35997</v>
      </c>
      <c r="D8790" t="s">
        <v>36221</v>
      </c>
      <c r="G8790" t="s">
        <v>7490</v>
      </c>
      <c r="H8790" s="18" t="s">
        <v>8089</v>
      </c>
    </row>
    <row r="8791" spans="1:8" x14ac:dyDescent="0.25">
      <c r="A8791" s="19"/>
      <c r="C8791" t="s">
        <v>35838</v>
      </c>
      <c r="D8791" t="s">
        <v>35837</v>
      </c>
      <c r="G8791" t="s">
        <v>7476</v>
      </c>
      <c r="H8791" s="18" t="s">
        <v>8077</v>
      </c>
    </row>
    <row r="8792" spans="1:8" x14ac:dyDescent="0.25">
      <c r="A8792" s="19"/>
      <c r="C8792" t="s">
        <v>37031</v>
      </c>
      <c r="D8792" t="s">
        <v>37030</v>
      </c>
      <c r="G8792" t="s">
        <v>7355</v>
      </c>
      <c r="H8792" s="18" t="s">
        <v>7499</v>
      </c>
    </row>
    <row r="8793" spans="1:8" x14ac:dyDescent="0.25">
      <c r="A8793" s="19"/>
      <c r="C8793" t="s">
        <v>37027</v>
      </c>
      <c r="D8793" t="s">
        <v>37026</v>
      </c>
      <c r="G8793" t="s">
        <v>7350</v>
      </c>
      <c r="H8793" s="18" t="s">
        <v>7497</v>
      </c>
    </row>
    <row r="8794" spans="1:8" x14ac:dyDescent="0.25">
      <c r="A8794" s="19"/>
      <c r="C8794" t="s">
        <v>37023</v>
      </c>
      <c r="D8794" t="s">
        <v>37022</v>
      </c>
      <c r="G8794" t="s">
        <v>7346</v>
      </c>
      <c r="H8794" s="18" t="s">
        <v>7489</v>
      </c>
    </row>
    <row r="8795" spans="1:8" x14ac:dyDescent="0.25">
      <c r="A8795" s="19"/>
      <c r="C8795" t="s">
        <v>37020</v>
      </c>
      <c r="D8795" t="s">
        <v>37019</v>
      </c>
      <c r="G8795" t="s">
        <v>7342</v>
      </c>
      <c r="H8795" s="18" t="s">
        <v>8066</v>
      </c>
    </row>
    <row r="8796" spans="1:8" x14ac:dyDescent="0.25">
      <c r="A8796" s="19"/>
      <c r="C8796" t="s">
        <v>37017</v>
      </c>
      <c r="D8796" t="s">
        <v>37016</v>
      </c>
      <c r="G8796" t="s">
        <v>7259</v>
      </c>
      <c r="H8796" s="18" t="s">
        <v>7475</v>
      </c>
    </row>
    <row r="8797" spans="1:8" x14ac:dyDescent="0.25">
      <c r="A8797" s="19"/>
      <c r="C8797" t="s">
        <v>36764</v>
      </c>
      <c r="D8797" t="s">
        <v>35890</v>
      </c>
      <c r="G8797" t="s">
        <v>7231</v>
      </c>
      <c r="H8797" s="18" t="s">
        <v>8587</v>
      </c>
    </row>
    <row r="8798" spans="1:8" x14ac:dyDescent="0.25">
      <c r="A8798" s="19"/>
      <c r="C8798" t="s">
        <v>35891</v>
      </c>
      <c r="D8798" t="s">
        <v>36763</v>
      </c>
      <c r="G8798" t="s">
        <v>40510</v>
      </c>
      <c r="H8798" s="18" t="s">
        <v>40509</v>
      </c>
    </row>
    <row r="8799" spans="1:8" x14ac:dyDescent="0.25">
      <c r="A8799" s="19"/>
      <c r="C8799" t="s">
        <v>36874</v>
      </c>
      <c r="D8799" t="s">
        <v>36307</v>
      </c>
      <c r="G8799" t="s">
        <v>8449</v>
      </c>
      <c r="H8799" s="18" t="s">
        <v>8302</v>
      </c>
    </row>
    <row r="8800" spans="1:8" x14ac:dyDescent="0.25">
      <c r="A8800" s="19"/>
      <c r="C8800" t="s">
        <v>36872</v>
      </c>
      <c r="D8800" t="s">
        <v>36873</v>
      </c>
      <c r="G8800" t="s">
        <v>8447</v>
      </c>
      <c r="H8800" s="18" t="s">
        <v>7642</v>
      </c>
    </row>
    <row r="8801" spans="1:8" x14ac:dyDescent="0.25">
      <c r="A8801" s="19"/>
      <c r="C8801" t="s">
        <v>36369</v>
      </c>
      <c r="D8801" t="s">
        <v>35544</v>
      </c>
      <c r="G8801" t="s">
        <v>8445</v>
      </c>
      <c r="H8801" s="18" t="s">
        <v>8448</v>
      </c>
    </row>
    <row r="8802" spans="1:8" x14ac:dyDescent="0.25">
      <c r="A8802" s="19"/>
      <c r="C8802" t="s">
        <v>36308</v>
      </c>
      <c r="D8802" t="s">
        <v>36871</v>
      </c>
      <c r="G8802" t="s">
        <v>8443</v>
      </c>
      <c r="H8802" s="18" t="s">
        <v>8446</v>
      </c>
    </row>
    <row r="8803" spans="1:8" x14ac:dyDescent="0.25">
      <c r="A8803" s="19"/>
      <c r="C8803" t="s">
        <v>35762</v>
      </c>
      <c r="D8803" t="s">
        <v>35761</v>
      </c>
      <c r="G8803" t="s">
        <v>8441</v>
      </c>
      <c r="H8803" s="18" t="s">
        <v>8444</v>
      </c>
    </row>
    <row r="8804" spans="1:8" x14ac:dyDescent="0.25">
      <c r="A8804" s="19"/>
      <c r="C8804" t="s">
        <v>35545</v>
      </c>
      <c r="D8804" t="s">
        <v>36368</v>
      </c>
      <c r="G8804" t="s">
        <v>8303</v>
      </c>
      <c r="H8804" s="18" t="s">
        <v>8442</v>
      </c>
    </row>
    <row r="8805" spans="1:8" x14ac:dyDescent="0.25">
      <c r="A8805" s="19"/>
      <c r="C8805" t="s">
        <v>40508</v>
      </c>
      <c r="D8805" t="s">
        <v>40507</v>
      </c>
      <c r="G8805" t="s">
        <v>7778</v>
      </c>
      <c r="H8805" s="18" t="s">
        <v>8440</v>
      </c>
    </row>
    <row r="8806" spans="1:8" x14ac:dyDescent="0.25">
      <c r="A8806" s="19"/>
      <c r="C8806" t="s">
        <v>40506</v>
      </c>
      <c r="D8806" t="s">
        <v>40505</v>
      </c>
      <c r="G8806" t="s">
        <v>7643</v>
      </c>
      <c r="H8806" s="18" t="s">
        <v>7777</v>
      </c>
    </row>
    <row r="8807" spans="1:8" x14ac:dyDescent="0.25">
      <c r="A8807" s="19"/>
      <c r="C8807" t="s">
        <v>40504</v>
      </c>
      <c r="D8807" t="s">
        <v>40503</v>
      </c>
      <c r="G8807" t="s">
        <v>8400</v>
      </c>
      <c r="H8807" s="18" t="s">
        <v>7384</v>
      </c>
    </row>
    <row r="8808" spans="1:8" x14ac:dyDescent="0.25">
      <c r="A8808" s="19"/>
      <c r="C8808" t="s">
        <v>36304</v>
      </c>
      <c r="D8808" t="s">
        <v>36303</v>
      </c>
      <c r="G8808" t="s">
        <v>7544</v>
      </c>
      <c r="H8808" s="18" t="s">
        <v>8399</v>
      </c>
    </row>
    <row r="8809" spans="1:8" x14ac:dyDescent="0.25">
      <c r="A8809" s="19"/>
      <c r="C8809" t="s">
        <v>36299</v>
      </c>
      <c r="D8809" t="s">
        <v>36298</v>
      </c>
      <c r="G8809" t="s">
        <v>7385</v>
      </c>
      <c r="H8809" s="18" t="s">
        <v>7543</v>
      </c>
    </row>
    <row r="8810" spans="1:8" x14ac:dyDescent="0.25">
      <c r="A8810" s="19"/>
      <c r="C8810" t="s">
        <v>36830</v>
      </c>
      <c r="D8810" t="s">
        <v>36616</v>
      </c>
      <c r="G8810" t="s">
        <v>8424</v>
      </c>
      <c r="H8810" s="18" t="s">
        <v>7390</v>
      </c>
    </row>
    <row r="8811" spans="1:8" x14ac:dyDescent="0.25">
      <c r="A8811" s="19"/>
      <c r="C8811" t="s">
        <v>36828</v>
      </c>
      <c r="D8811" t="s">
        <v>35605</v>
      </c>
      <c r="G8811" t="s">
        <v>8194</v>
      </c>
      <c r="H8811" s="18" t="s">
        <v>8423</v>
      </c>
    </row>
    <row r="8812" spans="1:8" x14ac:dyDescent="0.25">
      <c r="A8812" s="19"/>
      <c r="C8812" t="s">
        <v>36826</v>
      </c>
      <c r="D8812" t="s">
        <v>36260</v>
      </c>
      <c r="G8812" t="s">
        <v>7391</v>
      </c>
      <c r="H8812" s="18" t="s">
        <v>8193</v>
      </c>
    </row>
    <row r="8813" spans="1:8" x14ac:dyDescent="0.25">
      <c r="A8813" s="19"/>
      <c r="C8813" t="s">
        <v>36824</v>
      </c>
      <c r="D8813" t="s">
        <v>35562</v>
      </c>
      <c r="G8813" t="s">
        <v>7359</v>
      </c>
      <c r="H8813" s="18" t="s">
        <v>7358</v>
      </c>
    </row>
    <row r="8814" spans="1:8" x14ac:dyDescent="0.25">
      <c r="A8814" s="19"/>
      <c r="C8814" t="s">
        <v>36822</v>
      </c>
      <c r="D8814" t="s">
        <v>35559</v>
      </c>
      <c r="G8814" t="s">
        <v>40502</v>
      </c>
      <c r="H8814" s="18" t="s">
        <v>40501</v>
      </c>
    </row>
    <row r="8815" spans="1:8" x14ac:dyDescent="0.25">
      <c r="A8815" s="19"/>
      <c r="C8815" t="s">
        <v>36820</v>
      </c>
      <c r="D8815" t="s">
        <v>36829</v>
      </c>
      <c r="G8815" t="s">
        <v>8560</v>
      </c>
      <c r="H8815" s="18" t="s">
        <v>8559</v>
      </c>
    </row>
    <row r="8816" spans="1:8" x14ac:dyDescent="0.25">
      <c r="A8816" s="19"/>
      <c r="C8816" t="s">
        <v>36617</v>
      </c>
      <c r="D8816" t="s">
        <v>35939</v>
      </c>
      <c r="G8816" t="s">
        <v>8558</v>
      </c>
      <c r="H8816" s="18" t="s">
        <v>8266</v>
      </c>
    </row>
    <row r="8817" spans="1:8" x14ac:dyDescent="0.25">
      <c r="A8817" s="19"/>
      <c r="C8817" t="s">
        <v>36568</v>
      </c>
      <c r="D8817" t="s">
        <v>36827</v>
      </c>
      <c r="G8817" t="s">
        <v>8556</v>
      </c>
      <c r="H8817" s="18" t="s">
        <v>7665</v>
      </c>
    </row>
    <row r="8818" spans="1:8" x14ac:dyDescent="0.25">
      <c r="A8818" s="19"/>
      <c r="C8818" t="s">
        <v>36417</v>
      </c>
      <c r="D8818" t="s">
        <v>36567</v>
      </c>
      <c r="G8818" t="s">
        <v>8554</v>
      </c>
      <c r="H8818" s="18" t="s">
        <v>7601</v>
      </c>
    </row>
    <row r="8819" spans="1:8" x14ac:dyDescent="0.25">
      <c r="A8819" s="19"/>
      <c r="C8819" t="s">
        <v>36389</v>
      </c>
      <c r="D8819" t="s">
        <v>35533</v>
      </c>
      <c r="G8819" t="s">
        <v>8267</v>
      </c>
      <c r="H8819" s="18" t="s">
        <v>7860</v>
      </c>
    </row>
    <row r="8820" spans="1:8" x14ac:dyDescent="0.25">
      <c r="A8820" s="19"/>
      <c r="C8820" t="s">
        <v>36261</v>
      </c>
      <c r="D8820" t="s">
        <v>36189</v>
      </c>
      <c r="G8820" t="s">
        <v>8139</v>
      </c>
      <c r="H8820" s="18" t="s">
        <v>8557</v>
      </c>
    </row>
    <row r="8821" spans="1:8" x14ac:dyDescent="0.25">
      <c r="A8821" s="19"/>
      <c r="C8821" t="s">
        <v>36190</v>
      </c>
      <c r="D8821" t="s">
        <v>35499</v>
      </c>
      <c r="G8821" t="s">
        <v>7861</v>
      </c>
      <c r="H8821" s="18" t="s">
        <v>8138</v>
      </c>
    </row>
    <row r="8822" spans="1:8" x14ac:dyDescent="0.25">
      <c r="A8822" s="19"/>
      <c r="C8822" t="s">
        <v>36162</v>
      </c>
      <c r="D8822" t="s">
        <v>36161</v>
      </c>
      <c r="G8822" t="s">
        <v>7666</v>
      </c>
      <c r="H8822" s="18" t="s">
        <v>7537</v>
      </c>
    </row>
    <row r="8823" spans="1:8" x14ac:dyDescent="0.25">
      <c r="A8823" s="19"/>
      <c r="C8823" t="s">
        <v>36059</v>
      </c>
      <c r="D8823" t="s">
        <v>36825</v>
      </c>
      <c r="G8823" t="s">
        <v>7602</v>
      </c>
      <c r="H8823" s="18" t="s">
        <v>7214</v>
      </c>
    </row>
    <row r="8824" spans="1:8" x14ac:dyDescent="0.25">
      <c r="A8824" s="19"/>
      <c r="C8824" t="s">
        <v>35940</v>
      </c>
      <c r="D8824" t="s">
        <v>36823</v>
      </c>
      <c r="G8824" t="s">
        <v>7538</v>
      </c>
      <c r="H8824" s="18" t="s">
        <v>8555</v>
      </c>
    </row>
    <row r="8825" spans="1:8" x14ac:dyDescent="0.25">
      <c r="A8825" s="19"/>
      <c r="C8825" t="s">
        <v>35815</v>
      </c>
      <c r="D8825" t="s">
        <v>36821</v>
      </c>
      <c r="G8825" t="s">
        <v>7215</v>
      </c>
      <c r="H8825" s="18" t="s">
        <v>8553</v>
      </c>
    </row>
    <row r="8826" spans="1:8" x14ac:dyDescent="0.25">
      <c r="A8826" s="19"/>
      <c r="C8826" t="s">
        <v>35811</v>
      </c>
      <c r="D8826" t="s">
        <v>35814</v>
      </c>
      <c r="G8826" t="s">
        <v>35687</v>
      </c>
      <c r="H8826" s="18" t="s">
        <v>40500</v>
      </c>
    </row>
    <row r="8827" spans="1:8" x14ac:dyDescent="0.25">
      <c r="A8827" s="19"/>
      <c r="C8827" t="s">
        <v>35764</v>
      </c>
      <c r="D8827" t="s">
        <v>36819</v>
      </c>
      <c r="G8827" t="s">
        <v>40499</v>
      </c>
      <c r="H8827" s="18" t="s">
        <v>40498</v>
      </c>
    </row>
    <row r="8828" spans="1:8" x14ac:dyDescent="0.25">
      <c r="A8828" s="19"/>
      <c r="C8828" t="s">
        <v>35742</v>
      </c>
      <c r="D8828" t="s">
        <v>35810</v>
      </c>
      <c r="G8828" t="s">
        <v>8427</v>
      </c>
      <c r="H8828" s="18" t="s">
        <v>8248</v>
      </c>
    </row>
    <row r="8829" spans="1:8" x14ac:dyDescent="0.25">
      <c r="A8829" s="19"/>
      <c r="C8829" t="s">
        <v>35700</v>
      </c>
      <c r="D8829" t="s">
        <v>36416</v>
      </c>
      <c r="G8829" t="s">
        <v>8249</v>
      </c>
      <c r="H8829" s="18" t="s">
        <v>7900</v>
      </c>
    </row>
    <row r="8830" spans="1:8" x14ac:dyDescent="0.25">
      <c r="A8830" s="19"/>
      <c r="C8830" t="s">
        <v>35679</v>
      </c>
      <c r="D8830" t="s">
        <v>35763</v>
      </c>
      <c r="G8830" t="s">
        <v>8099</v>
      </c>
      <c r="H8830" s="18" t="s">
        <v>7321</v>
      </c>
    </row>
    <row r="8831" spans="1:8" x14ac:dyDescent="0.25">
      <c r="A8831" s="19"/>
      <c r="C8831" t="s">
        <v>35674</v>
      </c>
      <c r="D8831" t="s">
        <v>35741</v>
      </c>
      <c r="G8831" t="s">
        <v>7901</v>
      </c>
      <c r="H8831" s="18" t="s">
        <v>7308</v>
      </c>
    </row>
    <row r="8832" spans="1:8" x14ac:dyDescent="0.25">
      <c r="A8832" s="19"/>
      <c r="C8832" t="s">
        <v>35606</v>
      </c>
      <c r="D8832" t="s">
        <v>36388</v>
      </c>
      <c r="G8832" t="s">
        <v>7863</v>
      </c>
      <c r="H8832" s="18" t="s">
        <v>7862</v>
      </c>
    </row>
    <row r="8833" spans="1:8" x14ac:dyDescent="0.25">
      <c r="A8833" s="19"/>
      <c r="C8833" t="s">
        <v>35563</v>
      </c>
      <c r="D8833" t="s">
        <v>35383</v>
      </c>
      <c r="G8833" t="s">
        <v>7322</v>
      </c>
      <c r="H8833" s="18" t="s">
        <v>7264</v>
      </c>
    </row>
    <row r="8834" spans="1:8" x14ac:dyDescent="0.25">
      <c r="A8834" s="19"/>
      <c r="C8834" t="s">
        <v>35560</v>
      </c>
      <c r="D8834" t="s">
        <v>35379</v>
      </c>
      <c r="G8834" t="s">
        <v>7309</v>
      </c>
      <c r="H8834" s="18" t="s">
        <v>7248</v>
      </c>
    </row>
    <row r="8835" spans="1:8" x14ac:dyDescent="0.25">
      <c r="A8835" s="19"/>
      <c r="C8835" t="s">
        <v>35534</v>
      </c>
      <c r="D8835" t="s">
        <v>36058</v>
      </c>
      <c r="G8835" t="s">
        <v>7265</v>
      </c>
      <c r="H8835" s="18" t="s">
        <v>8098</v>
      </c>
    </row>
    <row r="8836" spans="1:8" x14ac:dyDescent="0.25">
      <c r="A8836" s="19"/>
      <c r="C8836" t="s">
        <v>35500</v>
      </c>
      <c r="D8836" t="s">
        <v>35699</v>
      </c>
      <c r="G8836" t="s">
        <v>7249</v>
      </c>
      <c r="H8836" s="18" t="s">
        <v>8426</v>
      </c>
    </row>
    <row r="8837" spans="1:8" x14ac:dyDescent="0.25">
      <c r="A8837" s="19"/>
      <c r="C8837" t="s">
        <v>35384</v>
      </c>
      <c r="D8837" t="s">
        <v>35678</v>
      </c>
      <c r="G8837" t="s">
        <v>8439</v>
      </c>
      <c r="H8837" s="18" t="s">
        <v>7339</v>
      </c>
    </row>
    <row r="8838" spans="1:8" x14ac:dyDescent="0.25">
      <c r="A8838" s="19"/>
      <c r="C8838" t="s">
        <v>35380</v>
      </c>
      <c r="D8838" t="s">
        <v>35673</v>
      </c>
      <c r="G8838" t="s">
        <v>8437</v>
      </c>
      <c r="H8838" s="18" t="s">
        <v>8438</v>
      </c>
    </row>
    <row r="8839" spans="1:8" x14ac:dyDescent="0.25">
      <c r="A8839" s="19"/>
      <c r="C8839" t="s">
        <v>8449</v>
      </c>
      <c r="D8839" t="s">
        <v>35602</v>
      </c>
      <c r="G8839" t="s">
        <v>8435</v>
      </c>
      <c r="H8839" s="18" t="s">
        <v>7312</v>
      </c>
    </row>
    <row r="8840" spans="1:8" x14ac:dyDescent="0.25">
      <c r="A8840" s="19"/>
      <c r="C8840" t="s">
        <v>8447</v>
      </c>
      <c r="D8840" t="s">
        <v>35438</v>
      </c>
      <c r="G8840" t="s">
        <v>8433</v>
      </c>
      <c r="H8840" s="18" t="s">
        <v>7589</v>
      </c>
    </row>
    <row r="8841" spans="1:8" x14ac:dyDescent="0.25">
      <c r="A8841" s="19"/>
      <c r="C8841" t="s">
        <v>8445</v>
      </c>
      <c r="D8841" t="s">
        <v>36371</v>
      </c>
      <c r="G8841" t="s">
        <v>8431</v>
      </c>
      <c r="H8841" s="18" t="s">
        <v>8436</v>
      </c>
    </row>
    <row r="8842" spans="1:8" x14ac:dyDescent="0.25">
      <c r="A8842" s="19"/>
      <c r="C8842" t="s">
        <v>37014</v>
      </c>
      <c r="D8842" t="s">
        <v>37013</v>
      </c>
      <c r="G8842" t="s">
        <v>8429</v>
      </c>
      <c r="H8842" s="18" t="s">
        <v>8159</v>
      </c>
    </row>
    <row r="8843" spans="1:8" x14ac:dyDescent="0.25">
      <c r="A8843" s="19"/>
      <c r="C8843" t="s">
        <v>37010</v>
      </c>
      <c r="D8843" t="s">
        <v>37009</v>
      </c>
      <c r="G8843" t="s">
        <v>8160</v>
      </c>
      <c r="H8843" s="18" t="s">
        <v>8434</v>
      </c>
    </row>
    <row r="8844" spans="1:8" x14ac:dyDescent="0.25">
      <c r="A8844" s="19"/>
      <c r="C8844" t="s">
        <v>36215</v>
      </c>
      <c r="D8844" t="s">
        <v>36214</v>
      </c>
      <c r="G8844" t="s">
        <v>8152</v>
      </c>
      <c r="H8844" s="18" t="s">
        <v>8432</v>
      </c>
    </row>
    <row r="8845" spans="1:8" x14ac:dyDescent="0.25">
      <c r="A8845" s="19"/>
      <c r="C8845" t="s">
        <v>36932</v>
      </c>
      <c r="D8845" t="s">
        <v>36931</v>
      </c>
      <c r="G8845" t="s">
        <v>7590</v>
      </c>
      <c r="H8845" s="18" t="s">
        <v>8151</v>
      </c>
    </row>
    <row r="8846" spans="1:8" x14ac:dyDescent="0.25">
      <c r="A8846" s="19"/>
      <c r="C8846" t="s">
        <v>36928</v>
      </c>
      <c r="D8846" t="s">
        <v>36270</v>
      </c>
      <c r="G8846" t="s">
        <v>7340</v>
      </c>
      <c r="H8846" s="18" t="s">
        <v>8430</v>
      </c>
    </row>
    <row r="8847" spans="1:8" x14ac:dyDescent="0.25">
      <c r="A8847" s="19"/>
      <c r="C8847" t="s">
        <v>36529</v>
      </c>
      <c r="D8847" t="s">
        <v>35574</v>
      </c>
      <c r="G8847" t="s">
        <v>7313</v>
      </c>
      <c r="H8847" s="18" t="s">
        <v>8428</v>
      </c>
    </row>
    <row r="8848" spans="1:8" x14ac:dyDescent="0.25">
      <c r="A8848" s="19"/>
      <c r="C8848" t="s">
        <v>36463</v>
      </c>
      <c r="D8848" t="s">
        <v>36927</v>
      </c>
      <c r="G8848" t="s">
        <v>40497</v>
      </c>
      <c r="H8848" s="18" t="s">
        <v>8237</v>
      </c>
    </row>
    <row r="8849" spans="1:8" x14ac:dyDescent="0.25">
      <c r="A8849" s="19"/>
      <c r="C8849" t="s">
        <v>36271</v>
      </c>
      <c r="D8849" t="s">
        <v>36528</v>
      </c>
      <c r="G8849" t="s">
        <v>40496</v>
      </c>
      <c r="H8849" s="18" t="s">
        <v>7889</v>
      </c>
    </row>
    <row r="8850" spans="1:8" x14ac:dyDescent="0.25">
      <c r="A8850" s="19"/>
      <c r="C8850" t="s">
        <v>36196</v>
      </c>
      <c r="D8850" t="s">
        <v>36195</v>
      </c>
      <c r="G8850" t="s">
        <v>40495</v>
      </c>
      <c r="H8850" s="18" t="s">
        <v>7318</v>
      </c>
    </row>
    <row r="8851" spans="1:8" x14ac:dyDescent="0.25">
      <c r="A8851" s="19"/>
      <c r="C8851" t="s">
        <v>36150</v>
      </c>
      <c r="D8851" t="s">
        <v>35896</v>
      </c>
      <c r="G8851" t="s">
        <v>40494</v>
      </c>
      <c r="H8851" s="18" t="s">
        <v>7609</v>
      </c>
    </row>
    <row r="8852" spans="1:8" x14ac:dyDescent="0.25">
      <c r="A8852" s="19"/>
      <c r="C8852" t="s">
        <v>36139</v>
      </c>
      <c r="D8852" t="s">
        <v>35877</v>
      </c>
      <c r="G8852" t="s">
        <v>40493</v>
      </c>
      <c r="H8852" s="18" t="s">
        <v>7873</v>
      </c>
    </row>
    <row r="8853" spans="1:8" x14ac:dyDescent="0.25">
      <c r="A8853" s="19"/>
      <c r="C8853" t="s">
        <v>36133</v>
      </c>
      <c r="D8853" t="s">
        <v>36149</v>
      </c>
      <c r="G8853" t="s">
        <v>40492</v>
      </c>
      <c r="H8853" s="18" t="s">
        <v>7864</v>
      </c>
    </row>
    <row r="8854" spans="1:8" x14ac:dyDescent="0.25">
      <c r="A8854" s="19"/>
      <c r="C8854" t="s">
        <v>36122</v>
      </c>
      <c r="D8854" t="s">
        <v>36138</v>
      </c>
      <c r="G8854" t="s">
        <v>40491</v>
      </c>
      <c r="H8854" s="18" t="s">
        <v>8425</v>
      </c>
    </row>
    <row r="8855" spans="1:8" x14ac:dyDescent="0.25">
      <c r="A8855" s="19"/>
      <c r="C8855" t="s">
        <v>36110</v>
      </c>
      <c r="D8855" t="s">
        <v>36132</v>
      </c>
      <c r="G8855" t="s">
        <v>7636</v>
      </c>
      <c r="H8855" s="18" t="s">
        <v>7635</v>
      </c>
    </row>
    <row r="8856" spans="1:8" x14ac:dyDescent="0.25">
      <c r="A8856" s="19"/>
      <c r="C8856" t="s">
        <v>36093</v>
      </c>
      <c r="D8856" t="s">
        <v>36462</v>
      </c>
      <c r="G8856" t="s">
        <v>7317</v>
      </c>
      <c r="H8856" s="18" t="s">
        <v>7316</v>
      </c>
    </row>
    <row r="8857" spans="1:8" x14ac:dyDescent="0.25">
      <c r="A8857" s="19"/>
      <c r="C8857" t="s">
        <v>35897</v>
      </c>
      <c r="D8857" t="s">
        <v>36121</v>
      </c>
      <c r="G8857" t="s">
        <v>8402</v>
      </c>
      <c r="H8857" s="18" t="s">
        <v>7902</v>
      </c>
    </row>
    <row r="8858" spans="1:8" x14ac:dyDescent="0.25">
      <c r="A8858" s="19"/>
      <c r="C8858" t="s">
        <v>35878</v>
      </c>
      <c r="D8858" t="s">
        <v>35812</v>
      </c>
      <c r="G8858" t="s">
        <v>8168</v>
      </c>
      <c r="H8858" s="18" t="s">
        <v>8167</v>
      </c>
    </row>
    <row r="8859" spans="1:8" x14ac:dyDescent="0.25">
      <c r="A8859" s="19"/>
      <c r="C8859" t="s">
        <v>35813</v>
      </c>
      <c r="D8859" t="s">
        <v>35805</v>
      </c>
      <c r="G8859" t="s">
        <v>7903</v>
      </c>
      <c r="H8859" s="18" t="s">
        <v>8401</v>
      </c>
    </row>
    <row r="8860" spans="1:8" x14ac:dyDescent="0.25">
      <c r="A8860" s="19"/>
      <c r="C8860" t="s">
        <v>35806</v>
      </c>
      <c r="D8860" t="s">
        <v>36109</v>
      </c>
      <c r="G8860" t="s">
        <v>7532</v>
      </c>
      <c r="H8860" s="18" t="s">
        <v>7244</v>
      </c>
    </row>
    <row r="8861" spans="1:8" x14ac:dyDescent="0.25">
      <c r="A8861" s="19"/>
      <c r="C8861" t="s">
        <v>35760</v>
      </c>
      <c r="D8861" t="s">
        <v>36092</v>
      </c>
      <c r="G8861" t="s">
        <v>7245</v>
      </c>
      <c r="H8861" s="18" t="s">
        <v>7531</v>
      </c>
    </row>
    <row r="8862" spans="1:8" x14ac:dyDescent="0.25">
      <c r="A8862" s="19"/>
      <c r="C8862" t="s">
        <v>35575</v>
      </c>
      <c r="D8862" t="s">
        <v>35395</v>
      </c>
      <c r="G8862" t="s">
        <v>40490</v>
      </c>
      <c r="H8862" s="18" t="s">
        <v>40489</v>
      </c>
    </row>
    <row r="8863" spans="1:8" x14ac:dyDescent="0.25">
      <c r="A8863" s="19"/>
      <c r="C8863" t="s">
        <v>35396</v>
      </c>
      <c r="D8863" t="s">
        <v>35759</v>
      </c>
      <c r="G8863" t="s">
        <v>40488</v>
      </c>
      <c r="H8863" s="18" t="s">
        <v>40487</v>
      </c>
    </row>
    <row r="8864" spans="1:8" x14ac:dyDescent="0.25">
      <c r="A8864" s="19"/>
      <c r="C8864" t="s">
        <v>40486</v>
      </c>
      <c r="D8864" t="s">
        <v>40485</v>
      </c>
      <c r="G8864" t="s">
        <v>8219</v>
      </c>
      <c r="H8864" s="18" t="s">
        <v>8218</v>
      </c>
    </row>
    <row r="8865" spans="1:8" x14ac:dyDescent="0.25">
      <c r="A8865" s="19"/>
      <c r="C8865" t="s">
        <v>36926</v>
      </c>
      <c r="D8865" t="s">
        <v>36925</v>
      </c>
      <c r="G8865" t="s">
        <v>7630</v>
      </c>
      <c r="H8865" s="18" t="s">
        <v>7629</v>
      </c>
    </row>
    <row r="8866" spans="1:8" x14ac:dyDescent="0.25">
      <c r="A8866" s="19"/>
      <c r="C8866" t="s">
        <v>36466</v>
      </c>
      <c r="D8866" t="s">
        <v>35977</v>
      </c>
      <c r="G8866" t="s">
        <v>7330</v>
      </c>
      <c r="H8866" s="18" t="s">
        <v>7329</v>
      </c>
    </row>
    <row r="8867" spans="1:8" x14ac:dyDescent="0.25">
      <c r="A8867" s="19"/>
      <c r="C8867" t="s">
        <v>35978</v>
      </c>
      <c r="D8867" t="s">
        <v>36465</v>
      </c>
      <c r="G8867" t="s">
        <v>8416</v>
      </c>
      <c r="H8867" s="18" t="s">
        <v>7597</v>
      </c>
    </row>
    <row r="8868" spans="1:8" x14ac:dyDescent="0.25">
      <c r="A8868" s="19"/>
      <c r="C8868" t="s">
        <v>8400</v>
      </c>
      <c r="D8868" t="s">
        <v>35592</v>
      </c>
      <c r="G8868" t="s">
        <v>8414</v>
      </c>
      <c r="H8868" s="18" t="s">
        <v>8179</v>
      </c>
    </row>
    <row r="8869" spans="1:8" x14ac:dyDescent="0.25">
      <c r="A8869" s="19"/>
      <c r="C8869" t="s">
        <v>7544</v>
      </c>
      <c r="D8869" t="s">
        <v>35578</v>
      </c>
      <c r="G8869" t="s">
        <v>8412</v>
      </c>
      <c r="H8869" s="18" t="s">
        <v>8177</v>
      </c>
    </row>
    <row r="8870" spans="1:8" x14ac:dyDescent="0.25">
      <c r="A8870" s="19"/>
      <c r="C8870" t="s">
        <v>7385</v>
      </c>
      <c r="D8870" t="s">
        <v>35525</v>
      </c>
      <c r="G8870" t="s">
        <v>8410</v>
      </c>
      <c r="H8870" s="18" t="s">
        <v>7310</v>
      </c>
    </row>
    <row r="8871" spans="1:8" x14ac:dyDescent="0.25">
      <c r="A8871" s="19"/>
      <c r="C8871" t="s">
        <v>36393</v>
      </c>
      <c r="D8871" t="s">
        <v>36508</v>
      </c>
      <c r="G8871" t="s">
        <v>8408</v>
      </c>
      <c r="H8871" s="18" t="s">
        <v>7306</v>
      </c>
    </row>
    <row r="8872" spans="1:8" x14ac:dyDescent="0.25">
      <c r="A8872" s="19"/>
      <c r="C8872" t="s">
        <v>36100</v>
      </c>
      <c r="D8872" t="s">
        <v>36420</v>
      </c>
      <c r="G8872" t="s">
        <v>8180</v>
      </c>
      <c r="H8872" s="18" t="s">
        <v>7587</v>
      </c>
    </row>
    <row r="8873" spans="1:8" x14ac:dyDescent="0.25">
      <c r="A8873" s="19"/>
      <c r="C8873" t="s">
        <v>35593</v>
      </c>
      <c r="D8873" t="s">
        <v>36099</v>
      </c>
      <c r="G8873" t="s">
        <v>8178</v>
      </c>
      <c r="H8873" s="18" t="s">
        <v>8171</v>
      </c>
    </row>
    <row r="8874" spans="1:8" x14ac:dyDescent="0.25">
      <c r="A8874" s="19"/>
      <c r="C8874" t="s">
        <v>35579</v>
      </c>
      <c r="D8874" t="s">
        <v>36415</v>
      </c>
      <c r="G8874" t="s">
        <v>8172</v>
      </c>
      <c r="H8874" s="18" t="s">
        <v>7583</v>
      </c>
    </row>
    <row r="8875" spans="1:8" x14ac:dyDescent="0.25">
      <c r="A8875" s="19"/>
      <c r="C8875" t="s">
        <v>35526</v>
      </c>
      <c r="D8875" t="s">
        <v>36392</v>
      </c>
      <c r="G8875" t="s">
        <v>8121</v>
      </c>
      <c r="H8875" s="18" t="s">
        <v>7300</v>
      </c>
    </row>
    <row r="8876" spans="1:8" x14ac:dyDescent="0.25">
      <c r="A8876" s="19"/>
      <c r="C8876" t="s">
        <v>35370</v>
      </c>
      <c r="D8876" t="s">
        <v>35369</v>
      </c>
      <c r="G8876" t="s">
        <v>8111</v>
      </c>
      <c r="H8876" s="18" t="s">
        <v>8415</v>
      </c>
    </row>
    <row r="8877" spans="1:8" x14ac:dyDescent="0.25">
      <c r="A8877" s="19"/>
      <c r="C8877" t="s">
        <v>36971</v>
      </c>
      <c r="D8877" t="s">
        <v>36970</v>
      </c>
      <c r="G8877" t="s">
        <v>7786</v>
      </c>
      <c r="H8877" s="18" t="s">
        <v>7575</v>
      </c>
    </row>
    <row r="8878" spans="1:8" x14ac:dyDescent="0.25">
      <c r="A8878" s="19"/>
      <c r="C8878" t="s">
        <v>36967</v>
      </c>
      <c r="D8878" t="s">
        <v>35586</v>
      </c>
      <c r="G8878" t="s">
        <v>7598</v>
      </c>
      <c r="H8878" s="18" t="s">
        <v>8413</v>
      </c>
    </row>
    <row r="8879" spans="1:8" x14ac:dyDescent="0.25">
      <c r="A8879" s="19"/>
      <c r="C8879" t="s">
        <v>36964</v>
      </c>
      <c r="D8879" t="s">
        <v>35576</v>
      </c>
      <c r="G8879" t="s">
        <v>7588</v>
      </c>
      <c r="H8879" s="18" t="s">
        <v>8411</v>
      </c>
    </row>
    <row r="8880" spans="1:8" x14ac:dyDescent="0.25">
      <c r="A8880" s="19"/>
      <c r="C8880" t="s">
        <v>36960</v>
      </c>
      <c r="D8880" t="s">
        <v>35967</v>
      </c>
      <c r="G8880" t="s">
        <v>7584</v>
      </c>
      <c r="H8880" s="18" t="s">
        <v>7270</v>
      </c>
    </row>
    <row r="8881" spans="1:8" x14ac:dyDescent="0.25">
      <c r="A8881" s="19"/>
      <c r="C8881" t="s">
        <v>36957</v>
      </c>
      <c r="D8881" t="s">
        <v>36598</v>
      </c>
      <c r="G8881" t="s">
        <v>7576</v>
      </c>
      <c r="H8881" s="18" t="s">
        <v>8120</v>
      </c>
    </row>
    <row r="8882" spans="1:8" x14ac:dyDescent="0.25">
      <c r="A8882" s="19"/>
      <c r="C8882" t="s">
        <v>36953</v>
      </c>
      <c r="D8882" t="s">
        <v>36540</v>
      </c>
      <c r="G8882" t="s">
        <v>7524</v>
      </c>
      <c r="H8882" s="18" t="s">
        <v>8110</v>
      </c>
    </row>
    <row r="8883" spans="1:8" x14ac:dyDescent="0.25">
      <c r="A8883" s="19"/>
      <c r="C8883" t="s">
        <v>36949</v>
      </c>
      <c r="D8883" t="s">
        <v>35518</v>
      </c>
      <c r="G8883" t="s">
        <v>7478</v>
      </c>
      <c r="H8883" s="18" t="s">
        <v>8409</v>
      </c>
    </row>
    <row r="8884" spans="1:8" x14ac:dyDescent="0.25">
      <c r="A8884" s="19"/>
      <c r="C8884" t="s">
        <v>36728</v>
      </c>
      <c r="D8884" t="s">
        <v>36197</v>
      </c>
      <c r="G8884" t="s">
        <v>7311</v>
      </c>
      <c r="H8884" s="18" t="s">
        <v>7240</v>
      </c>
    </row>
    <row r="8885" spans="1:8" x14ac:dyDescent="0.25">
      <c r="A8885" s="19"/>
      <c r="C8885" t="s">
        <v>36716</v>
      </c>
      <c r="D8885" t="s">
        <v>36966</v>
      </c>
      <c r="G8885" t="s">
        <v>7307</v>
      </c>
      <c r="H8885" s="18" t="s">
        <v>7523</v>
      </c>
    </row>
    <row r="8886" spans="1:8" x14ac:dyDescent="0.25">
      <c r="A8886" s="19"/>
      <c r="C8886" t="s">
        <v>36707</v>
      </c>
      <c r="D8886" t="s">
        <v>35879</v>
      </c>
      <c r="G8886" t="s">
        <v>7301</v>
      </c>
      <c r="H8886" s="18" t="s">
        <v>7220</v>
      </c>
    </row>
    <row r="8887" spans="1:8" x14ac:dyDescent="0.25">
      <c r="A8887" s="19"/>
      <c r="C8887" t="s">
        <v>36599</v>
      </c>
      <c r="D8887" t="s">
        <v>36963</v>
      </c>
      <c r="G8887" t="s">
        <v>7271</v>
      </c>
      <c r="H8887" s="18" t="s">
        <v>7785</v>
      </c>
    </row>
    <row r="8888" spans="1:8" x14ac:dyDescent="0.25">
      <c r="A8888" s="19"/>
      <c r="C8888" t="s">
        <v>36541</v>
      </c>
      <c r="D8888" t="s">
        <v>36159</v>
      </c>
      <c r="G8888" t="s">
        <v>7241</v>
      </c>
      <c r="H8888" s="18" t="s">
        <v>7477</v>
      </c>
    </row>
    <row r="8889" spans="1:8" x14ac:dyDescent="0.25">
      <c r="A8889" s="19"/>
      <c r="C8889" t="s">
        <v>36461</v>
      </c>
      <c r="D8889" t="s">
        <v>35830</v>
      </c>
      <c r="G8889" t="s">
        <v>7221</v>
      </c>
      <c r="H8889" s="18" t="s">
        <v>8407</v>
      </c>
    </row>
    <row r="8890" spans="1:8" x14ac:dyDescent="0.25">
      <c r="A8890" s="19"/>
      <c r="C8890" t="s">
        <v>36391</v>
      </c>
      <c r="D8890" t="s">
        <v>36460</v>
      </c>
      <c r="G8890" t="s">
        <v>40484</v>
      </c>
      <c r="H8890" s="18" t="s">
        <v>40483</v>
      </c>
    </row>
    <row r="8891" spans="1:8" x14ac:dyDescent="0.25">
      <c r="A8891" s="19"/>
      <c r="C8891" t="s">
        <v>36198</v>
      </c>
      <c r="D8891" t="s">
        <v>36959</v>
      </c>
      <c r="G8891" t="s">
        <v>40482</v>
      </c>
      <c r="H8891" s="18" t="s">
        <v>40481</v>
      </c>
    </row>
    <row r="8892" spans="1:8" x14ac:dyDescent="0.25">
      <c r="A8892" s="19"/>
      <c r="C8892" t="s">
        <v>36160</v>
      </c>
      <c r="D8892" t="s">
        <v>36956</v>
      </c>
      <c r="G8892" t="s">
        <v>7853</v>
      </c>
      <c r="H8892" s="18" t="s">
        <v>7852</v>
      </c>
    </row>
    <row r="8893" spans="1:8" x14ac:dyDescent="0.25">
      <c r="A8893" s="19"/>
      <c r="C8893" t="s">
        <v>35968</v>
      </c>
      <c r="D8893" t="s">
        <v>36952</v>
      </c>
      <c r="G8893" t="s">
        <v>8144</v>
      </c>
      <c r="H8893" s="18" t="s">
        <v>7581</v>
      </c>
    </row>
    <row r="8894" spans="1:8" x14ac:dyDescent="0.25">
      <c r="A8894" s="19"/>
      <c r="C8894" t="s">
        <v>35880</v>
      </c>
      <c r="D8894" t="s">
        <v>36948</v>
      </c>
      <c r="G8894" t="s">
        <v>8071</v>
      </c>
      <c r="H8894" s="18" t="s">
        <v>8143</v>
      </c>
    </row>
    <row r="8895" spans="1:8" x14ac:dyDescent="0.25">
      <c r="A8895" s="19"/>
      <c r="C8895" t="s">
        <v>35831</v>
      </c>
      <c r="D8895" t="s">
        <v>36390</v>
      </c>
      <c r="G8895" t="s">
        <v>7822</v>
      </c>
      <c r="H8895" s="18" t="s">
        <v>7821</v>
      </c>
    </row>
    <row r="8896" spans="1:8" x14ac:dyDescent="0.25">
      <c r="A8896" s="19"/>
      <c r="C8896" t="s">
        <v>35735</v>
      </c>
      <c r="D8896" t="s">
        <v>35734</v>
      </c>
      <c r="G8896" t="s">
        <v>7816</v>
      </c>
      <c r="H8896" s="18" t="s">
        <v>7815</v>
      </c>
    </row>
    <row r="8897" spans="1:8" x14ac:dyDescent="0.25">
      <c r="A8897" s="19"/>
      <c r="C8897" t="s">
        <v>35587</v>
      </c>
      <c r="D8897" t="s">
        <v>36727</v>
      </c>
      <c r="G8897" t="s">
        <v>7794</v>
      </c>
      <c r="H8897" s="18" t="s">
        <v>8070</v>
      </c>
    </row>
    <row r="8898" spans="1:8" x14ac:dyDescent="0.25">
      <c r="A8898" s="19"/>
      <c r="C8898" t="s">
        <v>35577</v>
      </c>
      <c r="D8898" t="s">
        <v>36715</v>
      </c>
      <c r="G8898" t="s">
        <v>7582</v>
      </c>
      <c r="H8898" s="18" t="s">
        <v>7793</v>
      </c>
    </row>
    <row r="8899" spans="1:8" x14ac:dyDescent="0.25">
      <c r="A8899" s="19"/>
      <c r="C8899" t="s">
        <v>35519</v>
      </c>
      <c r="D8899" t="s">
        <v>36706</v>
      </c>
      <c r="G8899" t="s">
        <v>8538</v>
      </c>
      <c r="H8899" s="18" t="s">
        <v>8537</v>
      </c>
    </row>
    <row r="8900" spans="1:8" x14ac:dyDescent="0.25">
      <c r="A8900" s="19"/>
      <c r="C8900" t="s">
        <v>40480</v>
      </c>
      <c r="D8900" t="s">
        <v>40479</v>
      </c>
      <c r="G8900" t="s">
        <v>7804</v>
      </c>
      <c r="H8900" s="18" t="s">
        <v>7803</v>
      </c>
    </row>
    <row r="8901" spans="1:8" x14ac:dyDescent="0.25">
      <c r="A8901" s="19"/>
      <c r="C8901" t="s">
        <v>40478</v>
      </c>
      <c r="D8901" t="s">
        <v>40477</v>
      </c>
      <c r="G8901" t="s">
        <v>40476</v>
      </c>
      <c r="H8901" s="18" t="s">
        <v>40475</v>
      </c>
    </row>
    <row r="8902" spans="1:8" x14ac:dyDescent="0.25">
      <c r="A8902" s="19"/>
      <c r="C8902" t="s">
        <v>40474</v>
      </c>
      <c r="D8902" t="s">
        <v>40473</v>
      </c>
      <c r="G8902" t="s">
        <v>40472</v>
      </c>
      <c r="H8902" s="18" t="s">
        <v>40471</v>
      </c>
    </row>
    <row r="8903" spans="1:8" x14ac:dyDescent="0.25">
      <c r="A8903" s="19"/>
      <c r="C8903" t="s">
        <v>40470</v>
      </c>
      <c r="D8903" t="s">
        <v>40469</v>
      </c>
      <c r="G8903" t="s">
        <v>40468</v>
      </c>
      <c r="H8903" s="18" t="s">
        <v>40467</v>
      </c>
    </row>
    <row r="8904" spans="1:8" x14ac:dyDescent="0.25">
      <c r="A8904" s="19"/>
      <c r="C8904" t="s">
        <v>40466</v>
      </c>
      <c r="D8904" t="s">
        <v>40465</v>
      </c>
      <c r="G8904" t="s">
        <v>40464</v>
      </c>
      <c r="H8904" s="18" t="s">
        <v>40463</v>
      </c>
    </row>
    <row r="8905" spans="1:8" x14ac:dyDescent="0.25">
      <c r="A8905" s="19"/>
      <c r="C8905" t="s">
        <v>36780</v>
      </c>
      <c r="D8905" t="s">
        <v>36272</v>
      </c>
      <c r="G8905" t="s">
        <v>7297</v>
      </c>
      <c r="H8905" s="18" t="s">
        <v>7296</v>
      </c>
    </row>
    <row r="8906" spans="1:8" x14ac:dyDescent="0.25">
      <c r="A8906" s="19"/>
      <c r="C8906" t="s">
        <v>36743</v>
      </c>
      <c r="D8906" t="s">
        <v>35961</v>
      </c>
      <c r="G8906" t="s">
        <v>7295</v>
      </c>
      <c r="H8906" s="18" t="s">
        <v>7294</v>
      </c>
    </row>
    <row r="8907" spans="1:8" x14ac:dyDescent="0.25">
      <c r="A8907" s="19"/>
      <c r="C8907" t="s">
        <v>36739</v>
      </c>
      <c r="D8907" t="s">
        <v>36153</v>
      </c>
      <c r="G8907" t="s">
        <v>8536</v>
      </c>
      <c r="H8907" s="18" t="s">
        <v>8535</v>
      </c>
    </row>
    <row r="8908" spans="1:8" x14ac:dyDescent="0.25">
      <c r="A8908" s="19"/>
      <c r="C8908" t="s">
        <v>36273</v>
      </c>
      <c r="D8908" t="s">
        <v>36779</v>
      </c>
      <c r="G8908" t="s">
        <v>8532</v>
      </c>
      <c r="H8908" s="18" t="s">
        <v>8531</v>
      </c>
    </row>
    <row r="8909" spans="1:8" x14ac:dyDescent="0.25">
      <c r="A8909" s="19"/>
      <c r="C8909" t="s">
        <v>36154</v>
      </c>
      <c r="D8909" t="s">
        <v>35843</v>
      </c>
      <c r="G8909" t="s">
        <v>8530</v>
      </c>
      <c r="H8909" s="18" t="s">
        <v>8132</v>
      </c>
    </row>
    <row r="8910" spans="1:8" x14ac:dyDescent="0.25">
      <c r="A8910" s="19"/>
      <c r="C8910" t="s">
        <v>35962</v>
      </c>
      <c r="D8910" t="s">
        <v>36742</v>
      </c>
      <c r="G8910" t="s">
        <v>8528</v>
      </c>
      <c r="H8910" s="18" t="s">
        <v>8130</v>
      </c>
    </row>
    <row r="8911" spans="1:8" x14ac:dyDescent="0.25">
      <c r="A8911" s="19"/>
      <c r="C8911" t="s">
        <v>35844</v>
      </c>
      <c r="D8911" t="s">
        <v>36738</v>
      </c>
      <c r="G8911" t="s">
        <v>8526</v>
      </c>
      <c r="H8911" s="18" t="s">
        <v>7262</v>
      </c>
    </row>
    <row r="8912" spans="1:8" x14ac:dyDescent="0.25">
      <c r="A8912" s="19"/>
      <c r="C8912" t="s">
        <v>40462</v>
      </c>
      <c r="D8912" t="s">
        <v>40461</v>
      </c>
      <c r="G8912" t="s">
        <v>8524</v>
      </c>
      <c r="H8912" s="18" t="s">
        <v>8118</v>
      </c>
    </row>
    <row r="8913" spans="1:8" x14ac:dyDescent="0.25">
      <c r="A8913" s="19"/>
      <c r="C8913" t="s">
        <v>40460</v>
      </c>
      <c r="D8913" t="s">
        <v>40459</v>
      </c>
      <c r="G8913" t="s">
        <v>8133</v>
      </c>
      <c r="H8913" s="18" t="s">
        <v>8529</v>
      </c>
    </row>
    <row r="8914" spans="1:8" x14ac:dyDescent="0.25">
      <c r="A8914" s="19"/>
      <c r="C8914" t="s">
        <v>36756</v>
      </c>
      <c r="D8914" t="s">
        <v>35572</v>
      </c>
      <c r="G8914" t="s">
        <v>8131</v>
      </c>
      <c r="H8914" s="18" t="s">
        <v>7541</v>
      </c>
    </row>
    <row r="8915" spans="1:8" x14ac:dyDescent="0.25">
      <c r="A8915" s="19"/>
      <c r="C8915" t="s">
        <v>36705</v>
      </c>
      <c r="D8915" t="s">
        <v>36590</v>
      </c>
      <c r="G8915" t="s">
        <v>8119</v>
      </c>
      <c r="H8915" s="18" t="s">
        <v>8102</v>
      </c>
    </row>
    <row r="8916" spans="1:8" x14ac:dyDescent="0.25">
      <c r="A8916" s="19"/>
      <c r="C8916" t="s">
        <v>36591</v>
      </c>
      <c r="D8916" t="s">
        <v>35548</v>
      </c>
      <c r="G8916" t="s">
        <v>8103</v>
      </c>
      <c r="H8916" s="18" t="s">
        <v>7238</v>
      </c>
    </row>
    <row r="8917" spans="1:8" x14ac:dyDescent="0.25">
      <c r="A8917" s="19"/>
      <c r="C8917" t="s">
        <v>36490</v>
      </c>
      <c r="D8917" t="s">
        <v>36234</v>
      </c>
      <c r="G8917" t="s">
        <v>7812</v>
      </c>
      <c r="H8917" s="18" t="s">
        <v>8527</v>
      </c>
    </row>
    <row r="8918" spans="1:8" x14ac:dyDescent="0.25">
      <c r="A8918" s="19"/>
      <c r="C8918" t="s">
        <v>36479</v>
      </c>
      <c r="D8918" t="s">
        <v>36219</v>
      </c>
      <c r="G8918" t="s">
        <v>7796</v>
      </c>
      <c r="H8918" s="18" t="s">
        <v>7236</v>
      </c>
    </row>
    <row r="8919" spans="1:8" x14ac:dyDescent="0.25">
      <c r="A8919" s="19"/>
      <c r="C8919" t="s">
        <v>36424</v>
      </c>
      <c r="D8919" t="s">
        <v>36203</v>
      </c>
      <c r="G8919" t="s">
        <v>7542</v>
      </c>
      <c r="H8919" s="18" t="s">
        <v>7811</v>
      </c>
    </row>
    <row r="8920" spans="1:8" x14ac:dyDescent="0.25">
      <c r="A8920" s="19"/>
      <c r="C8920" t="s">
        <v>36407</v>
      </c>
      <c r="D8920" t="s">
        <v>35476</v>
      </c>
      <c r="G8920" t="s">
        <v>7263</v>
      </c>
      <c r="H8920" s="18" t="s">
        <v>7210</v>
      </c>
    </row>
    <row r="8921" spans="1:8" x14ac:dyDescent="0.25">
      <c r="A8921" s="19"/>
      <c r="C8921" t="s">
        <v>36235</v>
      </c>
      <c r="D8921" t="s">
        <v>36489</v>
      </c>
      <c r="G8921" t="s">
        <v>7239</v>
      </c>
      <c r="H8921" s="18" t="s">
        <v>7795</v>
      </c>
    </row>
    <row r="8922" spans="1:8" x14ac:dyDescent="0.25">
      <c r="A8922" s="19"/>
      <c r="C8922" t="s">
        <v>36220</v>
      </c>
      <c r="D8922" t="s">
        <v>36478</v>
      </c>
      <c r="G8922" t="s">
        <v>7237</v>
      </c>
      <c r="H8922" s="18" t="s">
        <v>7206</v>
      </c>
    </row>
    <row r="8923" spans="1:8" x14ac:dyDescent="0.25">
      <c r="A8923" s="19"/>
      <c r="C8923" t="s">
        <v>36204</v>
      </c>
      <c r="D8923" t="s">
        <v>35461</v>
      </c>
      <c r="G8923" t="s">
        <v>7211</v>
      </c>
      <c r="H8923" s="18" t="s">
        <v>8525</v>
      </c>
    </row>
    <row r="8924" spans="1:8" x14ac:dyDescent="0.25">
      <c r="A8924" s="19"/>
      <c r="C8924" t="s">
        <v>36124</v>
      </c>
      <c r="D8924" t="s">
        <v>35851</v>
      </c>
      <c r="G8924" t="s">
        <v>7207</v>
      </c>
      <c r="H8924" s="18" t="s">
        <v>8523</v>
      </c>
    </row>
    <row r="8925" spans="1:8" x14ac:dyDescent="0.25">
      <c r="A8925" s="19"/>
      <c r="C8925" t="s">
        <v>35852</v>
      </c>
      <c r="D8925" t="s">
        <v>35841</v>
      </c>
      <c r="G8925" t="s">
        <v>40458</v>
      </c>
      <c r="H8925" s="18" t="s">
        <v>40457</v>
      </c>
    </row>
    <row r="8926" spans="1:8" x14ac:dyDescent="0.25">
      <c r="A8926" s="19"/>
      <c r="C8926" t="s">
        <v>35842</v>
      </c>
      <c r="D8926" t="s">
        <v>36123</v>
      </c>
      <c r="G8926" t="s">
        <v>7273</v>
      </c>
      <c r="H8926" s="18" t="s">
        <v>7272</v>
      </c>
    </row>
    <row r="8927" spans="1:8" x14ac:dyDescent="0.25">
      <c r="A8927" s="19"/>
      <c r="C8927" t="s">
        <v>35787</v>
      </c>
      <c r="D8927" t="s">
        <v>35429</v>
      </c>
      <c r="G8927" t="s">
        <v>40456</v>
      </c>
      <c r="H8927" s="18" t="s">
        <v>40455</v>
      </c>
    </row>
    <row r="8928" spans="1:8" x14ac:dyDescent="0.25">
      <c r="A8928" s="19"/>
      <c r="C8928" t="s">
        <v>35781</v>
      </c>
      <c r="D8928" t="s">
        <v>36423</v>
      </c>
      <c r="G8928" t="s">
        <v>8512</v>
      </c>
      <c r="H8928" s="18" t="s">
        <v>8511</v>
      </c>
    </row>
    <row r="8929" spans="1:8" x14ac:dyDescent="0.25">
      <c r="A8929" s="19"/>
      <c r="C8929" t="s">
        <v>35748</v>
      </c>
      <c r="D8929" t="s">
        <v>35786</v>
      </c>
      <c r="G8929" t="s">
        <v>8510</v>
      </c>
      <c r="H8929" s="18" t="s">
        <v>8509</v>
      </c>
    </row>
    <row r="8930" spans="1:8" x14ac:dyDescent="0.25">
      <c r="A8930" s="19"/>
      <c r="C8930" t="s">
        <v>35721</v>
      </c>
      <c r="D8930" t="s">
        <v>35780</v>
      </c>
      <c r="G8930" t="s">
        <v>8117</v>
      </c>
      <c r="H8930" s="18" t="s">
        <v>8116</v>
      </c>
    </row>
    <row r="8931" spans="1:8" x14ac:dyDescent="0.25">
      <c r="A8931" s="19"/>
      <c r="C8931" t="s">
        <v>35713</v>
      </c>
      <c r="D8931" t="s">
        <v>36406</v>
      </c>
      <c r="G8931" t="s">
        <v>8092</v>
      </c>
      <c r="H8931" s="18" t="s">
        <v>7254</v>
      </c>
    </row>
    <row r="8932" spans="1:8" x14ac:dyDescent="0.25">
      <c r="A8932" s="19"/>
      <c r="C8932" t="s">
        <v>35573</v>
      </c>
      <c r="D8932" t="s">
        <v>35399</v>
      </c>
      <c r="G8932" t="s">
        <v>7255</v>
      </c>
      <c r="H8932" s="18" t="s">
        <v>7228</v>
      </c>
    </row>
    <row r="8933" spans="1:8" x14ac:dyDescent="0.25">
      <c r="A8933" s="19"/>
      <c r="C8933" t="s">
        <v>35549</v>
      </c>
      <c r="D8933" t="s">
        <v>35389</v>
      </c>
      <c r="G8933" t="s">
        <v>7229</v>
      </c>
      <c r="H8933" s="18" t="s">
        <v>7224</v>
      </c>
    </row>
    <row r="8934" spans="1:8" x14ac:dyDescent="0.25">
      <c r="A8934" s="19"/>
      <c r="C8934" t="s">
        <v>35477</v>
      </c>
      <c r="D8934" t="s">
        <v>36755</v>
      </c>
      <c r="G8934" t="s">
        <v>7225</v>
      </c>
      <c r="H8934" s="18" t="s">
        <v>8091</v>
      </c>
    </row>
    <row r="8935" spans="1:8" x14ac:dyDescent="0.25">
      <c r="A8935" s="19"/>
      <c r="C8935" t="s">
        <v>35462</v>
      </c>
      <c r="D8935" t="s">
        <v>35385</v>
      </c>
      <c r="G8935" t="s">
        <v>7219</v>
      </c>
      <c r="H8935" s="18" t="s">
        <v>7218</v>
      </c>
    </row>
    <row r="8936" spans="1:8" x14ac:dyDescent="0.25">
      <c r="A8936" s="19"/>
      <c r="C8936" t="s">
        <v>35430</v>
      </c>
      <c r="D8936" t="s">
        <v>35747</v>
      </c>
      <c r="G8936" t="s">
        <v>8422</v>
      </c>
      <c r="H8936" s="18" t="s">
        <v>8104</v>
      </c>
    </row>
    <row r="8937" spans="1:8" x14ac:dyDescent="0.25">
      <c r="A8937" s="19"/>
      <c r="C8937" t="s">
        <v>35400</v>
      </c>
      <c r="D8937" t="s">
        <v>35720</v>
      </c>
      <c r="G8937" t="s">
        <v>8105</v>
      </c>
      <c r="H8937" s="18" t="s">
        <v>8421</v>
      </c>
    </row>
    <row r="8938" spans="1:8" x14ac:dyDescent="0.25">
      <c r="A8938" s="19"/>
      <c r="C8938" t="s">
        <v>35390</v>
      </c>
      <c r="D8938" t="s">
        <v>35712</v>
      </c>
      <c r="G8938" t="s">
        <v>8482</v>
      </c>
      <c r="H8938" s="18" t="s">
        <v>8481</v>
      </c>
    </row>
    <row r="8939" spans="1:8" x14ac:dyDescent="0.25">
      <c r="A8939" s="19"/>
      <c r="C8939" t="s">
        <v>35386</v>
      </c>
      <c r="D8939" t="s">
        <v>36704</v>
      </c>
      <c r="G8939" t="s">
        <v>8480</v>
      </c>
      <c r="H8939" s="18" t="s">
        <v>8479</v>
      </c>
    </row>
    <row r="8940" spans="1:8" x14ac:dyDescent="0.25">
      <c r="A8940" s="19"/>
      <c r="C8940" t="s">
        <v>36818</v>
      </c>
      <c r="D8940" t="s">
        <v>36603</v>
      </c>
      <c r="G8940" t="s">
        <v>8478</v>
      </c>
      <c r="H8940" s="18" t="s">
        <v>7208</v>
      </c>
    </row>
    <row r="8941" spans="1:8" x14ac:dyDescent="0.25">
      <c r="A8941" s="19"/>
      <c r="C8941" t="s">
        <v>36604</v>
      </c>
      <c r="D8941" t="s">
        <v>36817</v>
      </c>
      <c r="G8941" t="s">
        <v>7472</v>
      </c>
      <c r="H8941" s="18" t="s">
        <v>7202</v>
      </c>
    </row>
    <row r="8942" spans="1:8" x14ac:dyDescent="0.25">
      <c r="A8942" s="19"/>
      <c r="C8942" t="s">
        <v>36556</v>
      </c>
      <c r="D8942" t="s">
        <v>36555</v>
      </c>
      <c r="G8942" t="s">
        <v>7209</v>
      </c>
      <c r="H8942" s="18" t="s">
        <v>8477</v>
      </c>
    </row>
    <row r="8943" spans="1:8" x14ac:dyDescent="0.25">
      <c r="A8943" s="19"/>
      <c r="C8943" t="s">
        <v>36050</v>
      </c>
      <c r="D8943" t="s">
        <v>36049</v>
      </c>
      <c r="G8943" t="s">
        <v>7203</v>
      </c>
      <c r="H8943" s="18" t="s">
        <v>7471</v>
      </c>
    </row>
    <row r="8944" spans="1:8" x14ac:dyDescent="0.25">
      <c r="A8944" s="19"/>
      <c r="C8944" t="s">
        <v>40454</v>
      </c>
      <c r="D8944" t="s">
        <v>40453</v>
      </c>
      <c r="G8944" t="s">
        <v>7213</v>
      </c>
      <c r="H8944" s="18" t="s">
        <v>7212</v>
      </c>
    </row>
    <row r="8945" spans="1:8" x14ac:dyDescent="0.25">
      <c r="A8945" s="19"/>
      <c r="C8945" t="s">
        <v>36794</v>
      </c>
      <c r="D8945" t="s">
        <v>36600</v>
      </c>
      <c r="G8945" t="s">
        <v>40452</v>
      </c>
      <c r="H8945" s="18" t="s">
        <v>8462</v>
      </c>
    </row>
    <row r="8946" spans="1:8" x14ac:dyDescent="0.25">
      <c r="A8946" s="19"/>
      <c r="C8946" t="s">
        <v>36792</v>
      </c>
      <c r="D8946" t="s">
        <v>36793</v>
      </c>
      <c r="G8946" t="s">
        <v>40451</v>
      </c>
      <c r="H8946" s="18" t="s">
        <v>7501</v>
      </c>
    </row>
    <row r="8947" spans="1:8" x14ac:dyDescent="0.25">
      <c r="A8947" s="19"/>
      <c r="C8947" t="s">
        <v>36601</v>
      </c>
      <c r="D8947" t="s">
        <v>36125</v>
      </c>
      <c r="G8947" t="s">
        <v>8459</v>
      </c>
      <c r="H8947" s="18" t="s">
        <v>8458</v>
      </c>
    </row>
    <row r="8948" spans="1:8" x14ac:dyDescent="0.25">
      <c r="A8948" s="19"/>
      <c r="C8948" t="s">
        <v>36126</v>
      </c>
      <c r="D8948" t="s">
        <v>36791</v>
      </c>
      <c r="G8948" t="s">
        <v>7486</v>
      </c>
      <c r="H8948" s="18" t="s">
        <v>7485</v>
      </c>
    </row>
    <row r="8949" spans="1:8" x14ac:dyDescent="0.25">
      <c r="A8949" s="19"/>
      <c r="C8949" t="s">
        <v>35746</v>
      </c>
      <c r="D8949" t="s">
        <v>35745</v>
      </c>
      <c r="G8949" t="s">
        <v>7197</v>
      </c>
      <c r="H8949" s="18" t="s">
        <v>7196</v>
      </c>
    </row>
    <row r="8950" spans="1:8" x14ac:dyDescent="0.25">
      <c r="A8950" s="19"/>
      <c r="C8950" t="s">
        <v>35378</v>
      </c>
      <c r="D8950" t="s">
        <v>35377</v>
      </c>
      <c r="G8950" t="s">
        <v>40450</v>
      </c>
      <c r="H8950" s="18" t="s">
        <v>40449</v>
      </c>
    </row>
    <row r="8951" spans="1:8" x14ac:dyDescent="0.25">
      <c r="A8951" s="19"/>
      <c r="C8951" t="s">
        <v>36916</v>
      </c>
      <c r="D8951" t="s">
        <v>36915</v>
      </c>
      <c r="G8951" t="s">
        <v>40448</v>
      </c>
      <c r="H8951" s="18" t="s">
        <v>40447</v>
      </c>
    </row>
    <row r="8952" spans="1:8" x14ac:dyDescent="0.25">
      <c r="A8952" s="19"/>
      <c r="C8952" t="s">
        <v>36747</v>
      </c>
      <c r="D8952" t="s">
        <v>36127</v>
      </c>
      <c r="G8952" t="s">
        <v>40446</v>
      </c>
      <c r="H8952" s="18" t="s">
        <v>40445</v>
      </c>
    </row>
    <row r="8953" spans="1:8" x14ac:dyDescent="0.25">
      <c r="A8953" s="19"/>
      <c r="C8953" t="s">
        <v>36128</v>
      </c>
      <c r="D8953" t="s">
        <v>35784</v>
      </c>
      <c r="G8953" t="s">
        <v>40444</v>
      </c>
      <c r="H8953" s="18" t="s">
        <v>40443</v>
      </c>
    </row>
    <row r="8954" spans="1:8" x14ac:dyDescent="0.25">
      <c r="A8954" s="19"/>
      <c r="C8954" t="s">
        <v>35785</v>
      </c>
      <c r="D8954" t="s">
        <v>35769</v>
      </c>
      <c r="G8954" t="s">
        <v>40442</v>
      </c>
      <c r="H8954" s="18" t="s">
        <v>40441</v>
      </c>
    </row>
    <row r="8955" spans="1:8" x14ac:dyDescent="0.25">
      <c r="A8955" s="19"/>
      <c r="C8955" t="s">
        <v>35770</v>
      </c>
      <c r="D8955" t="s">
        <v>36746</v>
      </c>
      <c r="H8955" s="18"/>
    </row>
    <row r="8956" spans="1:8" x14ac:dyDescent="0.25">
      <c r="A8956" s="19"/>
      <c r="C8956" t="s">
        <v>35338</v>
      </c>
      <c r="D8956" t="s">
        <v>35337</v>
      </c>
      <c r="H8956" s="18"/>
    </row>
    <row r="8957" spans="1:8" x14ac:dyDescent="0.25">
      <c r="A8957" s="19"/>
      <c r="C8957" t="s">
        <v>7359</v>
      </c>
      <c r="D8957" t="s">
        <v>35561</v>
      </c>
      <c r="H8957" s="18"/>
    </row>
    <row r="8958" spans="1:8" x14ac:dyDescent="0.25">
      <c r="A8958" s="19"/>
      <c r="C8958" t="s">
        <v>36251</v>
      </c>
      <c r="D8958" t="s">
        <v>36250</v>
      </c>
      <c r="H8958" s="18"/>
    </row>
    <row r="8959" spans="1:8" x14ac:dyDescent="0.25">
      <c r="A8959" s="19"/>
      <c r="C8959" t="s">
        <v>8560</v>
      </c>
      <c r="D8959" t="s">
        <v>36914</v>
      </c>
      <c r="H8959" s="18"/>
    </row>
    <row r="8960" spans="1:8" x14ac:dyDescent="0.25">
      <c r="A8960" s="19"/>
      <c r="C8960" t="s">
        <v>8558</v>
      </c>
      <c r="D8960" t="s">
        <v>35941</v>
      </c>
      <c r="H8960" s="18"/>
    </row>
    <row r="8961" spans="1:8" x14ac:dyDescent="0.25">
      <c r="A8961" s="19"/>
      <c r="C8961" t="s">
        <v>8556</v>
      </c>
      <c r="D8961" t="s">
        <v>36233</v>
      </c>
      <c r="H8961" s="18"/>
    </row>
    <row r="8962" spans="1:8" x14ac:dyDescent="0.25">
      <c r="A8962" s="19"/>
      <c r="C8962" t="s">
        <v>8554</v>
      </c>
      <c r="D8962" t="s">
        <v>36163</v>
      </c>
      <c r="H8962" s="18"/>
    </row>
    <row r="8963" spans="1:8" x14ac:dyDescent="0.25">
      <c r="A8963" s="19"/>
      <c r="C8963" t="s">
        <v>8267</v>
      </c>
      <c r="D8963" t="s">
        <v>35867</v>
      </c>
      <c r="H8963" s="18"/>
    </row>
    <row r="8964" spans="1:8" x14ac:dyDescent="0.25">
      <c r="A8964" s="19"/>
      <c r="C8964" t="s">
        <v>8139</v>
      </c>
      <c r="D8964" t="s">
        <v>36155</v>
      </c>
      <c r="H8964" s="18"/>
    </row>
    <row r="8965" spans="1:8" x14ac:dyDescent="0.25">
      <c r="A8965" s="19"/>
      <c r="C8965" t="s">
        <v>7861</v>
      </c>
      <c r="D8965" t="s">
        <v>36129</v>
      </c>
      <c r="H8965" s="18"/>
    </row>
    <row r="8966" spans="1:8" x14ac:dyDescent="0.25">
      <c r="A8966" s="19"/>
      <c r="C8966" t="s">
        <v>7666</v>
      </c>
      <c r="D8966" t="s">
        <v>36913</v>
      </c>
      <c r="H8966" s="18"/>
    </row>
    <row r="8967" spans="1:8" x14ac:dyDescent="0.25">
      <c r="A8967" s="19"/>
      <c r="C8967" t="s">
        <v>7602</v>
      </c>
      <c r="D8967" t="s">
        <v>36912</v>
      </c>
      <c r="H8967" s="18"/>
    </row>
    <row r="8968" spans="1:8" x14ac:dyDescent="0.25">
      <c r="A8968" s="19"/>
      <c r="C8968" t="s">
        <v>7538</v>
      </c>
      <c r="D8968" t="s">
        <v>35738</v>
      </c>
      <c r="H8968" s="18"/>
    </row>
    <row r="8969" spans="1:8" x14ac:dyDescent="0.25">
      <c r="A8969" s="19"/>
      <c r="C8969" t="s">
        <v>7215</v>
      </c>
      <c r="D8969" t="s">
        <v>36385</v>
      </c>
      <c r="H8969" s="18"/>
    </row>
    <row r="8970" spans="1:8" x14ac:dyDescent="0.25">
      <c r="A8970" s="19"/>
      <c r="C8970" t="s">
        <v>35687</v>
      </c>
      <c r="D8970" t="s">
        <v>35686</v>
      </c>
      <c r="H8970" s="18"/>
    </row>
    <row r="8971" spans="1:8" x14ac:dyDescent="0.25">
      <c r="A8971" s="19"/>
      <c r="C8971" t="s">
        <v>36796</v>
      </c>
      <c r="D8971" t="s">
        <v>36242</v>
      </c>
      <c r="H8971" s="18"/>
    </row>
    <row r="8972" spans="1:8" x14ac:dyDescent="0.25">
      <c r="A8972" s="19"/>
      <c r="C8972" t="s">
        <v>36770</v>
      </c>
      <c r="D8972" t="s">
        <v>36573</v>
      </c>
      <c r="H8972" s="18"/>
    </row>
    <row r="8973" spans="1:8" x14ac:dyDescent="0.25">
      <c r="A8973" s="19"/>
      <c r="C8973" t="s">
        <v>36574</v>
      </c>
      <c r="D8973" t="s">
        <v>36795</v>
      </c>
      <c r="H8973" s="18"/>
    </row>
    <row r="8974" spans="1:8" x14ac:dyDescent="0.25">
      <c r="A8974" s="19"/>
      <c r="C8974" t="s">
        <v>36243</v>
      </c>
      <c r="D8974" t="s">
        <v>35798</v>
      </c>
      <c r="H8974" s="18"/>
    </row>
    <row r="8975" spans="1:8" x14ac:dyDescent="0.25">
      <c r="A8975" s="19"/>
      <c r="C8975" t="s">
        <v>35799</v>
      </c>
      <c r="D8975" t="s">
        <v>35415</v>
      </c>
      <c r="H8975" s="18"/>
    </row>
    <row r="8976" spans="1:8" x14ac:dyDescent="0.25">
      <c r="A8976" s="19"/>
      <c r="C8976" t="s">
        <v>35416</v>
      </c>
      <c r="D8976" t="s">
        <v>36769</v>
      </c>
      <c r="H8976" s="18"/>
    </row>
    <row r="8977" spans="1:8" x14ac:dyDescent="0.25">
      <c r="A8977" s="19"/>
      <c r="C8977" t="s">
        <v>36426</v>
      </c>
      <c r="D8977" t="s">
        <v>35932</v>
      </c>
      <c r="H8977" s="18"/>
    </row>
    <row r="8978" spans="1:8" x14ac:dyDescent="0.25">
      <c r="A8978" s="19"/>
      <c r="C8978" t="s">
        <v>35933</v>
      </c>
      <c r="D8978" t="s">
        <v>36425</v>
      </c>
      <c r="H8978" s="18"/>
    </row>
    <row r="8979" spans="1:8" x14ac:dyDescent="0.25">
      <c r="A8979" s="19"/>
      <c r="C8979" t="s">
        <v>36790</v>
      </c>
      <c r="D8979" t="s">
        <v>35924</v>
      </c>
      <c r="H8979" s="18"/>
    </row>
    <row r="8980" spans="1:8" x14ac:dyDescent="0.25">
      <c r="A8980" s="19"/>
      <c r="C8980" t="s">
        <v>36788</v>
      </c>
      <c r="D8980" t="s">
        <v>36789</v>
      </c>
      <c r="H8980" s="18"/>
    </row>
    <row r="8981" spans="1:8" x14ac:dyDescent="0.25">
      <c r="A8981" s="19"/>
      <c r="C8981" t="s">
        <v>36786</v>
      </c>
      <c r="D8981" t="s">
        <v>36787</v>
      </c>
      <c r="H8981" s="18"/>
    </row>
    <row r="8982" spans="1:8" x14ac:dyDescent="0.25">
      <c r="A8982" s="19"/>
      <c r="C8982" t="s">
        <v>36784</v>
      </c>
      <c r="D8982" t="s">
        <v>36538</v>
      </c>
      <c r="H8982" s="18"/>
    </row>
    <row r="8983" spans="1:8" x14ac:dyDescent="0.25">
      <c r="A8983" s="19"/>
      <c r="C8983" t="s">
        <v>36782</v>
      </c>
      <c r="D8983" t="s">
        <v>36785</v>
      </c>
      <c r="H8983" s="18"/>
    </row>
    <row r="8984" spans="1:8" x14ac:dyDescent="0.25">
      <c r="A8984" s="19"/>
      <c r="C8984" t="s">
        <v>36539</v>
      </c>
      <c r="D8984" t="s">
        <v>36783</v>
      </c>
      <c r="H8984" s="18"/>
    </row>
    <row r="8985" spans="1:8" x14ac:dyDescent="0.25">
      <c r="A8985" s="19"/>
      <c r="C8985" t="s">
        <v>36432</v>
      </c>
      <c r="D8985" t="s">
        <v>36781</v>
      </c>
      <c r="H8985" s="18"/>
    </row>
    <row r="8986" spans="1:8" x14ac:dyDescent="0.25">
      <c r="A8986" s="19"/>
      <c r="C8986" t="s">
        <v>35925</v>
      </c>
      <c r="D8986" t="s">
        <v>36431</v>
      </c>
      <c r="H8986" s="18"/>
    </row>
    <row r="8987" spans="1:8" x14ac:dyDescent="0.25">
      <c r="A8987" s="19"/>
      <c r="C8987" t="s">
        <v>35727</v>
      </c>
      <c r="D8987" t="s">
        <v>35417</v>
      </c>
      <c r="H8987" s="18"/>
    </row>
    <row r="8988" spans="1:8" x14ac:dyDescent="0.25">
      <c r="A8988" s="19"/>
      <c r="C8988" t="s">
        <v>35418</v>
      </c>
      <c r="D8988" t="s">
        <v>35726</v>
      </c>
      <c r="H8988" s="18"/>
    </row>
    <row r="8989" spans="1:8" x14ac:dyDescent="0.25">
      <c r="A8989" s="19"/>
      <c r="C8989" t="s">
        <v>36776</v>
      </c>
      <c r="D8989" t="s">
        <v>35516</v>
      </c>
      <c r="H8989" s="18"/>
    </row>
    <row r="8990" spans="1:8" x14ac:dyDescent="0.25">
      <c r="A8990" s="19"/>
      <c r="C8990" t="s">
        <v>36774</v>
      </c>
      <c r="D8990" t="s">
        <v>36502</v>
      </c>
      <c r="H8990" s="18"/>
    </row>
    <row r="8991" spans="1:8" x14ac:dyDescent="0.25">
      <c r="A8991" s="19"/>
      <c r="C8991" t="s">
        <v>36772</v>
      </c>
      <c r="D8991" t="s">
        <v>35482</v>
      </c>
      <c r="H8991" s="18"/>
    </row>
    <row r="8992" spans="1:8" x14ac:dyDescent="0.25">
      <c r="A8992" s="19"/>
      <c r="C8992" t="s">
        <v>36718</v>
      </c>
      <c r="D8992" t="s">
        <v>36136</v>
      </c>
      <c r="H8992" s="18"/>
    </row>
    <row r="8993" spans="1:8" x14ac:dyDescent="0.25">
      <c r="A8993" s="19"/>
      <c r="C8993" t="s">
        <v>36503</v>
      </c>
      <c r="D8993" t="s">
        <v>36458</v>
      </c>
      <c r="H8993" s="18"/>
    </row>
    <row r="8994" spans="1:8" x14ac:dyDescent="0.25">
      <c r="A8994" s="19"/>
      <c r="C8994" t="s">
        <v>36459</v>
      </c>
      <c r="D8994" t="s">
        <v>35801</v>
      </c>
      <c r="H8994" s="18"/>
    </row>
    <row r="8995" spans="1:8" x14ac:dyDescent="0.25">
      <c r="A8995" s="19"/>
      <c r="C8995" t="s">
        <v>36411</v>
      </c>
      <c r="D8995" t="s">
        <v>36775</v>
      </c>
      <c r="H8995" s="18"/>
    </row>
    <row r="8996" spans="1:8" x14ac:dyDescent="0.25">
      <c r="A8996" s="19"/>
      <c r="C8996" t="s">
        <v>36403</v>
      </c>
      <c r="D8996" t="s">
        <v>36773</v>
      </c>
      <c r="H8996" s="18"/>
    </row>
    <row r="8997" spans="1:8" x14ac:dyDescent="0.25">
      <c r="A8997" s="19"/>
      <c r="C8997" t="s">
        <v>36382</v>
      </c>
      <c r="D8997" t="s">
        <v>36771</v>
      </c>
      <c r="H8997" s="18"/>
    </row>
    <row r="8998" spans="1:8" x14ac:dyDescent="0.25">
      <c r="A8998" s="19"/>
      <c r="C8998" t="s">
        <v>36137</v>
      </c>
      <c r="D8998" t="s">
        <v>35792</v>
      </c>
      <c r="H8998" s="18"/>
    </row>
    <row r="8999" spans="1:8" x14ac:dyDescent="0.25">
      <c r="A8999" s="19"/>
      <c r="C8999" t="s">
        <v>36074</v>
      </c>
      <c r="D8999" t="s">
        <v>35790</v>
      </c>
      <c r="H8999" s="18"/>
    </row>
    <row r="9000" spans="1:8" x14ac:dyDescent="0.25">
      <c r="A9000" s="19"/>
      <c r="C9000" t="s">
        <v>35802</v>
      </c>
      <c r="D9000" t="s">
        <v>36410</v>
      </c>
      <c r="H9000" s="18"/>
    </row>
    <row r="9001" spans="1:8" x14ac:dyDescent="0.25">
      <c r="A9001" s="19"/>
      <c r="C9001" t="s">
        <v>35793</v>
      </c>
      <c r="D9001" t="s">
        <v>36402</v>
      </c>
      <c r="H9001" s="18"/>
    </row>
    <row r="9002" spans="1:8" x14ac:dyDescent="0.25">
      <c r="A9002" s="19"/>
      <c r="C9002" t="s">
        <v>35791</v>
      </c>
      <c r="D9002" t="s">
        <v>35765</v>
      </c>
      <c r="H9002" s="18"/>
    </row>
    <row r="9003" spans="1:8" x14ac:dyDescent="0.25">
      <c r="A9003" s="19"/>
      <c r="C9003" t="s">
        <v>35766</v>
      </c>
      <c r="D9003" t="s">
        <v>36073</v>
      </c>
      <c r="H9003" s="18"/>
    </row>
    <row r="9004" spans="1:8" x14ac:dyDescent="0.25">
      <c r="A9004" s="19"/>
      <c r="C9004" t="s">
        <v>35702</v>
      </c>
      <c r="D9004" t="s">
        <v>36381</v>
      </c>
      <c r="H9004" s="18"/>
    </row>
    <row r="9005" spans="1:8" x14ac:dyDescent="0.25">
      <c r="A9005" s="19"/>
      <c r="C9005" t="s">
        <v>35685</v>
      </c>
      <c r="D9005" t="s">
        <v>35363</v>
      </c>
      <c r="H9005" s="18"/>
    </row>
    <row r="9006" spans="1:8" x14ac:dyDescent="0.25">
      <c r="A9006" s="19"/>
      <c r="C9006" t="s">
        <v>35517</v>
      </c>
      <c r="D9006" t="s">
        <v>35357</v>
      </c>
      <c r="H9006" s="18"/>
    </row>
    <row r="9007" spans="1:8" x14ac:dyDescent="0.25">
      <c r="A9007" s="19"/>
      <c r="C9007" t="s">
        <v>35483</v>
      </c>
      <c r="D9007" t="s">
        <v>35701</v>
      </c>
      <c r="H9007" s="18"/>
    </row>
    <row r="9008" spans="1:8" x14ac:dyDescent="0.25">
      <c r="A9008" s="19"/>
      <c r="C9008" t="s">
        <v>35364</v>
      </c>
      <c r="D9008" t="s">
        <v>35684</v>
      </c>
      <c r="H9008" s="18"/>
    </row>
    <row r="9009" spans="1:8" x14ac:dyDescent="0.25">
      <c r="A9009" s="19"/>
      <c r="C9009" t="s">
        <v>35358</v>
      </c>
      <c r="D9009" t="s">
        <v>36717</v>
      </c>
      <c r="H9009" s="18"/>
    </row>
    <row r="9010" spans="1:8" x14ac:dyDescent="0.25">
      <c r="A9010" s="19"/>
      <c r="C9010" t="s">
        <v>36533</v>
      </c>
      <c r="D9010" t="s">
        <v>36532</v>
      </c>
      <c r="H9010" s="18"/>
    </row>
    <row r="9011" spans="1:8" x14ac:dyDescent="0.25">
      <c r="A9011" s="19"/>
      <c r="C9011" t="s">
        <v>36169</v>
      </c>
      <c r="D9011" t="s">
        <v>36168</v>
      </c>
      <c r="H9011" s="18"/>
    </row>
    <row r="9012" spans="1:8" x14ac:dyDescent="0.25">
      <c r="A9012" s="19"/>
      <c r="C9012" t="s">
        <v>36880</v>
      </c>
      <c r="D9012" t="s">
        <v>36879</v>
      </c>
      <c r="H9012" s="18"/>
    </row>
    <row r="9013" spans="1:8" x14ac:dyDescent="0.25">
      <c r="A9013" s="19"/>
      <c r="C9013" t="s">
        <v>36878</v>
      </c>
      <c r="D9013" t="s">
        <v>36877</v>
      </c>
      <c r="H9013" s="18"/>
    </row>
    <row r="9014" spans="1:8" x14ac:dyDescent="0.25">
      <c r="A9014" s="19"/>
      <c r="C9014" t="s">
        <v>36762</v>
      </c>
      <c r="D9014" t="s">
        <v>36175</v>
      </c>
      <c r="H9014" s="18"/>
    </row>
    <row r="9015" spans="1:8" x14ac:dyDescent="0.25">
      <c r="A9015" s="19"/>
      <c r="C9015" t="s">
        <v>36714</v>
      </c>
      <c r="D9015" t="s">
        <v>36456</v>
      </c>
      <c r="H9015" s="18"/>
    </row>
    <row r="9016" spans="1:8" x14ac:dyDescent="0.25">
      <c r="A9016" s="19"/>
      <c r="C9016" t="s">
        <v>36457</v>
      </c>
      <c r="D9016" t="s">
        <v>35422</v>
      </c>
      <c r="H9016" s="18"/>
    </row>
    <row r="9017" spans="1:8" x14ac:dyDescent="0.25">
      <c r="A9017" s="19"/>
      <c r="C9017" t="s">
        <v>36176</v>
      </c>
      <c r="D9017" t="s">
        <v>35782</v>
      </c>
      <c r="H9017" s="18"/>
    </row>
    <row r="9018" spans="1:8" x14ac:dyDescent="0.25">
      <c r="A9018" s="19"/>
      <c r="C9018" t="s">
        <v>35783</v>
      </c>
      <c r="D9018" t="s">
        <v>36761</v>
      </c>
      <c r="H9018" s="18"/>
    </row>
    <row r="9019" spans="1:8" x14ac:dyDescent="0.25">
      <c r="A9019" s="19"/>
      <c r="C9019" t="s">
        <v>35737</v>
      </c>
      <c r="D9019" t="s">
        <v>35736</v>
      </c>
      <c r="H9019" s="18"/>
    </row>
    <row r="9020" spans="1:8" x14ac:dyDescent="0.25">
      <c r="A9020" s="19"/>
      <c r="C9020" t="s">
        <v>35729</v>
      </c>
      <c r="D9020" t="s">
        <v>35728</v>
      </c>
      <c r="H9020" s="18"/>
    </row>
    <row r="9021" spans="1:8" x14ac:dyDescent="0.25">
      <c r="A9021" s="19"/>
      <c r="C9021" t="s">
        <v>35423</v>
      </c>
      <c r="D9021" t="s">
        <v>36713</v>
      </c>
      <c r="H9021" s="18"/>
    </row>
    <row r="9022" spans="1:8" x14ac:dyDescent="0.25">
      <c r="A9022" s="19"/>
      <c r="C9022" t="s">
        <v>36180</v>
      </c>
      <c r="D9022" t="s">
        <v>36179</v>
      </c>
      <c r="H9022" s="18"/>
    </row>
    <row r="9023" spans="1:8" x14ac:dyDescent="0.25">
      <c r="A9023" s="19"/>
      <c r="C9023" t="s">
        <v>35829</v>
      </c>
      <c r="D9023" t="s">
        <v>35493</v>
      </c>
      <c r="H9023" s="18"/>
    </row>
    <row r="9024" spans="1:8" x14ac:dyDescent="0.25">
      <c r="A9024" s="19"/>
      <c r="C9024" t="s">
        <v>35494</v>
      </c>
      <c r="D9024" t="s">
        <v>35828</v>
      </c>
      <c r="H9024" s="18"/>
    </row>
    <row r="9025" spans="1:8" x14ac:dyDescent="0.25">
      <c r="A9025" s="19"/>
      <c r="C9025" t="s">
        <v>40440</v>
      </c>
      <c r="D9025" t="s">
        <v>40439</v>
      </c>
      <c r="H9025" s="18"/>
    </row>
    <row r="9026" spans="1:8" x14ac:dyDescent="0.25">
      <c r="A9026" s="19"/>
      <c r="C9026" t="s">
        <v>40438</v>
      </c>
      <c r="D9026" t="s">
        <v>35886</v>
      </c>
      <c r="H9026" s="18"/>
    </row>
    <row r="9027" spans="1:8" x14ac:dyDescent="0.25">
      <c r="A9027" s="19"/>
      <c r="C9027" t="s">
        <v>36157</v>
      </c>
      <c r="D9027" t="s">
        <v>35884</v>
      </c>
      <c r="H9027" s="18"/>
    </row>
    <row r="9028" spans="1:8" x14ac:dyDescent="0.25">
      <c r="A9028" s="19"/>
      <c r="C9028" t="s">
        <v>35885</v>
      </c>
      <c r="D9028" t="s">
        <v>35484</v>
      </c>
      <c r="H9028" s="18"/>
    </row>
    <row r="9029" spans="1:8" x14ac:dyDescent="0.25">
      <c r="A9029" s="19"/>
      <c r="C9029" t="s">
        <v>35485</v>
      </c>
      <c r="D9029" t="s">
        <v>36156</v>
      </c>
      <c r="H9029" s="18"/>
    </row>
    <row r="9030" spans="1:8" x14ac:dyDescent="0.25">
      <c r="A9030" s="19"/>
      <c r="C9030" t="s">
        <v>35479</v>
      </c>
      <c r="D9030" t="s">
        <v>35478</v>
      </c>
      <c r="H9030" s="18"/>
    </row>
    <row r="9031" spans="1:8" x14ac:dyDescent="0.25">
      <c r="A9031" s="19"/>
      <c r="C9031" t="s">
        <v>36081</v>
      </c>
      <c r="D9031" t="s">
        <v>35463</v>
      </c>
      <c r="H9031" s="18"/>
    </row>
    <row r="9032" spans="1:8" x14ac:dyDescent="0.25">
      <c r="A9032" s="19"/>
      <c r="C9032" t="s">
        <v>35464</v>
      </c>
      <c r="D9032" t="s">
        <v>36080</v>
      </c>
      <c r="H9032" s="18"/>
    </row>
    <row r="9033" spans="1:8" x14ac:dyDescent="0.25">
      <c r="A9033" s="19"/>
      <c r="C9033" t="s">
        <v>36477</v>
      </c>
      <c r="D9033" t="s">
        <v>35853</v>
      </c>
      <c r="H9033" s="18"/>
    </row>
    <row r="9034" spans="1:8" x14ac:dyDescent="0.25">
      <c r="A9034" s="19"/>
      <c r="C9034" t="s">
        <v>35854</v>
      </c>
      <c r="D9034" t="s">
        <v>36476</v>
      </c>
      <c r="H9034" s="18"/>
    </row>
    <row r="9035" spans="1:8" x14ac:dyDescent="0.25">
      <c r="A9035" s="19"/>
      <c r="C9035" t="s">
        <v>36735</v>
      </c>
      <c r="D9035" t="s">
        <v>36140</v>
      </c>
      <c r="H9035" s="18"/>
    </row>
    <row r="9036" spans="1:8" x14ac:dyDescent="0.25">
      <c r="A9036" s="19"/>
      <c r="C9036" t="s">
        <v>36367</v>
      </c>
      <c r="D9036" t="s">
        <v>36134</v>
      </c>
      <c r="H9036" s="18"/>
    </row>
    <row r="9037" spans="1:8" x14ac:dyDescent="0.25">
      <c r="A9037" s="19"/>
      <c r="C9037" t="s">
        <v>36141</v>
      </c>
      <c r="D9037" t="s">
        <v>35387</v>
      </c>
      <c r="H9037" s="18"/>
    </row>
    <row r="9038" spans="1:8" x14ac:dyDescent="0.25">
      <c r="A9038" s="19"/>
      <c r="C9038" t="s">
        <v>36135</v>
      </c>
      <c r="D9038" t="s">
        <v>36734</v>
      </c>
      <c r="H9038" s="18"/>
    </row>
    <row r="9039" spans="1:8" x14ac:dyDescent="0.25">
      <c r="A9039" s="19"/>
      <c r="C9039" t="s">
        <v>35388</v>
      </c>
      <c r="D9039" t="s">
        <v>36366</v>
      </c>
      <c r="H9039" s="18"/>
    </row>
    <row r="9040" spans="1:8" x14ac:dyDescent="0.25">
      <c r="A9040" s="19"/>
      <c r="C9040" t="s">
        <v>40437</v>
      </c>
      <c r="D9040" t="s">
        <v>40436</v>
      </c>
      <c r="H9040" s="18"/>
    </row>
    <row r="9041" spans="1:8" x14ac:dyDescent="0.25">
      <c r="A9041" s="19"/>
      <c r="C9041" t="s">
        <v>40435</v>
      </c>
      <c r="D9041" t="s">
        <v>40434</v>
      </c>
      <c r="H9041" s="18"/>
    </row>
    <row r="9042" spans="1:8" x14ac:dyDescent="0.25">
      <c r="A9042" s="19"/>
      <c r="C9042" t="s">
        <v>35833</v>
      </c>
      <c r="D9042" t="s">
        <v>35832</v>
      </c>
      <c r="H9042" s="18"/>
    </row>
    <row r="9043" spans="1:8" x14ac:dyDescent="0.25">
      <c r="A9043" s="19"/>
      <c r="C9043" t="s">
        <v>36876</v>
      </c>
      <c r="D9043" t="s">
        <v>36875</v>
      </c>
      <c r="H9043" s="18"/>
    </row>
    <row r="9044" spans="1:8" x14ac:dyDescent="0.25">
      <c r="A9044" s="19"/>
      <c r="C9044" t="s">
        <v>36089</v>
      </c>
      <c r="D9044" t="s">
        <v>36088</v>
      </c>
      <c r="H9044" s="18"/>
    </row>
    <row r="9045" spans="1:8" x14ac:dyDescent="0.25">
      <c r="A9045" s="19"/>
      <c r="C9045" t="s">
        <v>36447</v>
      </c>
      <c r="D9045" t="s">
        <v>36446</v>
      </c>
      <c r="H9045" s="18"/>
    </row>
    <row r="9046" spans="1:8" x14ac:dyDescent="0.25">
      <c r="A9046" s="19"/>
      <c r="C9046" t="s">
        <v>36363</v>
      </c>
      <c r="D9046" t="s">
        <v>36362</v>
      </c>
      <c r="H9046" s="18"/>
    </row>
    <row r="9047" spans="1:8" x14ac:dyDescent="0.25">
      <c r="A9047" s="19"/>
      <c r="C9047" t="s">
        <v>36428</v>
      </c>
      <c r="D9047" t="s">
        <v>36427</v>
      </c>
      <c r="H9047" s="18"/>
    </row>
    <row r="9048" spans="1:8" x14ac:dyDescent="0.25">
      <c r="A9048" s="19"/>
      <c r="C9048" t="s">
        <v>35795</v>
      </c>
      <c r="D9048" t="s">
        <v>35794</v>
      </c>
      <c r="H9048" s="18"/>
    </row>
    <row r="9049" spans="1:8" x14ac:dyDescent="0.25">
      <c r="A9049" s="19"/>
      <c r="C9049" t="s">
        <v>40433</v>
      </c>
      <c r="D9049" t="s">
        <v>40432</v>
      </c>
      <c r="H9049" s="18"/>
    </row>
    <row r="9050" spans="1:8" x14ac:dyDescent="0.25">
      <c r="A9050" s="19"/>
      <c r="C9050" t="s">
        <v>36098</v>
      </c>
      <c r="D9050" t="s">
        <v>36097</v>
      </c>
      <c r="H9050" s="18"/>
    </row>
    <row r="9051" spans="1:8" x14ac:dyDescent="0.25">
      <c r="A9051" s="19"/>
      <c r="C9051" t="s">
        <v>35717</v>
      </c>
      <c r="D9051" t="s">
        <v>35420</v>
      </c>
      <c r="H9051" s="18"/>
    </row>
    <row r="9052" spans="1:8" x14ac:dyDescent="0.25">
      <c r="A9052" s="19"/>
      <c r="C9052" t="s">
        <v>35705</v>
      </c>
      <c r="D9052" t="s">
        <v>35397</v>
      </c>
      <c r="H9052" s="18"/>
    </row>
    <row r="9053" spans="1:8" x14ac:dyDescent="0.25">
      <c r="A9053" s="19"/>
      <c r="C9053" t="s">
        <v>35421</v>
      </c>
      <c r="D9053" t="s">
        <v>35381</v>
      </c>
      <c r="H9053" s="18"/>
    </row>
    <row r="9054" spans="1:8" x14ac:dyDescent="0.25">
      <c r="A9054" s="19"/>
      <c r="C9054" t="s">
        <v>35398</v>
      </c>
      <c r="D9054" t="s">
        <v>35716</v>
      </c>
      <c r="H9054" s="18"/>
    </row>
    <row r="9055" spans="1:8" x14ac:dyDescent="0.25">
      <c r="A9055" s="19"/>
      <c r="C9055" t="s">
        <v>35382</v>
      </c>
      <c r="D9055" t="s">
        <v>35704</v>
      </c>
      <c r="H9055" s="18"/>
    </row>
    <row r="9056" spans="1:8" x14ac:dyDescent="0.25">
      <c r="A9056" s="19"/>
      <c r="C9056" t="s">
        <v>40431</v>
      </c>
      <c r="D9056" t="s">
        <v>36414</v>
      </c>
      <c r="H9056" s="18"/>
    </row>
    <row r="9057" spans="1:8" x14ac:dyDescent="0.25">
      <c r="A9057" s="19"/>
      <c r="C9057" t="s">
        <v>36409</v>
      </c>
      <c r="D9057" t="s">
        <v>35788</v>
      </c>
      <c r="H9057" s="18"/>
    </row>
    <row r="9058" spans="1:8" x14ac:dyDescent="0.25">
      <c r="A9058" s="19"/>
      <c r="C9058" t="s">
        <v>36380</v>
      </c>
      <c r="D9058" t="s">
        <v>36408</v>
      </c>
      <c r="H9058" s="18"/>
    </row>
    <row r="9059" spans="1:8" x14ac:dyDescent="0.25">
      <c r="A9059" s="19"/>
      <c r="C9059" t="s">
        <v>35789</v>
      </c>
      <c r="D9059" t="s">
        <v>36379</v>
      </c>
      <c r="H9059" s="18"/>
    </row>
    <row r="9060" spans="1:8" x14ac:dyDescent="0.25">
      <c r="A9060" s="19"/>
      <c r="C9060" t="s">
        <v>35366</v>
      </c>
      <c r="D9060" t="s">
        <v>35365</v>
      </c>
      <c r="H9060" s="18"/>
    </row>
    <row r="9061" spans="1:8" x14ac:dyDescent="0.25">
      <c r="A9061" s="19"/>
      <c r="C9061" t="s">
        <v>36870</v>
      </c>
      <c r="D9061" t="s">
        <v>36869</v>
      </c>
      <c r="H9061" s="18"/>
    </row>
    <row r="9062" spans="1:8" x14ac:dyDescent="0.25">
      <c r="A9062" s="19"/>
      <c r="C9062" t="s">
        <v>36768</v>
      </c>
      <c r="D9062" t="s">
        <v>36767</v>
      </c>
      <c r="H9062" s="18"/>
    </row>
    <row r="9063" spans="1:8" x14ac:dyDescent="0.25">
      <c r="A9063" s="19"/>
      <c r="C9063" t="s">
        <v>36076</v>
      </c>
      <c r="D9063" t="s">
        <v>36075</v>
      </c>
      <c r="H9063" s="18"/>
    </row>
    <row r="9064" spans="1:8" x14ac:dyDescent="0.25">
      <c r="A9064" s="19"/>
      <c r="C9064" t="s">
        <v>35733</v>
      </c>
      <c r="D9064" t="s">
        <v>35732</v>
      </c>
      <c r="H9064" s="18"/>
    </row>
    <row r="9065" spans="1:8" x14ac:dyDescent="0.25">
      <c r="A9065" s="19"/>
      <c r="C9065" t="s">
        <v>36401</v>
      </c>
      <c r="D9065" t="s">
        <v>35413</v>
      </c>
      <c r="H9065" s="18"/>
    </row>
    <row r="9066" spans="1:8" x14ac:dyDescent="0.25">
      <c r="A9066" s="19"/>
      <c r="C9066" t="s">
        <v>36087</v>
      </c>
      <c r="D9066" t="s">
        <v>36086</v>
      </c>
      <c r="H9066" s="18"/>
    </row>
    <row r="9067" spans="1:8" x14ac:dyDescent="0.25">
      <c r="A9067" s="19"/>
      <c r="C9067" t="s">
        <v>36067</v>
      </c>
      <c r="D9067" t="s">
        <v>35404</v>
      </c>
      <c r="H9067" s="18"/>
    </row>
    <row r="9068" spans="1:8" x14ac:dyDescent="0.25">
      <c r="A9068" s="19"/>
      <c r="C9068" t="s">
        <v>36056</v>
      </c>
      <c r="D9068" t="s">
        <v>36400</v>
      </c>
      <c r="H9068" s="18"/>
    </row>
    <row r="9069" spans="1:8" x14ac:dyDescent="0.25">
      <c r="A9069" s="19"/>
      <c r="C9069" t="s">
        <v>35711</v>
      </c>
      <c r="D9069" t="s">
        <v>35373</v>
      </c>
      <c r="H9069" s="18"/>
    </row>
    <row r="9070" spans="1:8" x14ac:dyDescent="0.25">
      <c r="A9070" s="19"/>
      <c r="C9070" t="s">
        <v>35414</v>
      </c>
      <c r="D9070" t="s">
        <v>36066</v>
      </c>
      <c r="H9070" s="18"/>
    </row>
    <row r="9071" spans="1:8" x14ac:dyDescent="0.25">
      <c r="A9071" s="19"/>
      <c r="C9071" t="s">
        <v>35405</v>
      </c>
      <c r="D9071" t="s">
        <v>36055</v>
      </c>
      <c r="H9071" s="18"/>
    </row>
    <row r="9072" spans="1:8" x14ac:dyDescent="0.25">
      <c r="A9072" s="19"/>
      <c r="C9072" t="s">
        <v>35374</v>
      </c>
      <c r="D9072" t="s">
        <v>35710</v>
      </c>
      <c r="H9072" s="18"/>
    </row>
    <row r="9073" spans="1:8" x14ac:dyDescent="0.25">
      <c r="A9073" s="19"/>
      <c r="C9073" t="s">
        <v>35348</v>
      </c>
      <c r="D9073" t="s">
        <v>35347</v>
      </c>
      <c r="H9073" s="18"/>
    </row>
    <row r="9074" spans="1:8" x14ac:dyDescent="0.25">
      <c r="A9074" s="19"/>
      <c r="C9074" t="s">
        <v>40430</v>
      </c>
      <c r="D9074" t="s">
        <v>40429</v>
      </c>
      <c r="H9074" s="18"/>
    </row>
    <row r="9075" spans="1:8" x14ac:dyDescent="0.25">
      <c r="A9075" s="19"/>
      <c r="C9075" t="s">
        <v>36860</v>
      </c>
      <c r="D9075" t="s">
        <v>36859</v>
      </c>
      <c r="H9075" s="18"/>
    </row>
    <row r="9076" spans="1:8" x14ac:dyDescent="0.25">
      <c r="A9076" s="19"/>
      <c r="C9076" t="s">
        <v>40428</v>
      </c>
      <c r="D9076" t="s">
        <v>35775</v>
      </c>
      <c r="H9076" s="18"/>
    </row>
    <row r="9077" spans="1:8" x14ac:dyDescent="0.25">
      <c r="A9077" s="19"/>
      <c r="C9077" t="s">
        <v>40427</v>
      </c>
      <c r="D9077" t="s">
        <v>36085</v>
      </c>
      <c r="H9077" s="18"/>
    </row>
    <row r="9078" spans="1:8" x14ac:dyDescent="0.25">
      <c r="A9078" s="19"/>
      <c r="C9078" t="s">
        <v>40426</v>
      </c>
      <c r="D9078" t="s">
        <v>36084</v>
      </c>
      <c r="H9078" s="18"/>
    </row>
    <row r="9079" spans="1:8" x14ac:dyDescent="0.25">
      <c r="A9079" s="19"/>
      <c r="C9079" t="s">
        <v>36733</v>
      </c>
      <c r="D9079" t="s">
        <v>35408</v>
      </c>
      <c r="H9079" s="18"/>
    </row>
    <row r="9080" spans="1:8" x14ac:dyDescent="0.25">
      <c r="A9080" s="19"/>
      <c r="C9080" t="s">
        <v>35772</v>
      </c>
      <c r="D9080" t="s">
        <v>35409</v>
      </c>
      <c r="H9080" s="18"/>
    </row>
    <row r="9081" spans="1:8" x14ac:dyDescent="0.25">
      <c r="A9081" s="19"/>
      <c r="C9081" t="s">
        <v>35410</v>
      </c>
      <c r="D9081" t="s">
        <v>35771</v>
      </c>
      <c r="H9081" s="18"/>
    </row>
    <row r="9082" spans="1:8" x14ac:dyDescent="0.25">
      <c r="A9082" s="19"/>
      <c r="C9082" t="s">
        <v>36760</v>
      </c>
      <c r="D9082" t="s">
        <v>36759</v>
      </c>
      <c r="H9082" s="18"/>
    </row>
    <row r="9083" spans="1:8" x14ac:dyDescent="0.25">
      <c r="A9083" s="19"/>
      <c r="C9083" t="s">
        <v>36376</v>
      </c>
      <c r="D9083" t="s">
        <v>36375</v>
      </c>
      <c r="H9083" s="18"/>
    </row>
    <row r="9084" spans="1:8" x14ac:dyDescent="0.25">
      <c r="A9084" s="19"/>
      <c r="C9084" t="s">
        <v>40425</v>
      </c>
      <c r="D9084" t="s">
        <v>36754</v>
      </c>
      <c r="H9084" s="18"/>
    </row>
    <row r="9085" spans="1:8" x14ac:dyDescent="0.25">
      <c r="A9085" s="19"/>
      <c r="C9085" t="s">
        <v>40424</v>
      </c>
      <c r="D9085" t="s">
        <v>36057</v>
      </c>
      <c r="H9085" s="18"/>
    </row>
    <row r="9086" spans="1:8" x14ac:dyDescent="0.25">
      <c r="A9086" s="19"/>
      <c r="C9086" t="s">
        <v>40423</v>
      </c>
      <c r="D9086" t="s">
        <v>40422</v>
      </c>
      <c r="H9086" s="18"/>
    </row>
    <row r="9087" spans="1:8" x14ac:dyDescent="0.25">
      <c r="A9087" s="19"/>
      <c r="C9087" t="s">
        <v>40421</v>
      </c>
      <c r="D9087" t="s">
        <v>40420</v>
      </c>
      <c r="H9087" s="18"/>
    </row>
    <row r="9088" spans="1:8" x14ac:dyDescent="0.25">
      <c r="A9088" s="19"/>
      <c r="C9088" t="s">
        <v>40419</v>
      </c>
      <c r="D9088" t="s">
        <v>35703</v>
      </c>
      <c r="H9088" s="18"/>
    </row>
    <row r="9089" spans="1:8" x14ac:dyDescent="0.25">
      <c r="A9089" s="19"/>
      <c r="C9089" t="s">
        <v>40418</v>
      </c>
      <c r="D9089" t="s">
        <v>36712</v>
      </c>
      <c r="H9089" s="18"/>
    </row>
    <row r="9090" spans="1:8" x14ac:dyDescent="0.25">
      <c r="A9090" s="19"/>
      <c r="C9090" t="s">
        <v>40417</v>
      </c>
      <c r="D9090" t="s">
        <v>35714</v>
      </c>
      <c r="H9090" s="18"/>
    </row>
    <row r="9091" spans="1:8" x14ac:dyDescent="0.25">
      <c r="A9091" s="19"/>
      <c r="C9091" t="s">
        <v>36373</v>
      </c>
      <c r="D9091" t="s">
        <v>36372</v>
      </c>
      <c r="H9091" s="18"/>
    </row>
    <row r="9092" spans="1:8" x14ac:dyDescent="0.25">
      <c r="A9092" s="19"/>
      <c r="C9092" t="s">
        <v>36724</v>
      </c>
      <c r="D9092" t="s">
        <v>36723</v>
      </c>
      <c r="H9092" s="18"/>
    </row>
    <row r="9093" spans="1:8" x14ac:dyDescent="0.25">
      <c r="A9093" s="19"/>
      <c r="C9093" t="s">
        <v>40416</v>
      </c>
      <c r="D9093" t="s">
        <v>40415</v>
      </c>
      <c r="H9093" s="18"/>
    </row>
    <row r="9094" spans="1:8" x14ac:dyDescent="0.25">
      <c r="A9094" s="19"/>
      <c r="C9094" t="s">
        <v>40414</v>
      </c>
      <c r="D9094" t="s">
        <v>40413</v>
      </c>
      <c r="H9094" s="18"/>
    </row>
    <row r="9095" spans="1:8" x14ac:dyDescent="0.25">
      <c r="A9095" s="19"/>
      <c r="C9095" t="s">
        <v>36038</v>
      </c>
      <c r="D9095" t="s">
        <v>36037</v>
      </c>
      <c r="H9095" s="18"/>
    </row>
    <row r="9096" spans="1:8" x14ac:dyDescent="0.25">
      <c r="A9096" s="19"/>
      <c r="C9096" t="s">
        <v>40412</v>
      </c>
      <c r="D9096" t="s">
        <v>40411</v>
      </c>
      <c r="H9096" s="18"/>
    </row>
    <row r="9097" spans="1:8" x14ac:dyDescent="0.25">
      <c r="A9097" s="19"/>
      <c r="C9097" t="s">
        <v>40410</v>
      </c>
      <c r="D9097" t="s">
        <v>40409</v>
      </c>
      <c r="H9097" s="18"/>
    </row>
    <row r="9098" spans="1:8" x14ac:dyDescent="0.25">
      <c r="A9098" s="19"/>
      <c r="C9098" t="s">
        <v>40408</v>
      </c>
      <c r="D9098" t="s">
        <v>40407</v>
      </c>
      <c r="H9098" s="18"/>
    </row>
    <row r="9099" spans="1:8" x14ac:dyDescent="0.25">
      <c r="A9099" s="19"/>
      <c r="C9099" t="s">
        <v>40406</v>
      </c>
      <c r="D9099" t="s">
        <v>40405</v>
      </c>
      <c r="H9099" s="18"/>
    </row>
    <row r="9100" spans="1:8" x14ac:dyDescent="0.25">
      <c r="A9100" s="731" t="s">
        <v>207</v>
      </c>
      <c r="B9100" s="732"/>
      <c r="C9100" s="732"/>
      <c r="D9100" s="732"/>
      <c r="E9100" s="732"/>
      <c r="F9100" s="732"/>
      <c r="G9100" s="732"/>
      <c r="H9100" s="733"/>
    </row>
    <row r="9101" spans="1:8" x14ac:dyDescent="0.25">
      <c r="A9101" s="734" t="s">
        <v>7192</v>
      </c>
      <c r="B9101" s="735"/>
      <c r="C9101" s="735"/>
      <c r="D9101" s="735"/>
      <c r="E9101" s="735" t="s">
        <v>3794</v>
      </c>
      <c r="F9101" s="735"/>
      <c r="G9101" s="735"/>
      <c r="H9101" s="736"/>
    </row>
    <row r="9102" spans="1:8" x14ac:dyDescent="0.25">
      <c r="A9102" s="328" t="s">
        <v>11302</v>
      </c>
      <c r="B9102" s="290" t="s">
        <v>7190</v>
      </c>
      <c r="C9102" s="290" t="s">
        <v>7189</v>
      </c>
      <c r="D9102" s="291" t="s">
        <v>7188</v>
      </c>
      <c r="E9102" s="288" t="s">
        <v>7191</v>
      </c>
      <c r="F9102" s="290" t="s">
        <v>7190</v>
      </c>
      <c r="G9102" s="290" t="s">
        <v>7189</v>
      </c>
      <c r="H9102" s="327" t="s">
        <v>7188</v>
      </c>
    </row>
    <row r="9103" spans="1:8" x14ac:dyDescent="0.25">
      <c r="A9103" s="19" t="s">
        <v>22484</v>
      </c>
      <c r="B9103" t="s">
        <v>38786</v>
      </c>
      <c r="C9103" t="s">
        <v>40354</v>
      </c>
      <c r="D9103" t="s">
        <v>421</v>
      </c>
      <c r="E9103" t="s">
        <v>22483</v>
      </c>
      <c r="F9103" t="s">
        <v>38789</v>
      </c>
      <c r="G9103" t="s">
        <v>40404</v>
      </c>
      <c r="H9103" s="18" t="s">
        <v>1731</v>
      </c>
    </row>
    <row r="9104" spans="1:8" x14ac:dyDescent="0.25">
      <c r="A9104" s="19" t="s">
        <v>22482</v>
      </c>
      <c r="B9104" t="s">
        <v>38787</v>
      </c>
      <c r="C9104" t="s">
        <v>40352</v>
      </c>
      <c r="D9104" t="s">
        <v>500</v>
      </c>
      <c r="E9104" t="s">
        <v>22481</v>
      </c>
      <c r="F9104" t="s">
        <v>38786</v>
      </c>
      <c r="G9104" t="s">
        <v>40403</v>
      </c>
      <c r="H9104" s="18" t="s">
        <v>1788</v>
      </c>
    </row>
    <row r="9105" spans="1:8" x14ac:dyDescent="0.25">
      <c r="A9105" s="19" t="s">
        <v>22480</v>
      </c>
      <c r="B9105" t="s">
        <v>38784</v>
      </c>
      <c r="C9105" t="s">
        <v>40350</v>
      </c>
      <c r="D9105" t="s">
        <v>560</v>
      </c>
      <c r="E9105" t="s">
        <v>22479</v>
      </c>
      <c r="F9105" t="s">
        <v>38783</v>
      </c>
      <c r="G9105" t="s">
        <v>40402</v>
      </c>
      <c r="H9105" s="18" t="s">
        <v>1836</v>
      </c>
    </row>
    <row r="9106" spans="1:8" x14ac:dyDescent="0.25">
      <c r="A9106" s="19" t="s">
        <v>22478</v>
      </c>
      <c r="B9106" t="s">
        <v>962</v>
      </c>
      <c r="C9106" t="s">
        <v>40348</v>
      </c>
      <c r="D9106" t="s">
        <v>613</v>
      </c>
      <c r="E9106" t="s">
        <v>22477</v>
      </c>
      <c r="F9106" t="s">
        <v>38781</v>
      </c>
      <c r="G9106" t="s">
        <v>40401</v>
      </c>
      <c r="H9106" s="18" t="s">
        <v>1879</v>
      </c>
    </row>
    <row r="9107" spans="1:8" x14ac:dyDescent="0.25">
      <c r="A9107" s="19" t="s">
        <v>22476</v>
      </c>
      <c r="B9107" t="s">
        <v>38779</v>
      </c>
      <c r="C9107" t="s">
        <v>40346</v>
      </c>
      <c r="D9107" t="s">
        <v>661</v>
      </c>
      <c r="E9107" t="s">
        <v>22475</v>
      </c>
      <c r="F9107" t="s">
        <v>38778</v>
      </c>
      <c r="G9107" t="s">
        <v>40400</v>
      </c>
      <c r="H9107" s="18" t="s">
        <v>1920</v>
      </c>
    </row>
    <row r="9108" spans="1:8" x14ac:dyDescent="0.25">
      <c r="A9108" s="19" t="s">
        <v>22474</v>
      </c>
      <c r="B9108" t="s">
        <v>38776</v>
      </c>
      <c r="C9108" t="s">
        <v>40343</v>
      </c>
      <c r="D9108" t="s">
        <v>706</v>
      </c>
      <c r="E9108" t="s">
        <v>22473</v>
      </c>
      <c r="F9108" t="s">
        <v>38775</v>
      </c>
      <c r="G9108" t="s">
        <v>40399</v>
      </c>
      <c r="H9108" s="18" t="s">
        <v>1957</v>
      </c>
    </row>
    <row r="9109" spans="1:8" x14ac:dyDescent="0.25">
      <c r="A9109" s="19" t="s">
        <v>22472</v>
      </c>
      <c r="B9109" t="s">
        <v>38773</v>
      </c>
      <c r="C9109" t="s">
        <v>40341</v>
      </c>
      <c r="D9109" t="s">
        <v>747</v>
      </c>
      <c r="E9109" t="s">
        <v>22471</v>
      </c>
      <c r="F9109" t="s">
        <v>38772</v>
      </c>
      <c r="G9109" t="s">
        <v>40398</v>
      </c>
      <c r="H9109" s="18" t="s">
        <v>1990</v>
      </c>
    </row>
    <row r="9110" spans="1:8" x14ac:dyDescent="0.25">
      <c r="A9110" s="19" t="s">
        <v>22470</v>
      </c>
      <c r="B9110" t="s">
        <v>1423</v>
      </c>
      <c r="C9110" t="s">
        <v>40338</v>
      </c>
      <c r="D9110" t="s">
        <v>784</v>
      </c>
      <c r="E9110" t="s">
        <v>22469</v>
      </c>
      <c r="F9110" t="s">
        <v>38770</v>
      </c>
      <c r="G9110" t="s">
        <v>40397</v>
      </c>
      <c r="H9110" s="18" t="s">
        <v>2022</v>
      </c>
    </row>
    <row r="9111" spans="1:8" x14ac:dyDescent="0.25">
      <c r="A9111" s="19" t="s">
        <v>22468</v>
      </c>
      <c r="B9111" t="s">
        <v>38768</v>
      </c>
      <c r="C9111" t="s">
        <v>40335</v>
      </c>
      <c r="D9111" t="s">
        <v>820</v>
      </c>
      <c r="E9111" t="s">
        <v>22467</v>
      </c>
      <c r="F9111" t="s">
        <v>38767</v>
      </c>
      <c r="G9111" t="s">
        <v>40396</v>
      </c>
      <c r="H9111" s="18" t="s">
        <v>2052</v>
      </c>
    </row>
    <row r="9112" spans="1:8" x14ac:dyDescent="0.25">
      <c r="A9112" s="19" t="s">
        <v>22466</v>
      </c>
      <c r="B9112" t="s">
        <v>38765</v>
      </c>
      <c r="C9112" t="s">
        <v>40332</v>
      </c>
      <c r="D9112" t="s">
        <v>853</v>
      </c>
      <c r="E9112" t="s">
        <v>22465</v>
      </c>
      <c r="F9112" t="s">
        <v>38764</v>
      </c>
      <c r="G9112" t="s">
        <v>40395</v>
      </c>
      <c r="H9112" s="18" t="s">
        <v>2080</v>
      </c>
    </row>
    <row r="9113" spans="1:8" x14ac:dyDescent="0.25">
      <c r="A9113" s="19" t="s">
        <v>22464</v>
      </c>
      <c r="B9113" t="s">
        <v>38762</v>
      </c>
      <c r="C9113" t="s">
        <v>40329</v>
      </c>
      <c r="D9113" t="s">
        <v>882</v>
      </c>
      <c r="E9113" t="s">
        <v>22463</v>
      </c>
      <c r="F9113" t="s">
        <v>2122</v>
      </c>
      <c r="G9113" t="s">
        <v>40394</v>
      </c>
      <c r="H9113" s="18" t="s">
        <v>2106</v>
      </c>
    </row>
    <row r="9114" spans="1:8" x14ac:dyDescent="0.25">
      <c r="A9114" s="19" t="s">
        <v>22462</v>
      </c>
      <c r="B9114" t="s">
        <v>38760</v>
      </c>
      <c r="C9114" t="s">
        <v>40326</v>
      </c>
      <c r="D9114" t="s">
        <v>911</v>
      </c>
      <c r="E9114" t="s">
        <v>22461</v>
      </c>
      <c r="F9114" t="s">
        <v>38759</v>
      </c>
      <c r="G9114" t="s">
        <v>40393</v>
      </c>
      <c r="H9114" s="18" t="s">
        <v>2131</v>
      </c>
    </row>
    <row r="9115" spans="1:8" x14ac:dyDescent="0.25">
      <c r="A9115" s="19" t="s">
        <v>22460</v>
      </c>
      <c r="B9115" t="s">
        <v>38757</v>
      </c>
      <c r="C9115" t="s">
        <v>40323</v>
      </c>
      <c r="D9115" t="s">
        <v>940</v>
      </c>
      <c r="E9115" t="s">
        <v>22459</v>
      </c>
      <c r="F9115" t="s">
        <v>38756</v>
      </c>
      <c r="G9115" t="s">
        <v>40392</v>
      </c>
      <c r="H9115" s="18" t="s">
        <v>2154</v>
      </c>
    </row>
    <row r="9116" spans="1:8" x14ac:dyDescent="0.25">
      <c r="A9116" s="19" t="s">
        <v>22458</v>
      </c>
      <c r="B9116" t="s">
        <v>7130</v>
      </c>
      <c r="C9116" t="s">
        <v>40320</v>
      </c>
      <c r="D9116" t="s">
        <v>968</v>
      </c>
      <c r="E9116" t="s">
        <v>22457</v>
      </c>
      <c r="F9116" t="s">
        <v>38754</v>
      </c>
      <c r="G9116" t="s">
        <v>40391</v>
      </c>
      <c r="H9116" s="18" t="s">
        <v>2178</v>
      </c>
    </row>
    <row r="9117" spans="1:8" x14ac:dyDescent="0.25">
      <c r="A9117" s="19" t="s">
        <v>22456</v>
      </c>
      <c r="B9117" t="s">
        <v>38752</v>
      </c>
      <c r="C9117" t="s">
        <v>40317</v>
      </c>
      <c r="D9117" t="s">
        <v>995</v>
      </c>
      <c r="E9117" t="s">
        <v>22455</v>
      </c>
      <c r="F9117" t="s">
        <v>38751</v>
      </c>
      <c r="G9117" t="s">
        <v>40390</v>
      </c>
      <c r="H9117" s="18" t="s">
        <v>2201</v>
      </c>
    </row>
    <row r="9118" spans="1:8" x14ac:dyDescent="0.25">
      <c r="A9118" s="19" t="s">
        <v>22454</v>
      </c>
      <c r="B9118" t="s">
        <v>740</v>
      </c>
      <c r="C9118" t="s">
        <v>40313</v>
      </c>
      <c r="D9118" t="s">
        <v>1020</v>
      </c>
      <c r="E9118" t="s">
        <v>22453</v>
      </c>
      <c r="F9118" t="s">
        <v>38749</v>
      </c>
      <c r="G9118" t="s">
        <v>40389</v>
      </c>
      <c r="H9118" s="18" t="s">
        <v>2222</v>
      </c>
    </row>
    <row r="9119" spans="1:8" x14ac:dyDescent="0.25">
      <c r="A9119" s="19" t="s">
        <v>22452</v>
      </c>
      <c r="B9119" t="s">
        <v>38747</v>
      </c>
      <c r="C9119" t="s">
        <v>40310</v>
      </c>
      <c r="D9119" t="s">
        <v>1043</v>
      </c>
      <c r="E9119" t="s">
        <v>22451</v>
      </c>
      <c r="F9119" t="s">
        <v>38746</v>
      </c>
      <c r="G9119" t="s">
        <v>40388</v>
      </c>
      <c r="H9119" s="18" t="s">
        <v>2242</v>
      </c>
    </row>
    <row r="9120" spans="1:8" x14ac:dyDescent="0.25">
      <c r="A9120" s="19" t="s">
        <v>22450</v>
      </c>
      <c r="B9120" t="s">
        <v>38744</v>
      </c>
      <c r="C9120" t="s">
        <v>40306</v>
      </c>
      <c r="D9120" t="s">
        <v>1065</v>
      </c>
      <c r="E9120" t="s">
        <v>22449</v>
      </c>
      <c r="F9120" t="s">
        <v>38743</v>
      </c>
      <c r="G9120" t="s">
        <v>40387</v>
      </c>
      <c r="H9120" s="18" t="s">
        <v>2262</v>
      </c>
    </row>
    <row r="9121" spans="1:8" x14ac:dyDescent="0.25">
      <c r="A9121" s="19" t="s">
        <v>22448</v>
      </c>
      <c r="B9121" t="s">
        <v>1571</v>
      </c>
      <c r="C9121" t="s">
        <v>40303</v>
      </c>
      <c r="D9121" t="s">
        <v>1084</v>
      </c>
      <c r="E9121" t="s">
        <v>22447</v>
      </c>
      <c r="F9121" t="s">
        <v>7130</v>
      </c>
      <c r="G9121" t="s">
        <v>40386</v>
      </c>
      <c r="H9121" s="18" t="s">
        <v>2282</v>
      </c>
    </row>
    <row r="9122" spans="1:8" x14ac:dyDescent="0.25">
      <c r="A9122" s="19" t="s">
        <v>22446</v>
      </c>
      <c r="B9122" t="s">
        <v>38740</v>
      </c>
      <c r="C9122" t="s">
        <v>40385</v>
      </c>
      <c r="D9122" t="s">
        <v>1103</v>
      </c>
      <c r="E9122" t="s">
        <v>22445</v>
      </c>
      <c r="F9122" t="s">
        <v>2515</v>
      </c>
      <c r="G9122" t="s">
        <v>40384</v>
      </c>
      <c r="H9122" s="18" t="s">
        <v>2302</v>
      </c>
    </row>
    <row r="9123" spans="1:8" x14ac:dyDescent="0.25">
      <c r="A9123" s="19" t="s">
        <v>22444</v>
      </c>
      <c r="B9123" t="s">
        <v>1080</v>
      </c>
      <c r="C9123" t="s">
        <v>40383</v>
      </c>
      <c r="D9123" t="s">
        <v>1120</v>
      </c>
      <c r="E9123" t="s">
        <v>22442</v>
      </c>
      <c r="F9123" t="s">
        <v>38736</v>
      </c>
      <c r="G9123" t="s">
        <v>40382</v>
      </c>
      <c r="H9123" s="18" t="s">
        <v>2321</v>
      </c>
    </row>
    <row r="9124" spans="1:8" x14ac:dyDescent="0.25">
      <c r="A9124" s="19" t="s">
        <v>22441</v>
      </c>
      <c r="B9124" t="s">
        <v>1444</v>
      </c>
      <c r="C9124" t="s">
        <v>40381</v>
      </c>
      <c r="D9124" t="s">
        <v>22363</v>
      </c>
      <c r="E9124" t="s">
        <v>22440</v>
      </c>
      <c r="F9124" t="s">
        <v>38733</v>
      </c>
      <c r="G9124" t="s">
        <v>40380</v>
      </c>
      <c r="H9124" s="18" t="s">
        <v>2339</v>
      </c>
    </row>
    <row r="9125" spans="1:8" x14ac:dyDescent="0.25">
      <c r="A9125" s="19" t="s">
        <v>22439</v>
      </c>
      <c r="B9125" t="s">
        <v>38731</v>
      </c>
      <c r="C9125" t="s">
        <v>40379</v>
      </c>
      <c r="D9125" t="s">
        <v>1150</v>
      </c>
      <c r="E9125" t="s">
        <v>22438</v>
      </c>
      <c r="F9125" t="s">
        <v>38729</v>
      </c>
      <c r="G9125" t="s">
        <v>40378</v>
      </c>
      <c r="H9125" s="18" t="s">
        <v>2357</v>
      </c>
    </row>
    <row r="9126" spans="1:8" x14ac:dyDescent="0.25">
      <c r="A9126" s="19" t="s">
        <v>22437</v>
      </c>
      <c r="B9126" t="s">
        <v>1543</v>
      </c>
      <c r="C9126" t="s">
        <v>40377</v>
      </c>
      <c r="D9126" t="s">
        <v>1165</v>
      </c>
      <c r="E9126" t="s">
        <v>22436</v>
      </c>
      <c r="F9126" t="s">
        <v>1080</v>
      </c>
      <c r="G9126" t="s">
        <v>40376</v>
      </c>
      <c r="H9126" s="18" t="s">
        <v>2374</v>
      </c>
    </row>
    <row r="9127" spans="1:8" x14ac:dyDescent="0.25">
      <c r="A9127" s="19" t="s">
        <v>22435</v>
      </c>
      <c r="B9127" t="s">
        <v>38725</v>
      </c>
      <c r="C9127" t="s">
        <v>40375</v>
      </c>
      <c r="D9127" t="s">
        <v>1180</v>
      </c>
      <c r="E9127" t="s">
        <v>22434</v>
      </c>
      <c r="F9127" t="s">
        <v>38723</v>
      </c>
      <c r="G9127" t="s">
        <v>40374</v>
      </c>
      <c r="H9127" s="18" t="s">
        <v>2391</v>
      </c>
    </row>
    <row r="9128" spans="1:8" x14ac:dyDescent="0.25">
      <c r="A9128" s="19" t="s">
        <v>22433</v>
      </c>
      <c r="B9128" t="s">
        <v>1603</v>
      </c>
      <c r="C9128" t="s">
        <v>40373</v>
      </c>
      <c r="D9128" t="s">
        <v>1194</v>
      </c>
      <c r="E9128" t="s">
        <v>22432</v>
      </c>
      <c r="F9128" t="s">
        <v>2637</v>
      </c>
      <c r="G9128" t="s">
        <v>40372</v>
      </c>
      <c r="H9128" s="18" t="s">
        <v>2405</v>
      </c>
    </row>
    <row r="9129" spans="1:8" x14ac:dyDescent="0.25">
      <c r="A9129" s="19" t="s">
        <v>22431</v>
      </c>
      <c r="B9129" t="s">
        <v>549</v>
      </c>
      <c r="C9129" t="s">
        <v>40371</v>
      </c>
      <c r="D9129" t="s">
        <v>1207</v>
      </c>
      <c r="E9129" t="s">
        <v>22430</v>
      </c>
      <c r="F9129" t="s">
        <v>2603</v>
      </c>
      <c r="G9129" t="s">
        <v>40370</v>
      </c>
      <c r="H9129" s="18" t="s">
        <v>2419</v>
      </c>
    </row>
    <row r="9130" spans="1:8" x14ac:dyDescent="0.25">
      <c r="A9130" s="19" t="s">
        <v>22429</v>
      </c>
      <c r="B9130" t="s">
        <v>1293</v>
      </c>
      <c r="C9130" t="s">
        <v>40369</v>
      </c>
      <c r="D9130" t="s">
        <v>1219</v>
      </c>
      <c r="E9130" t="s">
        <v>22428</v>
      </c>
      <c r="F9130" t="s">
        <v>2257</v>
      </c>
      <c r="G9130" t="s">
        <v>40368</v>
      </c>
      <c r="H9130" s="18" t="s">
        <v>2432</v>
      </c>
    </row>
    <row r="9131" spans="1:8" x14ac:dyDescent="0.25">
      <c r="A9131" s="19" t="s">
        <v>22427</v>
      </c>
      <c r="B9131" t="s">
        <v>1392</v>
      </c>
      <c r="C9131" t="s">
        <v>40367</v>
      </c>
      <c r="D9131" t="s">
        <v>1232</v>
      </c>
      <c r="E9131" t="s">
        <v>22426</v>
      </c>
      <c r="F9131" t="s">
        <v>2012</v>
      </c>
      <c r="G9131" t="s">
        <v>40366</v>
      </c>
      <c r="H9131" s="18" t="s">
        <v>2445</v>
      </c>
    </row>
    <row r="9132" spans="1:8" x14ac:dyDescent="0.25">
      <c r="A9132" s="19" t="s">
        <v>22425</v>
      </c>
      <c r="B9132" t="s">
        <v>22424</v>
      </c>
      <c r="C9132" t="s">
        <v>40365</v>
      </c>
      <c r="D9132" t="s">
        <v>22380</v>
      </c>
      <c r="E9132" t="s">
        <v>22423</v>
      </c>
      <c r="F9132" t="s">
        <v>2387</v>
      </c>
      <c r="G9132" t="s">
        <v>40364</v>
      </c>
      <c r="H9132" s="18" t="s">
        <v>2458</v>
      </c>
    </row>
    <row r="9133" spans="1:8" x14ac:dyDescent="0.25">
      <c r="A9133" s="19" t="s">
        <v>22422</v>
      </c>
      <c r="B9133" t="s">
        <v>1595</v>
      </c>
      <c r="C9133" t="s">
        <v>40363</v>
      </c>
      <c r="D9133" t="s">
        <v>1255</v>
      </c>
      <c r="E9133" t="s">
        <v>22421</v>
      </c>
      <c r="F9133" t="s">
        <v>2491</v>
      </c>
      <c r="G9133" t="s">
        <v>40362</v>
      </c>
      <c r="H9133" s="18" t="s">
        <v>2470</v>
      </c>
    </row>
    <row r="9134" spans="1:8" x14ac:dyDescent="0.25">
      <c r="A9134" s="19" t="s">
        <v>22420</v>
      </c>
      <c r="B9134" t="s">
        <v>22419</v>
      </c>
      <c r="C9134" t="s">
        <v>40361</v>
      </c>
      <c r="D9134" t="s">
        <v>1265</v>
      </c>
      <c r="E9134" t="s">
        <v>22418</v>
      </c>
      <c r="F9134" t="s">
        <v>2649</v>
      </c>
      <c r="G9134" t="s">
        <v>40360</v>
      </c>
      <c r="H9134" s="18" t="s">
        <v>2482</v>
      </c>
    </row>
    <row r="9135" spans="1:8" x14ac:dyDescent="0.25">
      <c r="A9135" s="19" t="s">
        <v>22417</v>
      </c>
      <c r="B9135" t="s">
        <v>38707</v>
      </c>
      <c r="C9135" t="s">
        <v>40359</v>
      </c>
      <c r="D9135" t="s">
        <v>1275</v>
      </c>
      <c r="E9135" t="s">
        <v>22416</v>
      </c>
      <c r="F9135" t="s">
        <v>2401</v>
      </c>
      <c r="G9135" t="s">
        <v>40358</v>
      </c>
      <c r="H9135" s="18" t="s">
        <v>2494</v>
      </c>
    </row>
    <row r="9136" spans="1:8" x14ac:dyDescent="0.25">
      <c r="A9136" s="19" t="s">
        <v>22415</v>
      </c>
      <c r="B9136" t="s">
        <v>22414</v>
      </c>
      <c r="C9136" t="s">
        <v>40357</v>
      </c>
      <c r="D9136" t="s">
        <v>1285</v>
      </c>
      <c r="E9136" t="s">
        <v>22413</v>
      </c>
      <c r="F9136" t="s">
        <v>2526</v>
      </c>
      <c r="G9136" t="s">
        <v>40356</v>
      </c>
      <c r="H9136" s="18" t="s">
        <v>2506</v>
      </c>
    </row>
    <row r="9137" spans="1:8" x14ac:dyDescent="0.25">
      <c r="A9137" s="19" t="s">
        <v>22412</v>
      </c>
      <c r="B9137" t="s">
        <v>1376</v>
      </c>
      <c r="C9137" t="s">
        <v>40355</v>
      </c>
      <c r="D9137" t="s">
        <v>1295</v>
      </c>
      <c r="E9137" t="s">
        <v>22411</v>
      </c>
      <c r="F9137" t="s">
        <v>2097</v>
      </c>
      <c r="G9137" t="s">
        <v>40354</v>
      </c>
      <c r="H9137" s="18" t="s">
        <v>1721</v>
      </c>
    </row>
    <row r="9138" spans="1:8" x14ac:dyDescent="0.25">
      <c r="A9138" s="19" t="s">
        <v>22410</v>
      </c>
      <c r="B9138" t="s">
        <v>1241</v>
      </c>
      <c r="C9138" t="s">
        <v>40353</v>
      </c>
      <c r="D9138" t="s">
        <v>1304</v>
      </c>
      <c r="E9138" t="s">
        <v>22409</v>
      </c>
      <c r="F9138" t="s">
        <v>2042</v>
      </c>
      <c r="G9138" t="s">
        <v>40352</v>
      </c>
      <c r="H9138" s="18" t="s">
        <v>1779</v>
      </c>
    </row>
    <row r="9139" spans="1:8" x14ac:dyDescent="0.25">
      <c r="A9139" s="19" t="s">
        <v>22408</v>
      </c>
      <c r="B9139" t="s">
        <v>1328</v>
      </c>
      <c r="C9139" t="s">
        <v>40351</v>
      </c>
      <c r="D9139" t="s">
        <v>1313</v>
      </c>
      <c r="E9139" t="s">
        <v>22407</v>
      </c>
      <c r="F9139" t="s">
        <v>2415</v>
      </c>
      <c r="G9139" t="s">
        <v>40350</v>
      </c>
      <c r="H9139" s="18" t="s">
        <v>1827</v>
      </c>
    </row>
    <row r="9140" spans="1:8" x14ac:dyDescent="0.25">
      <c r="A9140" s="19" t="s">
        <v>22406</v>
      </c>
      <c r="B9140" t="s">
        <v>38696</v>
      </c>
      <c r="C9140" t="s">
        <v>40349</v>
      </c>
      <c r="D9140" t="s">
        <v>1322</v>
      </c>
      <c r="E9140" t="s">
        <v>22405</v>
      </c>
      <c r="F9140" t="s">
        <v>38694</v>
      </c>
      <c r="G9140" t="s">
        <v>40348</v>
      </c>
      <c r="H9140" s="18" t="s">
        <v>1871</v>
      </c>
    </row>
    <row r="9141" spans="1:8" x14ac:dyDescent="0.25">
      <c r="A9141" s="19" t="s">
        <v>22404</v>
      </c>
      <c r="B9141" t="s">
        <v>1583</v>
      </c>
      <c r="C9141" t="s">
        <v>40347</v>
      </c>
      <c r="D9141" t="s">
        <v>1330</v>
      </c>
      <c r="E9141" t="s">
        <v>22403</v>
      </c>
      <c r="F9141" t="s">
        <v>2070</v>
      </c>
      <c r="G9141" t="s">
        <v>40346</v>
      </c>
      <c r="H9141" s="18" t="s">
        <v>1913</v>
      </c>
    </row>
    <row r="9142" spans="1:8" x14ac:dyDescent="0.25">
      <c r="A9142" s="19" t="s">
        <v>22402</v>
      </c>
      <c r="B9142" t="s">
        <v>1437</v>
      </c>
      <c r="C9142" t="s">
        <v>40345</v>
      </c>
      <c r="D9142" t="s">
        <v>1338</v>
      </c>
      <c r="E9142" t="s">
        <v>22401</v>
      </c>
      <c r="F9142" t="s">
        <v>40344</v>
      </c>
      <c r="G9142" t="s">
        <v>40343</v>
      </c>
      <c r="H9142" s="18" t="s">
        <v>1950</v>
      </c>
    </row>
    <row r="9143" spans="1:8" x14ac:dyDescent="0.25">
      <c r="A9143" s="19" t="s">
        <v>22400</v>
      </c>
      <c r="B9143" t="s">
        <v>1408</v>
      </c>
      <c r="C9143" t="s">
        <v>40342</v>
      </c>
      <c r="D9143" t="s">
        <v>1346</v>
      </c>
      <c r="E9143" t="s">
        <v>22399</v>
      </c>
      <c r="F9143" t="s">
        <v>22398</v>
      </c>
      <c r="G9143" t="s">
        <v>40341</v>
      </c>
      <c r="H9143" s="18" t="s">
        <v>1984</v>
      </c>
    </row>
    <row r="9144" spans="1:8" x14ac:dyDescent="0.25">
      <c r="A9144" s="19" t="s">
        <v>22397</v>
      </c>
      <c r="B9144" t="s">
        <v>1587</v>
      </c>
      <c r="C9144" t="s">
        <v>40340</v>
      </c>
      <c r="D9144" t="s">
        <v>1354</v>
      </c>
      <c r="E9144" t="s">
        <v>22396</v>
      </c>
      <c r="F9144" t="s">
        <v>40339</v>
      </c>
      <c r="G9144" t="s">
        <v>40338</v>
      </c>
      <c r="H9144" s="18" t="s">
        <v>2017</v>
      </c>
    </row>
    <row r="9145" spans="1:8" x14ac:dyDescent="0.25">
      <c r="A9145" s="19" t="s">
        <v>22395</v>
      </c>
      <c r="B9145" t="s">
        <v>38683</v>
      </c>
      <c r="C9145" t="s">
        <v>40337</v>
      </c>
      <c r="D9145" t="s">
        <v>1362</v>
      </c>
      <c r="E9145" t="s">
        <v>22394</v>
      </c>
      <c r="F9145" t="s">
        <v>40336</v>
      </c>
      <c r="G9145" t="s">
        <v>40335</v>
      </c>
      <c r="H9145" s="18" t="s">
        <v>2047</v>
      </c>
    </row>
    <row r="9146" spans="1:8" x14ac:dyDescent="0.25">
      <c r="A9146" s="19" t="s">
        <v>22393</v>
      </c>
      <c r="B9146" t="s">
        <v>1553</v>
      </c>
      <c r="C9146" t="s">
        <v>40334</v>
      </c>
      <c r="D9146" t="s">
        <v>1370</v>
      </c>
      <c r="E9146" t="s">
        <v>22392</v>
      </c>
      <c r="F9146" t="s">
        <v>40333</v>
      </c>
      <c r="G9146" t="s">
        <v>40332</v>
      </c>
      <c r="H9146" s="18" t="s">
        <v>2075</v>
      </c>
    </row>
    <row r="9147" spans="1:8" x14ac:dyDescent="0.25">
      <c r="A9147" s="19" t="s">
        <v>22391</v>
      </c>
      <c r="B9147" t="s">
        <v>38676</v>
      </c>
      <c r="C9147" t="s">
        <v>40331</v>
      </c>
      <c r="D9147" t="s">
        <v>1378</v>
      </c>
      <c r="E9147" t="s">
        <v>22390</v>
      </c>
      <c r="F9147" t="s">
        <v>40330</v>
      </c>
      <c r="G9147" t="s">
        <v>40329</v>
      </c>
      <c r="H9147" s="18" t="s">
        <v>2101</v>
      </c>
    </row>
    <row r="9148" spans="1:8" x14ac:dyDescent="0.25">
      <c r="A9148" s="19" t="s">
        <v>22389</v>
      </c>
      <c r="B9148" t="s">
        <v>1493</v>
      </c>
      <c r="C9148" t="s">
        <v>40328</v>
      </c>
      <c r="D9148" t="s">
        <v>1386</v>
      </c>
      <c r="E9148" t="s">
        <v>22388</v>
      </c>
      <c r="F9148" t="s">
        <v>40327</v>
      </c>
      <c r="G9148" t="s">
        <v>40326</v>
      </c>
      <c r="H9148" s="18" t="s">
        <v>2126</v>
      </c>
    </row>
    <row r="9149" spans="1:8" x14ac:dyDescent="0.25">
      <c r="A9149" s="19" t="s">
        <v>22387</v>
      </c>
      <c r="B9149" t="s">
        <v>1384</v>
      </c>
      <c r="C9149" t="s">
        <v>40325</v>
      </c>
      <c r="D9149" t="s">
        <v>1394</v>
      </c>
      <c r="E9149" t="s">
        <v>22386</v>
      </c>
      <c r="F9149" t="s">
        <v>40324</v>
      </c>
      <c r="G9149" t="s">
        <v>40323</v>
      </c>
      <c r="H9149" s="18" t="s">
        <v>2149</v>
      </c>
    </row>
    <row r="9150" spans="1:8" x14ac:dyDescent="0.25">
      <c r="A9150" s="19" t="s">
        <v>22385</v>
      </c>
      <c r="B9150" t="s">
        <v>1336</v>
      </c>
      <c r="C9150" t="s">
        <v>40322</v>
      </c>
      <c r="D9150" t="s">
        <v>1402</v>
      </c>
      <c r="E9150" t="s">
        <v>22384</v>
      </c>
      <c r="F9150" t="s">
        <v>40321</v>
      </c>
      <c r="G9150" t="s">
        <v>40320</v>
      </c>
      <c r="H9150" s="18" t="s">
        <v>2173</v>
      </c>
    </row>
    <row r="9151" spans="1:8" x14ac:dyDescent="0.25">
      <c r="A9151" s="19" t="s">
        <v>22383</v>
      </c>
      <c r="B9151" t="s">
        <v>1558</v>
      </c>
      <c r="C9151" t="s">
        <v>40319</v>
      </c>
      <c r="D9151" t="s">
        <v>1410</v>
      </c>
      <c r="E9151" t="s">
        <v>22382</v>
      </c>
      <c r="F9151" t="s">
        <v>40318</v>
      </c>
      <c r="G9151" t="s">
        <v>40317</v>
      </c>
      <c r="H9151" s="18" t="s">
        <v>2197</v>
      </c>
    </row>
    <row r="9152" spans="1:8" x14ac:dyDescent="0.25">
      <c r="A9152" s="19" t="s">
        <v>22381</v>
      </c>
      <c r="B9152" t="s">
        <v>40316</v>
      </c>
      <c r="C9152" t="s">
        <v>40315</v>
      </c>
      <c r="D9152" t="s">
        <v>1417</v>
      </c>
      <c r="E9152" t="s">
        <v>22379</v>
      </c>
      <c r="F9152" t="s">
        <v>40314</v>
      </c>
      <c r="G9152" t="s">
        <v>40313</v>
      </c>
      <c r="H9152" s="18" t="s">
        <v>2219</v>
      </c>
    </row>
    <row r="9153" spans="1:8" x14ac:dyDescent="0.25">
      <c r="A9153" s="19" t="s">
        <v>22378</v>
      </c>
      <c r="B9153" t="s">
        <v>40312</v>
      </c>
      <c r="C9153" t="s">
        <v>40311</v>
      </c>
      <c r="D9153" t="s">
        <v>1424</v>
      </c>
      <c r="E9153" t="s">
        <v>22377</v>
      </c>
      <c r="F9153" t="s">
        <v>40280</v>
      </c>
      <c r="G9153" t="s">
        <v>40310</v>
      </c>
      <c r="H9153" s="18" t="s">
        <v>2239</v>
      </c>
    </row>
    <row r="9154" spans="1:8" x14ac:dyDescent="0.25">
      <c r="A9154" s="19" t="s">
        <v>22376</v>
      </c>
      <c r="B9154" t="s">
        <v>40309</v>
      </c>
      <c r="C9154" t="s">
        <v>40308</v>
      </c>
      <c r="D9154" t="s">
        <v>1431</v>
      </c>
      <c r="E9154" t="s">
        <v>22375</v>
      </c>
      <c r="F9154" t="s">
        <v>40307</v>
      </c>
      <c r="G9154" t="s">
        <v>40306</v>
      </c>
      <c r="H9154" s="18" t="s">
        <v>2259</v>
      </c>
    </row>
    <row r="9155" spans="1:8" x14ac:dyDescent="0.25">
      <c r="A9155" s="19" t="s">
        <v>22374</v>
      </c>
      <c r="B9155" t="s">
        <v>40305</v>
      </c>
      <c r="C9155" t="s">
        <v>40304</v>
      </c>
      <c r="D9155" t="s">
        <v>1438</v>
      </c>
      <c r="E9155" t="s">
        <v>22373</v>
      </c>
      <c r="F9155" t="s">
        <v>40273</v>
      </c>
      <c r="G9155" t="s">
        <v>40303</v>
      </c>
      <c r="H9155" s="18" t="s">
        <v>2279</v>
      </c>
    </row>
    <row r="9156" spans="1:8" x14ac:dyDescent="0.25">
      <c r="A9156" s="19" t="s">
        <v>22372</v>
      </c>
      <c r="B9156" t="s">
        <v>40302</v>
      </c>
      <c r="C9156" t="s">
        <v>40301</v>
      </c>
      <c r="D9156" t="s">
        <v>1445</v>
      </c>
      <c r="E9156" t="s">
        <v>22371</v>
      </c>
      <c r="F9156" t="s">
        <v>40300</v>
      </c>
      <c r="G9156" t="s">
        <v>40299</v>
      </c>
      <c r="H9156" s="18" t="s">
        <v>22276</v>
      </c>
    </row>
    <row r="9157" spans="1:8" x14ac:dyDescent="0.25">
      <c r="A9157" s="19" t="s">
        <v>22370</v>
      </c>
      <c r="B9157" t="s">
        <v>40298</v>
      </c>
      <c r="C9157" t="s">
        <v>40297</v>
      </c>
      <c r="D9157" t="s">
        <v>1452</v>
      </c>
      <c r="E9157" t="s">
        <v>22369</v>
      </c>
      <c r="F9157" t="s">
        <v>40296</v>
      </c>
      <c r="G9157" t="s">
        <v>40295</v>
      </c>
      <c r="H9157" s="18" t="s">
        <v>1791</v>
      </c>
    </row>
    <row r="9158" spans="1:8" x14ac:dyDescent="0.25">
      <c r="A9158" s="19" t="s">
        <v>22368</v>
      </c>
      <c r="B9158" t="s">
        <v>40294</v>
      </c>
      <c r="C9158" t="s">
        <v>40293</v>
      </c>
      <c r="D9158" t="s">
        <v>1459</v>
      </c>
      <c r="E9158" t="s">
        <v>22367</v>
      </c>
      <c r="F9158" t="s">
        <v>40292</v>
      </c>
      <c r="G9158" t="s">
        <v>40291</v>
      </c>
      <c r="H9158" s="18" t="s">
        <v>1838</v>
      </c>
    </row>
    <row r="9159" spans="1:8" x14ac:dyDescent="0.25">
      <c r="A9159" s="19" t="s">
        <v>22366</v>
      </c>
      <c r="B9159" t="s">
        <v>40290</v>
      </c>
      <c r="C9159" t="s">
        <v>40289</v>
      </c>
      <c r="D9159" t="s">
        <v>1467</v>
      </c>
      <c r="E9159" t="s">
        <v>22365</v>
      </c>
      <c r="F9159" t="s">
        <v>40288</v>
      </c>
      <c r="G9159" t="s">
        <v>40287</v>
      </c>
      <c r="H9159" s="18" t="s">
        <v>1881</v>
      </c>
    </row>
    <row r="9160" spans="1:8" x14ac:dyDescent="0.25">
      <c r="A9160" s="19" t="s">
        <v>22364</v>
      </c>
      <c r="B9160" t="s">
        <v>18932</v>
      </c>
      <c r="C9160" t="s">
        <v>40286</v>
      </c>
      <c r="D9160" t="s">
        <v>1474</v>
      </c>
      <c r="E9160" t="s">
        <v>22362</v>
      </c>
      <c r="F9160" t="s">
        <v>40285</v>
      </c>
      <c r="G9160" t="s">
        <v>40284</v>
      </c>
      <c r="H9160" s="18" t="s">
        <v>1922</v>
      </c>
    </row>
    <row r="9161" spans="1:8" x14ac:dyDescent="0.25">
      <c r="A9161" s="19" t="s">
        <v>22361</v>
      </c>
      <c r="B9161" t="s">
        <v>40283</v>
      </c>
      <c r="C9161" t="s">
        <v>40282</v>
      </c>
      <c r="D9161" t="s">
        <v>22443</v>
      </c>
      <c r="E9161" t="s">
        <v>22360</v>
      </c>
      <c r="F9161" t="s">
        <v>22359</v>
      </c>
      <c r="G9161" t="s">
        <v>40281</v>
      </c>
      <c r="H9161" s="18" t="s">
        <v>1959</v>
      </c>
    </row>
    <row r="9162" spans="1:8" x14ac:dyDescent="0.25">
      <c r="A9162" s="19" t="s">
        <v>22358</v>
      </c>
      <c r="B9162" t="s">
        <v>40280</v>
      </c>
      <c r="C9162" t="s">
        <v>40279</v>
      </c>
      <c r="D9162" t="s">
        <v>1488</v>
      </c>
      <c r="E9162" t="s">
        <v>22357</v>
      </c>
      <c r="F9162" t="s">
        <v>22356</v>
      </c>
      <c r="G9162" t="s">
        <v>40278</v>
      </c>
      <c r="H9162" s="18" t="s">
        <v>1992</v>
      </c>
    </row>
    <row r="9163" spans="1:8" x14ac:dyDescent="0.25">
      <c r="A9163" s="19" t="s">
        <v>22355</v>
      </c>
      <c r="B9163" t="s">
        <v>40277</v>
      </c>
      <c r="C9163" t="s">
        <v>40276</v>
      </c>
      <c r="D9163" t="s">
        <v>429</v>
      </c>
      <c r="E9163" t="s">
        <v>22354</v>
      </c>
      <c r="F9163" t="s">
        <v>40275</v>
      </c>
      <c r="G9163" t="s">
        <v>40274</v>
      </c>
      <c r="H9163" s="18" t="s">
        <v>2024</v>
      </c>
    </row>
    <row r="9164" spans="1:8" x14ac:dyDescent="0.25">
      <c r="A9164" s="19" t="s">
        <v>22353</v>
      </c>
      <c r="B9164" t="s">
        <v>40273</v>
      </c>
      <c r="C9164" t="s">
        <v>40272</v>
      </c>
      <c r="D9164" t="s">
        <v>507</v>
      </c>
      <c r="E9164" t="s">
        <v>22352</v>
      </c>
      <c r="F9164" t="s">
        <v>40271</v>
      </c>
      <c r="G9164" t="s">
        <v>40270</v>
      </c>
      <c r="H9164" s="18" t="s">
        <v>2054</v>
      </c>
    </row>
    <row r="9165" spans="1:8" x14ac:dyDescent="0.25">
      <c r="A9165" s="19" t="s">
        <v>22351</v>
      </c>
      <c r="B9165" t="s">
        <v>40269</v>
      </c>
      <c r="C9165" t="s">
        <v>40268</v>
      </c>
      <c r="D9165" t="s">
        <v>566</v>
      </c>
      <c r="E9165" t="s">
        <v>22350</v>
      </c>
      <c r="F9165" t="s">
        <v>22349</v>
      </c>
      <c r="G9165" t="s">
        <v>40267</v>
      </c>
      <c r="H9165" s="18" t="s">
        <v>2082</v>
      </c>
    </row>
    <row r="9166" spans="1:8" x14ac:dyDescent="0.25">
      <c r="A9166" s="19" t="s">
        <v>22348</v>
      </c>
      <c r="B9166" t="s">
        <v>40266</v>
      </c>
      <c r="C9166" t="s">
        <v>40265</v>
      </c>
      <c r="D9166" t="s">
        <v>619</v>
      </c>
      <c r="E9166" t="s">
        <v>22347</v>
      </c>
      <c r="F9166" t="s">
        <v>40264</v>
      </c>
      <c r="G9166" t="s">
        <v>40263</v>
      </c>
      <c r="H9166" s="18" t="s">
        <v>2108</v>
      </c>
    </row>
    <row r="9167" spans="1:8" x14ac:dyDescent="0.25">
      <c r="A9167" s="19" t="s">
        <v>22346</v>
      </c>
      <c r="B9167" t="s">
        <v>40262</v>
      </c>
      <c r="C9167" t="s">
        <v>40261</v>
      </c>
      <c r="D9167" t="s">
        <v>667</v>
      </c>
      <c r="E9167" t="s">
        <v>22344</v>
      </c>
      <c r="F9167" t="s">
        <v>40260</v>
      </c>
      <c r="G9167" t="s">
        <v>40259</v>
      </c>
      <c r="H9167" s="18" t="s">
        <v>2133</v>
      </c>
    </row>
    <row r="9168" spans="1:8" x14ac:dyDescent="0.25">
      <c r="A9168" s="19" t="s">
        <v>22343</v>
      </c>
      <c r="B9168" t="s">
        <v>22342</v>
      </c>
      <c r="C9168" t="s">
        <v>40258</v>
      </c>
      <c r="D9168" t="s">
        <v>712</v>
      </c>
      <c r="E9168" t="s">
        <v>22341</v>
      </c>
      <c r="F9168" t="s">
        <v>40257</v>
      </c>
      <c r="G9168" t="s">
        <v>40256</v>
      </c>
      <c r="H9168" s="18" t="s">
        <v>2156</v>
      </c>
    </row>
    <row r="9169" spans="1:8" x14ac:dyDescent="0.25">
      <c r="A9169" s="19" t="s">
        <v>22340</v>
      </c>
      <c r="B9169" t="s">
        <v>40255</v>
      </c>
      <c r="C9169" t="s">
        <v>40254</v>
      </c>
      <c r="D9169" t="s">
        <v>752</v>
      </c>
      <c r="E9169" t="s">
        <v>22339</v>
      </c>
      <c r="F9169" t="s">
        <v>22338</v>
      </c>
      <c r="G9169" t="s">
        <v>40253</v>
      </c>
      <c r="H9169" s="18" t="s">
        <v>2180</v>
      </c>
    </row>
    <row r="9170" spans="1:8" x14ac:dyDescent="0.25">
      <c r="A9170" s="19" t="s">
        <v>22337</v>
      </c>
      <c r="B9170" t="s">
        <v>40252</v>
      </c>
      <c r="C9170" t="s">
        <v>40251</v>
      </c>
      <c r="D9170" t="s">
        <v>789</v>
      </c>
      <c r="E9170" t="s">
        <v>22335</v>
      </c>
      <c r="F9170" t="s">
        <v>40250</v>
      </c>
      <c r="G9170" t="s">
        <v>40249</v>
      </c>
      <c r="H9170" s="18" t="s">
        <v>2203</v>
      </c>
    </row>
    <row r="9171" spans="1:8" x14ac:dyDescent="0.25">
      <c r="A9171" s="19" t="s">
        <v>22334</v>
      </c>
      <c r="B9171" t="s">
        <v>40248</v>
      </c>
      <c r="C9171" t="s">
        <v>40247</v>
      </c>
      <c r="D9171" t="s">
        <v>825</v>
      </c>
      <c r="E9171" t="s">
        <v>22333</v>
      </c>
      <c r="F9171" t="s">
        <v>22332</v>
      </c>
      <c r="G9171" t="s">
        <v>40246</v>
      </c>
      <c r="H9171" s="18" t="s">
        <v>2224</v>
      </c>
    </row>
    <row r="9172" spans="1:8" x14ac:dyDescent="0.25">
      <c r="A9172" s="19" t="s">
        <v>22331</v>
      </c>
      <c r="B9172" t="s">
        <v>22330</v>
      </c>
      <c r="C9172" t="s">
        <v>40245</v>
      </c>
      <c r="D9172" t="s">
        <v>857</v>
      </c>
      <c r="E9172" t="s">
        <v>22329</v>
      </c>
      <c r="F9172" t="s">
        <v>22328</v>
      </c>
      <c r="G9172" t="s">
        <v>40244</v>
      </c>
      <c r="H9172" s="18" t="s">
        <v>2244</v>
      </c>
    </row>
    <row r="9173" spans="1:8" x14ac:dyDescent="0.25">
      <c r="A9173" s="19" t="s">
        <v>22327</v>
      </c>
      <c r="B9173" t="s">
        <v>40243</v>
      </c>
      <c r="C9173" t="s">
        <v>40242</v>
      </c>
      <c r="D9173" t="s">
        <v>886</v>
      </c>
      <c r="E9173" t="s">
        <v>22326</v>
      </c>
      <c r="F9173" t="s">
        <v>22325</v>
      </c>
      <c r="G9173" t="s">
        <v>40241</v>
      </c>
      <c r="H9173" s="18" t="s">
        <v>2264</v>
      </c>
    </row>
    <row r="9174" spans="1:8" x14ac:dyDescent="0.25">
      <c r="A9174" s="19" t="s">
        <v>22324</v>
      </c>
      <c r="B9174" t="s">
        <v>40240</v>
      </c>
      <c r="C9174" t="s">
        <v>40239</v>
      </c>
      <c r="D9174" t="s">
        <v>22345</v>
      </c>
      <c r="E9174" t="s">
        <v>22323</v>
      </c>
      <c r="F9174" t="s">
        <v>40238</v>
      </c>
      <c r="G9174" t="s">
        <v>40237</v>
      </c>
      <c r="H9174" s="18" t="s">
        <v>2284</v>
      </c>
    </row>
    <row r="9175" spans="1:8" x14ac:dyDescent="0.25">
      <c r="A9175" s="19" t="s">
        <v>22322</v>
      </c>
      <c r="B9175" t="s">
        <v>22321</v>
      </c>
      <c r="C9175" t="s">
        <v>40236</v>
      </c>
      <c r="D9175" t="s">
        <v>943</v>
      </c>
      <c r="E9175" t="s">
        <v>22320</v>
      </c>
      <c r="F9175" t="s">
        <v>22319</v>
      </c>
      <c r="G9175" t="s">
        <v>40235</v>
      </c>
      <c r="H9175" s="18" t="s">
        <v>2304</v>
      </c>
    </row>
    <row r="9176" spans="1:8" x14ac:dyDescent="0.25">
      <c r="A9176" s="19" t="s">
        <v>22318</v>
      </c>
      <c r="B9176" t="s">
        <v>22317</v>
      </c>
      <c r="C9176" t="s">
        <v>40234</v>
      </c>
      <c r="D9176" t="s">
        <v>483</v>
      </c>
      <c r="E9176" t="s">
        <v>22316</v>
      </c>
      <c r="F9176" t="s">
        <v>22315</v>
      </c>
      <c r="G9176" t="s">
        <v>40233</v>
      </c>
      <c r="H9176" s="18" t="s">
        <v>2323</v>
      </c>
    </row>
    <row r="9177" spans="1:8" x14ac:dyDescent="0.25">
      <c r="A9177" s="19" t="s">
        <v>22314</v>
      </c>
      <c r="B9177" t="s">
        <v>22313</v>
      </c>
      <c r="C9177" t="s">
        <v>40232</v>
      </c>
      <c r="D9177" t="s">
        <v>546</v>
      </c>
      <c r="E9177" t="s">
        <v>22312</v>
      </c>
      <c r="F9177" t="s">
        <v>22311</v>
      </c>
      <c r="G9177" t="s">
        <v>40231</v>
      </c>
      <c r="H9177" s="18" t="s">
        <v>2341</v>
      </c>
    </row>
    <row r="9178" spans="1:8" x14ac:dyDescent="0.25">
      <c r="A9178" s="19" t="s">
        <v>22310</v>
      </c>
      <c r="B9178" t="s">
        <v>22309</v>
      </c>
      <c r="C9178" t="s">
        <v>40230</v>
      </c>
      <c r="D9178" t="s">
        <v>600</v>
      </c>
      <c r="E9178" t="s">
        <v>22308</v>
      </c>
      <c r="F9178" t="s">
        <v>22307</v>
      </c>
      <c r="G9178" t="s">
        <v>40229</v>
      </c>
      <c r="H9178" s="18" t="s">
        <v>2359</v>
      </c>
    </row>
    <row r="9179" spans="1:8" x14ac:dyDescent="0.25">
      <c r="A9179" s="19" t="s">
        <v>22306</v>
      </c>
      <c r="B9179" t="s">
        <v>22305</v>
      </c>
      <c r="C9179" t="s">
        <v>22304</v>
      </c>
      <c r="D9179" t="s">
        <v>420</v>
      </c>
      <c r="E9179" t="s">
        <v>22303</v>
      </c>
      <c r="F9179" t="s">
        <v>22302</v>
      </c>
      <c r="G9179" t="s">
        <v>40228</v>
      </c>
      <c r="H9179" s="18" t="s">
        <v>2376</v>
      </c>
    </row>
    <row r="9180" spans="1:8" x14ac:dyDescent="0.25">
      <c r="A9180" s="19" t="s">
        <v>22301</v>
      </c>
      <c r="B9180" t="s">
        <v>22300</v>
      </c>
      <c r="C9180" t="s">
        <v>22299</v>
      </c>
      <c r="D9180" t="s">
        <v>499</v>
      </c>
      <c r="E9180" t="s">
        <v>22298</v>
      </c>
      <c r="F9180" t="s">
        <v>22297</v>
      </c>
      <c r="G9180" t="s">
        <v>40227</v>
      </c>
      <c r="H9180" s="18" t="s">
        <v>2393</v>
      </c>
    </row>
    <row r="9181" spans="1:8" x14ac:dyDescent="0.25">
      <c r="A9181" s="19" t="s">
        <v>22296</v>
      </c>
      <c r="B9181" t="s">
        <v>22295</v>
      </c>
      <c r="C9181" t="s">
        <v>22294</v>
      </c>
      <c r="D9181" t="s">
        <v>559</v>
      </c>
      <c r="E9181" t="s">
        <v>22293</v>
      </c>
      <c r="F9181" t="s">
        <v>22292</v>
      </c>
      <c r="G9181" t="s">
        <v>40226</v>
      </c>
      <c r="H9181" s="18" t="s">
        <v>2407</v>
      </c>
    </row>
    <row r="9182" spans="1:8" x14ac:dyDescent="0.25">
      <c r="A9182" s="19" t="s">
        <v>22291</v>
      </c>
      <c r="B9182" t="s">
        <v>22290</v>
      </c>
      <c r="C9182" t="s">
        <v>22289</v>
      </c>
      <c r="D9182" t="s">
        <v>612</v>
      </c>
      <c r="E9182" t="s">
        <v>22288</v>
      </c>
      <c r="F9182" t="s">
        <v>22287</v>
      </c>
      <c r="G9182" t="s">
        <v>40225</v>
      </c>
      <c r="H9182" s="18" t="s">
        <v>2421</v>
      </c>
    </row>
    <row r="9183" spans="1:8" x14ac:dyDescent="0.25">
      <c r="A9183" s="19" t="s">
        <v>22286</v>
      </c>
      <c r="B9183" t="s">
        <v>22285</v>
      </c>
      <c r="C9183" t="s">
        <v>22284</v>
      </c>
      <c r="D9183" t="s">
        <v>660</v>
      </c>
      <c r="E9183" t="s">
        <v>22283</v>
      </c>
      <c r="F9183" t="s">
        <v>22282</v>
      </c>
      <c r="G9183" t="s">
        <v>40224</v>
      </c>
      <c r="H9183" s="18" t="s">
        <v>2434</v>
      </c>
    </row>
    <row r="9184" spans="1:8" x14ac:dyDescent="0.25">
      <c r="A9184" s="19" t="s">
        <v>22281</v>
      </c>
      <c r="B9184" t="s">
        <v>22280</v>
      </c>
      <c r="C9184" t="s">
        <v>22279</v>
      </c>
      <c r="D9184" t="s">
        <v>705</v>
      </c>
      <c r="E9184" t="s">
        <v>22278</v>
      </c>
      <c r="F9184" t="s">
        <v>22277</v>
      </c>
      <c r="G9184" t="s">
        <v>40223</v>
      </c>
      <c r="H9184" s="18" t="s">
        <v>2447</v>
      </c>
    </row>
    <row r="9185" spans="1:8" x14ac:dyDescent="0.25">
      <c r="A9185" s="19" t="s">
        <v>22275</v>
      </c>
      <c r="B9185" t="s">
        <v>22274</v>
      </c>
      <c r="C9185" t="s">
        <v>22273</v>
      </c>
      <c r="D9185" t="s">
        <v>746</v>
      </c>
      <c r="E9185" t="s">
        <v>22272</v>
      </c>
      <c r="F9185" t="s">
        <v>22271</v>
      </c>
      <c r="G9185" t="s">
        <v>40222</v>
      </c>
      <c r="H9185" s="18" t="s">
        <v>2460</v>
      </c>
    </row>
    <row r="9186" spans="1:8" x14ac:dyDescent="0.25">
      <c r="A9186" s="19" t="s">
        <v>22270</v>
      </c>
      <c r="B9186" t="s">
        <v>22269</v>
      </c>
      <c r="C9186" t="s">
        <v>22268</v>
      </c>
      <c r="D9186" t="s">
        <v>783</v>
      </c>
      <c r="E9186" t="s">
        <v>22267</v>
      </c>
      <c r="F9186" t="s">
        <v>22266</v>
      </c>
      <c r="G9186" t="s">
        <v>40221</v>
      </c>
      <c r="H9186" s="18" t="s">
        <v>2472</v>
      </c>
    </row>
    <row r="9187" spans="1:8" x14ac:dyDescent="0.25">
      <c r="A9187" s="19" t="s">
        <v>22265</v>
      </c>
      <c r="B9187" t="s">
        <v>22264</v>
      </c>
      <c r="C9187" t="s">
        <v>22263</v>
      </c>
      <c r="D9187" t="s">
        <v>819</v>
      </c>
      <c r="E9187" t="s">
        <v>22262</v>
      </c>
      <c r="F9187" t="s">
        <v>22261</v>
      </c>
      <c r="G9187" t="s">
        <v>40220</v>
      </c>
      <c r="H9187" s="18" t="s">
        <v>2484</v>
      </c>
    </row>
    <row r="9188" spans="1:8" x14ac:dyDescent="0.25">
      <c r="A9188" s="19" t="s">
        <v>22260</v>
      </c>
      <c r="B9188" t="s">
        <v>22259</v>
      </c>
      <c r="C9188" t="s">
        <v>22258</v>
      </c>
      <c r="D9188" t="s">
        <v>852</v>
      </c>
      <c r="E9188" t="s">
        <v>22257</v>
      </c>
      <c r="F9188" t="s">
        <v>22256</v>
      </c>
      <c r="G9188" t="s">
        <v>40219</v>
      </c>
      <c r="H9188" s="18" t="s">
        <v>2496</v>
      </c>
    </row>
    <row r="9189" spans="1:8" x14ac:dyDescent="0.25">
      <c r="A9189" s="19" t="s">
        <v>22255</v>
      </c>
      <c r="B9189" t="s">
        <v>22254</v>
      </c>
      <c r="C9189" t="s">
        <v>22253</v>
      </c>
      <c r="D9189" t="s">
        <v>881</v>
      </c>
      <c r="E9189" t="s">
        <v>22252</v>
      </c>
      <c r="F9189" t="s">
        <v>22251</v>
      </c>
      <c r="G9189" t="s">
        <v>40218</v>
      </c>
      <c r="H9189" s="18" t="s">
        <v>2508</v>
      </c>
    </row>
    <row r="9190" spans="1:8" x14ac:dyDescent="0.25">
      <c r="A9190" s="19" t="s">
        <v>22250</v>
      </c>
      <c r="B9190" t="s">
        <v>22249</v>
      </c>
      <c r="C9190" t="s">
        <v>22248</v>
      </c>
      <c r="D9190" t="s">
        <v>910</v>
      </c>
      <c r="E9190" t="s">
        <v>22247</v>
      </c>
      <c r="F9190" t="s">
        <v>22246</v>
      </c>
      <c r="G9190" t="s">
        <v>40217</v>
      </c>
      <c r="H9190" s="18" t="s">
        <v>2520</v>
      </c>
    </row>
    <row r="9191" spans="1:8" x14ac:dyDescent="0.25">
      <c r="A9191" s="19" t="s">
        <v>22245</v>
      </c>
      <c r="B9191" t="s">
        <v>22244</v>
      </c>
      <c r="C9191" t="s">
        <v>22243</v>
      </c>
      <c r="D9191" t="s">
        <v>939</v>
      </c>
      <c r="E9191" t="s">
        <v>22242</v>
      </c>
      <c r="F9191" t="s">
        <v>22241</v>
      </c>
      <c r="G9191" t="s">
        <v>40216</v>
      </c>
      <c r="H9191" s="18" t="s">
        <v>2531</v>
      </c>
    </row>
    <row r="9192" spans="1:8" x14ac:dyDescent="0.25">
      <c r="A9192" s="19" t="s">
        <v>22240</v>
      </c>
      <c r="B9192" t="s">
        <v>22239</v>
      </c>
      <c r="C9192" t="s">
        <v>22238</v>
      </c>
      <c r="D9192" t="s">
        <v>967</v>
      </c>
      <c r="E9192" t="s">
        <v>22237</v>
      </c>
      <c r="F9192" t="s">
        <v>22236</v>
      </c>
      <c r="G9192" t="s">
        <v>40215</v>
      </c>
      <c r="H9192" s="18" t="s">
        <v>2541</v>
      </c>
    </row>
    <row r="9193" spans="1:8" x14ac:dyDescent="0.25">
      <c r="A9193" s="19" t="s">
        <v>22235</v>
      </c>
      <c r="B9193" t="s">
        <v>40214</v>
      </c>
      <c r="C9193" t="s">
        <v>22234</v>
      </c>
      <c r="D9193" t="s">
        <v>994</v>
      </c>
      <c r="E9193" t="s">
        <v>22233</v>
      </c>
      <c r="F9193" t="s">
        <v>22232</v>
      </c>
      <c r="G9193" t="s">
        <v>40213</v>
      </c>
      <c r="H9193" s="18" t="s">
        <v>2550</v>
      </c>
    </row>
    <row r="9194" spans="1:8" x14ac:dyDescent="0.25">
      <c r="A9194" s="19" t="s">
        <v>22231</v>
      </c>
      <c r="B9194" t="s">
        <v>22230</v>
      </c>
      <c r="C9194" t="s">
        <v>22229</v>
      </c>
      <c r="D9194" t="s">
        <v>1019</v>
      </c>
      <c r="E9194" t="s">
        <v>22228</v>
      </c>
      <c r="F9194" t="s">
        <v>22227</v>
      </c>
      <c r="G9194" t="s">
        <v>40212</v>
      </c>
      <c r="H9194" s="18" t="s">
        <v>2559</v>
      </c>
    </row>
    <row r="9195" spans="1:8" x14ac:dyDescent="0.25">
      <c r="A9195" s="19" t="s">
        <v>22226</v>
      </c>
      <c r="B9195" t="s">
        <v>22225</v>
      </c>
      <c r="C9195" t="s">
        <v>22224</v>
      </c>
      <c r="D9195" t="s">
        <v>1042</v>
      </c>
      <c r="E9195" t="s">
        <v>22223</v>
      </c>
      <c r="F9195" t="s">
        <v>40211</v>
      </c>
      <c r="G9195" t="s">
        <v>40210</v>
      </c>
      <c r="H9195" s="18" t="s">
        <v>2568</v>
      </c>
    </row>
    <row r="9196" spans="1:8" x14ac:dyDescent="0.25">
      <c r="A9196" s="19" t="s">
        <v>22222</v>
      </c>
      <c r="B9196" t="s">
        <v>22221</v>
      </c>
      <c r="C9196" t="s">
        <v>22220</v>
      </c>
      <c r="D9196" t="s">
        <v>1064</v>
      </c>
      <c r="E9196" t="s">
        <v>22219</v>
      </c>
      <c r="F9196" t="s">
        <v>22218</v>
      </c>
      <c r="G9196" t="s">
        <v>40209</v>
      </c>
      <c r="H9196" s="18" t="s">
        <v>2576</v>
      </c>
    </row>
    <row r="9197" spans="1:8" x14ac:dyDescent="0.25">
      <c r="A9197" s="19" t="s">
        <v>22217</v>
      </c>
      <c r="B9197" t="s">
        <v>40208</v>
      </c>
      <c r="C9197" t="s">
        <v>22216</v>
      </c>
      <c r="D9197" t="s">
        <v>1083</v>
      </c>
      <c r="E9197" t="s">
        <v>22215</v>
      </c>
      <c r="F9197" t="s">
        <v>22214</v>
      </c>
      <c r="G9197" t="s">
        <v>40207</v>
      </c>
      <c r="H9197" s="18" t="s">
        <v>2584</v>
      </c>
    </row>
    <row r="9198" spans="1:8" x14ac:dyDescent="0.25">
      <c r="A9198" s="19" t="s">
        <v>22213</v>
      </c>
      <c r="B9198" t="s">
        <v>22212</v>
      </c>
      <c r="C9198" t="s">
        <v>22211</v>
      </c>
      <c r="D9198" t="s">
        <v>1102</v>
      </c>
      <c r="E9198" t="s">
        <v>22210</v>
      </c>
      <c r="F9198" t="s">
        <v>22209</v>
      </c>
      <c r="G9198" t="s">
        <v>40206</v>
      </c>
      <c r="H9198" s="18" t="s">
        <v>2592</v>
      </c>
    </row>
    <row r="9199" spans="1:8" x14ac:dyDescent="0.25">
      <c r="A9199" s="19" t="s">
        <v>22208</v>
      </c>
      <c r="B9199" t="s">
        <v>40205</v>
      </c>
      <c r="C9199" t="s">
        <v>22207</v>
      </c>
      <c r="D9199" t="s">
        <v>1119</v>
      </c>
      <c r="E9199" t="s">
        <v>22206</v>
      </c>
      <c r="F9199" t="s">
        <v>22205</v>
      </c>
      <c r="G9199" t="s">
        <v>40204</v>
      </c>
      <c r="H9199" s="18" t="s">
        <v>22180</v>
      </c>
    </row>
    <row r="9200" spans="1:8" x14ac:dyDescent="0.25">
      <c r="A9200" s="19" t="s">
        <v>22204</v>
      </c>
      <c r="B9200" t="s">
        <v>40203</v>
      </c>
      <c r="C9200" t="s">
        <v>22203</v>
      </c>
      <c r="D9200" t="s">
        <v>1134</v>
      </c>
      <c r="E9200" t="s">
        <v>22202</v>
      </c>
      <c r="F9200" t="s">
        <v>22201</v>
      </c>
      <c r="G9200" t="s">
        <v>40202</v>
      </c>
      <c r="H9200" s="18" t="s">
        <v>1801</v>
      </c>
    </row>
    <row r="9201" spans="1:8" x14ac:dyDescent="0.25">
      <c r="A9201" s="19" t="s">
        <v>22200</v>
      </c>
      <c r="B9201" t="s">
        <v>40201</v>
      </c>
      <c r="C9201" t="s">
        <v>22199</v>
      </c>
      <c r="D9201" t="s">
        <v>1149</v>
      </c>
      <c r="E9201" t="s">
        <v>22198</v>
      </c>
      <c r="F9201" t="s">
        <v>40181</v>
      </c>
      <c r="G9201" t="s">
        <v>40200</v>
      </c>
      <c r="H9201" s="18" t="s">
        <v>1848</v>
      </c>
    </row>
    <row r="9202" spans="1:8" x14ac:dyDescent="0.25">
      <c r="A9202" s="19" t="s">
        <v>22197</v>
      </c>
      <c r="B9202" t="s">
        <v>22196</v>
      </c>
      <c r="C9202" t="s">
        <v>22195</v>
      </c>
      <c r="D9202" t="s">
        <v>1164</v>
      </c>
      <c r="E9202" t="s">
        <v>22194</v>
      </c>
      <c r="F9202" t="s">
        <v>22193</v>
      </c>
      <c r="G9202" t="s">
        <v>40199</v>
      </c>
      <c r="H9202" s="18" t="s">
        <v>1891</v>
      </c>
    </row>
    <row r="9203" spans="1:8" x14ac:dyDescent="0.25">
      <c r="A9203" s="19" t="s">
        <v>22192</v>
      </c>
      <c r="B9203" t="s">
        <v>22191</v>
      </c>
      <c r="C9203" t="s">
        <v>40198</v>
      </c>
      <c r="D9203" t="s">
        <v>439</v>
      </c>
      <c r="E9203" t="s">
        <v>22190</v>
      </c>
      <c r="F9203" t="s">
        <v>22189</v>
      </c>
      <c r="G9203" t="s">
        <v>40197</v>
      </c>
      <c r="H9203" s="18" t="s">
        <v>1931</v>
      </c>
    </row>
    <row r="9204" spans="1:8" x14ac:dyDescent="0.25">
      <c r="A9204" s="19" t="s">
        <v>22188</v>
      </c>
      <c r="B9204" t="s">
        <v>22187</v>
      </c>
      <c r="C9204" t="s">
        <v>40196</v>
      </c>
      <c r="D9204" t="s">
        <v>515</v>
      </c>
      <c r="E9204" t="s">
        <v>22186</v>
      </c>
      <c r="F9204" t="s">
        <v>22185</v>
      </c>
      <c r="G9204" t="s">
        <v>40195</v>
      </c>
      <c r="H9204" s="18" t="s">
        <v>1998</v>
      </c>
    </row>
    <row r="9205" spans="1:8" x14ac:dyDescent="0.25">
      <c r="A9205" s="19" t="s">
        <v>22184</v>
      </c>
      <c r="B9205" t="s">
        <v>22183</v>
      </c>
      <c r="C9205" t="s">
        <v>40194</v>
      </c>
      <c r="D9205" t="s">
        <v>573</v>
      </c>
      <c r="E9205" t="s">
        <v>22182</v>
      </c>
      <c r="F9205" t="s">
        <v>22181</v>
      </c>
      <c r="G9205" t="s">
        <v>40193</v>
      </c>
      <c r="H9205" s="18" t="s">
        <v>2029</v>
      </c>
    </row>
    <row r="9206" spans="1:8" x14ac:dyDescent="0.25">
      <c r="A9206" s="19" t="s">
        <v>22179</v>
      </c>
      <c r="B9206" t="s">
        <v>22178</v>
      </c>
      <c r="C9206" t="s">
        <v>40192</v>
      </c>
      <c r="D9206" t="s">
        <v>625</v>
      </c>
      <c r="E9206" t="s">
        <v>22177</v>
      </c>
      <c r="F9206" t="s">
        <v>22176</v>
      </c>
      <c r="G9206" t="s">
        <v>40191</v>
      </c>
      <c r="H9206" s="18" t="s">
        <v>2058</v>
      </c>
    </row>
    <row r="9207" spans="1:8" x14ac:dyDescent="0.25">
      <c r="A9207" s="19" t="s">
        <v>22175</v>
      </c>
      <c r="B9207" t="s">
        <v>22174</v>
      </c>
      <c r="C9207" t="s">
        <v>40190</v>
      </c>
      <c r="D9207" t="s">
        <v>673</v>
      </c>
      <c r="E9207" t="s">
        <v>22173</v>
      </c>
      <c r="F9207" t="s">
        <v>22172</v>
      </c>
      <c r="G9207" t="s">
        <v>40189</v>
      </c>
      <c r="H9207" s="18" t="s">
        <v>2085</v>
      </c>
    </row>
    <row r="9208" spans="1:8" x14ac:dyDescent="0.25">
      <c r="A9208" s="19" t="s">
        <v>22171</v>
      </c>
      <c r="B9208" t="s">
        <v>22170</v>
      </c>
      <c r="C9208" t="s">
        <v>40188</v>
      </c>
      <c r="D9208" t="s">
        <v>715</v>
      </c>
      <c r="E9208" t="s">
        <v>22169</v>
      </c>
      <c r="F9208" t="s">
        <v>40187</v>
      </c>
      <c r="G9208" t="s">
        <v>40186</v>
      </c>
      <c r="H9208" s="18" t="s">
        <v>1761</v>
      </c>
    </row>
    <row r="9209" spans="1:8" x14ac:dyDescent="0.25">
      <c r="A9209" s="19" t="s">
        <v>22168</v>
      </c>
      <c r="B9209" t="s">
        <v>22167</v>
      </c>
      <c r="C9209" t="s">
        <v>40185</v>
      </c>
      <c r="D9209" t="s">
        <v>755</v>
      </c>
      <c r="E9209" t="s">
        <v>22166</v>
      </c>
      <c r="F9209" t="s">
        <v>22165</v>
      </c>
      <c r="G9209" t="s">
        <v>40184</v>
      </c>
      <c r="H9209" s="18" t="s">
        <v>1813</v>
      </c>
    </row>
    <row r="9210" spans="1:8" x14ac:dyDescent="0.25">
      <c r="A9210" s="19" t="s">
        <v>22164</v>
      </c>
      <c r="B9210" t="s">
        <v>22163</v>
      </c>
      <c r="C9210" t="s">
        <v>40183</v>
      </c>
      <c r="D9210" t="s">
        <v>792</v>
      </c>
      <c r="E9210" t="s">
        <v>22162</v>
      </c>
      <c r="F9210" t="s">
        <v>22161</v>
      </c>
      <c r="G9210" t="s">
        <v>40182</v>
      </c>
      <c r="H9210" s="18" t="s">
        <v>1858</v>
      </c>
    </row>
    <row r="9211" spans="1:8" x14ac:dyDescent="0.25">
      <c r="A9211" s="19" t="s">
        <v>22160</v>
      </c>
      <c r="B9211" t="s">
        <v>40181</v>
      </c>
      <c r="C9211" t="s">
        <v>40180</v>
      </c>
      <c r="D9211" t="s">
        <v>828</v>
      </c>
      <c r="E9211" t="s">
        <v>22159</v>
      </c>
      <c r="F9211" t="s">
        <v>22158</v>
      </c>
      <c r="G9211" t="s">
        <v>40179</v>
      </c>
      <c r="H9211" s="18" t="s">
        <v>1900</v>
      </c>
    </row>
    <row r="9212" spans="1:8" x14ac:dyDescent="0.25">
      <c r="A9212" s="19" t="s">
        <v>22157</v>
      </c>
      <c r="B9212" t="s">
        <v>22156</v>
      </c>
      <c r="C9212" t="s">
        <v>40178</v>
      </c>
      <c r="D9212" t="s">
        <v>860</v>
      </c>
      <c r="E9212" t="s">
        <v>22155</v>
      </c>
      <c r="F9212" t="s">
        <v>22154</v>
      </c>
      <c r="G9212" t="s">
        <v>40177</v>
      </c>
      <c r="H9212" s="18" t="s">
        <v>1939</v>
      </c>
    </row>
    <row r="9213" spans="1:8" x14ac:dyDescent="0.25">
      <c r="A9213" s="19" t="s">
        <v>22153</v>
      </c>
      <c r="B9213" t="s">
        <v>40176</v>
      </c>
      <c r="C9213" t="s">
        <v>40175</v>
      </c>
      <c r="D9213" t="s">
        <v>22112</v>
      </c>
      <c r="E9213" t="s">
        <v>22152</v>
      </c>
      <c r="F9213" t="s">
        <v>22151</v>
      </c>
      <c r="G9213" t="s">
        <v>40174</v>
      </c>
      <c r="H9213" s="18" t="s">
        <v>1972</v>
      </c>
    </row>
    <row r="9214" spans="1:8" x14ac:dyDescent="0.25">
      <c r="A9214" s="19" t="s">
        <v>22150</v>
      </c>
      <c r="B9214" t="s">
        <v>22149</v>
      </c>
      <c r="C9214" t="s">
        <v>40173</v>
      </c>
      <c r="D9214" t="s">
        <v>918</v>
      </c>
      <c r="E9214" t="s">
        <v>22148</v>
      </c>
      <c r="F9214" t="s">
        <v>22147</v>
      </c>
      <c r="G9214" t="s">
        <v>40172</v>
      </c>
      <c r="H9214" s="18" t="s">
        <v>2005</v>
      </c>
    </row>
    <row r="9215" spans="1:8" x14ac:dyDescent="0.25">
      <c r="A9215" s="19" t="s">
        <v>22146</v>
      </c>
      <c r="B9215" t="s">
        <v>22145</v>
      </c>
      <c r="C9215" t="s">
        <v>40171</v>
      </c>
      <c r="D9215" t="s">
        <v>22144</v>
      </c>
      <c r="E9215" t="s">
        <v>22143</v>
      </c>
      <c r="F9215" t="s">
        <v>22142</v>
      </c>
      <c r="G9215" t="s">
        <v>40170</v>
      </c>
      <c r="H9215" s="18" t="s">
        <v>2035</v>
      </c>
    </row>
    <row r="9216" spans="1:8" x14ac:dyDescent="0.25">
      <c r="A9216" s="19" t="s">
        <v>22141</v>
      </c>
      <c r="B9216" t="s">
        <v>22140</v>
      </c>
      <c r="C9216" t="s">
        <v>40169</v>
      </c>
      <c r="D9216" t="s">
        <v>974</v>
      </c>
      <c r="E9216" t="s">
        <v>22139</v>
      </c>
      <c r="F9216" t="s">
        <v>22138</v>
      </c>
      <c r="G9216" t="s">
        <v>40168</v>
      </c>
      <c r="H9216" s="18" t="s">
        <v>2064</v>
      </c>
    </row>
    <row r="9217" spans="1:8" x14ac:dyDescent="0.25">
      <c r="A9217" s="19" t="s">
        <v>22137</v>
      </c>
      <c r="B9217" t="s">
        <v>22136</v>
      </c>
      <c r="C9217" t="s">
        <v>40167</v>
      </c>
      <c r="D9217" t="s">
        <v>1001</v>
      </c>
      <c r="E9217" t="s">
        <v>22135</v>
      </c>
      <c r="F9217" t="s">
        <v>22134</v>
      </c>
      <c r="G9217" t="s">
        <v>40166</v>
      </c>
      <c r="H9217" s="18" t="s">
        <v>2091</v>
      </c>
    </row>
    <row r="9218" spans="1:8" x14ac:dyDescent="0.25">
      <c r="A9218" s="19" t="s">
        <v>22133</v>
      </c>
      <c r="B9218" t="s">
        <v>22132</v>
      </c>
      <c r="C9218" t="s">
        <v>40165</v>
      </c>
      <c r="D9218" t="s">
        <v>1024</v>
      </c>
      <c r="E9218" t="s">
        <v>22131</v>
      </c>
      <c r="F9218" t="s">
        <v>22130</v>
      </c>
      <c r="G9218" t="s">
        <v>40164</v>
      </c>
      <c r="H9218" s="18" t="s">
        <v>2116</v>
      </c>
    </row>
    <row r="9219" spans="1:8" x14ac:dyDescent="0.25">
      <c r="A9219" s="19" t="s">
        <v>22129</v>
      </c>
      <c r="B9219" t="s">
        <v>22128</v>
      </c>
      <c r="C9219" t="s">
        <v>40163</v>
      </c>
      <c r="D9219" t="s">
        <v>1047</v>
      </c>
      <c r="E9219" t="s">
        <v>22127</v>
      </c>
      <c r="F9219" t="s">
        <v>22126</v>
      </c>
      <c r="G9219" t="s">
        <v>40162</v>
      </c>
      <c r="H9219" s="18" t="s">
        <v>2141</v>
      </c>
    </row>
    <row r="9220" spans="1:8" x14ac:dyDescent="0.25">
      <c r="A9220" s="19" t="s">
        <v>22125</v>
      </c>
      <c r="B9220" t="s">
        <v>22124</v>
      </c>
      <c r="C9220" t="s">
        <v>40161</v>
      </c>
      <c r="D9220" t="s">
        <v>1069</v>
      </c>
      <c r="E9220" t="s">
        <v>22123</v>
      </c>
      <c r="F9220" t="s">
        <v>22122</v>
      </c>
      <c r="G9220" t="s">
        <v>40160</v>
      </c>
      <c r="H9220" s="18" t="s">
        <v>2164</v>
      </c>
    </row>
    <row r="9221" spans="1:8" x14ac:dyDescent="0.25">
      <c r="A9221" s="19" t="s">
        <v>22121</v>
      </c>
      <c r="B9221" t="s">
        <v>22120</v>
      </c>
      <c r="C9221" t="s">
        <v>40159</v>
      </c>
      <c r="D9221" t="s">
        <v>1088</v>
      </c>
      <c r="E9221" t="s">
        <v>22119</v>
      </c>
      <c r="F9221" t="s">
        <v>22118</v>
      </c>
      <c r="G9221" t="s">
        <v>40158</v>
      </c>
      <c r="H9221" s="18" t="s">
        <v>2188</v>
      </c>
    </row>
    <row r="9222" spans="1:8" x14ac:dyDescent="0.25">
      <c r="A9222" s="19" t="s">
        <v>22117</v>
      </c>
      <c r="B9222" t="s">
        <v>40157</v>
      </c>
      <c r="C9222" t="s">
        <v>40156</v>
      </c>
      <c r="D9222" t="s">
        <v>1107</v>
      </c>
      <c r="E9222" t="s">
        <v>22116</v>
      </c>
      <c r="F9222" t="s">
        <v>22115</v>
      </c>
      <c r="G9222" t="s">
        <v>40155</v>
      </c>
      <c r="H9222" s="18" t="s">
        <v>2211</v>
      </c>
    </row>
    <row r="9223" spans="1:8" x14ac:dyDescent="0.25">
      <c r="A9223" s="19" t="s">
        <v>22114</v>
      </c>
      <c r="B9223" t="s">
        <v>22113</v>
      </c>
      <c r="C9223" t="s">
        <v>40154</v>
      </c>
      <c r="D9223" t="s">
        <v>1123</v>
      </c>
      <c r="E9223" t="s">
        <v>22111</v>
      </c>
      <c r="F9223" t="s">
        <v>22110</v>
      </c>
      <c r="G9223" t="s">
        <v>40153</v>
      </c>
      <c r="H9223" s="18" t="s">
        <v>2231</v>
      </c>
    </row>
    <row r="9224" spans="1:8" x14ac:dyDescent="0.25">
      <c r="A9224" s="19" t="s">
        <v>22109</v>
      </c>
      <c r="B9224" t="s">
        <v>22108</v>
      </c>
      <c r="C9224" t="s">
        <v>40152</v>
      </c>
      <c r="D9224" t="s">
        <v>1138</v>
      </c>
      <c r="E9224" t="s">
        <v>22107</v>
      </c>
      <c r="F9224" t="s">
        <v>22106</v>
      </c>
      <c r="G9224" t="s">
        <v>40151</v>
      </c>
      <c r="H9224" s="18" t="s">
        <v>2251</v>
      </c>
    </row>
    <row r="9225" spans="1:8" x14ac:dyDescent="0.25">
      <c r="A9225" s="19" t="s">
        <v>22105</v>
      </c>
      <c r="B9225" t="s">
        <v>22104</v>
      </c>
      <c r="C9225" t="s">
        <v>40150</v>
      </c>
      <c r="D9225" t="s">
        <v>1153</v>
      </c>
      <c r="E9225" t="s">
        <v>22103</v>
      </c>
      <c r="F9225" t="s">
        <v>22102</v>
      </c>
      <c r="G9225" t="s">
        <v>40149</v>
      </c>
      <c r="H9225" s="18" t="s">
        <v>2271</v>
      </c>
    </row>
    <row r="9226" spans="1:8" x14ac:dyDescent="0.25">
      <c r="A9226" s="19" t="s">
        <v>22101</v>
      </c>
      <c r="B9226" t="s">
        <v>22100</v>
      </c>
      <c r="C9226" t="s">
        <v>40148</v>
      </c>
      <c r="D9226" t="s">
        <v>1168</v>
      </c>
      <c r="E9226" t="s">
        <v>22099</v>
      </c>
      <c r="F9226" t="s">
        <v>22098</v>
      </c>
      <c r="G9226" t="s">
        <v>40147</v>
      </c>
      <c r="H9226" s="18" t="s">
        <v>2291</v>
      </c>
    </row>
    <row r="9227" spans="1:8" x14ac:dyDescent="0.25">
      <c r="A9227" s="19" t="s">
        <v>22097</v>
      </c>
      <c r="B9227" t="s">
        <v>22096</v>
      </c>
      <c r="C9227" t="s">
        <v>40146</v>
      </c>
      <c r="D9227" t="s">
        <v>1183</v>
      </c>
      <c r="E9227" t="s">
        <v>22095</v>
      </c>
      <c r="F9227" t="s">
        <v>22094</v>
      </c>
      <c r="G9227" t="s">
        <v>40145</v>
      </c>
      <c r="H9227" s="18" t="s">
        <v>2311</v>
      </c>
    </row>
    <row r="9228" spans="1:8" x14ac:dyDescent="0.25">
      <c r="A9228" s="19" t="s">
        <v>22093</v>
      </c>
      <c r="B9228" t="s">
        <v>22092</v>
      </c>
      <c r="C9228" t="s">
        <v>40144</v>
      </c>
      <c r="D9228" t="s">
        <v>436</v>
      </c>
      <c r="E9228" t="s">
        <v>22091</v>
      </c>
      <c r="F9228" t="s">
        <v>40143</v>
      </c>
      <c r="G9228" t="s">
        <v>40142</v>
      </c>
      <c r="H9228" s="18" t="s">
        <v>2330</v>
      </c>
    </row>
    <row r="9229" spans="1:8" x14ac:dyDescent="0.25">
      <c r="A9229" s="19" t="s">
        <v>22090</v>
      </c>
      <c r="B9229" t="s">
        <v>22089</v>
      </c>
      <c r="C9229" t="s">
        <v>40141</v>
      </c>
      <c r="D9229" t="s">
        <v>513</v>
      </c>
      <c r="E9229" t="s">
        <v>22088</v>
      </c>
      <c r="F9229" t="s">
        <v>40140</v>
      </c>
      <c r="G9229" t="s">
        <v>40139</v>
      </c>
      <c r="H9229" s="18" t="s">
        <v>2348</v>
      </c>
    </row>
    <row r="9230" spans="1:8" x14ac:dyDescent="0.25">
      <c r="A9230" s="19" t="s">
        <v>22087</v>
      </c>
      <c r="B9230" t="s">
        <v>22086</v>
      </c>
      <c r="C9230" t="s">
        <v>40138</v>
      </c>
      <c r="D9230" t="s">
        <v>624</v>
      </c>
      <c r="E9230" t="s">
        <v>22085</v>
      </c>
      <c r="F9230" t="s">
        <v>40137</v>
      </c>
      <c r="G9230" t="s">
        <v>40136</v>
      </c>
      <c r="H9230" s="18" t="s">
        <v>1771</v>
      </c>
    </row>
    <row r="9231" spans="1:8" x14ac:dyDescent="0.25">
      <c r="A9231" s="19" t="s">
        <v>22084</v>
      </c>
      <c r="B9231" t="s">
        <v>22083</v>
      </c>
      <c r="C9231" t="s">
        <v>40135</v>
      </c>
      <c r="D9231" t="s">
        <v>672</v>
      </c>
      <c r="E9231" t="s">
        <v>22082</v>
      </c>
      <c r="F9231" t="s">
        <v>40134</v>
      </c>
      <c r="G9231" t="s">
        <v>40133</v>
      </c>
      <c r="H9231" s="18" t="s">
        <v>1819</v>
      </c>
    </row>
    <row r="9232" spans="1:8" x14ac:dyDescent="0.25">
      <c r="A9232" s="19" t="s">
        <v>22081</v>
      </c>
      <c r="B9232" t="s">
        <v>22080</v>
      </c>
      <c r="C9232" t="s">
        <v>40132</v>
      </c>
      <c r="D9232" t="s">
        <v>714</v>
      </c>
      <c r="E9232" t="s">
        <v>22079</v>
      </c>
      <c r="F9232" t="s">
        <v>22078</v>
      </c>
      <c r="G9232" t="s">
        <v>40131</v>
      </c>
      <c r="H9232" s="18" t="s">
        <v>1864</v>
      </c>
    </row>
    <row r="9233" spans="1:8" x14ac:dyDescent="0.25">
      <c r="A9233" s="19" t="s">
        <v>22077</v>
      </c>
      <c r="B9233" t="s">
        <v>22076</v>
      </c>
      <c r="C9233" t="s">
        <v>40130</v>
      </c>
      <c r="D9233" t="s">
        <v>754</v>
      </c>
      <c r="E9233" t="s">
        <v>22075</v>
      </c>
      <c r="F9233" t="s">
        <v>22074</v>
      </c>
      <c r="G9233" t="s">
        <v>40129</v>
      </c>
      <c r="H9233" s="18" t="s">
        <v>1906</v>
      </c>
    </row>
    <row r="9234" spans="1:8" x14ac:dyDescent="0.25">
      <c r="A9234" s="19" t="s">
        <v>22073</v>
      </c>
      <c r="B9234" t="s">
        <v>22072</v>
      </c>
      <c r="C9234" t="s">
        <v>40128</v>
      </c>
      <c r="D9234" t="s">
        <v>791</v>
      </c>
      <c r="E9234" t="s">
        <v>22071</v>
      </c>
      <c r="F9234" t="s">
        <v>22070</v>
      </c>
      <c r="G9234" t="s">
        <v>40127</v>
      </c>
      <c r="H9234" s="18" t="s">
        <v>1945</v>
      </c>
    </row>
    <row r="9235" spans="1:8" x14ac:dyDescent="0.25">
      <c r="A9235" s="19" t="s">
        <v>22069</v>
      </c>
      <c r="B9235" t="s">
        <v>40126</v>
      </c>
      <c r="C9235" t="s">
        <v>40125</v>
      </c>
      <c r="D9235" t="s">
        <v>827</v>
      </c>
      <c r="E9235" t="s">
        <v>22068</v>
      </c>
      <c r="F9235" t="s">
        <v>22067</v>
      </c>
      <c r="G9235" t="s">
        <v>40124</v>
      </c>
      <c r="H9235" s="18" t="s">
        <v>1978</v>
      </c>
    </row>
    <row r="9236" spans="1:8" x14ac:dyDescent="0.25">
      <c r="A9236" s="19" t="s">
        <v>22066</v>
      </c>
      <c r="B9236" t="s">
        <v>22065</v>
      </c>
      <c r="C9236" t="s">
        <v>40123</v>
      </c>
      <c r="D9236" t="s">
        <v>859</v>
      </c>
      <c r="G9236" t="s">
        <v>40122</v>
      </c>
      <c r="H9236" s="18" t="s">
        <v>2011</v>
      </c>
    </row>
    <row r="9237" spans="1:8" x14ac:dyDescent="0.25">
      <c r="A9237" s="19" t="s">
        <v>22064</v>
      </c>
      <c r="B9237" t="s">
        <v>40121</v>
      </c>
      <c r="C9237" t="s">
        <v>40120</v>
      </c>
      <c r="D9237" t="s">
        <v>888</v>
      </c>
      <c r="G9237" t="s">
        <v>40119</v>
      </c>
      <c r="H9237" s="18" t="s">
        <v>2041</v>
      </c>
    </row>
    <row r="9238" spans="1:8" x14ac:dyDescent="0.25">
      <c r="A9238" s="19" t="s">
        <v>22063</v>
      </c>
      <c r="B9238" t="s">
        <v>22062</v>
      </c>
      <c r="C9238" t="s">
        <v>40118</v>
      </c>
      <c r="D9238" t="s">
        <v>917</v>
      </c>
      <c r="G9238" t="s">
        <v>40117</v>
      </c>
      <c r="H9238" s="18" t="s">
        <v>2069</v>
      </c>
    </row>
    <row r="9239" spans="1:8" x14ac:dyDescent="0.25">
      <c r="A9239" s="19" t="s">
        <v>22061</v>
      </c>
      <c r="B9239" t="s">
        <v>22060</v>
      </c>
      <c r="C9239" t="s">
        <v>40116</v>
      </c>
      <c r="D9239" t="s">
        <v>945</v>
      </c>
      <c r="G9239" t="s">
        <v>40115</v>
      </c>
      <c r="H9239" s="18" t="s">
        <v>2096</v>
      </c>
    </row>
    <row r="9240" spans="1:8" x14ac:dyDescent="0.25">
      <c r="A9240" s="19" t="s">
        <v>22059</v>
      </c>
      <c r="B9240" t="s">
        <v>40114</v>
      </c>
      <c r="C9240" t="s">
        <v>40113</v>
      </c>
      <c r="D9240" t="s">
        <v>973</v>
      </c>
      <c r="G9240" t="s">
        <v>40112</v>
      </c>
      <c r="H9240" s="18" t="s">
        <v>2121</v>
      </c>
    </row>
    <row r="9241" spans="1:8" x14ac:dyDescent="0.25">
      <c r="A9241" s="19" t="s">
        <v>22058</v>
      </c>
      <c r="B9241" t="s">
        <v>22057</v>
      </c>
      <c r="C9241" t="s">
        <v>40111</v>
      </c>
      <c r="D9241" t="s">
        <v>1000</v>
      </c>
      <c r="G9241" t="s">
        <v>40110</v>
      </c>
      <c r="H9241" s="18" t="s">
        <v>2146</v>
      </c>
    </row>
    <row r="9242" spans="1:8" x14ac:dyDescent="0.25">
      <c r="A9242" s="19" t="s">
        <v>22056</v>
      </c>
      <c r="B9242" t="s">
        <v>22055</v>
      </c>
      <c r="C9242" t="s">
        <v>40109</v>
      </c>
      <c r="D9242" t="s">
        <v>1023</v>
      </c>
      <c r="G9242" t="s">
        <v>40108</v>
      </c>
      <c r="H9242" s="18" t="s">
        <v>2169</v>
      </c>
    </row>
    <row r="9243" spans="1:8" x14ac:dyDescent="0.25">
      <c r="A9243" s="19" t="s">
        <v>22054</v>
      </c>
      <c r="B9243" t="s">
        <v>22053</v>
      </c>
      <c r="C9243" t="s">
        <v>40107</v>
      </c>
      <c r="D9243" t="s">
        <v>1046</v>
      </c>
      <c r="G9243" t="s">
        <v>40106</v>
      </c>
      <c r="H9243" s="18" t="s">
        <v>2193</v>
      </c>
    </row>
    <row r="9244" spans="1:8" x14ac:dyDescent="0.25">
      <c r="A9244" s="19" t="s">
        <v>22052</v>
      </c>
      <c r="B9244" t="s">
        <v>22051</v>
      </c>
      <c r="C9244" t="s">
        <v>40105</v>
      </c>
      <c r="D9244" t="s">
        <v>1068</v>
      </c>
      <c r="G9244" t="s">
        <v>40104</v>
      </c>
      <c r="H9244" s="18" t="s">
        <v>2216</v>
      </c>
    </row>
    <row r="9245" spans="1:8" x14ac:dyDescent="0.25">
      <c r="A9245" s="19" t="s">
        <v>22050</v>
      </c>
      <c r="B9245" t="s">
        <v>22049</v>
      </c>
      <c r="C9245" t="s">
        <v>40103</v>
      </c>
      <c r="D9245" t="s">
        <v>1087</v>
      </c>
      <c r="G9245" t="s">
        <v>40102</v>
      </c>
      <c r="H9245" s="18" t="s">
        <v>2236</v>
      </c>
    </row>
    <row r="9246" spans="1:8" x14ac:dyDescent="0.25">
      <c r="A9246" s="19" t="s">
        <v>22048</v>
      </c>
      <c r="B9246" t="s">
        <v>22047</v>
      </c>
      <c r="C9246" t="s">
        <v>40101</v>
      </c>
      <c r="D9246" t="s">
        <v>1106</v>
      </c>
      <c r="G9246" t="s">
        <v>40100</v>
      </c>
      <c r="H9246" s="18" t="s">
        <v>2256</v>
      </c>
    </row>
    <row r="9247" spans="1:8" x14ac:dyDescent="0.25">
      <c r="A9247" s="19" t="s">
        <v>22046</v>
      </c>
      <c r="B9247" t="s">
        <v>22045</v>
      </c>
      <c r="C9247" t="s">
        <v>40099</v>
      </c>
      <c r="D9247" t="s">
        <v>1122</v>
      </c>
      <c r="G9247" t="s">
        <v>40098</v>
      </c>
      <c r="H9247" s="18" t="s">
        <v>2276</v>
      </c>
    </row>
    <row r="9248" spans="1:8" x14ac:dyDescent="0.25">
      <c r="A9248" s="19" t="s">
        <v>22044</v>
      </c>
      <c r="B9248" t="s">
        <v>22043</v>
      </c>
      <c r="C9248" t="s">
        <v>40097</v>
      </c>
      <c r="D9248" t="s">
        <v>1137</v>
      </c>
      <c r="G9248" t="s">
        <v>40096</v>
      </c>
      <c r="H9248" s="18" t="s">
        <v>2296</v>
      </c>
    </row>
    <row r="9249" spans="1:8" x14ac:dyDescent="0.25">
      <c r="A9249" s="19" t="s">
        <v>22042</v>
      </c>
      <c r="B9249" t="s">
        <v>22041</v>
      </c>
      <c r="C9249" t="s">
        <v>40095</v>
      </c>
      <c r="D9249" t="s">
        <v>1152</v>
      </c>
      <c r="G9249" t="s">
        <v>40094</v>
      </c>
      <c r="H9249" s="18" t="s">
        <v>2316</v>
      </c>
    </row>
    <row r="9250" spans="1:8" x14ac:dyDescent="0.25">
      <c r="A9250" s="19" t="s">
        <v>22040</v>
      </c>
      <c r="B9250" t="s">
        <v>22039</v>
      </c>
      <c r="C9250" t="s">
        <v>40093</v>
      </c>
      <c r="D9250" t="s">
        <v>1167</v>
      </c>
      <c r="G9250" t="s">
        <v>40092</v>
      </c>
      <c r="H9250" s="18" t="s">
        <v>2334</v>
      </c>
    </row>
    <row r="9251" spans="1:8" x14ac:dyDescent="0.25">
      <c r="A9251" s="19" t="s">
        <v>22038</v>
      </c>
      <c r="B9251" t="s">
        <v>22037</v>
      </c>
      <c r="C9251" t="s">
        <v>40091</v>
      </c>
      <c r="D9251" t="s">
        <v>1182</v>
      </c>
      <c r="G9251" t="s">
        <v>40090</v>
      </c>
      <c r="H9251" s="18" t="s">
        <v>1716</v>
      </c>
    </row>
    <row r="9252" spans="1:8" x14ac:dyDescent="0.25">
      <c r="A9252" s="19" t="s">
        <v>22036</v>
      </c>
      <c r="B9252" t="s">
        <v>22035</v>
      </c>
      <c r="C9252" t="s">
        <v>40089</v>
      </c>
      <c r="D9252" t="s">
        <v>1196</v>
      </c>
      <c r="G9252" t="s">
        <v>40088</v>
      </c>
      <c r="H9252" s="18" t="s">
        <v>1774</v>
      </c>
    </row>
    <row r="9253" spans="1:8" x14ac:dyDescent="0.25">
      <c r="A9253" s="19" t="s">
        <v>22034</v>
      </c>
      <c r="B9253" t="s">
        <v>22033</v>
      </c>
      <c r="C9253" t="s">
        <v>40087</v>
      </c>
      <c r="D9253" t="s">
        <v>1209</v>
      </c>
      <c r="G9253" t="s">
        <v>40086</v>
      </c>
      <c r="H9253" s="18" t="s">
        <v>1822</v>
      </c>
    </row>
    <row r="9254" spans="1:8" x14ac:dyDescent="0.25">
      <c r="A9254" s="19" t="s">
        <v>22032</v>
      </c>
      <c r="B9254" t="s">
        <v>22031</v>
      </c>
      <c r="C9254" t="s">
        <v>40085</v>
      </c>
      <c r="D9254" t="s">
        <v>1221</v>
      </c>
      <c r="G9254" t="s">
        <v>40084</v>
      </c>
      <c r="H9254" s="18" t="s">
        <v>1866</v>
      </c>
    </row>
    <row r="9255" spans="1:8" x14ac:dyDescent="0.25">
      <c r="A9255" s="19" t="s">
        <v>40083</v>
      </c>
      <c r="B9255" t="s">
        <v>40082</v>
      </c>
      <c r="C9255" t="s">
        <v>40081</v>
      </c>
      <c r="D9255" t="s">
        <v>472</v>
      </c>
      <c r="G9255" t="s">
        <v>40080</v>
      </c>
      <c r="H9255" s="18" t="s">
        <v>1908</v>
      </c>
    </row>
    <row r="9256" spans="1:8" x14ac:dyDescent="0.25">
      <c r="A9256" s="19" t="s">
        <v>40079</v>
      </c>
      <c r="B9256" t="s">
        <v>40078</v>
      </c>
      <c r="C9256" t="s">
        <v>40077</v>
      </c>
      <c r="D9256" t="s">
        <v>539</v>
      </c>
      <c r="G9256" t="s">
        <v>40076</v>
      </c>
      <c r="H9256" s="18" t="s">
        <v>1946</v>
      </c>
    </row>
    <row r="9257" spans="1:8" x14ac:dyDescent="0.25">
      <c r="A9257" s="19" t="s">
        <v>40075</v>
      </c>
      <c r="B9257" t="s">
        <v>40074</v>
      </c>
      <c r="C9257" t="s">
        <v>40073</v>
      </c>
      <c r="D9257" t="s">
        <v>594</v>
      </c>
      <c r="G9257" t="s">
        <v>40072</v>
      </c>
      <c r="H9257" s="18" t="s">
        <v>1980</v>
      </c>
    </row>
    <row r="9258" spans="1:8" x14ac:dyDescent="0.25">
      <c r="A9258" s="19"/>
      <c r="C9258" t="s">
        <v>40071</v>
      </c>
      <c r="D9258" t="s">
        <v>643</v>
      </c>
      <c r="G9258" t="s">
        <v>40070</v>
      </c>
      <c r="H9258" s="18" t="s">
        <v>2013</v>
      </c>
    </row>
    <row r="9259" spans="1:8" x14ac:dyDescent="0.25">
      <c r="A9259" s="19"/>
      <c r="C9259" t="s">
        <v>40069</v>
      </c>
      <c r="D9259" t="s">
        <v>690</v>
      </c>
      <c r="G9259" t="s">
        <v>40068</v>
      </c>
      <c r="H9259" s="18" t="s">
        <v>2043</v>
      </c>
    </row>
    <row r="9260" spans="1:8" x14ac:dyDescent="0.25">
      <c r="A9260" s="19"/>
      <c r="C9260" t="s">
        <v>40067</v>
      </c>
      <c r="D9260" t="s">
        <v>732</v>
      </c>
      <c r="G9260" t="s">
        <v>40066</v>
      </c>
      <c r="H9260" s="18" t="s">
        <v>2071</v>
      </c>
    </row>
    <row r="9261" spans="1:8" x14ac:dyDescent="0.25">
      <c r="A9261" s="19"/>
      <c r="C9261" t="s">
        <v>22030</v>
      </c>
      <c r="D9261" t="s">
        <v>454</v>
      </c>
      <c r="G9261" t="s">
        <v>40065</v>
      </c>
      <c r="H9261" s="18" t="s">
        <v>2098</v>
      </c>
    </row>
    <row r="9262" spans="1:8" x14ac:dyDescent="0.25">
      <c r="A9262" s="19"/>
      <c r="C9262" t="s">
        <v>22029</v>
      </c>
      <c r="D9262" t="s">
        <v>526</v>
      </c>
      <c r="G9262" t="s">
        <v>40064</v>
      </c>
      <c r="H9262" s="18" t="s">
        <v>2123</v>
      </c>
    </row>
    <row r="9263" spans="1:8" x14ac:dyDescent="0.25">
      <c r="A9263" s="19"/>
      <c r="C9263" t="s">
        <v>22028</v>
      </c>
      <c r="D9263" t="s">
        <v>582</v>
      </c>
      <c r="G9263" t="s">
        <v>40063</v>
      </c>
      <c r="H9263" s="18" t="s">
        <v>2147</v>
      </c>
    </row>
    <row r="9264" spans="1:8" x14ac:dyDescent="0.25">
      <c r="A9264" s="19"/>
      <c r="C9264" t="s">
        <v>22027</v>
      </c>
      <c r="D9264" t="s">
        <v>633</v>
      </c>
      <c r="G9264" t="s">
        <v>40062</v>
      </c>
      <c r="H9264" s="18" t="s">
        <v>2171</v>
      </c>
    </row>
    <row r="9265" spans="1:8" x14ac:dyDescent="0.25">
      <c r="A9265" s="19"/>
      <c r="C9265" t="s">
        <v>22026</v>
      </c>
      <c r="D9265" t="s">
        <v>681</v>
      </c>
      <c r="G9265" t="s">
        <v>40061</v>
      </c>
      <c r="H9265" s="18" t="s">
        <v>2195</v>
      </c>
    </row>
    <row r="9266" spans="1:8" x14ac:dyDescent="0.25">
      <c r="A9266" s="19"/>
      <c r="C9266" t="s">
        <v>22025</v>
      </c>
      <c r="D9266" t="s">
        <v>723</v>
      </c>
      <c r="G9266" t="s">
        <v>40060</v>
      </c>
      <c r="H9266" s="18" t="s">
        <v>2218</v>
      </c>
    </row>
    <row r="9267" spans="1:8" x14ac:dyDescent="0.25">
      <c r="A9267" s="19"/>
      <c r="C9267" t="s">
        <v>22024</v>
      </c>
      <c r="D9267" t="s">
        <v>762</v>
      </c>
      <c r="G9267" t="s">
        <v>40059</v>
      </c>
      <c r="H9267" s="18" t="s">
        <v>2238</v>
      </c>
    </row>
    <row r="9268" spans="1:8" x14ac:dyDescent="0.25">
      <c r="A9268" s="19"/>
      <c r="C9268" t="s">
        <v>22023</v>
      </c>
      <c r="D9268" t="s">
        <v>798</v>
      </c>
      <c r="G9268" t="s">
        <v>40058</v>
      </c>
      <c r="H9268" s="18" t="s">
        <v>2258</v>
      </c>
    </row>
    <row r="9269" spans="1:8" x14ac:dyDescent="0.25">
      <c r="A9269" s="19"/>
      <c r="C9269" t="s">
        <v>22022</v>
      </c>
      <c r="D9269" t="s">
        <v>833</v>
      </c>
      <c r="G9269" t="s">
        <v>40057</v>
      </c>
      <c r="H9269" s="18" t="s">
        <v>2278</v>
      </c>
    </row>
    <row r="9270" spans="1:8" x14ac:dyDescent="0.25">
      <c r="A9270" s="19"/>
      <c r="C9270" t="s">
        <v>22021</v>
      </c>
      <c r="D9270" t="s">
        <v>865</v>
      </c>
      <c r="G9270" t="s">
        <v>40056</v>
      </c>
      <c r="H9270" s="18" t="s">
        <v>2298</v>
      </c>
    </row>
    <row r="9271" spans="1:8" x14ac:dyDescent="0.25">
      <c r="A9271" s="19"/>
      <c r="C9271" t="s">
        <v>22019</v>
      </c>
      <c r="D9271" t="s">
        <v>894</v>
      </c>
      <c r="G9271" t="s">
        <v>40055</v>
      </c>
      <c r="H9271" s="18" t="s">
        <v>2318</v>
      </c>
    </row>
    <row r="9272" spans="1:8" x14ac:dyDescent="0.25">
      <c r="A9272" s="19"/>
      <c r="C9272" t="s">
        <v>22018</v>
      </c>
      <c r="D9272" t="s">
        <v>923</v>
      </c>
      <c r="G9272" t="s">
        <v>40054</v>
      </c>
      <c r="H9272" s="18" t="s">
        <v>2336</v>
      </c>
    </row>
    <row r="9273" spans="1:8" x14ac:dyDescent="0.25">
      <c r="A9273" s="19"/>
      <c r="C9273" t="s">
        <v>22017</v>
      </c>
      <c r="D9273" t="s">
        <v>951</v>
      </c>
      <c r="G9273" t="s">
        <v>40053</v>
      </c>
      <c r="H9273" s="18" t="s">
        <v>2354</v>
      </c>
    </row>
    <row r="9274" spans="1:8" x14ac:dyDescent="0.25">
      <c r="A9274" s="19"/>
      <c r="C9274" t="s">
        <v>22016</v>
      </c>
      <c r="D9274" t="s">
        <v>979</v>
      </c>
      <c r="G9274" t="s">
        <v>40052</v>
      </c>
      <c r="H9274" s="18" t="s">
        <v>2371</v>
      </c>
    </row>
    <row r="9275" spans="1:8" x14ac:dyDescent="0.25">
      <c r="A9275" s="19"/>
      <c r="C9275" t="s">
        <v>22015</v>
      </c>
      <c r="D9275" t="s">
        <v>1006</v>
      </c>
      <c r="G9275" t="s">
        <v>40051</v>
      </c>
      <c r="H9275" s="18" t="s">
        <v>2388</v>
      </c>
    </row>
    <row r="9276" spans="1:8" x14ac:dyDescent="0.25">
      <c r="A9276" s="19"/>
      <c r="C9276" t="s">
        <v>22014</v>
      </c>
      <c r="D9276" t="s">
        <v>1029</v>
      </c>
      <c r="G9276" t="s">
        <v>40050</v>
      </c>
      <c r="H9276" s="18" t="s">
        <v>1755</v>
      </c>
    </row>
    <row r="9277" spans="1:8" x14ac:dyDescent="0.25">
      <c r="A9277" s="19"/>
      <c r="C9277" t="s">
        <v>22013</v>
      </c>
      <c r="D9277" t="s">
        <v>1052</v>
      </c>
      <c r="G9277" t="s">
        <v>40049</v>
      </c>
      <c r="H9277" s="18" t="s">
        <v>1809</v>
      </c>
    </row>
    <row r="9278" spans="1:8" x14ac:dyDescent="0.25">
      <c r="A9278" s="19"/>
      <c r="C9278" t="s">
        <v>22012</v>
      </c>
      <c r="D9278" t="s">
        <v>40048</v>
      </c>
      <c r="G9278" t="s">
        <v>40047</v>
      </c>
      <c r="H9278" s="18" t="s">
        <v>1854</v>
      </c>
    </row>
    <row r="9279" spans="1:8" x14ac:dyDescent="0.25">
      <c r="A9279" s="19"/>
      <c r="C9279" t="s">
        <v>22011</v>
      </c>
      <c r="D9279" t="s">
        <v>1092</v>
      </c>
      <c r="G9279" t="s">
        <v>40046</v>
      </c>
      <c r="H9279" s="18" t="s">
        <v>1896</v>
      </c>
    </row>
    <row r="9280" spans="1:8" x14ac:dyDescent="0.25">
      <c r="A9280" s="19"/>
      <c r="C9280" t="s">
        <v>22010</v>
      </c>
      <c r="D9280" t="s">
        <v>1111</v>
      </c>
      <c r="G9280" t="s">
        <v>40045</v>
      </c>
      <c r="H9280" s="18" t="s">
        <v>1935</v>
      </c>
    </row>
    <row r="9281" spans="1:8" x14ac:dyDescent="0.25">
      <c r="A9281" s="19"/>
      <c r="C9281" t="s">
        <v>22009</v>
      </c>
      <c r="D9281" t="s">
        <v>1127</v>
      </c>
      <c r="G9281" t="s">
        <v>40044</v>
      </c>
      <c r="H9281" s="18" t="s">
        <v>1968</v>
      </c>
    </row>
    <row r="9282" spans="1:8" x14ac:dyDescent="0.25">
      <c r="A9282" s="19"/>
      <c r="C9282" t="s">
        <v>22008</v>
      </c>
      <c r="D9282" t="s">
        <v>1142</v>
      </c>
      <c r="G9282" t="s">
        <v>40043</v>
      </c>
      <c r="H9282" s="18" t="s">
        <v>2001</v>
      </c>
    </row>
    <row r="9283" spans="1:8" x14ac:dyDescent="0.25">
      <c r="A9283" s="19"/>
      <c r="C9283" t="s">
        <v>40042</v>
      </c>
      <c r="D9283" t="s">
        <v>408</v>
      </c>
      <c r="G9283" t="s">
        <v>40041</v>
      </c>
      <c r="H9283" s="18" t="s">
        <v>2031</v>
      </c>
    </row>
    <row r="9284" spans="1:8" x14ac:dyDescent="0.25">
      <c r="A9284" s="19"/>
      <c r="C9284" t="s">
        <v>40040</v>
      </c>
      <c r="D9284" t="s">
        <v>488</v>
      </c>
      <c r="G9284" t="s">
        <v>40039</v>
      </c>
      <c r="H9284" s="18" t="s">
        <v>2060</v>
      </c>
    </row>
    <row r="9285" spans="1:8" x14ac:dyDescent="0.25">
      <c r="A9285" s="19"/>
      <c r="C9285" t="s">
        <v>40038</v>
      </c>
      <c r="D9285" t="s">
        <v>551</v>
      </c>
      <c r="G9285" t="s">
        <v>40037</v>
      </c>
      <c r="H9285" s="18" t="s">
        <v>2087</v>
      </c>
    </row>
    <row r="9286" spans="1:8" x14ac:dyDescent="0.25">
      <c r="A9286" s="19"/>
      <c r="C9286" t="s">
        <v>40036</v>
      </c>
      <c r="D9286" t="s">
        <v>604</v>
      </c>
      <c r="G9286" t="s">
        <v>40035</v>
      </c>
      <c r="H9286" s="18" t="s">
        <v>2112</v>
      </c>
    </row>
    <row r="9287" spans="1:8" x14ac:dyDescent="0.25">
      <c r="A9287" s="19"/>
      <c r="C9287" t="s">
        <v>40034</v>
      </c>
      <c r="D9287" t="s">
        <v>654</v>
      </c>
      <c r="G9287" t="s">
        <v>40033</v>
      </c>
      <c r="H9287" s="18" t="s">
        <v>2137</v>
      </c>
    </row>
    <row r="9288" spans="1:8" x14ac:dyDescent="0.25">
      <c r="A9288" s="19"/>
      <c r="C9288" t="s">
        <v>40032</v>
      </c>
      <c r="D9288" t="s">
        <v>700</v>
      </c>
      <c r="G9288" t="s">
        <v>40031</v>
      </c>
      <c r="H9288" s="18" t="s">
        <v>2160</v>
      </c>
    </row>
    <row r="9289" spans="1:8" x14ac:dyDescent="0.25">
      <c r="A9289" s="19"/>
      <c r="C9289" t="s">
        <v>40030</v>
      </c>
      <c r="D9289" t="s">
        <v>742</v>
      </c>
      <c r="G9289" t="s">
        <v>40029</v>
      </c>
      <c r="H9289" s="18" t="s">
        <v>2184</v>
      </c>
    </row>
    <row r="9290" spans="1:8" x14ac:dyDescent="0.25">
      <c r="A9290" s="19"/>
      <c r="C9290" t="s">
        <v>40028</v>
      </c>
      <c r="D9290" t="s">
        <v>779</v>
      </c>
      <c r="G9290" t="s">
        <v>40027</v>
      </c>
      <c r="H9290" s="18" t="s">
        <v>2207</v>
      </c>
    </row>
    <row r="9291" spans="1:8" x14ac:dyDescent="0.25">
      <c r="A9291" s="19"/>
      <c r="C9291" t="s">
        <v>40026</v>
      </c>
      <c r="D9291" t="s">
        <v>848</v>
      </c>
      <c r="G9291" t="s">
        <v>40025</v>
      </c>
      <c r="H9291" s="18" t="s">
        <v>2228</v>
      </c>
    </row>
    <row r="9292" spans="1:8" x14ac:dyDescent="0.25">
      <c r="A9292" s="19"/>
      <c r="C9292" t="s">
        <v>40024</v>
      </c>
      <c r="D9292" t="s">
        <v>878</v>
      </c>
      <c r="G9292" t="s">
        <v>40023</v>
      </c>
      <c r="H9292" s="18" t="s">
        <v>2248</v>
      </c>
    </row>
    <row r="9293" spans="1:8" x14ac:dyDescent="0.25">
      <c r="A9293" s="19"/>
      <c r="C9293" t="s">
        <v>40022</v>
      </c>
      <c r="D9293" t="s">
        <v>475</v>
      </c>
      <c r="G9293" t="s">
        <v>40021</v>
      </c>
      <c r="H9293" s="18" t="s">
        <v>2268</v>
      </c>
    </row>
    <row r="9294" spans="1:8" x14ac:dyDescent="0.25">
      <c r="A9294" s="19"/>
      <c r="C9294" t="s">
        <v>40020</v>
      </c>
      <c r="D9294" t="s">
        <v>542</v>
      </c>
      <c r="G9294" t="s">
        <v>40019</v>
      </c>
      <c r="H9294" s="18" t="s">
        <v>2288</v>
      </c>
    </row>
    <row r="9295" spans="1:8" x14ac:dyDescent="0.25">
      <c r="A9295" s="19"/>
      <c r="C9295" t="s">
        <v>40018</v>
      </c>
      <c r="D9295" t="s">
        <v>597</v>
      </c>
      <c r="G9295" t="s">
        <v>40017</v>
      </c>
      <c r="H9295" s="18" t="s">
        <v>2308</v>
      </c>
    </row>
    <row r="9296" spans="1:8" x14ac:dyDescent="0.25">
      <c r="A9296" s="19"/>
      <c r="C9296" t="s">
        <v>40016</v>
      </c>
      <c r="D9296" t="s">
        <v>646</v>
      </c>
      <c r="G9296" t="s">
        <v>40015</v>
      </c>
      <c r="H9296" s="18" t="s">
        <v>2327</v>
      </c>
    </row>
    <row r="9297" spans="1:8" x14ac:dyDescent="0.25">
      <c r="A9297" s="19"/>
      <c r="C9297" t="s">
        <v>40014</v>
      </c>
      <c r="D9297" t="s">
        <v>693</v>
      </c>
      <c r="G9297" t="s">
        <v>40013</v>
      </c>
      <c r="H9297" s="18" t="s">
        <v>2345</v>
      </c>
    </row>
    <row r="9298" spans="1:8" x14ac:dyDescent="0.25">
      <c r="A9298" s="19"/>
      <c r="C9298" t="s">
        <v>40012</v>
      </c>
      <c r="D9298" t="s">
        <v>735</v>
      </c>
      <c r="G9298" t="s">
        <v>40011</v>
      </c>
      <c r="H9298" s="18" t="s">
        <v>2362</v>
      </c>
    </row>
    <row r="9299" spans="1:8" x14ac:dyDescent="0.25">
      <c r="A9299" s="19"/>
      <c r="C9299" t="s">
        <v>40010</v>
      </c>
      <c r="D9299" t="s">
        <v>772</v>
      </c>
      <c r="G9299" t="s">
        <v>40009</v>
      </c>
      <c r="H9299" s="18" t="s">
        <v>2379</v>
      </c>
    </row>
    <row r="9300" spans="1:8" x14ac:dyDescent="0.25">
      <c r="A9300" s="19"/>
      <c r="C9300" t="s">
        <v>40008</v>
      </c>
      <c r="D9300" t="s">
        <v>807</v>
      </c>
      <c r="G9300" t="s">
        <v>40007</v>
      </c>
      <c r="H9300" s="18" t="s">
        <v>2395</v>
      </c>
    </row>
    <row r="9301" spans="1:8" x14ac:dyDescent="0.25">
      <c r="A9301" s="19"/>
      <c r="C9301" t="s">
        <v>40006</v>
      </c>
      <c r="D9301" t="s">
        <v>841</v>
      </c>
      <c r="G9301" t="s">
        <v>40005</v>
      </c>
      <c r="H9301" s="18" t="s">
        <v>2409</v>
      </c>
    </row>
    <row r="9302" spans="1:8" x14ac:dyDescent="0.25">
      <c r="A9302" s="19"/>
      <c r="C9302" t="s">
        <v>40004</v>
      </c>
      <c r="D9302" t="s">
        <v>872</v>
      </c>
      <c r="G9302" t="s">
        <v>40003</v>
      </c>
      <c r="H9302" s="18" t="s">
        <v>2423</v>
      </c>
    </row>
    <row r="9303" spans="1:8" x14ac:dyDescent="0.25">
      <c r="A9303" s="19"/>
      <c r="C9303" t="s">
        <v>40002</v>
      </c>
      <c r="D9303" t="s">
        <v>901</v>
      </c>
      <c r="G9303" t="s">
        <v>40001</v>
      </c>
      <c r="H9303" s="18" t="s">
        <v>2436</v>
      </c>
    </row>
    <row r="9304" spans="1:8" x14ac:dyDescent="0.25">
      <c r="A9304" s="19"/>
      <c r="C9304" t="s">
        <v>40000</v>
      </c>
      <c r="D9304" t="s">
        <v>423</v>
      </c>
      <c r="G9304" t="s">
        <v>39999</v>
      </c>
      <c r="H9304" s="18" t="s">
        <v>2449</v>
      </c>
    </row>
    <row r="9305" spans="1:8" x14ac:dyDescent="0.25">
      <c r="A9305" s="19"/>
      <c r="C9305" t="s">
        <v>39998</v>
      </c>
      <c r="D9305" t="s">
        <v>502</v>
      </c>
      <c r="G9305" t="s">
        <v>39997</v>
      </c>
      <c r="H9305" s="18" t="s">
        <v>2462</v>
      </c>
    </row>
    <row r="9306" spans="1:8" x14ac:dyDescent="0.25">
      <c r="A9306" s="19"/>
      <c r="C9306" t="s">
        <v>39996</v>
      </c>
      <c r="D9306" t="s">
        <v>562</v>
      </c>
      <c r="G9306" t="s">
        <v>39995</v>
      </c>
      <c r="H9306" s="18" t="s">
        <v>2474</v>
      </c>
    </row>
    <row r="9307" spans="1:8" x14ac:dyDescent="0.25">
      <c r="A9307" s="19"/>
      <c r="C9307" t="s">
        <v>39994</v>
      </c>
      <c r="D9307" t="s">
        <v>615</v>
      </c>
      <c r="G9307" t="s">
        <v>39993</v>
      </c>
      <c r="H9307" s="18" t="s">
        <v>2486</v>
      </c>
    </row>
    <row r="9308" spans="1:8" x14ac:dyDescent="0.25">
      <c r="A9308" s="19"/>
      <c r="C9308" t="s">
        <v>39992</v>
      </c>
      <c r="D9308" t="s">
        <v>663</v>
      </c>
      <c r="G9308" t="s">
        <v>39991</v>
      </c>
      <c r="H9308" s="18" t="s">
        <v>2498</v>
      </c>
    </row>
    <row r="9309" spans="1:8" x14ac:dyDescent="0.25">
      <c r="A9309" s="19"/>
      <c r="C9309" t="s">
        <v>39990</v>
      </c>
      <c r="D9309" t="s">
        <v>708</v>
      </c>
      <c r="G9309" t="s">
        <v>39989</v>
      </c>
      <c r="H9309" s="18" t="s">
        <v>2510</v>
      </c>
    </row>
    <row r="9310" spans="1:8" x14ac:dyDescent="0.25">
      <c r="A9310" s="19"/>
      <c r="C9310" t="s">
        <v>39988</v>
      </c>
      <c r="D9310" t="s">
        <v>748</v>
      </c>
      <c r="G9310" t="s">
        <v>39987</v>
      </c>
      <c r="H9310" s="18" t="s">
        <v>2521</v>
      </c>
    </row>
    <row r="9311" spans="1:8" x14ac:dyDescent="0.25">
      <c r="A9311" s="19"/>
      <c r="C9311" t="s">
        <v>39986</v>
      </c>
      <c r="D9311" t="s">
        <v>785</v>
      </c>
      <c r="G9311" t="s">
        <v>39985</v>
      </c>
      <c r="H9311" s="18" t="s">
        <v>2532</v>
      </c>
    </row>
    <row r="9312" spans="1:8" x14ac:dyDescent="0.25">
      <c r="A9312" s="19"/>
      <c r="C9312" t="s">
        <v>39984</v>
      </c>
      <c r="D9312" t="s">
        <v>821</v>
      </c>
      <c r="G9312" t="s">
        <v>39983</v>
      </c>
      <c r="H9312" s="18" t="s">
        <v>2542</v>
      </c>
    </row>
    <row r="9313" spans="1:8" x14ac:dyDescent="0.25">
      <c r="A9313" s="19"/>
      <c r="C9313" t="s">
        <v>39982</v>
      </c>
      <c r="D9313" t="s">
        <v>854</v>
      </c>
      <c r="G9313" t="s">
        <v>39981</v>
      </c>
      <c r="H9313" s="18" t="s">
        <v>39980</v>
      </c>
    </row>
    <row r="9314" spans="1:8" x14ac:dyDescent="0.25">
      <c r="A9314" s="19"/>
      <c r="C9314" t="s">
        <v>39979</v>
      </c>
      <c r="D9314" t="s">
        <v>883</v>
      </c>
      <c r="G9314" t="s">
        <v>39978</v>
      </c>
      <c r="H9314" s="18" t="s">
        <v>2560</v>
      </c>
    </row>
    <row r="9315" spans="1:8" x14ac:dyDescent="0.25">
      <c r="A9315" s="19"/>
      <c r="C9315" t="s">
        <v>39977</v>
      </c>
      <c r="D9315" t="s">
        <v>912</v>
      </c>
      <c r="G9315" t="s">
        <v>39976</v>
      </c>
      <c r="H9315" s="18" t="s">
        <v>2569</v>
      </c>
    </row>
    <row r="9316" spans="1:8" x14ac:dyDescent="0.25">
      <c r="A9316" s="19"/>
      <c r="C9316" t="s">
        <v>39975</v>
      </c>
      <c r="D9316" t="s">
        <v>941</v>
      </c>
      <c r="G9316" t="s">
        <v>39974</v>
      </c>
      <c r="H9316" s="18" t="s">
        <v>1767</v>
      </c>
    </row>
    <row r="9317" spans="1:8" x14ac:dyDescent="0.25">
      <c r="A9317" s="19"/>
      <c r="C9317" t="s">
        <v>39973</v>
      </c>
      <c r="D9317" t="s">
        <v>969</v>
      </c>
      <c r="G9317" t="s">
        <v>39972</v>
      </c>
      <c r="H9317" s="18" t="s">
        <v>1818</v>
      </c>
    </row>
    <row r="9318" spans="1:8" x14ac:dyDescent="0.25">
      <c r="A9318" s="19"/>
      <c r="C9318" t="s">
        <v>39971</v>
      </c>
      <c r="D9318" t="s">
        <v>996</v>
      </c>
      <c r="G9318" t="s">
        <v>39970</v>
      </c>
      <c r="H9318" s="18" t="s">
        <v>1863</v>
      </c>
    </row>
    <row r="9319" spans="1:8" x14ac:dyDescent="0.25">
      <c r="A9319" s="19"/>
      <c r="C9319" t="s">
        <v>39969</v>
      </c>
      <c r="D9319" t="s">
        <v>1021</v>
      </c>
      <c r="G9319" t="s">
        <v>39968</v>
      </c>
      <c r="H9319" s="18" t="s">
        <v>1905</v>
      </c>
    </row>
    <row r="9320" spans="1:8" x14ac:dyDescent="0.25">
      <c r="A9320" s="19"/>
      <c r="C9320" t="s">
        <v>39967</v>
      </c>
      <c r="D9320" t="s">
        <v>1044</v>
      </c>
      <c r="G9320" t="s">
        <v>39966</v>
      </c>
      <c r="H9320" s="18" t="s">
        <v>1944</v>
      </c>
    </row>
    <row r="9321" spans="1:8" x14ac:dyDescent="0.25">
      <c r="A9321" s="19"/>
      <c r="C9321" t="s">
        <v>39965</v>
      </c>
      <c r="D9321" t="s">
        <v>1066</v>
      </c>
      <c r="G9321" t="s">
        <v>39964</v>
      </c>
      <c r="H9321" s="18" t="s">
        <v>1977</v>
      </c>
    </row>
    <row r="9322" spans="1:8" x14ac:dyDescent="0.25">
      <c r="A9322" s="19"/>
      <c r="C9322" t="s">
        <v>39963</v>
      </c>
      <c r="D9322" t="s">
        <v>460</v>
      </c>
      <c r="G9322" t="s">
        <v>39962</v>
      </c>
      <c r="H9322" s="18" t="s">
        <v>2010</v>
      </c>
    </row>
    <row r="9323" spans="1:8" x14ac:dyDescent="0.25">
      <c r="A9323" s="19"/>
      <c r="C9323" t="s">
        <v>39961</v>
      </c>
      <c r="D9323" t="s">
        <v>531</v>
      </c>
      <c r="G9323" t="s">
        <v>39960</v>
      </c>
      <c r="H9323" s="18" t="s">
        <v>2040</v>
      </c>
    </row>
    <row r="9324" spans="1:8" x14ac:dyDescent="0.25">
      <c r="A9324" s="19"/>
      <c r="C9324" t="s">
        <v>39959</v>
      </c>
      <c r="D9324" t="s">
        <v>587</v>
      </c>
      <c r="G9324" t="s">
        <v>39958</v>
      </c>
      <c r="H9324" s="18" t="s">
        <v>2068</v>
      </c>
    </row>
    <row r="9325" spans="1:8" x14ac:dyDescent="0.25">
      <c r="A9325" s="19"/>
      <c r="C9325" t="s">
        <v>39957</v>
      </c>
      <c r="D9325" t="s">
        <v>637</v>
      </c>
      <c r="G9325" t="s">
        <v>39956</v>
      </c>
      <c r="H9325" s="18" t="s">
        <v>2095</v>
      </c>
    </row>
    <row r="9326" spans="1:8" x14ac:dyDescent="0.25">
      <c r="A9326" s="19"/>
      <c r="C9326" t="s">
        <v>39955</v>
      </c>
      <c r="D9326" t="s">
        <v>685</v>
      </c>
      <c r="G9326" t="s">
        <v>39954</v>
      </c>
      <c r="H9326" s="18" t="s">
        <v>2120</v>
      </c>
    </row>
    <row r="9327" spans="1:8" x14ac:dyDescent="0.25">
      <c r="A9327" s="19"/>
      <c r="C9327" t="s">
        <v>39953</v>
      </c>
      <c r="D9327" t="s">
        <v>727</v>
      </c>
      <c r="G9327" t="s">
        <v>39952</v>
      </c>
      <c r="H9327" s="18" t="s">
        <v>2145</v>
      </c>
    </row>
    <row r="9328" spans="1:8" x14ac:dyDescent="0.25">
      <c r="A9328" s="19"/>
      <c r="C9328" t="s">
        <v>39951</v>
      </c>
      <c r="D9328" t="s">
        <v>766</v>
      </c>
      <c r="G9328" t="s">
        <v>39950</v>
      </c>
      <c r="H9328" s="18" t="s">
        <v>2168</v>
      </c>
    </row>
    <row r="9329" spans="1:8" x14ac:dyDescent="0.25">
      <c r="A9329" s="19"/>
      <c r="C9329" t="s">
        <v>39949</v>
      </c>
      <c r="D9329" t="s">
        <v>802</v>
      </c>
      <c r="G9329" t="s">
        <v>39948</v>
      </c>
      <c r="H9329" s="18" t="s">
        <v>2192</v>
      </c>
    </row>
    <row r="9330" spans="1:8" x14ac:dyDescent="0.25">
      <c r="A9330" s="19"/>
      <c r="C9330" t="s">
        <v>39947</v>
      </c>
      <c r="D9330" t="s">
        <v>836</v>
      </c>
      <c r="G9330" t="s">
        <v>39946</v>
      </c>
      <c r="H9330" s="18" t="s">
        <v>2215</v>
      </c>
    </row>
    <row r="9331" spans="1:8" x14ac:dyDescent="0.25">
      <c r="A9331" s="19"/>
      <c r="C9331" t="s">
        <v>39945</v>
      </c>
      <c r="D9331" t="s">
        <v>868</v>
      </c>
      <c r="G9331" t="s">
        <v>39944</v>
      </c>
      <c r="H9331" s="18" t="s">
        <v>2235</v>
      </c>
    </row>
    <row r="9332" spans="1:8" x14ac:dyDescent="0.25">
      <c r="A9332" s="19"/>
      <c r="C9332" t="s">
        <v>39943</v>
      </c>
      <c r="D9332" t="s">
        <v>897</v>
      </c>
      <c r="G9332" t="s">
        <v>39942</v>
      </c>
      <c r="H9332" s="18" t="s">
        <v>2255</v>
      </c>
    </row>
    <row r="9333" spans="1:8" x14ac:dyDescent="0.25">
      <c r="A9333" s="19"/>
      <c r="C9333" t="s">
        <v>39941</v>
      </c>
      <c r="D9333" t="s">
        <v>926</v>
      </c>
      <c r="G9333" t="s">
        <v>39940</v>
      </c>
      <c r="H9333" s="18" t="s">
        <v>2275</v>
      </c>
    </row>
    <row r="9334" spans="1:8" x14ac:dyDescent="0.25">
      <c r="A9334" s="19"/>
      <c r="C9334" t="s">
        <v>39939</v>
      </c>
      <c r="D9334" t="s">
        <v>954</v>
      </c>
      <c r="G9334" t="s">
        <v>39938</v>
      </c>
      <c r="H9334" s="18" t="s">
        <v>2295</v>
      </c>
    </row>
    <row r="9335" spans="1:8" x14ac:dyDescent="0.25">
      <c r="A9335" s="19"/>
      <c r="C9335" t="s">
        <v>39937</v>
      </c>
      <c r="D9335" t="s">
        <v>982</v>
      </c>
      <c r="G9335" t="s">
        <v>39936</v>
      </c>
      <c r="H9335" s="18" t="s">
        <v>2315</v>
      </c>
    </row>
    <row r="9336" spans="1:8" x14ac:dyDescent="0.25">
      <c r="A9336" s="19"/>
      <c r="C9336" t="s">
        <v>39935</v>
      </c>
      <c r="D9336" t="s">
        <v>1008</v>
      </c>
      <c r="G9336" t="s">
        <v>39934</v>
      </c>
      <c r="H9336" s="18" t="s">
        <v>1717</v>
      </c>
    </row>
    <row r="9337" spans="1:8" x14ac:dyDescent="0.25">
      <c r="A9337" s="19"/>
      <c r="C9337" t="s">
        <v>39933</v>
      </c>
      <c r="D9337" t="s">
        <v>1031</v>
      </c>
      <c r="G9337" t="s">
        <v>39932</v>
      </c>
      <c r="H9337" s="18" t="s">
        <v>1775</v>
      </c>
    </row>
    <row r="9338" spans="1:8" x14ac:dyDescent="0.25">
      <c r="A9338" s="19"/>
      <c r="C9338" t="s">
        <v>39931</v>
      </c>
      <c r="D9338" t="s">
        <v>1054</v>
      </c>
      <c r="G9338" t="s">
        <v>39930</v>
      </c>
      <c r="H9338" s="18" t="s">
        <v>1823</v>
      </c>
    </row>
    <row r="9339" spans="1:8" x14ac:dyDescent="0.25">
      <c r="A9339" s="19"/>
      <c r="C9339" t="s">
        <v>39929</v>
      </c>
      <c r="D9339" t="s">
        <v>1074</v>
      </c>
      <c r="G9339" t="s">
        <v>39928</v>
      </c>
      <c r="H9339" s="18" t="s">
        <v>1867</v>
      </c>
    </row>
    <row r="9340" spans="1:8" x14ac:dyDescent="0.25">
      <c r="A9340" s="19"/>
      <c r="C9340" t="s">
        <v>39927</v>
      </c>
      <c r="D9340" t="s">
        <v>1093</v>
      </c>
      <c r="G9340" t="s">
        <v>39926</v>
      </c>
      <c r="H9340" s="18" t="s">
        <v>1909</v>
      </c>
    </row>
    <row r="9341" spans="1:8" x14ac:dyDescent="0.25">
      <c r="A9341" s="19"/>
      <c r="C9341" t="s">
        <v>39925</v>
      </c>
      <c r="D9341" t="s">
        <v>448</v>
      </c>
      <c r="G9341" t="s">
        <v>39924</v>
      </c>
      <c r="H9341" s="18" t="s">
        <v>1947</v>
      </c>
    </row>
    <row r="9342" spans="1:8" x14ac:dyDescent="0.25">
      <c r="A9342" s="19"/>
      <c r="C9342" t="s">
        <v>39923</v>
      </c>
      <c r="D9342" t="s">
        <v>521</v>
      </c>
      <c r="G9342" t="s">
        <v>22007</v>
      </c>
      <c r="H9342" s="18" t="s">
        <v>1727</v>
      </c>
    </row>
    <row r="9343" spans="1:8" x14ac:dyDescent="0.25">
      <c r="A9343" s="19"/>
      <c r="C9343" t="s">
        <v>39922</v>
      </c>
      <c r="D9343" t="s">
        <v>578</v>
      </c>
      <c r="G9343" t="s">
        <v>22006</v>
      </c>
      <c r="H9343" s="18" t="s">
        <v>1784</v>
      </c>
    </row>
    <row r="9344" spans="1:8" x14ac:dyDescent="0.25">
      <c r="A9344" s="19"/>
      <c r="C9344" t="s">
        <v>39921</v>
      </c>
      <c r="D9344" t="s">
        <v>629</v>
      </c>
      <c r="G9344" t="s">
        <v>22005</v>
      </c>
      <c r="H9344" s="18" t="s">
        <v>1832</v>
      </c>
    </row>
    <row r="9345" spans="1:8" x14ac:dyDescent="0.25">
      <c r="A9345" s="19"/>
      <c r="C9345" t="s">
        <v>39920</v>
      </c>
      <c r="D9345" t="s">
        <v>677</v>
      </c>
      <c r="G9345" t="s">
        <v>22004</v>
      </c>
      <c r="H9345" s="18" t="s">
        <v>21994</v>
      </c>
    </row>
    <row r="9346" spans="1:8" x14ac:dyDescent="0.25">
      <c r="A9346" s="19"/>
      <c r="C9346" t="s">
        <v>39919</v>
      </c>
      <c r="D9346" t="s">
        <v>719</v>
      </c>
      <c r="G9346" t="s">
        <v>22003</v>
      </c>
      <c r="H9346" s="18" t="s">
        <v>1917</v>
      </c>
    </row>
    <row r="9347" spans="1:8" x14ac:dyDescent="0.25">
      <c r="A9347" s="19"/>
      <c r="C9347" t="s">
        <v>21930</v>
      </c>
      <c r="D9347" t="s">
        <v>5045</v>
      </c>
      <c r="G9347" t="s">
        <v>22002</v>
      </c>
      <c r="H9347" s="18" t="s">
        <v>1954</v>
      </c>
    </row>
    <row r="9348" spans="1:8" x14ac:dyDescent="0.25">
      <c r="A9348" s="19"/>
      <c r="C9348" t="s">
        <v>39918</v>
      </c>
      <c r="D9348" t="s">
        <v>459</v>
      </c>
      <c r="G9348" t="s">
        <v>22001</v>
      </c>
      <c r="H9348" s="18" t="s">
        <v>1987</v>
      </c>
    </row>
    <row r="9349" spans="1:8" x14ac:dyDescent="0.25">
      <c r="A9349" s="19"/>
      <c r="C9349" t="s">
        <v>39917</v>
      </c>
      <c r="D9349" t="s">
        <v>530</v>
      </c>
      <c r="G9349" t="s">
        <v>22000</v>
      </c>
      <c r="H9349" s="18" t="s">
        <v>2020</v>
      </c>
    </row>
    <row r="9350" spans="1:8" x14ac:dyDescent="0.25">
      <c r="A9350" s="19"/>
      <c r="C9350" t="s">
        <v>39916</v>
      </c>
      <c r="D9350" t="s">
        <v>586</v>
      </c>
      <c r="G9350" t="s">
        <v>21999</v>
      </c>
      <c r="H9350" s="18" t="s">
        <v>2050</v>
      </c>
    </row>
    <row r="9351" spans="1:8" x14ac:dyDescent="0.25">
      <c r="A9351" s="19"/>
      <c r="C9351" t="s">
        <v>39915</v>
      </c>
      <c r="D9351" t="s">
        <v>636</v>
      </c>
      <c r="G9351" t="s">
        <v>21998</v>
      </c>
      <c r="H9351" s="18" t="s">
        <v>2078</v>
      </c>
    </row>
    <row r="9352" spans="1:8" x14ac:dyDescent="0.25">
      <c r="A9352" s="19"/>
      <c r="C9352" t="s">
        <v>39914</v>
      </c>
      <c r="D9352" t="s">
        <v>684</v>
      </c>
      <c r="G9352" t="s">
        <v>21997</v>
      </c>
      <c r="H9352" s="18" t="s">
        <v>2104</v>
      </c>
    </row>
    <row r="9353" spans="1:8" x14ac:dyDescent="0.25">
      <c r="A9353" s="19"/>
      <c r="C9353" t="s">
        <v>39913</v>
      </c>
      <c r="D9353" t="s">
        <v>726</v>
      </c>
      <c r="G9353" t="s">
        <v>21996</v>
      </c>
      <c r="H9353" s="18" t="s">
        <v>2129</v>
      </c>
    </row>
    <row r="9354" spans="1:8" x14ac:dyDescent="0.25">
      <c r="A9354" s="19"/>
      <c r="C9354" t="s">
        <v>39912</v>
      </c>
      <c r="D9354" t="s">
        <v>765</v>
      </c>
      <c r="G9354" t="s">
        <v>21995</v>
      </c>
      <c r="H9354" s="18" t="s">
        <v>2152</v>
      </c>
    </row>
    <row r="9355" spans="1:8" x14ac:dyDescent="0.25">
      <c r="A9355" s="19"/>
      <c r="C9355" t="s">
        <v>39911</v>
      </c>
      <c r="D9355" t="s">
        <v>801</v>
      </c>
      <c r="G9355" t="s">
        <v>39910</v>
      </c>
      <c r="H9355" s="18" t="s">
        <v>1764</v>
      </c>
    </row>
    <row r="9356" spans="1:8" x14ac:dyDescent="0.25">
      <c r="A9356" s="19"/>
      <c r="C9356" t="s">
        <v>21993</v>
      </c>
      <c r="D9356" t="s">
        <v>413</v>
      </c>
      <c r="G9356" t="s">
        <v>39909</v>
      </c>
      <c r="H9356" s="18" t="s">
        <v>1816</v>
      </c>
    </row>
    <row r="9357" spans="1:8" x14ac:dyDescent="0.25">
      <c r="A9357" s="19"/>
      <c r="C9357" t="s">
        <v>21992</v>
      </c>
      <c r="D9357" t="s">
        <v>492</v>
      </c>
      <c r="G9357" t="s">
        <v>39908</v>
      </c>
      <c r="H9357" s="18" t="s">
        <v>1861</v>
      </c>
    </row>
    <row r="9358" spans="1:8" x14ac:dyDescent="0.25">
      <c r="A9358" s="19"/>
      <c r="C9358" t="s">
        <v>39907</v>
      </c>
      <c r="D9358" t="s">
        <v>445</v>
      </c>
      <c r="G9358" t="s">
        <v>39906</v>
      </c>
      <c r="H9358" s="18" t="s">
        <v>1903</v>
      </c>
    </row>
    <row r="9359" spans="1:8" x14ac:dyDescent="0.25">
      <c r="A9359" s="19"/>
      <c r="C9359" t="s">
        <v>39905</v>
      </c>
      <c r="D9359" t="s">
        <v>520</v>
      </c>
      <c r="G9359" t="s">
        <v>39904</v>
      </c>
      <c r="H9359" s="18" t="s">
        <v>1942</v>
      </c>
    </row>
    <row r="9360" spans="1:8" x14ac:dyDescent="0.25">
      <c r="A9360" s="19"/>
      <c r="C9360" t="s">
        <v>39903</v>
      </c>
      <c r="D9360" t="s">
        <v>577</v>
      </c>
      <c r="G9360" t="s">
        <v>39902</v>
      </c>
      <c r="H9360" s="18" t="s">
        <v>1975</v>
      </c>
    </row>
    <row r="9361" spans="1:8" x14ac:dyDescent="0.25">
      <c r="A9361" s="19"/>
      <c r="C9361" t="s">
        <v>39901</v>
      </c>
      <c r="D9361" t="s">
        <v>628</v>
      </c>
      <c r="G9361" t="s">
        <v>39900</v>
      </c>
      <c r="H9361" s="18" t="s">
        <v>2008</v>
      </c>
    </row>
    <row r="9362" spans="1:8" x14ac:dyDescent="0.25">
      <c r="A9362" s="19"/>
      <c r="C9362" t="s">
        <v>39899</v>
      </c>
      <c r="D9362" t="s">
        <v>676</v>
      </c>
      <c r="G9362" t="s">
        <v>39898</v>
      </c>
      <c r="H9362" s="18" t="s">
        <v>2038</v>
      </c>
    </row>
    <row r="9363" spans="1:8" x14ac:dyDescent="0.25">
      <c r="A9363" s="19"/>
      <c r="C9363" t="s">
        <v>39897</v>
      </c>
      <c r="D9363" t="s">
        <v>718</v>
      </c>
      <c r="G9363" t="s">
        <v>39896</v>
      </c>
      <c r="H9363" s="18" t="s">
        <v>2066</v>
      </c>
    </row>
    <row r="9364" spans="1:8" x14ac:dyDescent="0.25">
      <c r="A9364" s="19"/>
      <c r="C9364" t="s">
        <v>39895</v>
      </c>
      <c r="D9364" t="s">
        <v>758</v>
      </c>
      <c r="G9364" t="s">
        <v>39894</v>
      </c>
      <c r="H9364" s="18" t="s">
        <v>2093</v>
      </c>
    </row>
    <row r="9365" spans="1:8" x14ac:dyDescent="0.25">
      <c r="A9365" s="19"/>
      <c r="C9365" t="s">
        <v>39893</v>
      </c>
      <c r="D9365" t="s">
        <v>794</v>
      </c>
      <c r="G9365" t="s">
        <v>39892</v>
      </c>
      <c r="H9365" s="18" t="s">
        <v>2118</v>
      </c>
    </row>
    <row r="9366" spans="1:8" x14ac:dyDescent="0.25">
      <c r="A9366" s="19"/>
      <c r="C9366" t="s">
        <v>39891</v>
      </c>
      <c r="D9366" t="s">
        <v>830</v>
      </c>
      <c r="G9366" t="s">
        <v>39890</v>
      </c>
      <c r="H9366" s="18" t="s">
        <v>2143</v>
      </c>
    </row>
    <row r="9367" spans="1:8" x14ac:dyDescent="0.25">
      <c r="A9367" s="19"/>
      <c r="C9367" t="s">
        <v>39889</v>
      </c>
      <c r="D9367" t="s">
        <v>862</v>
      </c>
      <c r="G9367" t="s">
        <v>39888</v>
      </c>
      <c r="H9367" s="18" t="s">
        <v>2166</v>
      </c>
    </row>
    <row r="9368" spans="1:8" x14ac:dyDescent="0.25">
      <c r="A9368" s="19"/>
      <c r="C9368" t="s">
        <v>39887</v>
      </c>
      <c r="D9368" t="s">
        <v>412</v>
      </c>
      <c r="G9368" t="s">
        <v>39886</v>
      </c>
      <c r="H9368" s="18" t="s">
        <v>2190</v>
      </c>
    </row>
    <row r="9369" spans="1:8" x14ac:dyDescent="0.25">
      <c r="A9369" s="19"/>
      <c r="C9369" t="s">
        <v>39885</v>
      </c>
      <c r="D9369" t="s">
        <v>491</v>
      </c>
      <c r="G9369" t="s">
        <v>39884</v>
      </c>
      <c r="H9369" s="18" t="s">
        <v>2213</v>
      </c>
    </row>
    <row r="9370" spans="1:8" x14ac:dyDescent="0.25">
      <c r="A9370" s="19"/>
      <c r="C9370" t="s">
        <v>21991</v>
      </c>
      <c r="D9370" t="s">
        <v>476</v>
      </c>
      <c r="G9370" t="s">
        <v>39883</v>
      </c>
      <c r="H9370" s="18" t="s">
        <v>1753</v>
      </c>
    </row>
    <row r="9371" spans="1:8" x14ac:dyDescent="0.25">
      <c r="A9371" s="19"/>
      <c r="C9371" t="s">
        <v>21990</v>
      </c>
      <c r="D9371" t="s">
        <v>543</v>
      </c>
      <c r="G9371" t="s">
        <v>39882</v>
      </c>
      <c r="H9371" s="18" t="s">
        <v>1807</v>
      </c>
    </row>
    <row r="9372" spans="1:8" x14ac:dyDescent="0.25">
      <c r="A9372" s="19"/>
      <c r="C9372" t="s">
        <v>21989</v>
      </c>
      <c r="D9372" t="s">
        <v>598</v>
      </c>
      <c r="G9372" t="s">
        <v>39881</v>
      </c>
      <c r="H9372" s="18" t="s">
        <v>1852</v>
      </c>
    </row>
    <row r="9373" spans="1:8" x14ac:dyDescent="0.25">
      <c r="A9373" s="19"/>
      <c r="C9373" t="s">
        <v>21988</v>
      </c>
      <c r="D9373" t="s">
        <v>647</v>
      </c>
      <c r="G9373" t="s">
        <v>39880</v>
      </c>
      <c r="H9373" s="18" t="s">
        <v>1894</v>
      </c>
    </row>
    <row r="9374" spans="1:8" x14ac:dyDescent="0.25">
      <c r="A9374" s="19"/>
      <c r="C9374" t="s">
        <v>21987</v>
      </c>
      <c r="D9374" t="s">
        <v>694</v>
      </c>
      <c r="G9374" t="s">
        <v>39879</v>
      </c>
      <c r="H9374" s="18" t="s">
        <v>1933</v>
      </c>
    </row>
    <row r="9375" spans="1:8" x14ac:dyDescent="0.25">
      <c r="A9375" s="19"/>
      <c r="C9375" t="s">
        <v>21986</v>
      </c>
      <c r="D9375" t="s">
        <v>736</v>
      </c>
      <c r="G9375" t="s">
        <v>39878</v>
      </c>
      <c r="H9375" s="18" t="s">
        <v>1966</v>
      </c>
    </row>
    <row r="9376" spans="1:8" x14ac:dyDescent="0.25">
      <c r="A9376" s="19"/>
      <c r="C9376" t="s">
        <v>21985</v>
      </c>
      <c r="D9376" t="s">
        <v>773</v>
      </c>
      <c r="G9376" t="s">
        <v>39877</v>
      </c>
      <c r="H9376" s="18" t="s">
        <v>1999</v>
      </c>
    </row>
    <row r="9377" spans="1:8" x14ac:dyDescent="0.25">
      <c r="A9377" s="19"/>
      <c r="C9377" t="s">
        <v>21983</v>
      </c>
      <c r="D9377" t="s">
        <v>808</v>
      </c>
      <c r="G9377" t="s">
        <v>39876</v>
      </c>
      <c r="H9377" s="18" t="s">
        <v>1738</v>
      </c>
    </row>
    <row r="9378" spans="1:8" x14ac:dyDescent="0.25">
      <c r="A9378" s="19"/>
      <c r="C9378" t="s">
        <v>21982</v>
      </c>
      <c r="D9378" t="s">
        <v>842</v>
      </c>
      <c r="G9378" t="s">
        <v>39875</v>
      </c>
      <c r="H9378" s="18" t="s">
        <v>1794</v>
      </c>
    </row>
    <row r="9379" spans="1:8" x14ac:dyDescent="0.25">
      <c r="A9379" s="19"/>
      <c r="C9379" t="s">
        <v>21981</v>
      </c>
      <c r="D9379" t="s">
        <v>873</v>
      </c>
      <c r="G9379" t="s">
        <v>39874</v>
      </c>
      <c r="H9379" s="18" t="s">
        <v>1841</v>
      </c>
    </row>
    <row r="9380" spans="1:8" x14ac:dyDescent="0.25">
      <c r="A9380" s="19"/>
      <c r="C9380" t="s">
        <v>21980</v>
      </c>
      <c r="D9380" t="s">
        <v>902</v>
      </c>
      <c r="G9380" t="s">
        <v>39873</v>
      </c>
      <c r="H9380" s="18" t="s">
        <v>1884</v>
      </c>
    </row>
    <row r="9381" spans="1:8" x14ac:dyDescent="0.25">
      <c r="A9381" s="19"/>
      <c r="C9381" t="s">
        <v>21979</v>
      </c>
      <c r="D9381" t="s">
        <v>931</v>
      </c>
      <c r="G9381" t="s">
        <v>39872</v>
      </c>
      <c r="H9381" s="18" t="s">
        <v>1925</v>
      </c>
    </row>
    <row r="9382" spans="1:8" x14ac:dyDescent="0.25">
      <c r="A9382" s="19"/>
      <c r="C9382" t="s">
        <v>21978</v>
      </c>
      <c r="D9382" t="s">
        <v>959</v>
      </c>
      <c r="G9382" t="s">
        <v>39871</v>
      </c>
      <c r="H9382" s="18" t="s">
        <v>1962</v>
      </c>
    </row>
    <row r="9383" spans="1:8" x14ac:dyDescent="0.25">
      <c r="A9383" s="19"/>
      <c r="C9383" t="s">
        <v>21977</v>
      </c>
      <c r="D9383" t="s">
        <v>987</v>
      </c>
      <c r="G9383" t="s">
        <v>39870</v>
      </c>
      <c r="H9383" s="18" t="s">
        <v>1995</v>
      </c>
    </row>
    <row r="9384" spans="1:8" x14ac:dyDescent="0.25">
      <c r="A9384" s="19"/>
      <c r="C9384" t="s">
        <v>21976</v>
      </c>
      <c r="D9384" t="s">
        <v>1013</v>
      </c>
      <c r="G9384" t="s">
        <v>39869</v>
      </c>
      <c r="H9384" s="18" t="s">
        <v>2026</v>
      </c>
    </row>
    <row r="9385" spans="1:8" x14ac:dyDescent="0.25">
      <c r="A9385" s="19"/>
      <c r="C9385" t="s">
        <v>21975</v>
      </c>
      <c r="D9385" t="s">
        <v>1036</v>
      </c>
      <c r="G9385" t="s">
        <v>39868</v>
      </c>
      <c r="H9385" s="18" t="s">
        <v>2055</v>
      </c>
    </row>
    <row r="9386" spans="1:8" x14ac:dyDescent="0.25">
      <c r="A9386" s="19"/>
      <c r="C9386" t="s">
        <v>21974</v>
      </c>
      <c r="D9386" t="s">
        <v>1058</v>
      </c>
      <c r="G9386" t="s">
        <v>39867</v>
      </c>
      <c r="H9386" s="18" t="s">
        <v>2083</v>
      </c>
    </row>
    <row r="9387" spans="1:8" x14ac:dyDescent="0.25">
      <c r="A9387" s="19"/>
      <c r="C9387" t="s">
        <v>21973</v>
      </c>
      <c r="D9387" t="s">
        <v>1077</v>
      </c>
      <c r="G9387" t="s">
        <v>39866</v>
      </c>
      <c r="H9387" s="18" t="s">
        <v>2109</v>
      </c>
    </row>
    <row r="9388" spans="1:8" x14ac:dyDescent="0.25">
      <c r="A9388" s="19"/>
      <c r="C9388" t="s">
        <v>21972</v>
      </c>
      <c r="D9388" t="s">
        <v>1096</v>
      </c>
      <c r="G9388" t="s">
        <v>39865</v>
      </c>
      <c r="H9388" s="18" t="s">
        <v>2134</v>
      </c>
    </row>
    <row r="9389" spans="1:8" x14ac:dyDescent="0.25">
      <c r="A9389" s="19"/>
      <c r="C9389" t="s">
        <v>21971</v>
      </c>
      <c r="D9389" t="s">
        <v>21984</v>
      </c>
      <c r="G9389" t="s">
        <v>39864</v>
      </c>
      <c r="H9389" s="18" t="s">
        <v>2157</v>
      </c>
    </row>
    <row r="9390" spans="1:8" x14ac:dyDescent="0.25">
      <c r="A9390" s="19"/>
      <c r="C9390" t="s">
        <v>21970</v>
      </c>
      <c r="D9390" t="s">
        <v>1130</v>
      </c>
      <c r="G9390" t="s">
        <v>39863</v>
      </c>
      <c r="H9390" s="18" t="s">
        <v>2181</v>
      </c>
    </row>
    <row r="9391" spans="1:8" x14ac:dyDescent="0.25">
      <c r="A9391" s="19"/>
      <c r="C9391" t="s">
        <v>21969</v>
      </c>
      <c r="D9391" t="s">
        <v>1145</v>
      </c>
      <c r="G9391" t="s">
        <v>39862</v>
      </c>
      <c r="H9391" s="18" t="s">
        <v>2204</v>
      </c>
    </row>
    <row r="9392" spans="1:8" x14ac:dyDescent="0.25">
      <c r="A9392" s="19"/>
      <c r="C9392" t="s">
        <v>21968</v>
      </c>
      <c r="D9392" t="s">
        <v>1160</v>
      </c>
      <c r="G9392" t="s">
        <v>39861</v>
      </c>
      <c r="H9392" s="18" t="s">
        <v>2225</v>
      </c>
    </row>
    <row r="9393" spans="1:8" x14ac:dyDescent="0.25">
      <c r="A9393" s="19"/>
      <c r="C9393" t="s">
        <v>21967</v>
      </c>
      <c r="D9393" t="s">
        <v>1175</v>
      </c>
      <c r="G9393" t="s">
        <v>39860</v>
      </c>
      <c r="H9393" s="18" t="s">
        <v>2245</v>
      </c>
    </row>
    <row r="9394" spans="1:8" x14ac:dyDescent="0.25">
      <c r="A9394" s="19"/>
      <c r="C9394" t="s">
        <v>21966</v>
      </c>
      <c r="D9394" t="s">
        <v>1189</v>
      </c>
      <c r="G9394" t="s">
        <v>39859</v>
      </c>
      <c r="H9394" s="18" t="s">
        <v>2265</v>
      </c>
    </row>
    <row r="9395" spans="1:8" x14ac:dyDescent="0.25">
      <c r="A9395" s="19"/>
      <c r="C9395" t="s">
        <v>21965</v>
      </c>
      <c r="D9395" t="s">
        <v>1202</v>
      </c>
      <c r="G9395" t="s">
        <v>39858</v>
      </c>
      <c r="H9395" s="18" t="s">
        <v>2285</v>
      </c>
    </row>
    <row r="9396" spans="1:8" x14ac:dyDescent="0.25">
      <c r="A9396" s="19"/>
      <c r="C9396" t="s">
        <v>21964</v>
      </c>
      <c r="D9396" t="s">
        <v>1214</v>
      </c>
      <c r="G9396" t="s">
        <v>39857</v>
      </c>
      <c r="H9396" s="18" t="s">
        <v>2305</v>
      </c>
    </row>
    <row r="9397" spans="1:8" x14ac:dyDescent="0.25">
      <c r="A9397" s="19"/>
      <c r="C9397" t="s">
        <v>21963</v>
      </c>
      <c r="D9397" t="s">
        <v>1226</v>
      </c>
      <c r="G9397" t="s">
        <v>39856</v>
      </c>
      <c r="H9397" s="18" t="s">
        <v>1754</v>
      </c>
    </row>
    <row r="9398" spans="1:8" x14ac:dyDescent="0.25">
      <c r="A9398" s="19"/>
      <c r="C9398" t="s">
        <v>21962</v>
      </c>
      <c r="D9398" t="s">
        <v>1239</v>
      </c>
      <c r="G9398" t="s">
        <v>39855</v>
      </c>
      <c r="H9398" s="18" t="s">
        <v>1808</v>
      </c>
    </row>
    <row r="9399" spans="1:8" x14ac:dyDescent="0.25">
      <c r="A9399" s="19"/>
      <c r="C9399" t="s">
        <v>21961</v>
      </c>
      <c r="D9399" t="s">
        <v>1250</v>
      </c>
      <c r="G9399" t="s">
        <v>39854</v>
      </c>
      <c r="H9399" s="18" t="s">
        <v>1853</v>
      </c>
    </row>
    <row r="9400" spans="1:8" x14ac:dyDescent="0.25">
      <c r="A9400" s="19"/>
      <c r="C9400" t="s">
        <v>21960</v>
      </c>
      <c r="D9400" t="s">
        <v>1261</v>
      </c>
      <c r="G9400" t="s">
        <v>39853</v>
      </c>
      <c r="H9400" s="18" t="s">
        <v>1895</v>
      </c>
    </row>
    <row r="9401" spans="1:8" x14ac:dyDescent="0.25">
      <c r="A9401" s="19"/>
      <c r="C9401" t="s">
        <v>21959</v>
      </c>
      <c r="D9401" t="s">
        <v>1271</v>
      </c>
      <c r="G9401" t="s">
        <v>39852</v>
      </c>
      <c r="H9401" s="18" t="s">
        <v>1934</v>
      </c>
    </row>
    <row r="9402" spans="1:8" x14ac:dyDescent="0.25">
      <c r="A9402" s="19"/>
      <c r="C9402" t="s">
        <v>21958</v>
      </c>
      <c r="D9402" t="s">
        <v>1281</v>
      </c>
      <c r="G9402" t="s">
        <v>39851</v>
      </c>
      <c r="H9402" s="18" t="s">
        <v>1967</v>
      </c>
    </row>
    <row r="9403" spans="1:8" x14ac:dyDescent="0.25">
      <c r="A9403" s="19"/>
      <c r="C9403" t="s">
        <v>21957</v>
      </c>
      <c r="D9403" t="s">
        <v>1291</v>
      </c>
      <c r="G9403" t="s">
        <v>39850</v>
      </c>
      <c r="H9403" s="18" t="s">
        <v>2000</v>
      </c>
    </row>
    <row r="9404" spans="1:8" x14ac:dyDescent="0.25">
      <c r="A9404" s="19"/>
      <c r="C9404" t="s">
        <v>21956</v>
      </c>
      <c r="D9404" t="s">
        <v>1300</v>
      </c>
      <c r="G9404" t="s">
        <v>39849</v>
      </c>
      <c r="H9404" s="18" t="s">
        <v>2030</v>
      </c>
    </row>
    <row r="9405" spans="1:8" x14ac:dyDescent="0.25">
      <c r="A9405" s="19"/>
      <c r="C9405" t="s">
        <v>21955</v>
      </c>
      <c r="D9405" t="s">
        <v>1309</v>
      </c>
      <c r="G9405" t="s">
        <v>39848</v>
      </c>
      <c r="H9405" s="18" t="s">
        <v>2059</v>
      </c>
    </row>
    <row r="9406" spans="1:8" x14ac:dyDescent="0.25">
      <c r="A9406" s="19"/>
      <c r="C9406" t="s">
        <v>21954</v>
      </c>
      <c r="D9406" t="s">
        <v>1318</v>
      </c>
      <c r="G9406" t="s">
        <v>39847</v>
      </c>
      <c r="H9406" s="18" t="s">
        <v>2086</v>
      </c>
    </row>
    <row r="9407" spans="1:8" x14ac:dyDescent="0.25">
      <c r="A9407" s="19"/>
      <c r="C9407" t="s">
        <v>39846</v>
      </c>
      <c r="D9407" t="s">
        <v>462</v>
      </c>
      <c r="G9407" t="s">
        <v>39845</v>
      </c>
      <c r="H9407" s="18" t="s">
        <v>1762</v>
      </c>
    </row>
    <row r="9408" spans="1:8" x14ac:dyDescent="0.25">
      <c r="A9408" s="19"/>
      <c r="C9408" t="s">
        <v>39844</v>
      </c>
      <c r="D9408" t="s">
        <v>532</v>
      </c>
      <c r="G9408" t="s">
        <v>39843</v>
      </c>
      <c r="H9408" s="18" t="s">
        <v>1814</v>
      </c>
    </row>
    <row r="9409" spans="1:8" x14ac:dyDescent="0.25">
      <c r="A9409" s="19"/>
      <c r="C9409" t="s">
        <v>39842</v>
      </c>
      <c r="D9409" t="s">
        <v>588</v>
      </c>
      <c r="G9409" t="s">
        <v>39841</v>
      </c>
      <c r="H9409" s="18" t="s">
        <v>1859</v>
      </c>
    </row>
    <row r="9410" spans="1:8" x14ac:dyDescent="0.25">
      <c r="A9410" s="19"/>
      <c r="C9410" t="s">
        <v>39840</v>
      </c>
      <c r="D9410" t="s">
        <v>638</v>
      </c>
      <c r="G9410" t="s">
        <v>39839</v>
      </c>
      <c r="H9410" s="18" t="s">
        <v>1901</v>
      </c>
    </row>
    <row r="9411" spans="1:8" x14ac:dyDescent="0.25">
      <c r="A9411" s="19"/>
      <c r="C9411" t="s">
        <v>39838</v>
      </c>
      <c r="D9411" t="s">
        <v>686</v>
      </c>
      <c r="G9411" t="s">
        <v>39837</v>
      </c>
      <c r="H9411" s="18" t="s">
        <v>1940</v>
      </c>
    </row>
    <row r="9412" spans="1:8" x14ac:dyDescent="0.25">
      <c r="A9412" s="19"/>
      <c r="C9412" t="s">
        <v>21901</v>
      </c>
      <c r="D9412" t="s">
        <v>425</v>
      </c>
      <c r="G9412" t="s">
        <v>39836</v>
      </c>
      <c r="H9412" s="18" t="s">
        <v>1973</v>
      </c>
    </row>
    <row r="9413" spans="1:8" x14ac:dyDescent="0.25">
      <c r="A9413" s="19"/>
      <c r="C9413" t="s">
        <v>21899</v>
      </c>
      <c r="D9413" t="s">
        <v>503</v>
      </c>
      <c r="G9413" t="s">
        <v>39835</v>
      </c>
      <c r="H9413" s="18" t="s">
        <v>2006</v>
      </c>
    </row>
    <row r="9414" spans="1:8" x14ac:dyDescent="0.25">
      <c r="A9414" s="19"/>
      <c r="C9414" t="s">
        <v>21897</v>
      </c>
      <c r="D9414" t="s">
        <v>563</v>
      </c>
      <c r="G9414" t="s">
        <v>39834</v>
      </c>
      <c r="H9414" s="18" t="s">
        <v>2036</v>
      </c>
    </row>
    <row r="9415" spans="1:8" x14ac:dyDescent="0.25">
      <c r="A9415" s="19"/>
      <c r="C9415" t="s">
        <v>21895</v>
      </c>
      <c r="D9415" t="s">
        <v>616</v>
      </c>
      <c r="G9415" t="s">
        <v>39833</v>
      </c>
      <c r="H9415" s="18" t="s">
        <v>2065</v>
      </c>
    </row>
    <row r="9416" spans="1:8" x14ac:dyDescent="0.25">
      <c r="A9416" s="19"/>
      <c r="C9416" t="s">
        <v>21893</v>
      </c>
      <c r="D9416" t="s">
        <v>664</v>
      </c>
      <c r="G9416" t="s">
        <v>39832</v>
      </c>
      <c r="H9416" s="18" t="s">
        <v>2092</v>
      </c>
    </row>
    <row r="9417" spans="1:8" x14ac:dyDescent="0.25">
      <c r="A9417" s="19"/>
      <c r="C9417" t="s">
        <v>21891</v>
      </c>
      <c r="D9417" t="s">
        <v>709</v>
      </c>
      <c r="G9417" t="s">
        <v>39831</v>
      </c>
      <c r="H9417" s="18" t="s">
        <v>2117</v>
      </c>
    </row>
    <row r="9418" spans="1:8" x14ac:dyDescent="0.25">
      <c r="A9418" s="19"/>
      <c r="C9418" t="s">
        <v>21953</v>
      </c>
      <c r="D9418" t="s">
        <v>458</v>
      </c>
      <c r="G9418" t="s">
        <v>39830</v>
      </c>
      <c r="H9418" s="18" t="s">
        <v>2142</v>
      </c>
    </row>
    <row r="9419" spans="1:8" x14ac:dyDescent="0.25">
      <c r="A9419" s="19"/>
      <c r="C9419" t="s">
        <v>21952</v>
      </c>
      <c r="D9419" t="s">
        <v>529</v>
      </c>
      <c r="G9419" t="s">
        <v>39829</v>
      </c>
      <c r="H9419" s="18" t="s">
        <v>2165</v>
      </c>
    </row>
    <row r="9420" spans="1:8" x14ac:dyDescent="0.25">
      <c r="A9420" s="19"/>
      <c r="C9420" t="s">
        <v>21951</v>
      </c>
      <c r="D9420" t="s">
        <v>585</v>
      </c>
      <c r="G9420" t="s">
        <v>39828</v>
      </c>
      <c r="H9420" s="18" t="s">
        <v>2189</v>
      </c>
    </row>
    <row r="9421" spans="1:8" x14ac:dyDescent="0.25">
      <c r="A9421" s="19"/>
      <c r="C9421" t="s">
        <v>21950</v>
      </c>
      <c r="D9421" t="s">
        <v>635</v>
      </c>
      <c r="G9421" t="s">
        <v>39827</v>
      </c>
      <c r="H9421" s="18" t="s">
        <v>2212</v>
      </c>
    </row>
    <row r="9422" spans="1:8" x14ac:dyDescent="0.25">
      <c r="A9422" s="19"/>
      <c r="C9422" t="s">
        <v>39826</v>
      </c>
      <c r="D9422" t="s">
        <v>478</v>
      </c>
      <c r="G9422" t="s">
        <v>39825</v>
      </c>
      <c r="H9422" s="18" t="s">
        <v>2232</v>
      </c>
    </row>
    <row r="9423" spans="1:8" x14ac:dyDescent="0.25">
      <c r="A9423" s="19"/>
      <c r="C9423" t="s">
        <v>39824</v>
      </c>
      <c r="D9423" t="s">
        <v>544</v>
      </c>
      <c r="G9423" t="s">
        <v>39823</v>
      </c>
      <c r="H9423" s="18" t="s">
        <v>2252</v>
      </c>
    </row>
    <row r="9424" spans="1:8" x14ac:dyDescent="0.25">
      <c r="A9424" s="19"/>
      <c r="C9424" t="s">
        <v>39822</v>
      </c>
      <c r="D9424" t="s">
        <v>599</v>
      </c>
      <c r="G9424" t="s">
        <v>39821</v>
      </c>
      <c r="H9424" s="18" t="s">
        <v>2272</v>
      </c>
    </row>
    <row r="9425" spans="1:8" x14ac:dyDescent="0.25">
      <c r="A9425" s="19"/>
      <c r="C9425" t="s">
        <v>39820</v>
      </c>
      <c r="D9425" t="s">
        <v>648</v>
      </c>
      <c r="G9425" t="s">
        <v>39819</v>
      </c>
      <c r="H9425" s="18" t="s">
        <v>2292</v>
      </c>
    </row>
    <row r="9426" spans="1:8" x14ac:dyDescent="0.25">
      <c r="A9426" s="19"/>
      <c r="C9426" t="s">
        <v>39818</v>
      </c>
      <c r="D9426" t="s">
        <v>695</v>
      </c>
      <c r="G9426" t="s">
        <v>39817</v>
      </c>
      <c r="H9426" s="18" t="s">
        <v>2312</v>
      </c>
    </row>
    <row r="9427" spans="1:8" x14ac:dyDescent="0.25">
      <c r="A9427" s="19"/>
      <c r="C9427" t="s">
        <v>39816</v>
      </c>
      <c r="D9427" t="s">
        <v>737</v>
      </c>
      <c r="G9427" t="s">
        <v>39815</v>
      </c>
      <c r="H9427" s="18" t="s">
        <v>2331</v>
      </c>
    </row>
    <row r="9428" spans="1:8" x14ac:dyDescent="0.25">
      <c r="A9428" s="19"/>
      <c r="C9428" t="s">
        <v>39814</v>
      </c>
      <c r="D9428" t="s">
        <v>774</v>
      </c>
      <c r="G9428" t="s">
        <v>39813</v>
      </c>
      <c r="H9428" s="18" t="s">
        <v>2349</v>
      </c>
    </row>
    <row r="9429" spans="1:8" x14ac:dyDescent="0.25">
      <c r="A9429" s="19"/>
      <c r="C9429" t="s">
        <v>21949</v>
      </c>
      <c r="D9429" t="s">
        <v>471</v>
      </c>
      <c r="G9429" t="s">
        <v>39812</v>
      </c>
      <c r="H9429" s="18" t="s">
        <v>2366</v>
      </c>
    </row>
    <row r="9430" spans="1:8" x14ac:dyDescent="0.25">
      <c r="A9430" s="19"/>
      <c r="C9430" t="s">
        <v>21948</v>
      </c>
      <c r="D9430" t="s">
        <v>538</v>
      </c>
      <c r="G9430" t="s">
        <v>39811</v>
      </c>
      <c r="H9430" s="18" t="s">
        <v>2383</v>
      </c>
    </row>
    <row r="9431" spans="1:8" x14ac:dyDescent="0.25">
      <c r="A9431" s="19"/>
      <c r="C9431" t="s">
        <v>21947</v>
      </c>
      <c r="D9431" t="s">
        <v>593</v>
      </c>
      <c r="G9431" t="s">
        <v>39810</v>
      </c>
      <c r="H9431" s="18" t="s">
        <v>1758</v>
      </c>
    </row>
    <row r="9432" spans="1:8" x14ac:dyDescent="0.25">
      <c r="A9432" s="19"/>
      <c r="C9432" t="s">
        <v>21946</v>
      </c>
      <c r="D9432" t="s">
        <v>642</v>
      </c>
      <c r="G9432" t="s">
        <v>39809</v>
      </c>
      <c r="H9432" s="18" t="s">
        <v>1812</v>
      </c>
    </row>
    <row r="9433" spans="1:8" x14ac:dyDescent="0.25">
      <c r="A9433" s="19"/>
      <c r="C9433" t="s">
        <v>21945</v>
      </c>
      <c r="D9433" t="s">
        <v>689</v>
      </c>
      <c r="G9433" t="s">
        <v>39808</v>
      </c>
      <c r="H9433" s="18" t="s">
        <v>1857</v>
      </c>
    </row>
    <row r="9434" spans="1:8" x14ac:dyDescent="0.25">
      <c r="A9434" s="19"/>
      <c r="C9434" t="s">
        <v>21944</v>
      </c>
      <c r="D9434" t="s">
        <v>731</v>
      </c>
      <c r="G9434" t="s">
        <v>39807</v>
      </c>
      <c r="H9434" s="18" t="s">
        <v>1899</v>
      </c>
    </row>
    <row r="9435" spans="1:8" x14ac:dyDescent="0.25">
      <c r="A9435" s="19"/>
      <c r="C9435" t="s">
        <v>39806</v>
      </c>
      <c r="D9435" t="s">
        <v>410</v>
      </c>
      <c r="G9435" t="s">
        <v>39805</v>
      </c>
      <c r="H9435" s="18" t="s">
        <v>1938</v>
      </c>
    </row>
    <row r="9436" spans="1:8" x14ac:dyDescent="0.25">
      <c r="A9436" s="19"/>
      <c r="C9436" t="s">
        <v>39804</v>
      </c>
      <c r="D9436" t="s">
        <v>490</v>
      </c>
      <c r="G9436" t="s">
        <v>39803</v>
      </c>
      <c r="H9436" s="18" t="s">
        <v>1971</v>
      </c>
    </row>
    <row r="9437" spans="1:8" x14ac:dyDescent="0.25">
      <c r="A9437" s="19"/>
      <c r="C9437" t="s">
        <v>39802</v>
      </c>
      <c r="D9437" t="s">
        <v>552</v>
      </c>
      <c r="G9437" t="s">
        <v>39801</v>
      </c>
      <c r="H9437" s="18" t="s">
        <v>2004</v>
      </c>
    </row>
    <row r="9438" spans="1:8" x14ac:dyDescent="0.25">
      <c r="A9438" s="19"/>
      <c r="C9438" t="s">
        <v>39800</v>
      </c>
      <c r="D9438" t="s">
        <v>605</v>
      </c>
      <c r="G9438" t="s">
        <v>39799</v>
      </c>
      <c r="H9438" s="18" t="s">
        <v>2034</v>
      </c>
    </row>
    <row r="9439" spans="1:8" x14ac:dyDescent="0.25">
      <c r="A9439" s="19"/>
      <c r="C9439" t="s">
        <v>39798</v>
      </c>
      <c r="D9439" t="s">
        <v>655</v>
      </c>
      <c r="G9439" t="s">
        <v>39797</v>
      </c>
      <c r="H9439" s="18" t="s">
        <v>2063</v>
      </c>
    </row>
    <row r="9440" spans="1:8" x14ac:dyDescent="0.25">
      <c r="A9440" s="19"/>
      <c r="C9440" t="s">
        <v>39796</v>
      </c>
      <c r="D9440" t="s">
        <v>701</v>
      </c>
      <c r="G9440" t="s">
        <v>39795</v>
      </c>
      <c r="H9440" s="18" t="s">
        <v>2090</v>
      </c>
    </row>
    <row r="9441" spans="1:8" x14ac:dyDescent="0.25">
      <c r="A9441" s="19"/>
      <c r="C9441" t="s">
        <v>39794</v>
      </c>
      <c r="D9441" t="s">
        <v>743</v>
      </c>
      <c r="G9441" t="s">
        <v>39793</v>
      </c>
      <c r="H9441" s="18" t="s">
        <v>2115</v>
      </c>
    </row>
    <row r="9442" spans="1:8" x14ac:dyDescent="0.25">
      <c r="A9442" s="19"/>
      <c r="C9442" t="s">
        <v>39792</v>
      </c>
      <c r="D9442" t="s">
        <v>780</v>
      </c>
      <c r="G9442" t="s">
        <v>39791</v>
      </c>
      <c r="H9442" s="18" t="s">
        <v>2140</v>
      </c>
    </row>
    <row r="9443" spans="1:8" x14ac:dyDescent="0.25">
      <c r="A9443" s="19"/>
      <c r="C9443" t="s">
        <v>39790</v>
      </c>
      <c r="D9443" t="s">
        <v>816</v>
      </c>
      <c r="G9443" t="s">
        <v>39789</v>
      </c>
      <c r="H9443" s="18" t="s">
        <v>2163</v>
      </c>
    </row>
    <row r="9444" spans="1:8" x14ac:dyDescent="0.25">
      <c r="A9444" s="19"/>
      <c r="C9444" t="s">
        <v>39788</v>
      </c>
      <c r="D9444" t="s">
        <v>849</v>
      </c>
      <c r="G9444" t="s">
        <v>39787</v>
      </c>
      <c r="H9444" s="18" t="s">
        <v>2187</v>
      </c>
    </row>
    <row r="9445" spans="1:8" x14ac:dyDescent="0.25">
      <c r="A9445" s="19"/>
      <c r="C9445" t="s">
        <v>39786</v>
      </c>
      <c r="D9445" t="s">
        <v>879</v>
      </c>
      <c r="G9445" t="s">
        <v>39785</v>
      </c>
      <c r="H9445" s="18" t="s">
        <v>2210</v>
      </c>
    </row>
    <row r="9446" spans="1:8" x14ac:dyDescent="0.25">
      <c r="A9446" s="19"/>
      <c r="C9446" t="s">
        <v>21941</v>
      </c>
      <c r="D9446" t="s">
        <v>484</v>
      </c>
      <c r="G9446" t="s">
        <v>39784</v>
      </c>
      <c r="H9446" s="18" t="s">
        <v>2230</v>
      </c>
    </row>
    <row r="9447" spans="1:8" x14ac:dyDescent="0.25">
      <c r="A9447" s="19"/>
      <c r="C9447" t="s">
        <v>21940</v>
      </c>
      <c r="D9447" t="s">
        <v>547</v>
      </c>
      <c r="G9447" t="s">
        <v>39783</v>
      </c>
      <c r="H9447" s="18" t="s">
        <v>2250</v>
      </c>
    </row>
    <row r="9448" spans="1:8" x14ac:dyDescent="0.25">
      <c r="A9448" s="19"/>
      <c r="C9448" t="s">
        <v>21939</v>
      </c>
      <c r="D9448" t="s">
        <v>601</v>
      </c>
      <c r="G9448" t="s">
        <v>39782</v>
      </c>
      <c r="H9448" s="18" t="s">
        <v>2270</v>
      </c>
    </row>
    <row r="9449" spans="1:8" x14ac:dyDescent="0.25">
      <c r="A9449" s="19"/>
      <c r="C9449" t="s">
        <v>21938</v>
      </c>
      <c r="D9449" t="s">
        <v>650</v>
      </c>
      <c r="G9449" t="s">
        <v>39781</v>
      </c>
      <c r="H9449" s="18" t="s">
        <v>2290</v>
      </c>
    </row>
    <row r="9450" spans="1:8" x14ac:dyDescent="0.25">
      <c r="A9450" s="19"/>
      <c r="C9450" t="s">
        <v>21937</v>
      </c>
      <c r="D9450" t="s">
        <v>697</v>
      </c>
      <c r="G9450" t="s">
        <v>39780</v>
      </c>
      <c r="H9450" s="18" t="s">
        <v>2310</v>
      </c>
    </row>
    <row r="9451" spans="1:8" x14ac:dyDescent="0.25">
      <c r="A9451" s="19"/>
      <c r="C9451" t="s">
        <v>21936</v>
      </c>
      <c r="D9451" t="s">
        <v>739</v>
      </c>
      <c r="G9451" t="s">
        <v>39779</v>
      </c>
      <c r="H9451" s="18" t="s">
        <v>21942</v>
      </c>
    </row>
    <row r="9452" spans="1:8" x14ac:dyDescent="0.25">
      <c r="A9452" s="19"/>
      <c r="C9452" t="s">
        <v>21935</v>
      </c>
      <c r="D9452" t="s">
        <v>409</v>
      </c>
      <c r="G9452" t="s">
        <v>39778</v>
      </c>
      <c r="H9452" s="18" t="s">
        <v>2347</v>
      </c>
    </row>
    <row r="9453" spans="1:8" x14ac:dyDescent="0.25">
      <c r="A9453" s="19"/>
      <c r="C9453" t="s">
        <v>21934</v>
      </c>
      <c r="D9453" t="s">
        <v>489</v>
      </c>
      <c r="G9453" t="s">
        <v>39777</v>
      </c>
      <c r="H9453" s="18" t="s">
        <v>21943</v>
      </c>
    </row>
    <row r="9454" spans="1:8" x14ac:dyDescent="0.25">
      <c r="A9454" s="19"/>
      <c r="C9454" t="s">
        <v>21933</v>
      </c>
      <c r="D9454" t="s">
        <v>440</v>
      </c>
      <c r="G9454" t="s">
        <v>39776</v>
      </c>
      <c r="H9454" s="18" t="s">
        <v>1749</v>
      </c>
    </row>
    <row r="9455" spans="1:8" x14ac:dyDescent="0.25">
      <c r="A9455" s="19"/>
      <c r="C9455" t="s">
        <v>21932</v>
      </c>
      <c r="D9455" t="s">
        <v>516</v>
      </c>
      <c r="G9455" t="s">
        <v>39775</v>
      </c>
      <c r="H9455" s="18" t="s">
        <v>1803</v>
      </c>
    </row>
    <row r="9456" spans="1:8" x14ac:dyDescent="0.25">
      <c r="A9456" s="19"/>
      <c r="C9456" t="s">
        <v>21931</v>
      </c>
      <c r="D9456" t="s">
        <v>451</v>
      </c>
      <c r="G9456" t="s">
        <v>21930</v>
      </c>
      <c r="H9456" s="18" t="s">
        <v>5217</v>
      </c>
    </row>
    <row r="9457" spans="1:8" x14ac:dyDescent="0.25">
      <c r="A9457" s="19"/>
      <c r="C9457" t="s">
        <v>21929</v>
      </c>
      <c r="D9457" t="s">
        <v>523</v>
      </c>
      <c r="G9457" t="s">
        <v>21928</v>
      </c>
      <c r="H9457" s="18" t="s">
        <v>1750</v>
      </c>
    </row>
    <row r="9458" spans="1:8" x14ac:dyDescent="0.25">
      <c r="A9458" s="19"/>
      <c r="C9458" t="s">
        <v>21927</v>
      </c>
      <c r="D9458" t="s">
        <v>4560</v>
      </c>
      <c r="G9458" t="s">
        <v>21926</v>
      </c>
      <c r="H9458" s="18" t="s">
        <v>1804</v>
      </c>
    </row>
    <row r="9459" spans="1:8" x14ac:dyDescent="0.25">
      <c r="A9459" s="19"/>
      <c r="C9459" t="s">
        <v>21925</v>
      </c>
      <c r="D9459" t="s">
        <v>482</v>
      </c>
      <c r="G9459" t="s">
        <v>21924</v>
      </c>
      <c r="H9459" s="18" t="s">
        <v>1850</v>
      </c>
    </row>
    <row r="9460" spans="1:8" x14ac:dyDescent="0.25">
      <c r="A9460" s="19"/>
      <c r="C9460" t="s">
        <v>21923</v>
      </c>
      <c r="D9460" t="s">
        <v>545</v>
      </c>
      <c r="G9460" t="s">
        <v>21922</v>
      </c>
      <c r="H9460" s="18" t="s">
        <v>1893</v>
      </c>
    </row>
    <row r="9461" spans="1:8" x14ac:dyDescent="0.25">
      <c r="A9461" s="19"/>
      <c r="C9461" t="s">
        <v>21921</v>
      </c>
      <c r="D9461" t="s">
        <v>464</v>
      </c>
      <c r="G9461" t="s">
        <v>39774</v>
      </c>
      <c r="H9461" s="18" t="s">
        <v>1757</v>
      </c>
    </row>
    <row r="9462" spans="1:8" x14ac:dyDescent="0.25">
      <c r="A9462" s="19"/>
      <c r="C9462" t="s">
        <v>21920</v>
      </c>
      <c r="D9462" t="s">
        <v>534</v>
      </c>
      <c r="G9462" t="s">
        <v>39773</v>
      </c>
      <c r="H9462" s="18" t="s">
        <v>1811</v>
      </c>
    </row>
    <row r="9463" spans="1:8" x14ac:dyDescent="0.25">
      <c r="A9463" s="19"/>
      <c r="C9463" t="s">
        <v>39772</v>
      </c>
      <c r="D9463" t="s">
        <v>430</v>
      </c>
      <c r="G9463" t="s">
        <v>39771</v>
      </c>
      <c r="H9463" s="18" t="s">
        <v>1856</v>
      </c>
    </row>
    <row r="9464" spans="1:8" x14ac:dyDescent="0.25">
      <c r="A9464" s="19"/>
      <c r="C9464" t="s">
        <v>21919</v>
      </c>
      <c r="D9464" t="s">
        <v>759</v>
      </c>
      <c r="G9464" t="s">
        <v>39770</v>
      </c>
      <c r="H9464" s="18" t="s">
        <v>1898</v>
      </c>
    </row>
    <row r="9465" spans="1:8" x14ac:dyDescent="0.25">
      <c r="A9465" s="19"/>
      <c r="C9465" t="s">
        <v>21918</v>
      </c>
      <c r="D9465" t="s">
        <v>449</v>
      </c>
      <c r="G9465" t="s">
        <v>39769</v>
      </c>
      <c r="H9465" s="18" t="s">
        <v>1937</v>
      </c>
    </row>
    <row r="9466" spans="1:8" x14ac:dyDescent="0.25">
      <c r="A9466" s="19"/>
      <c r="C9466" t="s">
        <v>21917</v>
      </c>
      <c r="D9466" t="s">
        <v>435</v>
      </c>
      <c r="G9466" t="s">
        <v>39768</v>
      </c>
      <c r="H9466" s="18" t="s">
        <v>1970</v>
      </c>
    </row>
    <row r="9467" spans="1:8" x14ac:dyDescent="0.25">
      <c r="A9467" s="19"/>
      <c r="C9467" t="s">
        <v>21916</v>
      </c>
      <c r="D9467" t="s">
        <v>512</v>
      </c>
      <c r="G9467" t="s">
        <v>39767</v>
      </c>
      <c r="H9467" s="18" t="s">
        <v>2003</v>
      </c>
    </row>
    <row r="9468" spans="1:8" x14ac:dyDescent="0.25">
      <c r="A9468" s="19"/>
      <c r="C9468" t="s">
        <v>21915</v>
      </c>
      <c r="D9468" t="s">
        <v>443</v>
      </c>
      <c r="G9468" t="s">
        <v>39766</v>
      </c>
      <c r="H9468" s="18" t="s">
        <v>2033</v>
      </c>
    </row>
    <row r="9469" spans="1:8" x14ac:dyDescent="0.25">
      <c r="A9469" s="19"/>
      <c r="C9469" t="s">
        <v>21914</v>
      </c>
      <c r="D9469" t="s">
        <v>519</v>
      </c>
      <c r="G9469" t="s">
        <v>39765</v>
      </c>
      <c r="H9469" s="18" t="s">
        <v>2062</v>
      </c>
    </row>
    <row r="9470" spans="1:8" x14ac:dyDescent="0.25">
      <c r="A9470" s="19"/>
      <c r="C9470" t="s">
        <v>21913</v>
      </c>
      <c r="D9470" t="s">
        <v>576</v>
      </c>
      <c r="G9470" t="s">
        <v>39764</v>
      </c>
      <c r="H9470" s="18" t="s">
        <v>2089</v>
      </c>
    </row>
    <row r="9471" spans="1:8" x14ac:dyDescent="0.25">
      <c r="A9471" s="19"/>
      <c r="C9471" t="s">
        <v>21912</v>
      </c>
      <c r="D9471" t="s">
        <v>627</v>
      </c>
      <c r="G9471" t="s">
        <v>39763</v>
      </c>
      <c r="H9471" s="18" t="s">
        <v>2114</v>
      </c>
    </row>
    <row r="9472" spans="1:8" x14ac:dyDescent="0.25">
      <c r="A9472" s="19"/>
      <c r="C9472" t="s">
        <v>39762</v>
      </c>
      <c r="D9472" t="s">
        <v>469</v>
      </c>
      <c r="G9472" t="s">
        <v>39761</v>
      </c>
      <c r="H9472" s="18" t="s">
        <v>2139</v>
      </c>
    </row>
    <row r="9473" spans="1:8" x14ac:dyDescent="0.25">
      <c r="A9473" s="19"/>
      <c r="C9473" t="s">
        <v>39760</v>
      </c>
      <c r="D9473" t="s">
        <v>537</v>
      </c>
      <c r="G9473" t="s">
        <v>39759</v>
      </c>
      <c r="H9473" s="18" t="s">
        <v>2162</v>
      </c>
    </row>
    <row r="9474" spans="1:8" x14ac:dyDescent="0.25">
      <c r="A9474" s="19"/>
      <c r="C9474" t="s">
        <v>39758</v>
      </c>
      <c r="D9474" t="s">
        <v>592</v>
      </c>
      <c r="G9474" t="s">
        <v>39757</v>
      </c>
      <c r="H9474" s="18" t="s">
        <v>2186</v>
      </c>
    </row>
    <row r="9475" spans="1:8" x14ac:dyDescent="0.25">
      <c r="A9475" s="19"/>
      <c r="C9475" t="s">
        <v>21911</v>
      </c>
      <c r="D9475" t="s">
        <v>479</v>
      </c>
      <c r="G9475" t="s">
        <v>39756</v>
      </c>
      <c r="H9475" s="18" t="s">
        <v>2209</v>
      </c>
    </row>
    <row r="9476" spans="1:8" x14ac:dyDescent="0.25">
      <c r="A9476" s="19"/>
      <c r="C9476" t="s">
        <v>21910</v>
      </c>
      <c r="D9476" t="s">
        <v>457</v>
      </c>
      <c r="G9476" t="s">
        <v>39755</v>
      </c>
      <c r="H9476" s="18" t="s">
        <v>2229</v>
      </c>
    </row>
    <row r="9477" spans="1:8" x14ac:dyDescent="0.25">
      <c r="A9477" s="19"/>
      <c r="C9477" t="s">
        <v>21909</v>
      </c>
      <c r="D9477" t="s">
        <v>528</v>
      </c>
      <c r="G9477" t="s">
        <v>39754</v>
      </c>
      <c r="H9477" s="18" t="s">
        <v>2249</v>
      </c>
    </row>
    <row r="9478" spans="1:8" x14ac:dyDescent="0.25">
      <c r="A9478" s="19"/>
      <c r="C9478" t="s">
        <v>21908</v>
      </c>
      <c r="D9478" t="s">
        <v>453</v>
      </c>
      <c r="G9478" t="s">
        <v>39753</v>
      </c>
      <c r="H9478" s="18" t="s">
        <v>2269</v>
      </c>
    </row>
    <row r="9479" spans="1:8" x14ac:dyDescent="0.25">
      <c r="A9479" s="19"/>
      <c r="C9479" t="s">
        <v>21907</v>
      </c>
      <c r="D9479" t="s">
        <v>480</v>
      </c>
      <c r="G9479" t="s">
        <v>39752</v>
      </c>
      <c r="H9479" s="18" t="s">
        <v>2289</v>
      </c>
    </row>
    <row r="9480" spans="1:8" x14ac:dyDescent="0.25">
      <c r="A9480" s="19"/>
      <c r="C9480" t="s">
        <v>39751</v>
      </c>
      <c r="D9480" t="s">
        <v>422</v>
      </c>
      <c r="G9480" t="s">
        <v>39750</v>
      </c>
      <c r="H9480" s="18" t="s">
        <v>1763</v>
      </c>
    </row>
    <row r="9481" spans="1:8" x14ac:dyDescent="0.25">
      <c r="A9481" s="19"/>
      <c r="C9481" t="s">
        <v>39749</v>
      </c>
      <c r="D9481" t="s">
        <v>501</v>
      </c>
      <c r="G9481" t="s">
        <v>39748</v>
      </c>
      <c r="H9481" s="18" t="s">
        <v>1815</v>
      </c>
    </row>
    <row r="9482" spans="1:8" x14ac:dyDescent="0.25">
      <c r="A9482" s="19"/>
      <c r="C9482" t="s">
        <v>39747</v>
      </c>
      <c r="D9482" t="s">
        <v>561</v>
      </c>
      <c r="G9482" t="s">
        <v>39746</v>
      </c>
      <c r="H9482" s="18" t="s">
        <v>1860</v>
      </c>
    </row>
    <row r="9483" spans="1:8" x14ac:dyDescent="0.25">
      <c r="A9483" s="19"/>
      <c r="C9483" t="s">
        <v>39745</v>
      </c>
      <c r="D9483" t="s">
        <v>614</v>
      </c>
      <c r="G9483" t="s">
        <v>39744</v>
      </c>
      <c r="H9483" s="18" t="s">
        <v>1902</v>
      </c>
    </row>
    <row r="9484" spans="1:8" x14ac:dyDescent="0.25">
      <c r="A9484" s="19"/>
      <c r="C9484" t="s">
        <v>39743</v>
      </c>
      <c r="D9484" t="s">
        <v>662</v>
      </c>
      <c r="G9484" t="s">
        <v>39742</v>
      </c>
      <c r="H9484" s="18" t="s">
        <v>1941</v>
      </c>
    </row>
    <row r="9485" spans="1:8" x14ac:dyDescent="0.25">
      <c r="A9485" s="19"/>
      <c r="C9485" t="s">
        <v>21906</v>
      </c>
      <c r="D9485" t="s">
        <v>473</v>
      </c>
      <c r="G9485" t="s">
        <v>39741</v>
      </c>
      <c r="H9485" s="18" t="s">
        <v>1974</v>
      </c>
    </row>
    <row r="9486" spans="1:8" x14ac:dyDescent="0.25">
      <c r="A9486" s="19"/>
      <c r="C9486" t="s">
        <v>21905</v>
      </c>
      <c r="D9486" t="s">
        <v>540</v>
      </c>
      <c r="G9486" t="s">
        <v>39740</v>
      </c>
      <c r="H9486" s="18" t="s">
        <v>2007</v>
      </c>
    </row>
    <row r="9487" spans="1:8" x14ac:dyDescent="0.25">
      <c r="A9487" s="19"/>
      <c r="C9487" t="s">
        <v>21904</v>
      </c>
      <c r="D9487" t="s">
        <v>595</v>
      </c>
      <c r="G9487" t="s">
        <v>39739</v>
      </c>
      <c r="H9487" s="18" t="s">
        <v>1737</v>
      </c>
    </row>
    <row r="9488" spans="1:8" x14ac:dyDescent="0.25">
      <c r="A9488" s="19"/>
      <c r="C9488" t="s">
        <v>21903</v>
      </c>
      <c r="D9488" t="s">
        <v>644</v>
      </c>
      <c r="G9488" t="s">
        <v>39738</v>
      </c>
      <c r="H9488" s="18" t="s">
        <v>1793</v>
      </c>
    </row>
    <row r="9489" spans="1:8" x14ac:dyDescent="0.25">
      <c r="A9489" s="19"/>
      <c r="C9489" t="s">
        <v>39737</v>
      </c>
      <c r="D9489" t="s">
        <v>431</v>
      </c>
      <c r="G9489" t="s">
        <v>39736</v>
      </c>
      <c r="H9489" s="18" t="s">
        <v>1840</v>
      </c>
    </row>
    <row r="9490" spans="1:8" x14ac:dyDescent="0.25">
      <c r="A9490" s="19"/>
      <c r="C9490" t="s">
        <v>21902</v>
      </c>
      <c r="D9490" t="s">
        <v>590</v>
      </c>
      <c r="G9490" t="s">
        <v>21901</v>
      </c>
      <c r="H9490" s="18" t="s">
        <v>1728</v>
      </c>
    </row>
    <row r="9491" spans="1:8" x14ac:dyDescent="0.25">
      <c r="A9491" s="19"/>
      <c r="C9491" t="s">
        <v>21900</v>
      </c>
      <c r="D9491" t="s">
        <v>450</v>
      </c>
      <c r="G9491" t="s">
        <v>21899</v>
      </c>
      <c r="H9491" s="18" t="s">
        <v>1785</v>
      </c>
    </row>
    <row r="9492" spans="1:8" x14ac:dyDescent="0.25">
      <c r="A9492" s="19"/>
      <c r="C9492" t="s">
        <v>21898</v>
      </c>
      <c r="D9492" t="s">
        <v>444</v>
      </c>
      <c r="G9492" t="s">
        <v>21897</v>
      </c>
      <c r="H9492" s="18" t="s">
        <v>1833</v>
      </c>
    </row>
    <row r="9493" spans="1:8" x14ac:dyDescent="0.25">
      <c r="A9493" s="19"/>
      <c r="C9493" t="s">
        <v>21896</v>
      </c>
      <c r="D9493" t="s">
        <v>474</v>
      </c>
      <c r="G9493" t="s">
        <v>21895</v>
      </c>
      <c r="H9493" s="18" t="s">
        <v>1877</v>
      </c>
    </row>
    <row r="9494" spans="1:8" x14ac:dyDescent="0.25">
      <c r="A9494" s="19"/>
      <c r="C9494" t="s">
        <v>21894</v>
      </c>
      <c r="D9494" t="s">
        <v>541</v>
      </c>
      <c r="G9494" t="s">
        <v>21893</v>
      </c>
      <c r="H9494" s="18" t="s">
        <v>1918</v>
      </c>
    </row>
    <row r="9495" spans="1:8" x14ac:dyDescent="0.25">
      <c r="A9495" s="19"/>
      <c r="C9495" t="s">
        <v>39735</v>
      </c>
      <c r="D9495" t="s">
        <v>21870</v>
      </c>
      <c r="G9495" t="s">
        <v>21891</v>
      </c>
      <c r="H9495" s="18" t="s">
        <v>1955</v>
      </c>
    </row>
    <row r="9496" spans="1:8" x14ac:dyDescent="0.25">
      <c r="A9496" s="19"/>
      <c r="C9496" t="s">
        <v>39734</v>
      </c>
      <c r="D9496" t="s">
        <v>21869</v>
      </c>
      <c r="G9496" t="s">
        <v>21889</v>
      </c>
      <c r="H9496" s="18" t="s">
        <v>1988</v>
      </c>
    </row>
    <row r="9497" spans="1:8" x14ac:dyDescent="0.25">
      <c r="A9497" s="19"/>
      <c r="C9497" t="s">
        <v>39733</v>
      </c>
      <c r="D9497" t="s">
        <v>21871</v>
      </c>
      <c r="G9497" t="s">
        <v>21887</v>
      </c>
      <c r="H9497" s="18" t="s">
        <v>2021</v>
      </c>
    </row>
    <row r="9498" spans="1:8" x14ac:dyDescent="0.25">
      <c r="A9498" s="19"/>
      <c r="C9498" t="s">
        <v>39732</v>
      </c>
      <c r="D9498" t="s">
        <v>21873</v>
      </c>
      <c r="G9498" t="s">
        <v>21885</v>
      </c>
      <c r="H9498" s="18" t="s">
        <v>2051</v>
      </c>
    </row>
    <row r="9499" spans="1:8" x14ac:dyDescent="0.25">
      <c r="A9499" s="19"/>
      <c r="C9499" t="s">
        <v>39731</v>
      </c>
      <c r="D9499" t="s">
        <v>21872</v>
      </c>
      <c r="G9499" t="s">
        <v>21883</v>
      </c>
      <c r="H9499" s="18" t="s">
        <v>2079</v>
      </c>
    </row>
    <row r="9500" spans="1:8" x14ac:dyDescent="0.25">
      <c r="A9500" s="19"/>
      <c r="C9500" t="s">
        <v>39730</v>
      </c>
      <c r="D9500" t="s">
        <v>21861</v>
      </c>
      <c r="G9500" t="s">
        <v>21881</v>
      </c>
      <c r="H9500" s="18" t="s">
        <v>2105</v>
      </c>
    </row>
    <row r="9501" spans="1:8" x14ac:dyDescent="0.25">
      <c r="A9501" s="19"/>
      <c r="C9501" t="s">
        <v>39729</v>
      </c>
      <c r="D9501" t="s">
        <v>21859</v>
      </c>
      <c r="G9501" t="s">
        <v>21879</v>
      </c>
      <c r="H9501" s="18" t="s">
        <v>2130</v>
      </c>
    </row>
    <row r="9502" spans="1:8" x14ac:dyDescent="0.25">
      <c r="A9502" s="19"/>
      <c r="C9502" t="s">
        <v>39728</v>
      </c>
      <c r="D9502" t="s">
        <v>21863</v>
      </c>
      <c r="G9502" t="s">
        <v>21877</v>
      </c>
      <c r="H9502" s="18" t="s">
        <v>2153</v>
      </c>
    </row>
    <row r="9503" spans="1:8" x14ac:dyDescent="0.25">
      <c r="A9503" s="19"/>
      <c r="C9503" t="s">
        <v>39727</v>
      </c>
      <c r="D9503" t="s">
        <v>21867</v>
      </c>
      <c r="G9503" t="s">
        <v>21875</v>
      </c>
      <c r="H9503" s="18" t="s">
        <v>2177</v>
      </c>
    </row>
    <row r="9504" spans="1:8" x14ac:dyDescent="0.25">
      <c r="A9504" s="19"/>
      <c r="C9504" t="s">
        <v>39726</v>
      </c>
      <c r="D9504" t="s">
        <v>21865</v>
      </c>
      <c r="G9504" t="s">
        <v>39725</v>
      </c>
      <c r="H9504" s="18" t="s">
        <v>1718</v>
      </c>
    </row>
    <row r="9505" spans="1:8" x14ac:dyDescent="0.25">
      <c r="A9505" s="19"/>
      <c r="C9505" t="s">
        <v>39724</v>
      </c>
      <c r="D9505" t="s">
        <v>21886</v>
      </c>
      <c r="G9505" t="s">
        <v>39723</v>
      </c>
      <c r="H9505" s="18" t="s">
        <v>1776</v>
      </c>
    </row>
    <row r="9506" spans="1:8" x14ac:dyDescent="0.25">
      <c r="A9506" s="19"/>
      <c r="C9506" t="s">
        <v>39722</v>
      </c>
      <c r="D9506" t="s">
        <v>21884</v>
      </c>
      <c r="G9506" t="s">
        <v>39721</v>
      </c>
      <c r="H9506" s="18" t="s">
        <v>1824</v>
      </c>
    </row>
    <row r="9507" spans="1:8" x14ac:dyDescent="0.25">
      <c r="A9507" s="19"/>
      <c r="C9507" t="s">
        <v>39720</v>
      </c>
      <c r="D9507" t="s">
        <v>21888</v>
      </c>
      <c r="G9507" t="s">
        <v>39719</v>
      </c>
      <c r="H9507" s="18" t="s">
        <v>1868</v>
      </c>
    </row>
    <row r="9508" spans="1:8" x14ac:dyDescent="0.25">
      <c r="A9508" s="19"/>
      <c r="C9508" t="s">
        <v>39718</v>
      </c>
      <c r="D9508" t="s">
        <v>21892</v>
      </c>
      <c r="G9508" t="s">
        <v>39717</v>
      </c>
      <c r="H9508" s="18" t="s">
        <v>1910</v>
      </c>
    </row>
    <row r="9509" spans="1:8" x14ac:dyDescent="0.25">
      <c r="A9509" s="19"/>
      <c r="C9509" t="s">
        <v>39716</v>
      </c>
      <c r="D9509" t="s">
        <v>21890</v>
      </c>
      <c r="G9509" t="s">
        <v>21868</v>
      </c>
      <c r="H9509" s="18" t="s">
        <v>1766</v>
      </c>
    </row>
    <row r="9510" spans="1:8" x14ac:dyDescent="0.25">
      <c r="A9510" s="19"/>
      <c r="C9510" t="s">
        <v>39715</v>
      </c>
      <c r="D9510" t="s">
        <v>21876</v>
      </c>
      <c r="G9510" t="s">
        <v>21866</v>
      </c>
      <c r="H9510" s="18" t="s">
        <v>1817</v>
      </c>
    </row>
    <row r="9511" spans="1:8" x14ac:dyDescent="0.25">
      <c r="A9511" s="19"/>
      <c r="C9511" t="s">
        <v>39714</v>
      </c>
      <c r="D9511" t="s">
        <v>21874</v>
      </c>
      <c r="G9511" t="s">
        <v>21864</v>
      </c>
      <c r="H9511" s="18" t="s">
        <v>1862</v>
      </c>
    </row>
    <row r="9512" spans="1:8" x14ac:dyDescent="0.25">
      <c r="A9512" s="19"/>
      <c r="C9512" t="s">
        <v>39713</v>
      </c>
      <c r="D9512" t="s">
        <v>21878</v>
      </c>
      <c r="G9512" t="s">
        <v>21862</v>
      </c>
      <c r="H9512" s="18" t="s">
        <v>1904</v>
      </c>
    </row>
    <row r="9513" spans="1:8" x14ac:dyDescent="0.25">
      <c r="A9513" s="19"/>
      <c r="C9513" t="s">
        <v>39712</v>
      </c>
      <c r="D9513" t="s">
        <v>21882</v>
      </c>
      <c r="G9513" t="s">
        <v>21860</v>
      </c>
      <c r="H9513" s="18" t="s">
        <v>1943</v>
      </c>
    </row>
    <row r="9514" spans="1:8" x14ac:dyDescent="0.25">
      <c r="A9514" s="19"/>
      <c r="C9514" t="s">
        <v>39711</v>
      </c>
      <c r="D9514" t="s">
        <v>21880</v>
      </c>
      <c r="G9514" t="s">
        <v>21858</v>
      </c>
      <c r="H9514" s="18" t="s">
        <v>1976</v>
      </c>
    </row>
    <row r="9515" spans="1:8" x14ac:dyDescent="0.25">
      <c r="A9515" s="19"/>
      <c r="C9515" t="s">
        <v>39710</v>
      </c>
      <c r="D9515" t="s">
        <v>39709</v>
      </c>
      <c r="G9515" t="s">
        <v>21856</v>
      </c>
      <c r="H9515" s="18" t="s">
        <v>2009</v>
      </c>
    </row>
    <row r="9516" spans="1:8" x14ac:dyDescent="0.25">
      <c r="A9516" s="19"/>
      <c r="C9516" t="s">
        <v>39708</v>
      </c>
      <c r="D9516" t="s">
        <v>39707</v>
      </c>
      <c r="G9516" t="s">
        <v>21854</v>
      </c>
      <c r="H9516" s="18" t="s">
        <v>2039</v>
      </c>
    </row>
    <row r="9517" spans="1:8" x14ac:dyDescent="0.25">
      <c r="A9517" s="19"/>
      <c r="C9517" t="s">
        <v>39706</v>
      </c>
      <c r="D9517" t="s">
        <v>21849</v>
      </c>
      <c r="G9517" t="s">
        <v>21852</v>
      </c>
      <c r="H9517" s="18" t="s">
        <v>2067</v>
      </c>
    </row>
    <row r="9518" spans="1:8" x14ac:dyDescent="0.25">
      <c r="A9518" s="19"/>
      <c r="C9518" t="s">
        <v>39705</v>
      </c>
      <c r="D9518" t="s">
        <v>21847</v>
      </c>
      <c r="G9518" t="s">
        <v>21850</v>
      </c>
      <c r="H9518" s="18" t="s">
        <v>2094</v>
      </c>
    </row>
    <row r="9519" spans="1:8" x14ac:dyDescent="0.25">
      <c r="A9519" s="19"/>
      <c r="C9519" t="s">
        <v>39704</v>
      </c>
      <c r="D9519" t="s">
        <v>21845</v>
      </c>
      <c r="G9519" t="s">
        <v>21848</v>
      </c>
      <c r="H9519" s="18" t="s">
        <v>2119</v>
      </c>
    </row>
    <row r="9520" spans="1:8" x14ac:dyDescent="0.25">
      <c r="A9520" s="19"/>
      <c r="C9520" t="s">
        <v>39703</v>
      </c>
      <c r="D9520" t="s">
        <v>21851</v>
      </c>
      <c r="G9520" t="s">
        <v>21846</v>
      </c>
      <c r="H9520" s="18" t="s">
        <v>2144</v>
      </c>
    </row>
    <row r="9521" spans="1:8" x14ac:dyDescent="0.25">
      <c r="A9521" s="19"/>
      <c r="C9521" t="s">
        <v>39702</v>
      </c>
      <c r="D9521" t="s">
        <v>21857</v>
      </c>
      <c r="G9521" t="s">
        <v>21844</v>
      </c>
      <c r="H9521" s="18" t="s">
        <v>2167</v>
      </c>
    </row>
    <row r="9522" spans="1:8" x14ac:dyDescent="0.25">
      <c r="A9522" s="19"/>
      <c r="C9522" t="s">
        <v>39701</v>
      </c>
      <c r="D9522" t="s">
        <v>21855</v>
      </c>
      <c r="G9522" t="s">
        <v>21842</v>
      </c>
      <c r="H9522" s="18" t="s">
        <v>2191</v>
      </c>
    </row>
    <row r="9523" spans="1:8" x14ac:dyDescent="0.25">
      <c r="A9523" s="19"/>
      <c r="C9523" t="s">
        <v>39700</v>
      </c>
      <c r="D9523" t="s">
        <v>21853</v>
      </c>
      <c r="G9523" t="s">
        <v>21840</v>
      </c>
      <c r="H9523" s="18" t="s">
        <v>2214</v>
      </c>
    </row>
    <row r="9524" spans="1:8" x14ac:dyDescent="0.25">
      <c r="A9524" s="19"/>
      <c r="C9524" t="s">
        <v>39699</v>
      </c>
      <c r="D9524" t="s">
        <v>39698</v>
      </c>
      <c r="G9524" t="s">
        <v>21838</v>
      </c>
      <c r="H9524" s="18" t="s">
        <v>2234</v>
      </c>
    </row>
    <row r="9525" spans="1:8" x14ac:dyDescent="0.25">
      <c r="A9525" s="19"/>
      <c r="C9525" t="s">
        <v>39697</v>
      </c>
      <c r="D9525" t="s">
        <v>21784</v>
      </c>
      <c r="G9525" t="s">
        <v>21836</v>
      </c>
      <c r="H9525" s="18" t="s">
        <v>2254</v>
      </c>
    </row>
    <row r="9526" spans="1:8" x14ac:dyDescent="0.25">
      <c r="A9526" s="19"/>
      <c r="C9526" t="s">
        <v>39696</v>
      </c>
      <c r="D9526" t="s">
        <v>21786</v>
      </c>
      <c r="G9526" t="s">
        <v>21834</v>
      </c>
      <c r="H9526" s="18" t="s">
        <v>2274</v>
      </c>
    </row>
    <row r="9527" spans="1:8" x14ac:dyDescent="0.25">
      <c r="A9527" s="19"/>
      <c r="C9527" t="s">
        <v>39695</v>
      </c>
      <c r="D9527" t="s">
        <v>21782</v>
      </c>
      <c r="G9527" t="s">
        <v>21832</v>
      </c>
      <c r="H9527" s="18" t="s">
        <v>2294</v>
      </c>
    </row>
    <row r="9528" spans="1:8" x14ac:dyDescent="0.25">
      <c r="A9528" s="19"/>
      <c r="C9528" t="s">
        <v>39694</v>
      </c>
      <c r="D9528" t="s">
        <v>21778</v>
      </c>
      <c r="G9528" t="s">
        <v>21830</v>
      </c>
      <c r="H9528" s="18" t="s">
        <v>2314</v>
      </c>
    </row>
    <row r="9529" spans="1:8" x14ac:dyDescent="0.25">
      <c r="A9529" s="19"/>
      <c r="C9529" t="s">
        <v>39693</v>
      </c>
      <c r="D9529" t="s">
        <v>21780</v>
      </c>
      <c r="G9529" t="s">
        <v>21828</v>
      </c>
      <c r="H9529" s="18" t="s">
        <v>1760</v>
      </c>
    </row>
    <row r="9530" spans="1:8" x14ac:dyDescent="0.25">
      <c r="A9530" s="19"/>
      <c r="C9530" t="s">
        <v>39692</v>
      </c>
      <c r="D9530" t="s">
        <v>21788</v>
      </c>
      <c r="G9530" t="s">
        <v>21825</v>
      </c>
      <c r="H9530" s="18" t="s">
        <v>21827</v>
      </c>
    </row>
    <row r="9531" spans="1:8" x14ac:dyDescent="0.25">
      <c r="A9531" s="19"/>
      <c r="C9531" t="s">
        <v>39691</v>
      </c>
      <c r="D9531" t="s">
        <v>21796</v>
      </c>
      <c r="G9531" t="s">
        <v>21823</v>
      </c>
      <c r="H9531" s="18" t="s">
        <v>1733</v>
      </c>
    </row>
    <row r="9532" spans="1:8" x14ac:dyDescent="0.25">
      <c r="A9532" s="19"/>
      <c r="C9532" t="s">
        <v>39690</v>
      </c>
      <c r="D9532" t="s">
        <v>21798</v>
      </c>
      <c r="G9532" t="s">
        <v>21821</v>
      </c>
      <c r="H9532" s="18" t="s">
        <v>1790</v>
      </c>
    </row>
    <row r="9533" spans="1:8" x14ac:dyDescent="0.25">
      <c r="A9533" s="19"/>
      <c r="C9533" t="s">
        <v>39689</v>
      </c>
      <c r="D9533" t="s">
        <v>21794</v>
      </c>
      <c r="G9533" t="s">
        <v>21819</v>
      </c>
      <c r="H9533" s="18" t="s">
        <v>1837</v>
      </c>
    </row>
    <row r="9534" spans="1:8" x14ac:dyDescent="0.25">
      <c r="A9534" s="19"/>
      <c r="C9534" t="s">
        <v>39688</v>
      </c>
      <c r="D9534" t="s">
        <v>21790</v>
      </c>
      <c r="G9534" t="s">
        <v>21817</v>
      </c>
      <c r="H9534" s="18" t="s">
        <v>1880</v>
      </c>
    </row>
    <row r="9535" spans="1:8" x14ac:dyDescent="0.25">
      <c r="A9535" s="19"/>
      <c r="C9535" t="s">
        <v>39687</v>
      </c>
      <c r="D9535" t="s">
        <v>21792</v>
      </c>
      <c r="G9535" t="s">
        <v>21815</v>
      </c>
      <c r="H9535" s="18" t="s">
        <v>1921</v>
      </c>
    </row>
    <row r="9536" spans="1:8" x14ac:dyDescent="0.25">
      <c r="A9536" s="19"/>
      <c r="C9536" t="s">
        <v>39686</v>
      </c>
      <c r="D9536" t="s">
        <v>21762</v>
      </c>
      <c r="G9536" t="s">
        <v>21813</v>
      </c>
      <c r="H9536" s="18" t="s">
        <v>1958</v>
      </c>
    </row>
    <row r="9537" spans="1:8" x14ac:dyDescent="0.25">
      <c r="A9537" s="19"/>
      <c r="C9537" t="s">
        <v>39685</v>
      </c>
      <c r="D9537" t="s">
        <v>21764</v>
      </c>
      <c r="G9537" t="s">
        <v>21811</v>
      </c>
      <c r="H9537" s="18" t="s">
        <v>1991</v>
      </c>
    </row>
    <row r="9538" spans="1:8" x14ac:dyDescent="0.25">
      <c r="A9538" s="19"/>
      <c r="C9538" t="s">
        <v>39684</v>
      </c>
      <c r="D9538" t="s">
        <v>21760</v>
      </c>
      <c r="G9538" t="s">
        <v>21809</v>
      </c>
      <c r="H9538" s="18" t="s">
        <v>2023</v>
      </c>
    </row>
    <row r="9539" spans="1:8" x14ac:dyDescent="0.25">
      <c r="A9539" s="19"/>
      <c r="C9539" t="s">
        <v>39683</v>
      </c>
      <c r="D9539" t="s">
        <v>21756</v>
      </c>
      <c r="G9539" t="s">
        <v>21807</v>
      </c>
      <c r="H9539" s="18" t="s">
        <v>2053</v>
      </c>
    </row>
    <row r="9540" spans="1:8" x14ac:dyDescent="0.25">
      <c r="A9540" s="19"/>
      <c r="C9540" t="s">
        <v>39682</v>
      </c>
      <c r="D9540" t="s">
        <v>21758</v>
      </c>
      <c r="G9540" t="s">
        <v>21805</v>
      </c>
      <c r="H9540" s="18" t="s">
        <v>2081</v>
      </c>
    </row>
    <row r="9541" spans="1:8" x14ac:dyDescent="0.25">
      <c r="A9541" s="19"/>
      <c r="C9541" t="s">
        <v>39681</v>
      </c>
      <c r="D9541" t="s">
        <v>21766</v>
      </c>
      <c r="G9541" t="s">
        <v>21803</v>
      </c>
      <c r="H9541" s="18" t="s">
        <v>2107</v>
      </c>
    </row>
    <row r="9542" spans="1:8" x14ac:dyDescent="0.25">
      <c r="A9542" s="19"/>
      <c r="C9542" t="s">
        <v>39680</v>
      </c>
      <c r="D9542" t="s">
        <v>21774</v>
      </c>
      <c r="G9542" t="s">
        <v>21801</v>
      </c>
      <c r="H9542" s="18" t="s">
        <v>2132</v>
      </c>
    </row>
    <row r="9543" spans="1:8" x14ac:dyDescent="0.25">
      <c r="A9543" s="19"/>
      <c r="C9543" t="s">
        <v>39679</v>
      </c>
      <c r="D9543" t="s">
        <v>21776</v>
      </c>
      <c r="G9543" t="s">
        <v>21799</v>
      </c>
      <c r="H9543" s="18" t="s">
        <v>2155</v>
      </c>
    </row>
    <row r="9544" spans="1:8" x14ac:dyDescent="0.25">
      <c r="A9544" s="19"/>
      <c r="C9544" t="s">
        <v>39678</v>
      </c>
      <c r="D9544" t="s">
        <v>21772</v>
      </c>
      <c r="G9544" t="s">
        <v>21797</v>
      </c>
      <c r="H9544" s="18" t="s">
        <v>2179</v>
      </c>
    </row>
    <row r="9545" spans="1:8" x14ac:dyDescent="0.25">
      <c r="A9545" s="19"/>
      <c r="C9545" t="s">
        <v>39677</v>
      </c>
      <c r="D9545" t="s">
        <v>21768</v>
      </c>
      <c r="G9545" t="s">
        <v>21795</v>
      </c>
      <c r="H9545" s="18" t="s">
        <v>2202</v>
      </c>
    </row>
    <row r="9546" spans="1:8" x14ac:dyDescent="0.25">
      <c r="A9546" s="19"/>
      <c r="C9546" t="s">
        <v>39676</v>
      </c>
      <c r="D9546" t="s">
        <v>21770</v>
      </c>
      <c r="G9546" t="s">
        <v>21793</v>
      </c>
      <c r="H9546" s="18" t="s">
        <v>2223</v>
      </c>
    </row>
    <row r="9547" spans="1:8" x14ac:dyDescent="0.25">
      <c r="A9547" s="19"/>
      <c r="C9547" t="s">
        <v>39675</v>
      </c>
      <c r="D9547" t="s">
        <v>21829</v>
      </c>
      <c r="G9547" t="s">
        <v>21791</v>
      </c>
      <c r="H9547" s="18" t="s">
        <v>2243</v>
      </c>
    </row>
    <row r="9548" spans="1:8" x14ac:dyDescent="0.25">
      <c r="A9548" s="19"/>
      <c r="C9548" t="s">
        <v>39674</v>
      </c>
      <c r="D9548" t="s">
        <v>21831</v>
      </c>
      <c r="G9548" t="s">
        <v>21789</v>
      </c>
      <c r="H9548" s="18" t="s">
        <v>2263</v>
      </c>
    </row>
    <row r="9549" spans="1:8" x14ac:dyDescent="0.25">
      <c r="A9549" s="19"/>
      <c r="C9549" t="s">
        <v>39673</v>
      </c>
      <c r="D9549" t="s">
        <v>21826</v>
      </c>
      <c r="G9549" t="s">
        <v>21787</v>
      </c>
      <c r="H9549" s="18" t="s">
        <v>2283</v>
      </c>
    </row>
    <row r="9550" spans="1:8" x14ac:dyDescent="0.25">
      <c r="A9550" s="19"/>
      <c r="C9550" t="s">
        <v>39672</v>
      </c>
      <c r="D9550" t="s">
        <v>21822</v>
      </c>
      <c r="G9550" t="s">
        <v>21785</v>
      </c>
      <c r="H9550" s="18" t="s">
        <v>2303</v>
      </c>
    </row>
    <row r="9551" spans="1:8" x14ac:dyDescent="0.25">
      <c r="A9551" s="19"/>
      <c r="C9551" t="s">
        <v>39671</v>
      </c>
      <c r="D9551" t="s">
        <v>21824</v>
      </c>
      <c r="G9551" t="s">
        <v>21783</v>
      </c>
      <c r="H9551" s="18" t="s">
        <v>2322</v>
      </c>
    </row>
    <row r="9552" spans="1:8" x14ac:dyDescent="0.25">
      <c r="A9552" s="19"/>
      <c r="C9552" t="s">
        <v>39670</v>
      </c>
      <c r="D9552" t="s">
        <v>21833</v>
      </c>
      <c r="G9552" t="s">
        <v>21781</v>
      </c>
      <c r="H9552" s="18" t="s">
        <v>1723</v>
      </c>
    </row>
    <row r="9553" spans="1:8" x14ac:dyDescent="0.25">
      <c r="A9553" s="19"/>
      <c r="C9553" t="s">
        <v>39669</v>
      </c>
      <c r="D9553" t="s">
        <v>21841</v>
      </c>
      <c r="G9553" t="s">
        <v>21779</v>
      </c>
      <c r="H9553" s="18" t="s">
        <v>1781</v>
      </c>
    </row>
    <row r="9554" spans="1:8" x14ac:dyDescent="0.25">
      <c r="A9554" s="19"/>
      <c r="C9554" t="s">
        <v>39668</v>
      </c>
      <c r="D9554" t="s">
        <v>21843</v>
      </c>
      <c r="G9554" t="s">
        <v>21777</v>
      </c>
      <c r="H9554" s="18" t="s">
        <v>1829</v>
      </c>
    </row>
    <row r="9555" spans="1:8" x14ac:dyDescent="0.25">
      <c r="A9555" s="19"/>
      <c r="C9555" t="s">
        <v>39667</v>
      </c>
      <c r="D9555" t="s">
        <v>21839</v>
      </c>
      <c r="G9555" t="s">
        <v>21775</v>
      </c>
      <c r="H9555" s="18" t="s">
        <v>1873</v>
      </c>
    </row>
    <row r="9556" spans="1:8" x14ac:dyDescent="0.25">
      <c r="A9556" s="19"/>
      <c r="C9556" t="s">
        <v>39666</v>
      </c>
      <c r="D9556" t="s">
        <v>21835</v>
      </c>
      <c r="G9556" t="s">
        <v>21773</v>
      </c>
      <c r="H9556" s="18" t="s">
        <v>1915</v>
      </c>
    </row>
    <row r="9557" spans="1:8" x14ac:dyDescent="0.25">
      <c r="A9557" s="19"/>
      <c r="C9557" t="s">
        <v>39665</v>
      </c>
      <c r="D9557" t="s">
        <v>21837</v>
      </c>
      <c r="G9557" t="s">
        <v>21771</v>
      </c>
      <c r="H9557" s="18" t="s">
        <v>1740</v>
      </c>
    </row>
    <row r="9558" spans="1:8" x14ac:dyDescent="0.25">
      <c r="A9558" s="19"/>
      <c r="C9558" t="s">
        <v>39664</v>
      </c>
      <c r="D9558" t="s">
        <v>21806</v>
      </c>
      <c r="G9558" t="s">
        <v>21769</v>
      </c>
      <c r="H9558" s="18" t="s">
        <v>1796</v>
      </c>
    </row>
    <row r="9559" spans="1:8" x14ac:dyDescent="0.25">
      <c r="A9559" s="19"/>
      <c r="C9559" t="s">
        <v>39663</v>
      </c>
      <c r="D9559" t="s">
        <v>21808</v>
      </c>
      <c r="G9559" t="s">
        <v>21767</v>
      </c>
      <c r="H9559" s="18" t="s">
        <v>1843</v>
      </c>
    </row>
    <row r="9560" spans="1:8" x14ac:dyDescent="0.25">
      <c r="A9560" s="19"/>
      <c r="C9560" t="s">
        <v>39662</v>
      </c>
      <c r="D9560" t="s">
        <v>21804</v>
      </c>
      <c r="G9560" t="s">
        <v>21765</v>
      </c>
      <c r="H9560" s="18" t="s">
        <v>1886</v>
      </c>
    </row>
    <row r="9561" spans="1:8" x14ac:dyDescent="0.25">
      <c r="A9561" s="19"/>
      <c r="C9561" t="s">
        <v>39661</v>
      </c>
      <c r="D9561" t="s">
        <v>21800</v>
      </c>
      <c r="G9561" t="s">
        <v>21763</v>
      </c>
      <c r="H9561" s="18" t="s">
        <v>1748</v>
      </c>
    </row>
    <row r="9562" spans="1:8" x14ac:dyDescent="0.25">
      <c r="A9562" s="19"/>
      <c r="C9562" t="s">
        <v>39660</v>
      </c>
      <c r="D9562" t="s">
        <v>21802</v>
      </c>
      <c r="G9562" t="s">
        <v>21761</v>
      </c>
      <c r="H9562" s="18" t="s">
        <v>1770</v>
      </c>
    </row>
    <row r="9563" spans="1:8" x14ac:dyDescent="0.25">
      <c r="A9563" s="19"/>
      <c r="C9563" t="s">
        <v>39659</v>
      </c>
      <c r="D9563" t="s">
        <v>21810</v>
      </c>
      <c r="G9563" t="s">
        <v>21759</v>
      </c>
      <c r="H9563" s="18" t="s">
        <v>1741</v>
      </c>
    </row>
    <row r="9564" spans="1:8" x14ac:dyDescent="0.25">
      <c r="A9564" s="19"/>
      <c r="C9564" t="s">
        <v>39658</v>
      </c>
      <c r="D9564" t="s">
        <v>21818</v>
      </c>
      <c r="G9564" t="s">
        <v>21757</v>
      </c>
      <c r="H9564" s="18" t="s">
        <v>1797</v>
      </c>
    </row>
    <row r="9565" spans="1:8" x14ac:dyDescent="0.25">
      <c r="A9565" s="19"/>
      <c r="C9565" t="s">
        <v>39657</v>
      </c>
      <c r="D9565" t="s">
        <v>21820</v>
      </c>
      <c r="G9565" t="s">
        <v>21755</v>
      </c>
      <c r="H9565" s="18" t="s">
        <v>1844</v>
      </c>
    </row>
    <row r="9566" spans="1:8" x14ac:dyDescent="0.25">
      <c r="A9566" s="19"/>
      <c r="C9566" t="s">
        <v>39656</v>
      </c>
      <c r="D9566" t="s">
        <v>21816</v>
      </c>
      <c r="G9566" t="s">
        <v>21753</v>
      </c>
      <c r="H9566" s="18" t="s">
        <v>1887</v>
      </c>
    </row>
    <row r="9567" spans="1:8" x14ac:dyDescent="0.25">
      <c r="A9567" s="19"/>
      <c r="C9567" t="s">
        <v>39655</v>
      </c>
      <c r="D9567" t="s">
        <v>21812</v>
      </c>
      <c r="G9567" t="s">
        <v>21751</v>
      </c>
      <c r="H9567" s="18" t="s">
        <v>1927</v>
      </c>
    </row>
    <row r="9568" spans="1:8" x14ac:dyDescent="0.25">
      <c r="A9568" s="19"/>
      <c r="C9568" t="s">
        <v>39654</v>
      </c>
      <c r="D9568" t="s">
        <v>21814</v>
      </c>
      <c r="G9568" t="s">
        <v>21749</v>
      </c>
      <c r="H9568" s="18" t="s">
        <v>1964</v>
      </c>
    </row>
    <row r="9569" spans="1:8" x14ac:dyDescent="0.25">
      <c r="A9569" s="19"/>
      <c r="C9569" t="s">
        <v>39653</v>
      </c>
      <c r="D9569" t="s">
        <v>39652</v>
      </c>
      <c r="G9569" t="s">
        <v>21747</v>
      </c>
      <c r="H9569" s="18" t="s">
        <v>1997</v>
      </c>
    </row>
    <row r="9570" spans="1:8" x14ac:dyDescent="0.25">
      <c r="A9570" s="19"/>
      <c r="C9570" t="s">
        <v>39651</v>
      </c>
      <c r="D9570" t="s">
        <v>39650</v>
      </c>
      <c r="G9570" t="s">
        <v>21745</v>
      </c>
      <c r="H9570" s="18" t="s">
        <v>2028</v>
      </c>
    </row>
    <row r="9571" spans="1:8" x14ac:dyDescent="0.25">
      <c r="A9571" s="19"/>
      <c r="C9571" t="s">
        <v>39649</v>
      </c>
      <c r="D9571" t="s">
        <v>21750</v>
      </c>
      <c r="G9571" t="s">
        <v>21743</v>
      </c>
      <c r="H9571" s="18" t="s">
        <v>2057</v>
      </c>
    </row>
    <row r="9572" spans="1:8" x14ac:dyDescent="0.25">
      <c r="A9572" s="19"/>
      <c r="C9572" t="s">
        <v>39648</v>
      </c>
      <c r="D9572" t="s">
        <v>21748</v>
      </c>
      <c r="G9572" t="s">
        <v>21741</v>
      </c>
      <c r="H9572" s="18" t="s">
        <v>1751</v>
      </c>
    </row>
    <row r="9573" spans="1:8" x14ac:dyDescent="0.25">
      <c r="A9573" s="19"/>
      <c r="C9573" t="s">
        <v>39647</v>
      </c>
      <c r="D9573" t="s">
        <v>21754</v>
      </c>
      <c r="G9573" t="s">
        <v>21740</v>
      </c>
      <c r="H9573" s="18" t="s">
        <v>1805</v>
      </c>
    </row>
    <row r="9574" spans="1:8" x14ac:dyDescent="0.25">
      <c r="A9574" s="19"/>
      <c r="C9574" t="s">
        <v>39646</v>
      </c>
      <c r="D9574" t="s">
        <v>21752</v>
      </c>
      <c r="G9574" t="s">
        <v>21738</v>
      </c>
      <c r="H9574" s="18" t="s">
        <v>1851</v>
      </c>
    </row>
    <row r="9575" spans="1:8" x14ac:dyDescent="0.25">
      <c r="A9575" s="19"/>
      <c r="C9575" t="s">
        <v>39645</v>
      </c>
      <c r="D9575" t="s">
        <v>39644</v>
      </c>
      <c r="G9575" t="s">
        <v>21736</v>
      </c>
      <c r="H9575" s="18" t="s">
        <v>1726</v>
      </c>
    </row>
    <row r="9576" spans="1:8" x14ac:dyDescent="0.25">
      <c r="A9576" s="19"/>
      <c r="C9576" t="s">
        <v>39643</v>
      </c>
      <c r="D9576" t="s">
        <v>21720</v>
      </c>
      <c r="G9576" t="s">
        <v>21734</v>
      </c>
      <c r="H9576" s="18" t="s">
        <v>1783</v>
      </c>
    </row>
    <row r="9577" spans="1:8" x14ac:dyDescent="0.25">
      <c r="A9577" s="19"/>
      <c r="C9577" t="s">
        <v>39642</v>
      </c>
      <c r="D9577" t="s">
        <v>21719</v>
      </c>
      <c r="G9577" t="s">
        <v>21732</v>
      </c>
      <c r="H9577" s="18" t="s">
        <v>1831</v>
      </c>
    </row>
    <row r="9578" spans="1:8" x14ac:dyDescent="0.25">
      <c r="A9578" s="19"/>
      <c r="C9578" t="s">
        <v>39641</v>
      </c>
      <c r="D9578" t="s">
        <v>21717</v>
      </c>
      <c r="G9578" t="s">
        <v>21730</v>
      </c>
      <c r="H9578" s="18" t="s">
        <v>1724</v>
      </c>
    </row>
    <row r="9579" spans="1:8" x14ac:dyDescent="0.25">
      <c r="A9579" s="19"/>
      <c r="C9579" t="s">
        <v>39640</v>
      </c>
      <c r="D9579" t="s">
        <v>21723</v>
      </c>
      <c r="G9579" t="s">
        <v>21728</v>
      </c>
      <c r="H9579" s="18" t="s">
        <v>1742</v>
      </c>
    </row>
    <row r="9580" spans="1:8" x14ac:dyDescent="0.25">
      <c r="A9580" s="19"/>
      <c r="C9580" t="s">
        <v>39639</v>
      </c>
      <c r="D9580" t="s">
        <v>21721</v>
      </c>
      <c r="G9580" t="s">
        <v>21726</v>
      </c>
      <c r="H9580" s="18" t="s">
        <v>1798</v>
      </c>
    </row>
    <row r="9581" spans="1:8" x14ac:dyDescent="0.25">
      <c r="A9581" s="19"/>
      <c r="C9581" t="s">
        <v>39638</v>
      </c>
      <c r="D9581" t="s">
        <v>39637</v>
      </c>
      <c r="G9581" t="s">
        <v>21724</v>
      </c>
      <c r="H9581" s="18" t="s">
        <v>1845</v>
      </c>
    </row>
    <row r="9582" spans="1:8" x14ac:dyDescent="0.25">
      <c r="A9582" s="19"/>
      <c r="C9582" t="s">
        <v>39636</v>
      </c>
      <c r="D9582" t="s">
        <v>21709</v>
      </c>
      <c r="G9582" t="s">
        <v>21722</v>
      </c>
      <c r="H9582" s="18" t="s">
        <v>1888</v>
      </c>
    </row>
    <row r="9583" spans="1:8" x14ac:dyDescent="0.25">
      <c r="A9583" s="19"/>
      <c r="C9583" t="s">
        <v>39635</v>
      </c>
      <c r="D9583" t="s">
        <v>21707</v>
      </c>
      <c r="G9583" t="s">
        <v>39634</v>
      </c>
      <c r="H9583" s="18" t="s">
        <v>1756</v>
      </c>
    </row>
    <row r="9584" spans="1:8" x14ac:dyDescent="0.25">
      <c r="A9584" s="19"/>
      <c r="C9584" t="s">
        <v>39633</v>
      </c>
      <c r="D9584" t="s">
        <v>21705</v>
      </c>
      <c r="G9584" t="s">
        <v>39632</v>
      </c>
      <c r="H9584" s="18" t="s">
        <v>1810</v>
      </c>
    </row>
    <row r="9585" spans="1:8" x14ac:dyDescent="0.25">
      <c r="A9585" s="19"/>
      <c r="C9585" t="s">
        <v>39631</v>
      </c>
      <c r="D9585" t="s">
        <v>21715</v>
      </c>
      <c r="G9585" t="s">
        <v>39630</v>
      </c>
      <c r="H9585" s="18" t="s">
        <v>1855</v>
      </c>
    </row>
    <row r="9586" spans="1:8" x14ac:dyDescent="0.25">
      <c r="A9586" s="19"/>
      <c r="C9586" t="s">
        <v>39629</v>
      </c>
      <c r="D9586" t="s">
        <v>21713</v>
      </c>
      <c r="G9586" t="s">
        <v>21718</v>
      </c>
      <c r="H9586" s="18" t="s">
        <v>1725</v>
      </c>
    </row>
    <row r="9587" spans="1:8" x14ac:dyDescent="0.25">
      <c r="A9587" s="19"/>
      <c r="C9587" t="s">
        <v>39628</v>
      </c>
      <c r="D9587" t="s">
        <v>21711</v>
      </c>
      <c r="G9587" t="s">
        <v>39627</v>
      </c>
      <c r="H9587" s="18" t="s">
        <v>21667</v>
      </c>
    </row>
    <row r="9588" spans="1:8" x14ac:dyDescent="0.25">
      <c r="A9588" s="19"/>
      <c r="C9588" t="s">
        <v>39626</v>
      </c>
      <c r="D9588" t="s">
        <v>39625</v>
      </c>
      <c r="G9588" t="s">
        <v>39624</v>
      </c>
      <c r="H9588" s="18" t="s">
        <v>21669</v>
      </c>
    </row>
    <row r="9589" spans="1:8" x14ac:dyDescent="0.25">
      <c r="A9589" s="19"/>
      <c r="C9589" t="s">
        <v>39623</v>
      </c>
      <c r="D9589" t="s">
        <v>21739</v>
      </c>
      <c r="G9589" t="s">
        <v>39622</v>
      </c>
      <c r="H9589" s="18" t="s">
        <v>21663</v>
      </c>
    </row>
    <row r="9590" spans="1:8" x14ac:dyDescent="0.25">
      <c r="A9590" s="19"/>
      <c r="C9590" t="s">
        <v>39621</v>
      </c>
      <c r="D9590" t="s">
        <v>21737</v>
      </c>
      <c r="G9590" t="s">
        <v>39620</v>
      </c>
      <c r="H9590" s="18" t="s">
        <v>21665</v>
      </c>
    </row>
    <row r="9591" spans="1:8" x14ac:dyDescent="0.25">
      <c r="A9591" s="19"/>
      <c r="C9591" t="s">
        <v>39619</v>
      </c>
      <c r="D9591" t="s">
        <v>21746</v>
      </c>
      <c r="G9591" t="s">
        <v>39618</v>
      </c>
      <c r="H9591" s="18" t="s">
        <v>21671</v>
      </c>
    </row>
    <row r="9592" spans="1:8" x14ac:dyDescent="0.25">
      <c r="A9592" s="19"/>
      <c r="C9592" t="s">
        <v>39617</v>
      </c>
      <c r="D9592" t="s">
        <v>21744</v>
      </c>
      <c r="G9592" t="s">
        <v>39616</v>
      </c>
      <c r="H9592" s="18" t="s">
        <v>21676</v>
      </c>
    </row>
    <row r="9593" spans="1:8" x14ac:dyDescent="0.25">
      <c r="A9593" s="19"/>
      <c r="C9593" t="s">
        <v>39615</v>
      </c>
      <c r="D9593" t="s">
        <v>21742</v>
      </c>
      <c r="G9593" t="s">
        <v>39614</v>
      </c>
      <c r="H9593" s="18" t="s">
        <v>21678</v>
      </c>
    </row>
    <row r="9594" spans="1:8" x14ac:dyDescent="0.25">
      <c r="A9594" s="19"/>
      <c r="C9594" t="s">
        <v>39613</v>
      </c>
      <c r="D9594" t="s">
        <v>21729</v>
      </c>
      <c r="G9594" t="s">
        <v>39612</v>
      </c>
      <c r="H9594" s="18" t="s">
        <v>21672</v>
      </c>
    </row>
    <row r="9595" spans="1:8" x14ac:dyDescent="0.25">
      <c r="A9595" s="19"/>
      <c r="C9595" t="s">
        <v>39611</v>
      </c>
      <c r="D9595" t="s">
        <v>21727</v>
      </c>
      <c r="G9595" t="s">
        <v>39610</v>
      </c>
      <c r="H9595" s="18" t="s">
        <v>21674</v>
      </c>
    </row>
    <row r="9596" spans="1:8" x14ac:dyDescent="0.25">
      <c r="A9596" s="19"/>
      <c r="C9596" t="s">
        <v>39609</v>
      </c>
      <c r="D9596" t="s">
        <v>21725</v>
      </c>
      <c r="G9596" t="s">
        <v>39608</v>
      </c>
      <c r="H9596" s="18" t="s">
        <v>21661</v>
      </c>
    </row>
    <row r="9597" spans="1:8" x14ac:dyDescent="0.25">
      <c r="A9597" s="19"/>
      <c r="C9597" t="s">
        <v>39607</v>
      </c>
      <c r="D9597" t="s">
        <v>21735</v>
      </c>
      <c r="G9597" t="s">
        <v>39606</v>
      </c>
      <c r="H9597" s="18" t="s">
        <v>21647</v>
      </c>
    </row>
    <row r="9598" spans="1:8" x14ac:dyDescent="0.25">
      <c r="A9598" s="19"/>
      <c r="C9598" t="s">
        <v>39605</v>
      </c>
      <c r="D9598" t="s">
        <v>21733</v>
      </c>
      <c r="G9598" t="s">
        <v>39604</v>
      </c>
      <c r="H9598" s="18" t="s">
        <v>21649</v>
      </c>
    </row>
    <row r="9599" spans="1:8" x14ac:dyDescent="0.25">
      <c r="A9599" s="19"/>
      <c r="C9599" t="s">
        <v>39603</v>
      </c>
      <c r="D9599" t="s">
        <v>21731</v>
      </c>
      <c r="G9599" t="s">
        <v>39602</v>
      </c>
      <c r="H9599" s="18" t="s">
        <v>21643</v>
      </c>
    </row>
    <row r="9600" spans="1:8" x14ac:dyDescent="0.25">
      <c r="A9600" s="19"/>
      <c r="C9600" t="s">
        <v>39601</v>
      </c>
      <c r="D9600" t="s">
        <v>39600</v>
      </c>
      <c r="G9600" t="s">
        <v>39599</v>
      </c>
      <c r="H9600" s="18" t="s">
        <v>21645</v>
      </c>
    </row>
    <row r="9601" spans="1:8" x14ac:dyDescent="0.25">
      <c r="A9601" s="19"/>
      <c r="C9601" t="s">
        <v>39598</v>
      </c>
      <c r="D9601" t="s">
        <v>21630</v>
      </c>
      <c r="G9601" t="s">
        <v>39597</v>
      </c>
      <c r="H9601" s="18" t="s">
        <v>21651</v>
      </c>
    </row>
    <row r="9602" spans="1:8" x14ac:dyDescent="0.25">
      <c r="A9602" s="19"/>
      <c r="C9602" t="s">
        <v>39596</v>
      </c>
      <c r="D9602" t="s">
        <v>21633</v>
      </c>
      <c r="G9602" t="s">
        <v>39595</v>
      </c>
      <c r="H9602" s="18" t="s">
        <v>21657</v>
      </c>
    </row>
    <row r="9603" spans="1:8" x14ac:dyDescent="0.25">
      <c r="A9603" s="19"/>
      <c r="C9603" t="s">
        <v>39594</v>
      </c>
      <c r="D9603" t="s">
        <v>21636</v>
      </c>
      <c r="G9603" t="s">
        <v>39593</v>
      </c>
      <c r="H9603" s="18" t="s">
        <v>21659</v>
      </c>
    </row>
    <row r="9604" spans="1:8" x14ac:dyDescent="0.25">
      <c r="A9604" s="19"/>
      <c r="C9604" t="s">
        <v>39592</v>
      </c>
      <c r="D9604" t="s">
        <v>21623</v>
      </c>
      <c r="G9604" t="s">
        <v>39591</v>
      </c>
      <c r="H9604" s="18" t="s">
        <v>21653</v>
      </c>
    </row>
    <row r="9605" spans="1:8" x14ac:dyDescent="0.25">
      <c r="A9605" s="19"/>
      <c r="C9605" t="s">
        <v>39590</v>
      </c>
      <c r="D9605" t="s">
        <v>39589</v>
      </c>
      <c r="G9605" t="s">
        <v>39588</v>
      </c>
      <c r="H9605" s="18" t="s">
        <v>21655</v>
      </c>
    </row>
    <row r="9606" spans="1:8" x14ac:dyDescent="0.25">
      <c r="A9606" s="19"/>
      <c r="C9606" t="s">
        <v>39587</v>
      </c>
      <c r="D9606" t="s">
        <v>39586</v>
      </c>
      <c r="G9606" t="s">
        <v>39585</v>
      </c>
      <c r="H9606" s="18" t="s">
        <v>21704</v>
      </c>
    </row>
    <row r="9607" spans="1:8" x14ac:dyDescent="0.25">
      <c r="A9607" s="19"/>
      <c r="C9607" t="s">
        <v>39584</v>
      </c>
      <c r="D9607" t="s">
        <v>21639</v>
      </c>
      <c r="G9607" t="s">
        <v>39583</v>
      </c>
      <c r="H9607" s="18" t="s">
        <v>21706</v>
      </c>
    </row>
    <row r="9608" spans="1:8" x14ac:dyDescent="0.25">
      <c r="A9608" s="19"/>
      <c r="C9608" t="s">
        <v>39582</v>
      </c>
      <c r="D9608" t="s">
        <v>21648</v>
      </c>
      <c r="G9608" t="s">
        <v>39581</v>
      </c>
      <c r="H9608" s="18" t="s">
        <v>21700</v>
      </c>
    </row>
    <row r="9609" spans="1:8" x14ac:dyDescent="0.25">
      <c r="A9609" s="19"/>
      <c r="C9609" t="s">
        <v>39580</v>
      </c>
      <c r="D9609" t="s">
        <v>21650</v>
      </c>
      <c r="G9609" t="s">
        <v>39579</v>
      </c>
      <c r="H9609" s="18" t="s">
        <v>21702</v>
      </c>
    </row>
    <row r="9610" spans="1:8" x14ac:dyDescent="0.25">
      <c r="A9610" s="19"/>
      <c r="C9610" t="s">
        <v>39578</v>
      </c>
      <c r="D9610" t="s">
        <v>21652</v>
      </c>
      <c r="G9610" t="s">
        <v>39577</v>
      </c>
      <c r="H9610" s="18" t="s">
        <v>21708</v>
      </c>
    </row>
    <row r="9611" spans="1:8" x14ac:dyDescent="0.25">
      <c r="A9611" s="19"/>
      <c r="C9611" t="s">
        <v>39576</v>
      </c>
      <c r="D9611" t="s">
        <v>21642</v>
      </c>
      <c r="G9611" t="s">
        <v>39575</v>
      </c>
      <c r="H9611" s="18" t="s">
        <v>21714</v>
      </c>
    </row>
    <row r="9612" spans="1:8" x14ac:dyDescent="0.25">
      <c r="A9612" s="19"/>
      <c r="C9612" t="s">
        <v>39574</v>
      </c>
      <c r="D9612" t="s">
        <v>21644</v>
      </c>
      <c r="G9612" t="s">
        <v>39573</v>
      </c>
      <c r="H9612" s="18" t="s">
        <v>21716</v>
      </c>
    </row>
    <row r="9613" spans="1:8" x14ac:dyDescent="0.25">
      <c r="A9613" s="19"/>
      <c r="C9613" t="s">
        <v>39572</v>
      </c>
      <c r="D9613" t="s">
        <v>21646</v>
      </c>
      <c r="G9613" t="s">
        <v>39571</v>
      </c>
      <c r="H9613" s="18" t="s">
        <v>21710</v>
      </c>
    </row>
    <row r="9614" spans="1:8" x14ac:dyDescent="0.25">
      <c r="A9614" s="19"/>
      <c r="C9614" t="s">
        <v>39570</v>
      </c>
      <c r="D9614" t="s">
        <v>21593</v>
      </c>
      <c r="G9614" t="s">
        <v>39569</v>
      </c>
      <c r="H9614" s="18" t="s">
        <v>21712</v>
      </c>
    </row>
    <row r="9615" spans="1:8" x14ac:dyDescent="0.25">
      <c r="A9615" s="19"/>
      <c r="C9615" t="s">
        <v>39568</v>
      </c>
      <c r="D9615" t="s">
        <v>21596</v>
      </c>
      <c r="G9615" t="s">
        <v>39567</v>
      </c>
      <c r="H9615" s="18" t="s">
        <v>21698</v>
      </c>
    </row>
    <row r="9616" spans="1:8" x14ac:dyDescent="0.25">
      <c r="A9616" s="19"/>
      <c r="C9616" t="s">
        <v>39566</v>
      </c>
      <c r="D9616" t="s">
        <v>21599</v>
      </c>
      <c r="G9616" t="s">
        <v>39565</v>
      </c>
      <c r="H9616" s="18" t="s">
        <v>21684</v>
      </c>
    </row>
    <row r="9617" spans="1:8" x14ac:dyDescent="0.25">
      <c r="A9617" s="19"/>
      <c r="C9617" t="s">
        <v>39564</v>
      </c>
      <c r="D9617" t="s">
        <v>21584</v>
      </c>
      <c r="G9617" t="s">
        <v>39563</v>
      </c>
      <c r="H9617" s="18" t="s">
        <v>21686</v>
      </c>
    </row>
    <row r="9618" spans="1:8" x14ac:dyDescent="0.25">
      <c r="A9618" s="19"/>
      <c r="C9618" t="s">
        <v>39562</v>
      </c>
      <c r="D9618" t="s">
        <v>21587</v>
      </c>
      <c r="G9618" t="s">
        <v>39561</v>
      </c>
      <c r="H9618" s="18" t="s">
        <v>21680</v>
      </c>
    </row>
    <row r="9619" spans="1:8" x14ac:dyDescent="0.25">
      <c r="A9619" s="19"/>
      <c r="C9619" t="s">
        <v>39560</v>
      </c>
      <c r="D9619" t="s">
        <v>21590</v>
      </c>
      <c r="G9619" t="s">
        <v>39559</v>
      </c>
      <c r="H9619" s="18" t="s">
        <v>21682</v>
      </c>
    </row>
    <row r="9620" spans="1:8" x14ac:dyDescent="0.25">
      <c r="A9620" s="19"/>
      <c r="C9620" t="s">
        <v>39558</v>
      </c>
      <c r="D9620" t="s">
        <v>21602</v>
      </c>
      <c r="G9620" t="s">
        <v>39557</v>
      </c>
      <c r="H9620" s="18" t="s">
        <v>21688</v>
      </c>
    </row>
    <row r="9621" spans="1:8" x14ac:dyDescent="0.25">
      <c r="A9621" s="19"/>
      <c r="C9621" t="s">
        <v>39556</v>
      </c>
      <c r="D9621" t="s">
        <v>21614</v>
      </c>
      <c r="G9621" t="s">
        <v>39555</v>
      </c>
      <c r="H9621" s="18" t="s">
        <v>21694</v>
      </c>
    </row>
    <row r="9622" spans="1:8" x14ac:dyDescent="0.25">
      <c r="A9622" s="19"/>
      <c r="C9622" t="s">
        <v>39554</v>
      </c>
      <c r="D9622" t="s">
        <v>21617</v>
      </c>
      <c r="G9622" t="s">
        <v>39553</v>
      </c>
      <c r="H9622" s="18" t="s">
        <v>21696</v>
      </c>
    </row>
    <row r="9623" spans="1:8" x14ac:dyDescent="0.25">
      <c r="A9623" s="19"/>
      <c r="C9623" t="s">
        <v>39552</v>
      </c>
      <c r="D9623" t="s">
        <v>21620</v>
      </c>
      <c r="G9623" t="s">
        <v>39551</v>
      </c>
      <c r="H9623" s="18" t="s">
        <v>21690</v>
      </c>
    </row>
    <row r="9624" spans="1:8" x14ac:dyDescent="0.25">
      <c r="A9624" s="19"/>
      <c r="C9624" t="s">
        <v>39550</v>
      </c>
      <c r="D9624" t="s">
        <v>21605</v>
      </c>
      <c r="G9624" t="s">
        <v>39549</v>
      </c>
      <c r="H9624" s="18" t="s">
        <v>21692</v>
      </c>
    </row>
    <row r="9625" spans="1:8" x14ac:dyDescent="0.25">
      <c r="A9625" s="19"/>
      <c r="C9625" t="s">
        <v>39548</v>
      </c>
      <c r="D9625" t="s">
        <v>21608</v>
      </c>
      <c r="G9625" t="s">
        <v>21641</v>
      </c>
      <c r="H9625" s="18" t="s">
        <v>21514</v>
      </c>
    </row>
    <row r="9626" spans="1:8" x14ac:dyDescent="0.25">
      <c r="A9626" s="19"/>
      <c r="C9626" t="s">
        <v>39547</v>
      </c>
      <c r="D9626" t="s">
        <v>21611</v>
      </c>
      <c r="G9626" t="s">
        <v>21638</v>
      </c>
      <c r="H9626" s="18" t="s">
        <v>21511</v>
      </c>
    </row>
    <row r="9627" spans="1:8" x14ac:dyDescent="0.25">
      <c r="A9627" s="19"/>
      <c r="C9627" t="s">
        <v>39546</v>
      </c>
      <c r="D9627" t="s">
        <v>21685</v>
      </c>
      <c r="G9627" t="s">
        <v>21635</v>
      </c>
      <c r="H9627" s="18" t="s">
        <v>21520</v>
      </c>
    </row>
    <row r="9628" spans="1:8" x14ac:dyDescent="0.25">
      <c r="A9628" s="19"/>
      <c r="C9628" t="s">
        <v>39545</v>
      </c>
      <c r="D9628" t="s">
        <v>21687</v>
      </c>
      <c r="G9628" t="s">
        <v>21632</v>
      </c>
      <c r="H9628" s="18" t="s">
        <v>21517</v>
      </c>
    </row>
    <row r="9629" spans="1:8" x14ac:dyDescent="0.25">
      <c r="A9629" s="19"/>
      <c r="C9629" t="s">
        <v>39544</v>
      </c>
      <c r="D9629" t="s">
        <v>21689</v>
      </c>
      <c r="G9629" t="s">
        <v>21629</v>
      </c>
      <c r="H9629" s="18" t="s">
        <v>21502</v>
      </c>
    </row>
    <row r="9630" spans="1:8" x14ac:dyDescent="0.25">
      <c r="A9630" s="19"/>
      <c r="C9630" t="s">
        <v>39543</v>
      </c>
      <c r="D9630" t="s">
        <v>21679</v>
      </c>
      <c r="G9630" t="s">
        <v>21627</v>
      </c>
      <c r="H9630" s="18" t="s">
        <v>21499</v>
      </c>
    </row>
    <row r="9631" spans="1:8" x14ac:dyDescent="0.25">
      <c r="A9631" s="19"/>
      <c r="C9631" t="s">
        <v>39542</v>
      </c>
      <c r="D9631" t="s">
        <v>21681</v>
      </c>
      <c r="G9631" t="s">
        <v>21625</v>
      </c>
      <c r="H9631" s="18" t="s">
        <v>21508</v>
      </c>
    </row>
    <row r="9632" spans="1:8" x14ac:dyDescent="0.25">
      <c r="A9632" s="19"/>
      <c r="C9632" t="s">
        <v>39541</v>
      </c>
      <c r="D9632" t="s">
        <v>21683</v>
      </c>
      <c r="G9632" t="s">
        <v>21622</v>
      </c>
      <c r="H9632" s="18" t="s">
        <v>21505</v>
      </c>
    </row>
    <row r="9633" spans="1:8" x14ac:dyDescent="0.25">
      <c r="A9633" s="19"/>
      <c r="C9633" t="s">
        <v>39540</v>
      </c>
      <c r="D9633" t="s">
        <v>21691</v>
      </c>
      <c r="G9633" t="s">
        <v>21619</v>
      </c>
      <c r="H9633" s="18" t="s">
        <v>21538</v>
      </c>
    </row>
    <row r="9634" spans="1:8" x14ac:dyDescent="0.25">
      <c r="A9634" s="19"/>
      <c r="C9634" t="s">
        <v>39539</v>
      </c>
      <c r="D9634" t="s">
        <v>21699</v>
      </c>
      <c r="G9634" t="s">
        <v>21616</v>
      </c>
      <c r="H9634" s="18" t="s">
        <v>21535</v>
      </c>
    </row>
    <row r="9635" spans="1:8" x14ac:dyDescent="0.25">
      <c r="A9635" s="19"/>
      <c r="C9635" t="s">
        <v>39538</v>
      </c>
      <c r="D9635" t="s">
        <v>21701</v>
      </c>
      <c r="G9635" t="s">
        <v>21613</v>
      </c>
      <c r="H9635" s="18" t="s">
        <v>21543</v>
      </c>
    </row>
    <row r="9636" spans="1:8" x14ac:dyDescent="0.25">
      <c r="A9636" s="19"/>
      <c r="C9636" t="s">
        <v>39537</v>
      </c>
      <c r="D9636" t="s">
        <v>21703</v>
      </c>
      <c r="G9636" t="s">
        <v>21610</v>
      </c>
      <c r="H9636" s="18" t="s">
        <v>21540</v>
      </c>
    </row>
    <row r="9637" spans="1:8" x14ac:dyDescent="0.25">
      <c r="A9637" s="19"/>
      <c r="C9637" t="s">
        <v>39536</v>
      </c>
      <c r="D9637" t="s">
        <v>21693</v>
      </c>
      <c r="G9637" t="s">
        <v>21607</v>
      </c>
      <c r="H9637" s="18" t="s">
        <v>21526</v>
      </c>
    </row>
    <row r="9638" spans="1:8" x14ac:dyDescent="0.25">
      <c r="A9638" s="19"/>
      <c r="C9638" t="s">
        <v>39535</v>
      </c>
      <c r="D9638" t="s">
        <v>21695</v>
      </c>
      <c r="G9638" t="s">
        <v>21604</v>
      </c>
      <c r="H9638" s="18" t="s">
        <v>21523</v>
      </c>
    </row>
    <row r="9639" spans="1:8" x14ac:dyDescent="0.25">
      <c r="A9639" s="19"/>
      <c r="C9639" t="s">
        <v>39534</v>
      </c>
      <c r="D9639" t="s">
        <v>21697</v>
      </c>
      <c r="G9639" t="s">
        <v>21601</v>
      </c>
      <c r="H9639" s="18" t="s">
        <v>21532</v>
      </c>
    </row>
    <row r="9640" spans="1:8" x14ac:dyDescent="0.25">
      <c r="A9640" s="19"/>
      <c r="C9640" t="s">
        <v>39533</v>
      </c>
      <c r="D9640" t="s">
        <v>21660</v>
      </c>
      <c r="G9640" t="s">
        <v>21598</v>
      </c>
      <c r="H9640" s="18" t="s">
        <v>21529</v>
      </c>
    </row>
    <row r="9641" spans="1:8" x14ac:dyDescent="0.25">
      <c r="A9641" s="19"/>
      <c r="C9641" t="s">
        <v>39532</v>
      </c>
      <c r="D9641" t="s">
        <v>21662</v>
      </c>
      <c r="G9641" t="s">
        <v>21595</v>
      </c>
      <c r="H9641" s="18" t="s">
        <v>21466</v>
      </c>
    </row>
    <row r="9642" spans="1:8" x14ac:dyDescent="0.25">
      <c r="A9642" s="19"/>
      <c r="C9642" t="s">
        <v>39531</v>
      </c>
      <c r="D9642" t="s">
        <v>21664</v>
      </c>
      <c r="G9642" t="s">
        <v>21592</v>
      </c>
      <c r="H9642" s="18" t="s">
        <v>21463</v>
      </c>
    </row>
    <row r="9643" spans="1:8" x14ac:dyDescent="0.25">
      <c r="A9643" s="19"/>
      <c r="C9643" t="s">
        <v>39530</v>
      </c>
      <c r="D9643" t="s">
        <v>21654</v>
      </c>
      <c r="G9643" t="s">
        <v>21589</v>
      </c>
      <c r="H9643" s="18" t="s">
        <v>21472</v>
      </c>
    </row>
    <row r="9644" spans="1:8" x14ac:dyDescent="0.25">
      <c r="A9644" s="19"/>
      <c r="C9644" t="s">
        <v>39529</v>
      </c>
      <c r="D9644" t="s">
        <v>21656</v>
      </c>
      <c r="G9644" t="s">
        <v>21586</v>
      </c>
      <c r="H9644" s="18" t="s">
        <v>21469</v>
      </c>
    </row>
    <row r="9645" spans="1:8" x14ac:dyDescent="0.25">
      <c r="A9645" s="19"/>
      <c r="C9645" t="s">
        <v>39528</v>
      </c>
      <c r="D9645" t="s">
        <v>21658</v>
      </c>
      <c r="G9645" t="s">
        <v>21583</v>
      </c>
      <c r="H9645" s="18" t="s">
        <v>39527</v>
      </c>
    </row>
    <row r="9646" spans="1:8" x14ac:dyDescent="0.25">
      <c r="A9646" s="19"/>
      <c r="C9646" t="s">
        <v>39526</v>
      </c>
      <c r="D9646" t="s">
        <v>21666</v>
      </c>
      <c r="G9646" t="s">
        <v>21580</v>
      </c>
      <c r="H9646" s="18" t="s">
        <v>21454</v>
      </c>
    </row>
    <row r="9647" spans="1:8" x14ac:dyDescent="0.25">
      <c r="A9647" s="19"/>
      <c r="C9647" t="s">
        <v>39525</v>
      </c>
      <c r="D9647" t="s">
        <v>21673</v>
      </c>
      <c r="G9647" t="s">
        <v>21577</v>
      </c>
      <c r="H9647" s="18" t="s">
        <v>21451</v>
      </c>
    </row>
    <row r="9648" spans="1:8" x14ac:dyDescent="0.25">
      <c r="A9648" s="19"/>
      <c r="C9648" t="s">
        <v>39524</v>
      </c>
      <c r="D9648" t="s">
        <v>21675</v>
      </c>
      <c r="G9648" t="s">
        <v>21574</v>
      </c>
      <c r="H9648" s="18" t="s">
        <v>21460</v>
      </c>
    </row>
    <row r="9649" spans="1:8" x14ac:dyDescent="0.25">
      <c r="A9649" s="19"/>
      <c r="C9649" t="s">
        <v>39523</v>
      </c>
      <c r="D9649" t="s">
        <v>21677</v>
      </c>
      <c r="G9649" t="s">
        <v>21571</v>
      </c>
      <c r="H9649" s="18" t="s">
        <v>21457</v>
      </c>
    </row>
    <row r="9650" spans="1:8" x14ac:dyDescent="0.25">
      <c r="A9650" s="19"/>
      <c r="C9650" t="s">
        <v>39522</v>
      </c>
      <c r="D9650" t="s">
        <v>21668</v>
      </c>
      <c r="G9650" t="s">
        <v>21568</v>
      </c>
      <c r="H9650" s="18" t="s">
        <v>21490</v>
      </c>
    </row>
    <row r="9651" spans="1:8" x14ac:dyDescent="0.25">
      <c r="A9651" s="19"/>
      <c r="C9651" t="s">
        <v>39521</v>
      </c>
      <c r="D9651" t="s">
        <v>21670</v>
      </c>
      <c r="G9651" t="s">
        <v>21565</v>
      </c>
      <c r="H9651" s="18" t="s">
        <v>39520</v>
      </c>
    </row>
    <row r="9652" spans="1:8" x14ac:dyDescent="0.25">
      <c r="A9652" s="19"/>
      <c r="C9652" t="s">
        <v>39519</v>
      </c>
      <c r="D9652" t="s">
        <v>39518</v>
      </c>
      <c r="G9652" t="s">
        <v>21562</v>
      </c>
      <c r="H9652" s="18" t="s">
        <v>21487</v>
      </c>
    </row>
    <row r="9653" spans="1:8" x14ac:dyDescent="0.25">
      <c r="A9653" s="19"/>
      <c r="C9653" t="s">
        <v>39517</v>
      </c>
      <c r="D9653" t="s">
        <v>39516</v>
      </c>
      <c r="G9653" t="s">
        <v>21559</v>
      </c>
      <c r="H9653" s="18" t="s">
        <v>21496</v>
      </c>
    </row>
    <row r="9654" spans="1:8" x14ac:dyDescent="0.25">
      <c r="A9654" s="19"/>
      <c r="C9654" t="s">
        <v>39515</v>
      </c>
      <c r="D9654" t="s">
        <v>39514</v>
      </c>
      <c r="G9654" t="s">
        <v>21556</v>
      </c>
      <c r="H9654" s="18" t="s">
        <v>21493</v>
      </c>
    </row>
    <row r="9655" spans="1:8" x14ac:dyDescent="0.25">
      <c r="A9655" s="19"/>
      <c r="C9655" t="s">
        <v>39513</v>
      </c>
      <c r="D9655" t="s">
        <v>21545</v>
      </c>
      <c r="G9655" t="s">
        <v>21553</v>
      </c>
      <c r="H9655" s="18" t="s">
        <v>21478</v>
      </c>
    </row>
    <row r="9656" spans="1:8" x14ac:dyDescent="0.25">
      <c r="A9656" s="19"/>
      <c r="C9656" t="s">
        <v>39512</v>
      </c>
      <c r="D9656" t="s">
        <v>21542</v>
      </c>
      <c r="G9656" t="s">
        <v>21550</v>
      </c>
      <c r="H9656" s="18" t="s">
        <v>21475</v>
      </c>
    </row>
    <row r="9657" spans="1:8" x14ac:dyDescent="0.25">
      <c r="A9657" s="19"/>
      <c r="C9657" t="s">
        <v>39511</v>
      </c>
      <c r="D9657" t="s">
        <v>21551</v>
      </c>
      <c r="G9657" t="s">
        <v>21547</v>
      </c>
      <c r="H9657" s="18" t="s">
        <v>21484</v>
      </c>
    </row>
    <row r="9658" spans="1:8" x14ac:dyDescent="0.25">
      <c r="A9658" s="19"/>
      <c r="C9658" t="s">
        <v>39510</v>
      </c>
      <c r="D9658" t="s">
        <v>21548</v>
      </c>
      <c r="G9658" t="s">
        <v>21544</v>
      </c>
      <c r="H9658" s="18" t="s">
        <v>21481</v>
      </c>
    </row>
    <row r="9659" spans="1:8" x14ac:dyDescent="0.25">
      <c r="A9659" s="19"/>
      <c r="C9659" t="s">
        <v>39509</v>
      </c>
      <c r="D9659" t="s">
        <v>39508</v>
      </c>
      <c r="G9659" t="s">
        <v>21541</v>
      </c>
      <c r="H9659" s="18" t="s">
        <v>21546</v>
      </c>
    </row>
    <row r="9660" spans="1:8" x14ac:dyDescent="0.25">
      <c r="A9660" s="19"/>
      <c r="C9660" t="s">
        <v>39507</v>
      </c>
      <c r="D9660" t="s">
        <v>21531</v>
      </c>
      <c r="G9660" t="s">
        <v>21539</v>
      </c>
      <c r="H9660" s="18" t="s">
        <v>21612</v>
      </c>
    </row>
    <row r="9661" spans="1:8" x14ac:dyDescent="0.25">
      <c r="A9661" s="19"/>
      <c r="C9661" t="s">
        <v>39506</v>
      </c>
      <c r="D9661" t="s">
        <v>21528</v>
      </c>
      <c r="G9661" t="s">
        <v>21536</v>
      </c>
      <c r="H9661" s="18" t="s">
        <v>21609</v>
      </c>
    </row>
    <row r="9662" spans="1:8" x14ac:dyDescent="0.25">
      <c r="A9662" s="19"/>
      <c r="C9662" t="s">
        <v>39505</v>
      </c>
      <c r="D9662" t="s">
        <v>21537</v>
      </c>
      <c r="G9662" t="s">
        <v>21533</v>
      </c>
      <c r="H9662" s="18" t="s">
        <v>21618</v>
      </c>
    </row>
    <row r="9663" spans="1:8" x14ac:dyDescent="0.25">
      <c r="A9663" s="19"/>
      <c r="C9663" t="s">
        <v>39504</v>
      </c>
      <c r="D9663" t="s">
        <v>21534</v>
      </c>
      <c r="G9663" t="s">
        <v>21530</v>
      </c>
      <c r="H9663" s="18" t="s">
        <v>21615</v>
      </c>
    </row>
    <row r="9664" spans="1:8" x14ac:dyDescent="0.25">
      <c r="A9664" s="19"/>
      <c r="C9664" t="s">
        <v>39503</v>
      </c>
      <c r="D9664" t="s">
        <v>21554</v>
      </c>
      <c r="G9664" t="s">
        <v>21527</v>
      </c>
      <c r="H9664" s="18" t="s">
        <v>21600</v>
      </c>
    </row>
    <row r="9665" spans="1:8" x14ac:dyDescent="0.25">
      <c r="A9665" s="19"/>
      <c r="C9665" t="s">
        <v>39502</v>
      </c>
      <c r="D9665" t="s">
        <v>21575</v>
      </c>
      <c r="G9665" t="s">
        <v>21524</v>
      </c>
      <c r="H9665" s="18" t="s">
        <v>21597</v>
      </c>
    </row>
    <row r="9666" spans="1:8" x14ac:dyDescent="0.25">
      <c r="A9666" s="19"/>
      <c r="C9666" t="s">
        <v>39501</v>
      </c>
      <c r="D9666" t="s">
        <v>21572</v>
      </c>
      <c r="G9666" t="s">
        <v>21521</v>
      </c>
      <c r="H9666" s="18" t="s">
        <v>21606</v>
      </c>
    </row>
    <row r="9667" spans="1:8" x14ac:dyDescent="0.25">
      <c r="A9667" s="19"/>
      <c r="C9667" t="s">
        <v>39500</v>
      </c>
      <c r="D9667" t="s">
        <v>21581</v>
      </c>
      <c r="G9667" t="s">
        <v>21518</v>
      </c>
      <c r="H9667" s="18" t="s">
        <v>21603</v>
      </c>
    </row>
    <row r="9668" spans="1:8" x14ac:dyDescent="0.25">
      <c r="A9668" s="19"/>
      <c r="C9668" t="s">
        <v>39499</v>
      </c>
      <c r="D9668" t="s">
        <v>21578</v>
      </c>
      <c r="G9668" t="s">
        <v>21515</v>
      </c>
      <c r="H9668" s="18" t="s">
        <v>21634</v>
      </c>
    </row>
    <row r="9669" spans="1:8" x14ac:dyDescent="0.25">
      <c r="A9669" s="19"/>
      <c r="C9669" t="s">
        <v>39498</v>
      </c>
      <c r="D9669" t="s">
        <v>21569</v>
      </c>
      <c r="G9669" t="s">
        <v>21512</v>
      </c>
      <c r="H9669" s="18" t="s">
        <v>21631</v>
      </c>
    </row>
    <row r="9670" spans="1:8" x14ac:dyDescent="0.25">
      <c r="A9670" s="19"/>
      <c r="C9670" t="s">
        <v>39497</v>
      </c>
      <c r="D9670" t="s">
        <v>21560</v>
      </c>
      <c r="G9670" t="s">
        <v>21509</v>
      </c>
      <c r="H9670" s="18" t="s">
        <v>21640</v>
      </c>
    </row>
    <row r="9671" spans="1:8" x14ac:dyDescent="0.25">
      <c r="A9671" s="19"/>
      <c r="C9671" t="s">
        <v>39496</v>
      </c>
      <c r="D9671" t="s">
        <v>21557</v>
      </c>
      <c r="G9671" t="s">
        <v>21506</v>
      </c>
      <c r="H9671" s="18" t="s">
        <v>21637</v>
      </c>
    </row>
    <row r="9672" spans="1:8" x14ac:dyDescent="0.25">
      <c r="A9672" s="19"/>
      <c r="C9672" t="s">
        <v>39495</v>
      </c>
      <c r="D9672" t="s">
        <v>21566</v>
      </c>
      <c r="G9672" t="s">
        <v>21503</v>
      </c>
      <c r="H9672" s="18" t="s">
        <v>21624</v>
      </c>
    </row>
    <row r="9673" spans="1:8" x14ac:dyDescent="0.25">
      <c r="A9673" s="19"/>
      <c r="C9673" t="s">
        <v>39494</v>
      </c>
      <c r="D9673" t="s">
        <v>21563</v>
      </c>
      <c r="G9673" t="s">
        <v>21500</v>
      </c>
      <c r="H9673" s="18" t="s">
        <v>21621</v>
      </c>
    </row>
    <row r="9674" spans="1:8" x14ac:dyDescent="0.25">
      <c r="A9674" s="19"/>
      <c r="C9674" t="s">
        <v>39493</v>
      </c>
      <c r="D9674" t="s">
        <v>39492</v>
      </c>
      <c r="G9674" t="s">
        <v>21497</v>
      </c>
      <c r="H9674" s="18" t="s">
        <v>21628</v>
      </c>
    </row>
    <row r="9675" spans="1:8" x14ac:dyDescent="0.25">
      <c r="A9675" s="19"/>
      <c r="C9675" t="s">
        <v>39491</v>
      </c>
      <c r="D9675" t="s">
        <v>21424</v>
      </c>
      <c r="G9675" t="s">
        <v>21494</v>
      </c>
      <c r="H9675" s="18" t="s">
        <v>21626</v>
      </c>
    </row>
    <row r="9676" spans="1:8" x14ac:dyDescent="0.25">
      <c r="A9676" s="19"/>
      <c r="C9676" t="s">
        <v>39490</v>
      </c>
      <c r="D9676" t="s">
        <v>21426</v>
      </c>
      <c r="G9676" t="s">
        <v>21491</v>
      </c>
      <c r="H9676" s="18" t="s">
        <v>21564</v>
      </c>
    </row>
    <row r="9677" spans="1:8" x14ac:dyDescent="0.25">
      <c r="A9677" s="19"/>
      <c r="C9677" t="s">
        <v>39489</v>
      </c>
      <c r="D9677" t="s">
        <v>21428</v>
      </c>
      <c r="G9677" t="s">
        <v>21488</v>
      </c>
      <c r="H9677" s="18" t="s">
        <v>21561</v>
      </c>
    </row>
    <row r="9678" spans="1:8" x14ac:dyDescent="0.25">
      <c r="A9678" s="19"/>
      <c r="C9678" t="s">
        <v>39488</v>
      </c>
      <c r="D9678" t="s">
        <v>21422</v>
      </c>
      <c r="G9678" t="s">
        <v>21485</v>
      </c>
      <c r="H9678" s="18" t="s">
        <v>21570</v>
      </c>
    </row>
    <row r="9679" spans="1:8" x14ac:dyDescent="0.25">
      <c r="A9679" s="19"/>
      <c r="C9679" t="s">
        <v>39487</v>
      </c>
      <c r="D9679" t="s">
        <v>21416</v>
      </c>
      <c r="G9679" t="s">
        <v>21482</v>
      </c>
      <c r="H9679" s="18" t="s">
        <v>21567</v>
      </c>
    </row>
    <row r="9680" spans="1:8" x14ac:dyDescent="0.25">
      <c r="A9680" s="19"/>
      <c r="C9680" t="s">
        <v>39486</v>
      </c>
      <c r="D9680" t="s">
        <v>21418</v>
      </c>
      <c r="G9680" t="s">
        <v>21479</v>
      </c>
      <c r="H9680" s="18" t="s">
        <v>21552</v>
      </c>
    </row>
    <row r="9681" spans="1:8" x14ac:dyDescent="0.25">
      <c r="A9681" s="19"/>
      <c r="C9681" t="s">
        <v>39485</v>
      </c>
      <c r="D9681" t="s">
        <v>21420</v>
      </c>
      <c r="G9681" t="s">
        <v>21476</v>
      </c>
      <c r="H9681" s="18" t="s">
        <v>21549</v>
      </c>
    </row>
    <row r="9682" spans="1:8" x14ac:dyDescent="0.25">
      <c r="A9682" s="19"/>
      <c r="C9682" t="s">
        <v>39484</v>
      </c>
      <c r="D9682" t="s">
        <v>21438</v>
      </c>
      <c r="G9682" t="s">
        <v>21473</v>
      </c>
      <c r="H9682" s="18" t="s">
        <v>21558</v>
      </c>
    </row>
    <row r="9683" spans="1:8" x14ac:dyDescent="0.25">
      <c r="A9683" s="19"/>
      <c r="C9683" t="s">
        <v>39483</v>
      </c>
      <c r="D9683" t="s">
        <v>21440</v>
      </c>
      <c r="G9683" t="s">
        <v>21470</v>
      </c>
      <c r="H9683" s="18" t="s">
        <v>21555</v>
      </c>
    </row>
    <row r="9684" spans="1:8" x14ac:dyDescent="0.25">
      <c r="A9684" s="19"/>
      <c r="C9684" t="s">
        <v>39482</v>
      </c>
      <c r="D9684" t="s">
        <v>21442</v>
      </c>
      <c r="G9684" t="s">
        <v>21467</v>
      </c>
      <c r="H9684" s="18" t="s">
        <v>21588</v>
      </c>
    </row>
    <row r="9685" spans="1:8" x14ac:dyDescent="0.25">
      <c r="A9685" s="19"/>
      <c r="C9685" t="s">
        <v>39481</v>
      </c>
      <c r="D9685" t="s">
        <v>21436</v>
      </c>
      <c r="G9685" t="s">
        <v>21464</v>
      </c>
      <c r="H9685" s="18" t="s">
        <v>21585</v>
      </c>
    </row>
    <row r="9686" spans="1:8" x14ac:dyDescent="0.25">
      <c r="A9686" s="19"/>
      <c r="C9686" t="s">
        <v>39480</v>
      </c>
      <c r="D9686" t="s">
        <v>21430</v>
      </c>
      <c r="G9686" t="s">
        <v>21461</v>
      </c>
      <c r="H9686" s="18" t="s">
        <v>21594</v>
      </c>
    </row>
    <row r="9687" spans="1:8" x14ac:dyDescent="0.25">
      <c r="A9687" s="19"/>
      <c r="C9687" t="s">
        <v>39479</v>
      </c>
      <c r="D9687" t="s">
        <v>21432</v>
      </c>
      <c r="G9687" t="s">
        <v>21458</v>
      </c>
      <c r="H9687" s="18" t="s">
        <v>21591</v>
      </c>
    </row>
    <row r="9688" spans="1:8" x14ac:dyDescent="0.25">
      <c r="A9688" s="19"/>
      <c r="C9688" t="s">
        <v>39478</v>
      </c>
      <c r="D9688" t="s">
        <v>21434</v>
      </c>
      <c r="G9688" t="s">
        <v>21455</v>
      </c>
      <c r="H9688" s="18" t="s">
        <v>21576</v>
      </c>
    </row>
    <row r="9689" spans="1:8" x14ac:dyDescent="0.25">
      <c r="A9689" s="19"/>
      <c r="C9689" t="s">
        <v>39477</v>
      </c>
      <c r="D9689" t="s">
        <v>21414</v>
      </c>
      <c r="G9689" t="s">
        <v>21452</v>
      </c>
      <c r="H9689" s="18" t="s">
        <v>21573</v>
      </c>
    </row>
    <row r="9690" spans="1:8" x14ac:dyDescent="0.25">
      <c r="A9690" s="19"/>
      <c r="C9690" t="s">
        <v>39476</v>
      </c>
      <c r="D9690" t="s">
        <v>21394</v>
      </c>
      <c r="G9690" t="s">
        <v>39475</v>
      </c>
      <c r="H9690" s="18" t="s">
        <v>21582</v>
      </c>
    </row>
    <row r="9691" spans="1:8" x14ac:dyDescent="0.25">
      <c r="A9691" s="19"/>
      <c r="C9691" t="s">
        <v>39474</v>
      </c>
      <c r="D9691" t="s">
        <v>21396</v>
      </c>
      <c r="G9691" t="s">
        <v>39473</v>
      </c>
      <c r="H9691" s="18" t="s">
        <v>21579</v>
      </c>
    </row>
    <row r="9692" spans="1:8" x14ac:dyDescent="0.25">
      <c r="A9692" s="19"/>
      <c r="C9692" t="s">
        <v>39472</v>
      </c>
      <c r="D9692" t="s">
        <v>21398</v>
      </c>
      <c r="G9692" t="s">
        <v>39471</v>
      </c>
      <c r="H9692" s="18" t="s">
        <v>21421</v>
      </c>
    </row>
    <row r="9693" spans="1:8" x14ac:dyDescent="0.25">
      <c r="A9693" s="19"/>
      <c r="C9693" t="s">
        <v>39470</v>
      </c>
      <c r="D9693" t="s">
        <v>21392</v>
      </c>
      <c r="G9693" t="s">
        <v>39469</v>
      </c>
      <c r="H9693" s="18" t="s">
        <v>21419</v>
      </c>
    </row>
    <row r="9694" spans="1:8" x14ac:dyDescent="0.25">
      <c r="A9694" s="19"/>
      <c r="C9694" t="s">
        <v>39468</v>
      </c>
      <c r="D9694" t="s">
        <v>21386</v>
      </c>
      <c r="G9694" t="s">
        <v>39467</v>
      </c>
      <c r="H9694" s="18" t="s">
        <v>21423</v>
      </c>
    </row>
    <row r="9695" spans="1:8" x14ac:dyDescent="0.25">
      <c r="A9695" s="19"/>
      <c r="C9695" t="s">
        <v>39466</v>
      </c>
      <c r="D9695" t="s">
        <v>21388</v>
      </c>
      <c r="G9695" t="s">
        <v>39465</v>
      </c>
      <c r="H9695" s="18" t="s">
        <v>21427</v>
      </c>
    </row>
    <row r="9696" spans="1:8" x14ac:dyDescent="0.25">
      <c r="A9696" s="19"/>
      <c r="C9696" t="s">
        <v>39464</v>
      </c>
      <c r="D9696" t="s">
        <v>21390</v>
      </c>
      <c r="G9696" t="s">
        <v>39463</v>
      </c>
      <c r="H9696" s="18" t="s">
        <v>21425</v>
      </c>
    </row>
    <row r="9697" spans="1:8" x14ac:dyDescent="0.25">
      <c r="A9697" s="19"/>
      <c r="C9697" t="s">
        <v>39462</v>
      </c>
      <c r="D9697" t="s">
        <v>21408</v>
      </c>
      <c r="G9697" t="s">
        <v>39461</v>
      </c>
      <c r="H9697" s="18" t="s">
        <v>21411</v>
      </c>
    </row>
    <row r="9698" spans="1:8" x14ac:dyDescent="0.25">
      <c r="A9698" s="19"/>
      <c r="C9698" t="s">
        <v>39460</v>
      </c>
      <c r="D9698" t="s">
        <v>21410</v>
      </c>
      <c r="G9698" t="s">
        <v>39459</v>
      </c>
      <c r="H9698" s="18" t="s">
        <v>21409</v>
      </c>
    </row>
    <row r="9699" spans="1:8" x14ac:dyDescent="0.25">
      <c r="A9699" s="19"/>
      <c r="C9699" t="s">
        <v>39458</v>
      </c>
      <c r="D9699" t="s">
        <v>21412</v>
      </c>
      <c r="G9699" t="s">
        <v>39457</v>
      </c>
      <c r="H9699" s="18" t="s">
        <v>21413</v>
      </c>
    </row>
    <row r="9700" spans="1:8" x14ac:dyDescent="0.25">
      <c r="A9700" s="19"/>
      <c r="C9700" t="s">
        <v>39456</v>
      </c>
      <c r="D9700" t="s">
        <v>21406</v>
      </c>
      <c r="G9700" t="s">
        <v>39455</v>
      </c>
      <c r="H9700" s="18" t="s">
        <v>21417</v>
      </c>
    </row>
    <row r="9701" spans="1:8" x14ac:dyDescent="0.25">
      <c r="A9701" s="19"/>
      <c r="C9701" t="s">
        <v>39454</v>
      </c>
      <c r="D9701" t="s">
        <v>21400</v>
      </c>
      <c r="G9701" t="s">
        <v>39453</v>
      </c>
      <c r="H9701" s="18" t="s">
        <v>21415</v>
      </c>
    </row>
    <row r="9702" spans="1:8" x14ac:dyDescent="0.25">
      <c r="A9702" s="19"/>
      <c r="C9702" t="s">
        <v>39452</v>
      </c>
      <c r="D9702" t="s">
        <v>21402</v>
      </c>
      <c r="G9702" t="s">
        <v>39451</v>
      </c>
      <c r="H9702" s="18" t="s">
        <v>21429</v>
      </c>
    </row>
    <row r="9703" spans="1:8" x14ac:dyDescent="0.25">
      <c r="A9703" s="19"/>
      <c r="C9703" t="s">
        <v>39450</v>
      </c>
      <c r="D9703" t="s">
        <v>21404</v>
      </c>
      <c r="G9703" t="s">
        <v>39449</v>
      </c>
      <c r="H9703" s="18" t="s">
        <v>21443</v>
      </c>
    </row>
    <row r="9704" spans="1:8" x14ac:dyDescent="0.25">
      <c r="A9704" s="19"/>
      <c r="C9704" t="s">
        <v>39448</v>
      </c>
      <c r="D9704" t="s">
        <v>21498</v>
      </c>
      <c r="G9704" t="s">
        <v>39447</v>
      </c>
      <c r="H9704" s="18" t="s">
        <v>21441</v>
      </c>
    </row>
    <row r="9705" spans="1:8" x14ac:dyDescent="0.25">
      <c r="A9705" s="19"/>
      <c r="C9705" t="s">
        <v>39446</v>
      </c>
      <c r="D9705" t="s">
        <v>21501</v>
      </c>
      <c r="G9705" t="s">
        <v>39445</v>
      </c>
      <c r="H9705" s="18" t="s">
        <v>21445</v>
      </c>
    </row>
    <row r="9706" spans="1:8" x14ac:dyDescent="0.25">
      <c r="A9706" s="19"/>
      <c r="C9706" t="s">
        <v>39444</v>
      </c>
      <c r="D9706" t="s">
        <v>21504</v>
      </c>
      <c r="G9706" t="s">
        <v>39443</v>
      </c>
      <c r="H9706" s="18" t="s">
        <v>21449</v>
      </c>
    </row>
    <row r="9707" spans="1:8" x14ac:dyDescent="0.25">
      <c r="A9707" s="19"/>
      <c r="C9707" t="s">
        <v>39442</v>
      </c>
      <c r="D9707" t="s">
        <v>21495</v>
      </c>
      <c r="G9707" t="s">
        <v>39441</v>
      </c>
      <c r="H9707" s="18" t="s">
        <v>21447</v>
      </c>
    </row>
    <row r="9708" spans="1:8" x14ac:dyDescent="0.25">
      <c r="A9708" s="19"/>
      <c r="C9708" t="s">
        <v>39440</v>
      </c>
      <c r="D9708" t="s">
        <v>21486</v>
      </c>
      <c r="G9708" t="s">
        <v>39439</v>
      </c>
      <c r="H9708" s="18" t="s">
        <v>21433</v>
      </c>
    </row>
    <row r="9709" spans="1:8" x14ac:dyDescent="0.25">
      <c r="A9709" s="19"/>
      <c r="C9709" t="s">
        <v>39438</v>
      </c>
      <c r="D9709" t="s">
        <v>21489</v>
      </c>
      <c r="G9709" t="s">
        <v>39437</v>
      </c>
      <c r="H9709" s="18" t="s">
        <v>21431</v>
      </c>
    </row>
    <row r="9710" spans="1:8" x14ac:dyDescent="0.25">
      <c r="A9710" s="19"/>
      <c r="C9710" t="s">
        <v>39436</v>
      </c>
      <c r="D9710" t="s">
        <v>21492</v>
      </c>
      <c r="G9710" t="s">
        <v>39435</v>
      </c>
      <c r="H9710" s="18" t="s">
        <v>21435</v>
      </c>
    </row>
    <row r="9711" spans="1:8" x14ac:dyDescent="0.25">
      <c r="A9711" s="19"/>
      <c r="C9711" t="s">
        <v>39434</v>
      </c>
      <c r="D9711" t="s">
        <v>21519</v>
      </c>
      <c r="G9711" t="s">
        <v>39433</v>
      </c>
      <c r="H9711" s="18" t="s">
        <v>21439</v>
      </c>
    </row>
    <row r="9712" spans="1:8" x14ac:dyDescent="0.25">
      <c r="A9712" s="19"/>
      <c r="C9712" t="s">
        <v>39432</v>
      </c>
      <c r="D9712" t="s">
        <v>21522</v>
      </c>
      <c r="G9712" t="s">
        <v>39431</v>
      </c>
      <c r="H9712" s="18" t="s">
        <v>21437</v>
      </c>
    </row>
    <row r="9713" spans="1:8" x14ac:dyDescent="0.25">
      <c r="A9713" s="19"/>
      <c r="C9713" t="s">
        <v>39430</v>
      </c>
      <c r="D9713" t="s">
        <v>21525</v>
      </c>
      <c r="G9713" t="s">
        <v>39429</v>
      </c>
      <c r="H9713" s="18" t="s">
        <v>39428</v>
      </c>
    </row>
    <row r="9714" spans="1:8" x14ac:dyDescent="0.25">
      <c r="A9714" s="19"/>
      <c r="C9714" t="s">
        <v>39427</v>
      </c>
      <c r="D9714" t="s">
        <v>21516</v>
      </c>
      <c r="G9714" t="s">
        <v>39426</v>
      </c>
      <c r="H9714" s="18" t="s">
        <v>21357</v>
      </c>
    </row>
    <row r="9715" spans="1:8" x14ac:dyDescent="0.25">
      <c r="A9715" s="19"/>
      <c r="C9715" t="s">
        <v>39425</v>
      </c>
      <c r="D9715" t="s">
        <v>21507</v>
      </c>
      <c r="G9715" t="s">
        <v>39424</v>
      </c>
      <c r="H9715" s="18" t="s">
        <v>21359</v>
      </c>
    </row>
    <row r="9716" spans="1:8" x14ac:dyDescent="0.25">
      <c r="A9716" s="19"/>
      <c r="C9716" t="s">
        <v>39423</v>
      </c>
      <c r="D9716" t="s">
        <v>21510</v>
      </c>
      <c r="G9716" t="s">
        <v>39422</v>
      </c>
      <c r="H9716" s="18" t="s">
        <v>21353</v>
      </c>
    </row>
    <row r="9717" spans="1:8" x14ac:dyDescent="0.25">
      <c r="A9717" s="19"/>
      <c r="C9717" t="s">
        <v>39421</v>
      </c>
      <c r="D9717" t="s">
        <v>21513</v>
      </c>
      <c r="G9717" t="s">
        <v>39420</v>
      </c>
      <c r="H9717" s="18" t="s">
        <v>21355</v>
      </c>
    </row>
    <row r="9718" spans="1:8" x14ac:dyDescent="0.25">
      <c r="A9718" s="19"/>
      <c r="C9718" t="s">
        <v>39419</v>
      </c>
      <c r="D9718" t="s">
        <v>21483</v>
      </c>
      <c r="G9718" t="s">
        <v>39418</v>
      </c>
      <c r="H9718" s="18" t="s">
        <v>21361</v>
      </c>
    </row>
    <row r="9719" spans="1:8" x14ac:dyDescent="0.25">
      <c r="A9719" s="19"/>
      <c r="C9719" t="s">
        <v>39417</v>
      </c>
      <c r="D9719" t="s">
        <v>21453</v>
      </c>
      <c r="G9719" t="s">
        <v>39416</v>
      </c>
      <c r="H9719" s="18" t="s">
        <v>21367</v>
      </c>
    </row>
    <row r="9720" spans="1:8" x14ac:dyDescent="0.25">
      <c r="A9720" s="19"/>
      <c r="C9720" t="s">
        <v>39415</v>
      </c>
      <c r="D9720" t="s">
        <v>21456</v>
      </c>
      <c r="G9720" t="s">
        <v>39414</v>
      </c>
      <c r="H9720" s="18" t="s">
        <v>21369</v>
      </c>
    </row>
    <row r="9721" spans="1:8" x14ac:dyDescent="0.25">
      <c r="A9721" s="19"/>
      <c r="C9721" t="s">
        <v>39413</v>
      </c>
      <c r="D9721" t="s">
        <v>21459</v>
      </c>
      <c r="G9721" t="s">
        <v>39412</v>
      </c>
      <c r="H9721" s="18" t="s">
        <v>21363</v>
      </c>
    </row>
    <row r="9722" spans="1:8" x14ac:dyDescent="0.25">
      <c r="A9722" s="19"/>
      <c r="C9722" t="s">
        <v>39411</v>
      </c>
      <c r="D9722" t="s">
        <v>21450</v>
      </c>
      <c r="G9722" t="s">
        <v>39410</v>
      </c>
      <c r="H9722" s="18" t="s">
        <v>21365</v>
      </c>
    </row>
    <row r="9723" spans="1:8" x14ac:dyDescent="0.25">
      <c r="A9723" s="19"/>
      <c r="C9723" t="s">
        <v>39409</v>
      </c>
      <c r="D9723" t="s">
        <v>21444</v>
      </c>
      <c r="G9723" t="s">
        <v>39408</v>
      </c>
      <c r="H9723" s="18" t="s">
        <v>21351</v>
      </c>
    </row>
    <row r="9724" spans="1:8" x14ac:dyDescent="0.25">
      <c r="A9724" s="19"/>
      <c r="C9724" t="s">
        <v>39407</v>
      </c>
      <c r="D9724" t="s">
        <v>21446</v>
      </c>
      <c r="G9724" t="s">
        <v>39406</v>
      </c>
      <c r="H9724" s="18" t="s">
        <v>21338</v>
      </c>
    </row>
    <row r="9725" spans="1:8" x14ac:dyDescent="0.25">
      <c r="A9725" s="19"/>
      <c r="C9725" t="s">
        <v>39405</v>
      </c>
      <c r="D9725" t="s">
        <v>21448</v>
      </c>
      <c r="G9725" t="s">
        <v>39404</v>
      </c>
      <c r="H9725" s="18" t="s">
        <v>21340</v>
      </c>
    </row>
    <row r="9726" spans="1:8" x14ac:dyDescent="0.25">
      <c r="A9726" s="19"/>
      <c r="C9726" t="s">
        <v>39403</v>
      </c>
      <c r="D9726" t="s">
        <v>21474</v>
      </c>
      <c r="G9726" t="s">
        <v>39402</v>
      </c>
      <c r="H9726" s="18" t="s">
        <v>21334</v>
      </c>
    </row>
    <row r="9727" spans="1:8" x14ac:dyDescent="0.25">
      <c r="A9727" s="19"/>
      <c r="C9727" t="s">
        <v>39401</v>
      </c>
      <c r="D9727" t="s">
        <v>21477</v>
      </c>
      <c r="G9727" t="s">
        <v>39400</v>
      </c>
      <c r="H9727" s="18" t="s">
        <v>21336</v>
      </c>
    </row>
    <row r="9728" spans="1:8" x14ac:dyDescent="0.25">
      <c r="A9728" s="19"/>
      <c r="C9728" t="s">
        <v>39399</v>
      </c>
      <c r="D9728" t="s">
        <v>21480</v>
      </c>
      <c r="G9728" t="s">
        <v>39398</v>
      </c>
      <c r="H9728" s="18" t="s">
        <v>21342</v>
      </c>
    </row>
    <row r="9729" spans="1:8" x14ac:dyDescent="0.25">
      <c r="A9729" s="19"/>
      <c r="C9729" t="s">
        <v>39397</v>
      </c>
      <c r="D9729" t="s">
        <v>21471</v>
      </c>
      <c r="G9729" t="s">
        <v>39396</v>
      </c>
      <c r="H9729" s="18" t="s">
        <v>21347</v>
      </c>
    </row>
    <row r="9730" spans="1:8" x14ac:dyDescent="0.25">
      <c r="A9730" s="19"/>
      <c r="C9730" t="s">
        <v>39395</v>
      </c>
      <c r="D9730" t="s">
        <v>21462</v>
      </c>
      <c r="G9730" t="s">
        <v>39394</v>
      </c>
      <c r="H9730" s="18" t="s">
        <v>21349</v>
      </c>
    </row>
    <row r="9731" spans="1:8" x14ac:dyDescent="0.25">
      <c r="A9731" s="19"/>
      <c r="C9731" t="s">
        <v>39393</v>
      </c>
      <c r="D9731" t="s">
        <v>21465</v>
      </c>
      <c r="G9731" t="s">
        <v>39392</v>
      </c>
      <c r="H9731" s="18" t="s">
        <v>21343</v>
      </c>
    </row>
    <row r="9732" spans="1:8" x14ac:dyDescent="0.25">
      <c r="A9732" s="19"/>
      <c r="C9732" t="s">
        <v>39391</v>
      </c>
      <c r="D9732" t="s">
        <v>21468</v>
      </c>
      <c r="G9732" t="s">
        <v>39390</v>
      </c>
      <c r="H9732" s="18" t="s">
        <v>21345</v>
      </c>
    </row>
    <row r="9733" spans="1:8" x14ac:dyDescent="0.25">
      <c r="A9733" s="19"/>
      <c r="C9733" t="s">
        <v>39389</v>
      </c>
      <c r="D9733" t="s">
        <v>39388</v>
      </c>
      <c r="G9733" t="s">
        <v>39387</v>
      </c>
      <c r="H9733" s="18" t="s">
        <v>21371</v>
      </c>
    </row>
    <row r="9734" spans="1:8" x14ac:dyDescent="0.25">
      <c r="A9734" s="19"/>
      <c r="C9734" t="s">
        <v>39386</v>
      </c>
      <c r="D9734" t="s">
        <v>21370</v>
      </c>
      <c r="G9734" t="s">
        <v>39385</v>
      </c>
      <c r="H9734" s="18" t="s">
        <v>21395</v>
      </c>
    </row>
    <row r="9735" spans="1:8" x14ac:dyDescent="0.25">
      <c r="A9735" s="19"/>
      <c r="C9735" t="s">
        <v>39384</v>
      </c>
      <c r="D9735" t="s">
        <v>21372</v>
      </c>
      <c r="G9735" t="s">
        <v>39383</v>
      </c>
      <c r="H9735" s="18" t="s">
        <v>21397</v>
      </c>
    </row>
    <row r="9736" spans="1:8" x14ac:dyDescent="0.25">
      <c r="A9736" s="19"/>
      <c r="C9736" t="s">
        <v>39382</v>
      </c>
      <c r="D9736" t="s">
        <v>21374</v>
      </c>
      <c r="G9736" t="s">
        <v>39381</v>
      </c>
      <c r="H9736" s="18" t="s">
        <v>21391</v>
      </c>
    </row>
    <row r="9737" spans="1:8" x14ac:dyDescent="0.25">
      <c r="A9737" s="19"/>
      <c r="C9737" t="s">
        <v>39380</v>
      </c>
      <c r="D9737" t="s">
        <v>21364</v>
      </c>
      <c r="G9737" t="s">
        <v>39379</v>
      </c>
      <c r="H9737" s="18" t="s">
        <v>21393</v>
      </c>
    </row>
    <row r="9738" spans="1:8" x14ac:dyDescent="0.25">
      <c r="A9738" s="19"/>
      <c r="C9738" t="s">
        <v>39378</v>
      </c>
      <c r="D9738" t="s">
        <v>21366</v>
      </c>
      <c r="G9738" t="s">
        <v>39377</v>
      </c>
      <c r="H9738" s="18" t="s">
        <v>21399</v>
      </c>
    </row>
    <row r="9739" spans="1:8" x14ac:dyDescent="0.25">
      <c r="A9739" s="19"/>
      <c r="C9739" t="s">
        <v>39376</v>
      </c>
      <c r="D9739" t="s">
        <v>21368</v>
      </c>
      <c r="G9739" t="s">
        <v>39375</v>
      </c>
      <c r="H9739" s="18" t="s">
        <v>21405</v>
      </c>
    </row>
    <row r="9740" spans="1:8" x14ac:dyDescent="0.25">
      <c r="A9740" s="19"/>
      <c r="C9740" t="s">
        <v>39374</v>
      </c>
      <c r="D9740" t="s">
        <v>39373</v>
      </c>
      <c r="G9740" t="s">
        <v>39372</v>
      </c>
      <c r="H9740" s="18" t="s">
        <v>21407</v>
      </c>
    </row>
    <row r="9741" spans="1:8" x14ac:dyDescent="0.25">
      <c r="A9741" s="19"/>
      <c r="C9741" t="s">
        <v>39371</v>
      </c>
      <c r="D9741" t="s">
        <v>39370</v>
      </c>
      <c r="G9741" t="s">
        <v>39369</v>
      </c>
      <c r="H9741" s="18" t="s">
        <v>21401</v>
      </c>
    </row>
    <row r="9742" spans="1:8" x14ac:dyDescent="0.25">
      <c r="A9742" s="19"/>
      <c r="C9742" t="s">
        <v>39368</v>
      </c>
      <c r="D9742" t="s">
        <v>21384</v>
      </c>
      <c r="G9742" t="s">
        <v>39367</v>
      </c>
      <c r="H9742" s="18" t="s">
        <v>21403</v>
      </c>
    </row>
    <row r="9743" spans="1:8" x14ac:dyDescent="0.25">
      <c r="A9743" s="19"/>
      <c r="C9743" t="s">
        <v>39366</v>
      </c>
      <c r="D9743" t="s">
        <v>21376</v>
      </c>
      <c r="G9743" t="s">
        <v>39365</v>
      </c>
      <c r="H9743" s="18" t="s">
        <v>21389</v>
      </c>
    </row>
    <row r="9744" spans="1:8" x14ac:dyDescent="0.25">
      <c r="A9744" s="19"/>
      <c r="C9744" t="s">
        <v>39364</v>
      </c>
      <c r="D9744" t="s">
        <v>21378</v>
      </c>
      <c r="G9744" t="s">
        <v>39363</v>
      </c>
      <c r="H9744" s="18" t="s">
        <v>21377</v>
      </c>
    </row>
    <row r="9745" spans="1:8" x14ac:dyDescent="0.25">
      <c r="A9745" s="19"/>
      <c r="C9745" t="s">
        <v>39362</v>
      </c>
      <c r="D9745" t="s">
        <v>21380</v>
      </c>
      <c r="G9745" t="s">
        <v>39361</v>
      </c>
      <c r="H9745" s="18" t="s">
        <v>21379</v>
      </c>
    </row>
    <row r="9746" spans="1:8" x14ac:dyDescent="0.25">
      <c r="A9746" s="19"/>
      <c r="C9746" t="s">
        <v>39360</v>
      </c>
      <c r="D9746" t="s">
        <v>21362</v>
      </c>
      <c r="G9746" t="s">
        <v>39359</v>
      </c>
      <c r="H9746" s="18" t="s">
        <v>21373</v>
      </c>
    </row>
    <row r="9747" spans="1:8" x14ac:dyDescent="0.25">
      <c r="A9747" s="19"/>
      <c r="C9747" t="s">
        <v>39109</v>
      </c>
      <c r="D9747" t="s">
        <v>21339</v>
      </c>
      <c r="G9747" t="s">
        <v>39358</v>
      </c>
      <c r="H9747" s="18" t="s">
        <v>21375</v>
      </c>
    </row>
    <row r="9748" spans="1:8" x14ac:dyDescent="0.25">
      <c r="A9748" s="19"/>
      <c r="C9748" t="s">
        <v>39106</v>
      </c>
      <c r="D9748" t="s">
        <v>21337</v>
      </c>
      <c r="G9748" t="s">
        <v>39357</v>
      </c>
      <c r="H9748" s="18" t="s">
        <v>21381</v>
      </c>
    </row>
    <row r="9749" spans="1:8" x14ac:dyDescent="0.25">
      <c r="A9749" s="19"/>
      <c r="C9749" t="s">
        <v>39103</v>
      </c>
      <c r="D9749" t="s">
        <v>39356</v>
      </c>
      <c r="G9749" t="s">
        <v>39355</v>
      </c>
      <c r="H9749" s="18" t="s">
        <v>21385</v>
      </c>
    </row>
    <row r="9750" spans="1:8" x14ac:dyDescent="0.25">
      <c r="A9750" s="19"/>
      <c r="C9750" t="s">
        <v>39102</v>
      </c>
      <c r="D9750" t="s">
        <v>21341</v>
      </c>
      <c r="G9750" t="s">
        <v>39354</v>
      </c>
      <c r="H9750" s="18" t="s">
        <v>21387</v>
      </c>
    </row>
    <row r="9751" spans="1:8" x14ac:dyDescent="0.25">
      <c r="A9751" s="19"/>
      <c r="C9751" t="s">
        <v>39101</v>
      </c>
      <c r="D9751" t="s">
        <v>21331</v>
      </c>
      <c r="G9751" t="s">
        <v>39353</v>
      </c>
      <c r="H9751" s="18" t="s">
        <v>21382</v>
      </c>
    </row>
    <row r="9752" spans="1:8" x14ac:dyDescent="0.25">
      <c r="A9752" s="19"/>
      <c r="C9752" t="s">
        <v>39100</v>
      </c>
      <c r="D9752" t="s">
        <v>21329</v>
      </c>
      <c r="G9752" t="s">
        <v>39352</v>
      </c>
      <c r="H9752" s="18" t="s">
        <v>21383</v>
      </c>
    </row>
    <row r="9753" spans="1:8" x14ac:dyDescent="0.25">
      <c r="A9753" s="19"/>
      <c r="C9753" t="s">
        <v>39098</v>
      </c>
      <c r="D9753" t="s">
        <v>21335</v>
      </c>
      <c r="G9753" t="s">
        <v>39351</v>
      </c>
      <c r="H9753" s="18" t="s">
        <v>39350</v>
      </c>
    </row>
    <row r="9754" spans="1:8" x14ac:dyDescent="0.25">
      <c r="A9754" s="19"/>
      <c r="C9754" t="s">
        <v>39096</v>
      </c>
      <c r="D9754" t="s">
        <v>21333</v>
      </c>
      <c r="G9754" t="s">
        <v>39349</v>
      </c>
      <c r="H9754" s="18" t="s">
        <v>39348</v>
      </c>
    </row>
    <row r="9755" spans="1:8" x14ac:dyDescent="0.25">
      <c r="A9755" s="19"/>
      <c r="C9755" t="s">
        <v>39095</v>
      </c>
      <c r="D9755" t="s">
        <v>21344</v>
      </c>
      <c r="G9755" t="s">
        <v>39347</v>
      </c>
      <c r="H9755" s="18" t="s">
        <v>21286</v>
      </c>
    </row>
    <row r="9756" spans="1:8" x14ac:dyDescent="0.25">
      <c r="A9756" s="19"/>
      <c r="C9756" t="s">
        <v>39094</v>
      </c>
      <c r="D9756" t="s">
        <v>21356</v>
      </c>
      <c r="G9756" t="s">
        <v>39346</v>
      </c>
      <c r="H9756" s="18" t="s">
        <v>21288</v>
      </c>
    </row>
    <row r="9757" spans="1:8" x14ac:dyDescent="0.25">
      <c r="A9757" s="19"/>
      <c r="C9757" t="s">
        <v>39093</v>
      </c>
      <c r="D9757" t="s">
        <v>21354</v>
      </c>
      <c r="G9757" t="s">
        <v>39345</v>
      </c>
      <c r="H9757" s="18" t="s">
        <v>21282</v>
      </c>
    </row>
    <row r="9758" spans="1:8" x14ac:dyDescent="0.25">
      <c r="A9758" s="19"/>
      <c r="C9758" t="s">
        <v>39092</v>
      </c>
      <c r="D9758" t="s">
        <v>21360</v>
      </c>
      <c r="G9758" t="s">
        <v>39344</v>
      </c>
      <c r="H9758" s="18" t="s">
        <v>21284</v>
      </c>
    </row>
    <row r="9759" spans="1:8" x14ac:dyDescent="0.25">
      <c r="A9759" s="19"/>
      <c r="C9759" t="s">
        <v>39091</v>
      </c>
      <c r="D9759" t="s">
        <v>21358</v>
      </c>
      <c r="G9759" t="s">
        <v>39343</v>
      </c>
      <c r="H9759" s="18" t="s">
        <v>21294</v>
      </c>
    </row>
    <row r="9760" spans="1:8" x14ac:dyDescent="0.25">
      <c r="A9760" s="19"/>
      <c r="C9760" t="s">
        <v>39090</v>
      </c>
      <c r="D9760" t="s">
        <v>21348</v>
      </c>
      <c r="G9760" t="s">
        <v>39342</v>
      </c>
      <c r="H9760" s="18" t="s">
        <v>21296</v>
      </c>
    </row>
    <row r="9761" spans="1:8" x14ac:dyDescent="0.25">
      <c r="A9761" s="19"/>
      <c r="C9761" t="s">
        <v>39089</v>
      </c>
      <c r="D9761" t="s">
        <v>21346</v>
      </c>
      <c r="G9761" t="s">
        <v>39341</v>
      </c>
      <c r="H9761" s="18" t="s">
        <v>21290</v>
      </c>
    </row>
    <row r="9762" spans="1:8" x14ac:dyDescent="0.25">
      <c r="A9762" s="19"/>
      <c r="C9762" t="s">
        <v>39088</v>
      </c>
      <c r="D9762" t="s">
        <v>21352</v>
      </c>
      <c r="G9762" t="s">
        <v>39340</v>
      </c>
      <c r="H9762" s="18" t="s">
        <v>21292</v>
      </c>
    </row>
    <row r="9763" spans="1:8" x14ac:dyDescent="0.25">
      <c r="A9763" s="19"/>
      <c r="C9763" t="s">
        <v>39087</v>
      </c>
      <c r="D9763" t="s">
        <v>21350</v>
      </c>
      <c r="G9763" t="s">
        <v>39339</v>
      </c>
      <c r="H9763" s="18" t="s">
        <v>21280</v>
      </c>
    </row>
    <row r="9764" spans="1:8" x14ac:dyDescent="0.25">
      <c r="A9764" s="19"/>
      <c r="C9764" t="s">
        <v>39338</v>
      </c>
      <c r="D9764" t="s">
        <v>21327</v>
      </c>
      <c r="G9764" t="s">
        <v>39337</v>
      </c>
      <c r="H9764" s="18" t="s">
        <v>21265</v>
      </c>
    </row>
    <row r="9765" spans="1:8" x14ac:dyDescent="0.25">
      <c r="A9765" s="19"/>
      <c r="C9765" t="s">
        <v>39069</v>
      </c>
      <c r="D9765" t="s">
        <v>21325</v>
      </c>
      <c r="G9765" t="s">
        <v>39336</v>
      </c>
      <c r="H9765" s="18" t="s">
        <v>21268</v>
      </c>
    </row>
    <row r="9766" spans="1:8" x14ac:dyDescent="0.25">
      <c r="A9766" s="19"/>
      <c r="C9766" t="s">
        <v>39335</v>
      </c>
      <c r="D9766" t="s">
        <v>21323</v>
      </c>
      <c r="G9766" t="s">
        <v>39334</v>
      </c>
      <c r="H9766" s="18" t="s">
        <v>21259</v>
      </c>
    </row>
    <row r="9767" spans="1:8" x14ac:dyDescent="0.25">
      <c r="A9767" s="19"/>
      <c r="C9767" t="s">
        <v>39333</v>
      </c>
      <c r="D9767" t="s">
        <v>21299</v>
      </c>
      <c r="G9767" t="s">
        <v>39332</v>
      </c>
      <c r="H9767" s="18" t="s">
        <v>21262</v>
      </c>
    </row>
    <row r="9768" spans="1:8" x14ac:dyDescent="0.25">
      <c r="A9768" s="19"/>
      <c r="C9768" t="s">
        <v>39331</v>
      </c>
      <c r="D9768" t="s">
        <v>21297</v>
      </c>
      <c r="G9768" t="s">
        <v>39330</v>
      </c>
      <c r="H9768" s="18" t="s">
        <v>21276</v>
      </c>
    </row>
    <row r="9769" spans="1:8" x14ac:dyDescent="0.25">
      <c r="A9769" s="19"/>
      <c r="C9769" t="s">
        <v>39329</v>
      </c>
      <c r="D9769" t="s">
        <v>21303</v>
      </c>
      <c r="G9769" t="s">
        <v>39328</v>
      </c>
      <c r="H9769" s="18" t="s">
        <v>21278</v>
      </c>
    </row>
    <row r="9770" spans="1:8" x14ac:dyDescent="0.25">
      <c r="A9770" s="19"/>
      <c r="C9770" t="s">
        <v>39327</v>
      </c>
      <c r="D9770" t="s">
        <v>21301</v>
      </c>
      <c r="G9770" t="s">
        <v>39326</v>
      </c>
      <c r="H9770" s="18" t="s">
        <v>21271</v>
      </c>
    </row>
    <row r="9771" spans="1:8" x14ac:dyDescent="0.25">
      <c r="A9771" s="19"/>
      <c r="C9771" t="s">
        <v>39325</v>
      </c>
      <c r="D9771" t="s">
        <v>21291</v>
      </c>
      <c r="G9771" t="s">
        <v>39324</v>
      </c>
      <c r="H9771" s="18" t="s">
        <v>21274</v>
      </c>
    </row>
    <row r="9772" spans="1:8" x14ac:dyDescent="0.25">
      <c r="A9772" s="19"/>
      <c r="C9772" t="s">
        <v>39323</v>
      </c>
      <c r="D9772" t="s">
        <v>21289</v>
      </c>
      <c r="G9772" t="s">
        <v>39322</v>
      </c>
      <c r="H9772" s="18" t="s">
        <v>21298</v>
      </c>
    </row>
    <row r="9773" spans="1:8" x14ac:dyDescent="0.25">
      <c r="A9773" s="19"/>
      <c r="C9773" t="s">
        <v>39321</v>
      </c>
      <c r="D9773" t="s">
        <v>21295</v>
      </c>
      <c r="G9773" t="s">
        <v>39320</v>
      </c>
      <c r="H9773" s="18" t="s">
        <v>21322</v>
      </c>
    </row>
    <row r="9774" spans="1:8" x14ac:dyDescent="0.25">
      <c r="A9774" s="19"/>
      <c r="C9774" t="s">
        <v>39319</v>
      </c>
      <c r="D9774" t="s">
        <v>21293</v>
      </c>
      <c r="G9774" t="s">
        <v>39318</v>
      </c>
      <c r="H9774" s="18" t="s">
        <v>21324</v>
      </c>
    </row>
    <row r="9775" spans="1:8" x14ac:dyDescent="0.25">
      <c r="A9775" s="19"/>
      <c r="C9775" t="s">
        <v>39317</v>
      </c>
      <c r="D9775" t="s">
        <v>21305</v>
      </c>
      <c r="G9775" t="s">
        <v>39316</v>
      </c>
      <c r="H9775" s="18" t="s">
        <v>21318</v>
      </c>
    </row>
    <row r="9776" spans="1:8" x14ac:dyDescent="0.25">
      <c r="A9776" s="19"/>
      <c r="C9776" t="s">
        <v>39315</v>
      </c>
      <c r="D9776" t="s">
        <v>21317</v>
      </c>
      <c r="G9776" t="s">
        <v>39314</v>
      </c>
      <c r="H9776" s="18" t="s">
        <v>21320</v>
      </c>
    </row>
    <row r="9777" spans="1:8" x14ac:dyDescent="0.25">
      <c r="A9777" s="19"/>
      <c r="C9777" t="s">
        <v>39313</v>
      </c>
      <c r="D9777" t="s">
        <v>21315</v>
      </c>
      <c r="G9777" t="s">
        <v>39312</v>
      </c>
      <c r="H9777" s="18" t="s">
        <v>21330</v>
      </c>
    </row>
    <row r="9778" spans="1:8" x14ac:dyDescent="0.25">
      <c r="A9778" s="19"/>
      <c r="C9778" t="s">
        <v>39311</v>
      </c>
      <c r="D9778" t="s">
        <v>21321</v>
      </c>
      <c r="G9778" t="s">
        <v>39310</v>
      </c>
      <c r="H9778" s="18" t="s">
        <v>21332</v>
      </c>
    </row>
    <row r="9779" spans="1:8" x14ac:dyDescent="0.25">
      <c r="A9779" s="19"/>
      <c r="C9779" t="s">
        <v>39309</v>
      </c>
      <c r="D9779" t="s">
        <v>21319</v>
      </c>
      <c r="G9779" t="s">
        <v>39308</v>
      </c>
      <c r="H9779" s="18" t="s">
        <v>21326</v>
      </c>
    </row>
    <row r="9780" spans="1:8" x14ac:dyDescent="0.25">
      <c r="A9780" s="19"/>
      <c r="C9780" t="s">
        <v>39307</v>
      </c>
      <c r="D9780" t="s">
        <v>21309</v>
      </c>
      <c r="G9780" t="s">
        <v>39306</v>
      </c>
      <c r="H9780" s="18" t="s">
        <v>21328</v>
      </c>
    </row>
    <row r="9781" spans="1:8" x14ac:dyDescent="0.25">
      <c r="A9781" s="19"/>
      <c r="C9781" t="s">
        <v>39305</v>
      </c>
      <c r="D9781" t="s">
        <v>21307</v>
      </c>
      <c r="G9781" t="s">
        <v>39304</v>
      </c>
      <c r="H9781" s="18" t="s">
        <v>21316</v>
      </c>
    </row>
    <row r="9782" spans="1:8" x14ac:dyDescent="0.25">
      <c r="A9782" s="19"/>
      <c r="C9782" t="s">
        <v>39303</v>
      </c>
      <c r="D9782" t="s">
        <v>21313</v>
      </c>
      <c r="G9782" t="s">
        <v>39302</v>
      </c>
      <c r="H9782" s="18" t="s">
        <v>21304</v>
      </c>
    </row>
    <row r="9783" spans="1:8" x14ac:dyDescent="0.25">
      <c r="A9783" s="19"/>
      <c r="C9783" t="s">
        <v>39301</v>
      </c>
      <c r="D9783" t="s">
        <v>21311</v>
      </c>
      <c r="G9783" t="s">
        <v>39300</v>
      </c>
      <c r="H9783" s="18" t="s">
        <v>21306</v>
      </c>
    </row>
    <row r="9784" spans="1:8" x14ac:dyDescent="0.25">
      <c r="A9784" s="19"/>
      <c r="C9784" t="s">
        <v>39299</v>
      </c>
      <c r="D9784" t="s">
        <v>21279</v>
      </c>
      <c r="G9784" t="s">
        <v>39298</v>
      </c>
      <c r="H9784" s="18" t="s">
        <v>21300</v>
      </c>
    </row>
    <row r="9785" spans="1:8" x14ac:dyDescent="0.25">
      <c r="A9785" s="19"/>
      <c r="C9785" t="s">
        <v>39297</v>
      </c>
      <c r="D9785" t="s">
        <v>21277</v>
      </c>
      <c r="G9785" t="s">
        <v>39296</v>
      </c>
      <c r="H9785" s="18" t="s">
        <v>21302</v>
      </c>
    </row>
    <row r="9786" spans="1:8" x14ac:dyDescent="0.25">
      <c r="A9786" s="19"/>
      <c r="C9786" t="s">
        <v>39295</v>
      </c>
      <c r="D9786" t="s">
        <v>21275</v>
      </c>
      <c r="G9786" t="s">
        <v>39294</v>
      </c>
      <c r="H9786" s="18" t="s">
        <v>21312</v>
      </c>
    </row>
    <row r="9787" spans="1:8" x14ac:dyDescent="0.25">
      <c r="A9787" s="19"/>
      <c r="C9787" t="s">
        <v>39293</v>
      </c>
      <c r="D9787" t="s">
        <v>21281</v>
      </c>
      <c r="G9787" t="s">
        <v>39292</v>
      </c>
      <c r="H9787" s="18" t="s">
        <v>21314</v>
      </c>
    </row>
    <row r="9788" spans="1:8" x14ac:dyDescent="0.25">
      <c r="A9788" s="19"/>
      <c r="C9788" t="s">
        <v>39291</v>
      </c>
      <c r="D9788" t="s">
        <v>21287</v>
      </c>
      <c r="G9788" t="s">
        <v>39290</v>
      </c>
      <c r="H9788" s="18" t="s">
        <v>21308</v>
      </c>
    </row>
    <row r="9789" spans="1:8" x14ac:dyDescent="0.25">
      <c r="A9789" s="19"/>
      <c r="C9789" t="s">
        <v>39289</v>
      </c>
      <c r="D9789" t="s">
        <v>21285</v>
      </c>
      <c r="G9789" t="s">
        <v>39288</v>
      </c>
      <c r="H9789" s="18" t="s">
        <v>21310</v>
      </c>
    </row>
    <row r="9790" spans="1:8" x14ac:dyDescent="0.25">
      <c r="A9790" s="19"/>
      <c r="C9790" t="s">
        <v>39287</v>
      </c>
      <c r="D9790" t="s">
        <v>21283</v>
      </c>
      <c r="G9790" t="s">
        <v>39286</v>
      </c>
      <c r="H9790" s="18" t="s">
        <v>21182</v>
      </c>
    </row>
    <row r="9791" spans="1:8" x14ac:dyDescent="0.25">
      <c r="A9791" s="19"/>
      <c r="C9791" t="s">
        <v>21273</v>
      </c>
      <c r="D9791" t="s">
        <v>39285</v>
      </c>
      <c r="G9791" t="s">
        <v>39284</v>
      </c>
      <c r="H9791" s="18" t="s">
        <v>21185</v>
      </c>
    </row>
    <row r="9792" spans="1:8" x14ac:dyDescent="0.25">
      <c r="A9792" s="19"/>
      <c r="C9792" t="s">
        <v>21270</v>
      </c>
      <c r="D9792" t="s">
        <v>21194</v>
      </c>
      <c r="G9792" t="s">
        <v>39283</v>
      </c>
      <c r="H9792" s="18" t="s">
        <v>21177</v>
      </c>
    </row>
    <row r="9793" spans="1:8" x14ac:dyDescent="0.25">
      <c r="A9793" s="19"/>
      <c r="C9793" t="s">
        <v>21267</v>
      </c>
      <c r="D9793" t="s">
        <v>21189</v>
      </c>
      <c r="G9793" t="s">
        <v>39282</v>
      </c>
      <c r="H9793" s="18" t="s">
        <v>21179</v>
      </c>
    </row>
    <row r="9794" spans="1:8" x14ac:dyDescent="0.25">
      <c r="A9794" s="19"/>
      <c r="C9794" t="s">
        <v>21264</v>
      </c>
      <c r="D9794" t="s">
        <v>21183</v>
      </c>
      <c r="G9794" t="s">
        <v>39281</v>
      </c>
      <c r="H9794" s="18" t="s">
        <v>21188</v>
      </c>
    </row>
    <row r="9795" spans="1:8" x14ac:dyDescent="0.25">
      <c r="A9795" s="19"/>
      <c r="C9795" t="s">
        <v>21261</v>
      </c>
      <c r="D9795" t="s">
        <v>21186</v>
      </c>
      <c r="G9795" t="s">
        <v>39280</v>
      </c>
      <c r="H9795" s="18" t="s">
        <v>21196</v>
      </c>
    </row>
    <row r="9796" spans="1:8" x14ac:dyDescent="0.25">
      <c r="A9796" s="19"/>
      <c r="C9796" t="s">
        <v>21258</v>
      </c>
      <c r="D9796" t="s">
        <v>21206</v>
      </c>
      <c r="G9796" t="s">
        <v>39279</v>
      </c>
      <c r="H9796" s="18" t="s">
        <v>21199</v>
      </c>
    </row>
    <row r="9797" spans="1:8" x14ac:dyDescent="0.25">
      <c r="A9797" s="19"/>
      <c r="C9797" t="s">
        <v>21255</v>
      </c>
      <c r="D9797" t="s">
        <v>21209</v>
      </c>
      <c r="G9797" t="s">
        <v>39278</v>
      </c>
      <c r="H9797" s="18" t="s">
        <v>21191</v>
      </c>
    </row>
    <row r="9798" spans="1:8" x14ac:dyDescent="0.25">
      <c r="A9798" s="19"/>
      <c r="C9798" t="s">
        <v>21252</v>
      </c>
      <c r="D9798" t="s">
        <v>21203</v>
      </c>
      <c r="G9798" t="s">
        <v>39277</v>
      </c>
      <c r="H9798" s="18" t="s">
        <v>39276</v>
      </c>
    </row>
    <row r="9799" spans="1:8" x14ac:dyDescent="0.25">
      <c r="A9799" s="19"/>
      <c r="C9799" t="s">
        <v>21249</v>
      </c>
      <c r="D9799" t="s">
        <v>21197</v>
      </c>
      <c r="G9799" t="s">
        <v>39275</v>
      </c>
      <c r="H9799" s="18" t="s">
        <v>21193</v>
      </c>
    </row>
    <row r="9800" spans="1:8" x14ac:dyDescent="0.25">
      <c r="A9800" s="19"/>
      <c r="C9800" t="s">
        <v>21246</v>
      </c>
      <c r="D9800" t="s">
        <v>21200</v>
      </c>
      <c r="G9800" t="s">
        <v>39274</v>
      </c>
      <c r="H9800" s="18" t="s">
        <v>21174</v>
      </c>
    </row>
    <row r="9801" spans="1:8" x14ac:dyDescent="0.25">
      <c r="A9801" s="19"/>
      <c r="C9801" t="s">
        <v>21243</v>
      </c>
      <c r="D9801" t="s">
        <v>21180</v>
      </c>
      <c r="G9801" t="s">
        <v>39273</v>
      </c>
      <c r="H9801" s="18" t="s">
        <v>21154</v>
      </c>
    </row>
    <row r="9802" spans="1:8" x14ac:dyDescent="0.25">
      <c r="A9802" s="19"/>
      <c r="C9802" t="s">
        <v>21240</v>
      </c>
      <c r="D9802" t="s">
        <v>1270</v>
      </c>
      <c r="G9802" t="s">
        <v>39272</v>
      </c>
      <c r="H9802" s="18" t="s">
        <v>21157</v>
      </c>
    </row>
    <row r="9803" spans="1:8" x14ac:dyDescent="0.25">
      <c r="A9803" s="19"/>
      <c r="C9803" t="s">
        <v>21237</v>
      </c>
      <c r="D9803" t="s">
        <v>21163</v>
      </c>
      <c r="G9803" t="s">
        <v>39271</v>
      </c>
      <c r="H9803" s="18" t="s">
        <v>21149</v>
      </c>
    </row>
    <row r="9804" spans="1:8" x14ac:dyDescent="0.25">
      <c r="A9804" s="19"/>
      <c r="C9804" t="s">
        <v>21234</v>
      </c>
      <c r="D9804" t="s">
        <v>21158</v>
      </c>
      <c r="G9804" t="s">
        <v>39270</v>
      </c>
      <c r="H9804" s="18" t="s">
        <v>21151</v>
      </c>
    </row>
    <row r="9805" spans="1:8" x14ac:dyDescent="0.25">
      <c r="A9805" s="19"/>
      <c r="C9805" t="s">
        <v>21231</v>
      </c>
      <c r="D9805" t="s">
        <v>21152</v>
      </c>
      <c r="G9805" t="s">
        <v>39269</v>
      </c>
      <c r="H9805" s="18" t="s">
        <v>39268</v>
      </c>
    </row>
    <row r="9806" spans="1:8" x14ac:dyDescent="0.25">
      <c r="A9806" s="19"/>
      <c r="C9806" t="s">
        <v>21228</v>
      </c>
      <c r="D9806" t="s">
        <v>21155</v>
      </c>
      <c r="G9806" t="s">
        <v>39267</v>
      </c>
      <c r="H9806" s="18" t="s">
        <v>21160</v>
      </c>
    </row>
    <row r="9807" spans="1:8" x14ac:dyDescent="0.25">
      <c r="A9807" s="19"/>
      <c r="C9807" t="s">
        <v>21225</v>
      </c>
      <c r="D9807" t="s">
        <v>21175</v>
      </c>
      <c r="G9807" t="s">
        <v>39266</v>
      </c>
      <c r="H9807" s="18" t="s">
        <v>21168</v>
      </c>
    </row>
    <row r="9808" spans="1:8" x14ac:dyDescent="0.25">
      <c r="A9808" s="19"/>
      <c r="C9808" t="s">
        <v>21222</v>
      </c>
      <c r="D9808" t="s">
        <v>39265</v>
      </c>
      <c r="G9808" t="s">
        <v>39264</v>
      </c>
      <c r="H9808" s="18" t="s">
        <v>21171</v>
      </c>
    </row>
    <row r="9809" spans="1:8" x14ac:dyDescent="0.25">
      <c r="A9809" s="19"/>
      <c r="C9809" t="s">
        <v>21219</v>
      </c>
      <c r="D9809" t="s">
        <v>21172</v>
      </c>
      <c r="G9809" t="s">
        <v>39263</v>
      </c>
      <c r="H9809" s="18" t="s">
        <v>21162</v>
      </c>
    </row>
    <row r="9810" spans="1:8" x14ac:dyDescent="0.25">
      <c r="A9810" s="19"/>
      <c r="C9810" t="s">
        <v>21216</v>
      </c>
      <c r="D9810" t="s">
        <v>21166</v>
      </c>
      <c r="G9810" t="s">
        <v>39262</v>
      </c>
      <c r="H9810" s="18" t="s">
        <v>21165</v>
      </c>
    </row>
    <row r="9811" spans="1:8" x14ac:dyDescent="0.25">
      <c r="A9811" s="19"/>
      <c r="C9811" t="s">
        <v>21213</v>
      </c>
      <c r="D9811" t="s">
        <v>21169</v>
      </c>
      <c r="G9811" t="s">
        <v>39261</v>
      </c>
      <c r="H9811" s="18" t="s">
        <v>21238</v>
      </c>
    </row>
    <row r="9812" spans="1:8" x14ac:dyDescent="0.25">
      <c r="A9812" s="19"/>
      <c r="C9812" t="s">
        <v>21210</v>
      </c>
      <c r="D9812" t="s">
        <v>21254</v>
      </c>
      <c r="G9812" t="s">
        <v>39260</v>
      </c>
      <c r="H9812" s="18" t="s">
        <v>21241</v>
      </c>
    </row>
    <row r="9813" spans="1:8" x14ac:dyDescent="0.25">
      <c r="A9813" s="19"/>
      <c r="C9813" t="s">
        <v>21207</v>
      </c>
      <c r="D9813" t="s">
        <v>21257</v>
      </c>
      <c r="G9813" t="s">
        <v>39259</v>
      </c>
      <c r="H9813" s="18" t="s">
        <v>21232</v>
      </c>
    </row>
    <row r="9814" spans="1:8" x14ac:dyDescent="0.25">
      <c r="A9814" s="19"/>
      <c r="C9814" t="s">
        <v>21204</v>
      </c>
      <c r="D9814" t="s">
        <v>21251</v>
      </c>
      <c r="G9814" t="s">
        <v>39258</v>
      </c>
      <c r="H9814" s="18" t="s">
        <v>21235</v>
      </c>
    </row>
    <row r="9815" spans="1:8" x14ac:dyDescent="0.25">
      <c r="A9815" s="19"/>
      <c r="C9815" t="s">
        <v>21201</v>
      </c>
      <c r="D9815" t="s">
        <v>21245</v>
      </c>
      <c r="G9815" t="s">
        <v>39257</v>
      </c>
      <c r="H9815" s="18" t="s">
        <v>21244</v>
      </c>
    </row>
    <row r="9816" spans="1:8" x14ac:dyDescent="0.25">
      <c r="A9816" s="19"/>
      <c r="C9816" t="s">
        <v>21198</v>
      </c>
      <c r="D9816" t="s">
        <v>21248</v>
      </c>
      <c r="G9816" t="s">
        <v>39256</v>
      </c>
      <c r="H9816" s="18" t="s">
        <v>21253</v>
      </c>
    </row>
    <row r="9817" spans="1:8" x14ac:dyDescent="0.25">
      <c r="A9817" s="19"/>
      <c r="C9817" t="s">
        <v>21195</v>
      </c>
      <c r="D9817" t="s">
        <v>21269</v>
      </c>
      <c r="G9817" t="s">
        <v>39255</v>
      </c>
      <c r="H9817" s="18" t="s">
        <v>21256</v>
      </c>
    </row>
    <row r="9818" spans="1:8" x14ac:dyDescent="0.25">
      <c r="A9818" s="19"/>
      <c r="C9818" t="s">
        <v>21192</v>
      </c>
      <c r="D9818" t="s">
        <v>21272</v>
      </c>
      <c r="G9818" t="s">
        <v>39254</v>
      </c>
      <c r="H9818" s="18" t="s">
        <v>21247</v>
      </c>
    </row>
    <row r="9819" spans="1:8" x14ac:dyDescent="0.25">
      <c r="A9819" s="19"/>
      <c r="C9819" t="s">
        <v>21190</v>
      </c>
      <c r="D9819" t="s">
        <v>21266</v>
      </c>
      <c r="G9819" t="s">
        <v>39253</v>
      </c>
      <c r="H9819" s="18" t="s">
        <v>21250</v>
      </c>
    </row>
    <row r="9820" spans="1:8" x14ac:dyDescent="0.25">
      <c r="A9820" s="19"/>
      <c r="C9820" t="s">
        <v>21187</v>
      </c>
      <c r="D9820" t="s">
        <v>21260</v>
      </c>
      <c r="G9820" t="s">
        <v>39252</v>
      </c>
      <c r="H9820" s="18" t="s">
        <v>21229</v>
      </c>
    </row>
    <row r="9821" spans="1:8" x14ac:dyDescent="0.25">
      <c r="A9821" s="19"/>
      <c r="C9821" t="s">
        <v>21184</v>
      </c>
      <c r="D9821" t="s">
        <v>21263</v>
      </c>
      <c r="G9821" t="s">
        <v>39251</v>
      </c>
      <c r="H9821" s="18" t="s">
        <v>21208</v>
      </c>
    </row>
    <row r="9822" spans="1:8" x14ac:dyDescent="0.25">
      <c r="A9822" s="19"/>
      <c r="C9822" t="s">
        <v>21181</v>
      </c>
      <c r="D9822" t="s">
        <v>21242</v>
      </c>
      <c r="G9822" t="s">
        <v>39250</v>
      </c>
      <c r="H9822" s="18" t="s">
        <v>21211</v>
      </c>
    </row>
    <row r="9823" spans="1:8" x14ac:dyDescent="0.25">
      <c r="A9823" s="19"/>
      <c r="C9823" t="s">
        <v>21178</v>
      </c>
      <c r="D9823" t="s">
        <v>21221</v>
      </c>
      <c r="G9823" t="s">
        <v>39249</v>
      </c>
      <c r="H9823" s="18" t="s">
        <v>21202</v>
      </c>
    </row>
    <row r="9824" spans="1:8" x14ac:dyDescent="0.25">
      <c r="A9824" s="19"/>
      <c r="C9824" t="s">
        <v>21176</v>
      </c>
      <c r="D9824" t="s">
        <v>21224</v>
      </c>
      <c r="G9824" t="s">
        <v>39248</v>
      </c>
      <c r="H9824" s="18" t="s">
        <v>21205</v>
      </c>
    </row>
    <row r="9825" spans="1:8" x14ac:dyDescent="0.25">
      <c r="A9825" s="19"/>
      <c r="C9825" t="s">
        <v>21173</v>
      </c>
      <c r="D9825" t="s">
        <v>21218</v>
      </c>
      <c r="G9825" t="s">
        <v>39247</v>
      </c>
      <c r="H9825" s="18" t="s">
        <v>21214</v>
      </c>
    </row>
    <row r="9826" spans="1:8" x14ac:dyDescent="0.25">
      <c r="A9826" s="19"/>
      <c r="C9826" t="s">
        <v>21170</v>
      </c>
      <c r="D9826" t="s">
        <v>21212</v>
      </c>
      <c r="G9826" t="s">
        <v>39246</v>
      </c>
      <c r="H9826" s="18" t="s">
        <v>21223</v>
      </c>
    </row>
    <row r="9827" spans="1:8" x14ac:dyDescent="0.25">
      <c r="A9827" s="19"/>
      <c r="C9827" t="s">
        <v>21167</v>
      </c>
      <c r="D9827" t="s">
        <v>21215</v>
      </c>
      <c r="G9827" t="s">
        <v>39245</v>
      </c>
      <c r="H9827" s="18" t="s">
        <v>21226</v>
      </c>
    </row>
    <row r="9828" spans="1:8" x14ac:dyDescent="0.25">
      <c r="A9828" s="19"/>
      <c r="C9828" t="s">
        <v>21164</v>
      </c>
      <c r="D9828" t="s">
        <v>21236</v>
      </c>
      <c r="G9828" t="s">
        <v>39244</v>
      </c>
      <c r="H9828" s="18" t="s">
        <v>21217</v>
      </c>
    </row>
    <row r="9829" spans="1:8" x14ac:dyDescent="0.25">
      <c r="A9829" s="19"/>
      <c r="C9829" t="s">
        <v>21161</v>
      </c>
      <c r="D9829" t="s">
        <v>21239</v>
      </c>
      <c r="G9829" t="s">
        <v>39243</v>
      </c>
      <c r="H9829" s="18" t="s">
        <v>21220</v>
      </c>
    </row>
    <row r="9830" spans="1:8" x14ac:dyDescent="0.25">
      <c r="A9830" s="19"/>
      <c r="C9830" t="s">
        <v>21159</v>
      </c>
      <c r="D9830" t="s">
        <v>21233</v>
      </c>
      <c r="G9830" t="s">
        <v>39242</v>
      </c>
      <c r="H9830" s="18" t="s">
        <v>21143</v>
      </c>
    </row>
    <row r="9831" spans="1:8" x14ac:dyDescent="0.25">
      <c r="A9831" s="19"/>
      <c r="C9831" t="s">
        <v>21156</v>
      </c>
      <c r="D9831" t="s">
        <v>21227</v>
      </c>
      <c r="G9831" t="s">
        <v>39241</v>
      </c>
      <c r="H9831" s="18" t="s">
        <v>21145</v>
      </c>
    </row>
    <row r="9832" spans="1:8" x14ac:dyDescent="0.25">
      <c r="A9832" s="19"/>
      <c r="C9832" t="s">
        <v>21153</v>
      </c>
      <c r="D9832" t="s">
        <v>21230</v>
      </c>
      <c r="G9832" t="s">
        <v>39240</v>
      </c>
      <c r="H9832" s="18" t="s">
        <v>21147</v>
      </c>
    </row>
    <row r="9833" spans="1:8" x14ac:dyDescent="0.25">
      <c r="A9833" s="19"/>
      <c r="C9833" t="s">
        <v>39239</v>
      </c>
      <c r="D9833" t="s">
        <v>21142</v>
      </c>
      <c r="G9833" t="s">
        <v>39238</v>
      </c>
      <c r="H9833" s="18" t="s">
        <v>21139</v>
      </c>
    </row>
    <row r="9834" spans="1:8" x14ac:dyDescent="0.25">
      <c r="A9834" s="19"/>
      <c r="C9834" t="s">
        <v>39237</v>
      </c>
      <c r="D9834" t="s">
        <v>21140</v>
      </c>
      <c r="G9834" t="s">
        <v>39236</v>
      </c>
      <c r="H9834" s="18" t="s">
        <v>21141</v>
      </c>
    </row>
    <row r="9835" spans="1:8" x14ac:dyDescent="0.25">
      <c r="A9835" s="19"/>
      <c r="C9835" t="s">
        <v>39235</v>
      </c>
      <c r="D9835" t="s">
        <v>21138</v>
      </c>
      <c r="G9835" t="s">
        <v>39234</v>
      </c>
      <c r="H9835" s="18" t="s">
        <v>21090</v>
      </c>
    </row>
    <row r="9836" spans="1:8" x14ac:dyDescent="0.25">
      <c r="A9836" s="19"/>
      <c r="C9836" t="s">
        <v>39233</v>
      </c>
      <c r="D9836" t="s">
        <v>21144</v>
      </c>
      <c r="G9836" t="s">
        <v>39232</v>
      </c>
      <c r="H9836" s="18" t="s">
        <v>21092</v>
      </c>
    </row>
    <row r="9837" spans="1:8" x14ac:dyDescent="0.25">
      <c r="A9837" s="19"/>
      <c r="C9837" t="s">
        <v>39231</v>
      </c>
      <c r="D9837" t="s">
        <v>21150</v>
      </c>
      <c r="G9837" t="s">
        <v>39230</v>
      </c>
      <c r="H9837" s="18" t="s">
        <v>21085</v>
      </c>
    </row>
    <row r="9838" spans="1:8" x14ac:dyDescent="0.25">
      <c r="A9838" s="19"/>
      <c r="C9838" t="s">
        <v>39229</v>
      </c>
      <c r="D9838" t="s">
        <v>21148</v>
      </c>
      <c r="G9838" t="s">
        <v>39228</v>
      </c>
      <c r="H9838" s="18" t="s">
        <v>21088</v>
      </c>
    </row>
    <row r="9839" spans="1:8" x14ac:dyDescent="0.25">
      <c r="A9839" s="19"/>
      <c r="C9839" t="s">
        <v>39227</v>
      </c>
      <c r="D9839" t="s">
        <v>21146</v>
      </c>
      <c r="G9839" t="s">
        <v>39226</v>
      </c>
      <c r="H9839" s="18" t="s">
        <v>39225</v>
      </c>
    </row>
    <row r="9840" spans="1:8" x14ac:dyDescent="0.25">
      <c r="A9840" s="19"/>
      <c r="C9840" t="s">
        <v>39224</v>
      </c>
      <c r="D9840" t="s">
        <v>21106</v>
      </c>
      <c r="G9840" t="s">
        <v>39223</v>
      </c>
      <c r="H9840" s="18" t="s">
        <v>21099</v>
      </c>
    </row>
    <row r="9841" spans="1:8" x14ac:dyDescent="0.25">
      <c r="A9841" s="19"/>
      <c r="C9841" t="s">
        <v>39222</v>
      </c>
      <c r="D9841" t="s">
        <v>21104</v>
      </c>
      <c r="G9841" t="s">
        <v>39221</v>
      </c>
      <c r="H9841" s="18" t="s">
        <v>21101</v>
      </c>
    </row>
    <row r="9842" spans="1:8" x14ac:dyDescent="0.25">
      <c r="A9842" s="19"/>
      <c r="C9842" t="s">
        <v>39220</v>
      </c>
      <c r="D9842" t="s">
        <v>21102</v>
      </c>
      <c r="G9842" t="s">
        <v>39219</v>
      </c>
      <c r="H9842" s="18" t="s">
        <v>21095</v>
      </c>
    </row>
    <row r="9843" spans="1:8" x14ac:dyDescent="0.25">
      <c r="A9843" s="19"/>
      <c r="C9843" t="s">
        <v>39218</v>
      </c>
      <c r="D9843" t="s">
        <v>21112</v>
      </c>
      <c r="G9843" t="s">
        <v>39217</v>
      </c>
      <c r="H9843" s="18" t="s">
        <v>21097</v>
      </c>
    </row>
    <row r="9844" spans="1:8" x14ac:dyDescent="0.25">
      <c r="A9844" s="19"/>
      <c r="C9844" t="s">
        <v>39216</v>
      </c>
      <c r="D9844" t="s">
        <v>21110</v>
      </c>
      <c r="G9844" t="s">
        <v>39215</v>
      </c>
      <c r="H9844" s="18" t="s">
        <v>21072</v>
      </c>
    </row>
    <row r="9845" spans="1:8" x14ac:dyDescent="0.25">
      <c r="A9845" s="19"/>
      <c r="C9845" t="s">
        <v>39214</v>
      </c>
      <c r="D9845" t="s">
        <v>21108</v>
      </c>
      <c r="G9845" t="s">
        <v>39213</v>
      </c>
      <c r="H9845" s="18" t="s">
        <v>21074</v>
      </c>
    </row>
    <row r="9846" spans="1:8" x14ac:dyDescent="0.25">
      <c r="A9846" s="19"/>
      <c r="C9846" t="s">
        <v>39212</v>
      </c>
      <c r="D9846" t="s">
        <v>21094</v>
      </c>
      <c r="G9846" t="s">
        <v>39211</v>
      </c>
      <c r="H9846" s="18" t="s">
        <v>21067</v>
      </c>
    </row>
    <row r="9847" spans="1:8" x14ac:dyDescent="0.25">
      <c r="A9847" s="19"/>
      <c r="C9847" t="s">
        <v>39210</v>
      </c>
      <c r="D9847" t="s">
        <v>21093</v>
      </c>
      <c r="G9847" t="s">
        <v>39209</v>
      </c>
      <c r="H9847" s="18" t="s">
        <v>21070</v>
      </c>
    </row>
    <row r="9848" spans="1:8" x14ac:dyDescent="0.25">
      <c r="A9848" s="19"/>
      <c r="C9848" t="s">
        <v>39208</v>
      </c>
      <c r="D9848" t="s">
        <v>21091</v>
      </c>
      <c r="G9848" t="s">
        <v>39207</v>
      </c>
      <c r="H9848" s="18" t="s">
        <v>21076</v>
      </c>
    </row>
    <row r="9849" spans="1:8" x14ac:dyDescent="0.25">
      <c r="A9849" s="19"/>
      <c r="C9849" t="s">
        <v>39206</v>
      </c>
      <c r="D9849" t="s">
        <v>21100</v>
      </c>
      <c r="G9849" t="s">
        <v>39205</v>
      </c>
      <c r="H9849" s="18" t="s">
        <v>21081</v>
      </c>
    </row>
    <row r="9850" spans="1:8" x14ac:dyDescent="0.25">
      <c r="A9850" s="19"/>
      <c r="C9850" t="s">
        <v>39204</v>
      </c>
      <c r="D9850" t="s">
        <v>21098</v>
      </c>
      <c r="G9850" t="s">
        <v>39203</v>
      </c>
      <c r="H9850" s="18" t="s">
        <v>21083</v>
      </c>
    </row>
    <row r="9851" spans="1:8" x14ac:dyDescent="0.25">
      <c r="A9851" s="19"/>
      <c r="C9851" t="s">
        <v>39202</v>
      </c>
      <c r="D9851" t="s">
        <v>21096</v>
      </c>
      <c r="G9851" t="s">
        <v>39201</v>
      </c>
      <c r="H9851" s="18" t="s">
        <v>21078</v>
      </c>
    </row>
    <row r="9852" spans="1:8" x14ac:dyDescent="0.25">
      <c r="A9852" s="19"/>
      <c r="C9852" t="s">
        <v>39200</v>
      </c>
      <c r="D9852" t="s">
        <v>21130</v>
      </c>
      <c r="G9852" t="s">
        <v>39199</v>
      </c>
      <c r="H9852" s="18" t="s">
        <v>21080</v>
      </c>
    </row>
    <row r="9853" spans="1:8" x14ac:dyDescent="0.25">
      <c r="A9853" s="19"/>
      <c r="C9853" t="s">
        <v>39198</v>
      </c>
      <c r="D9853" t="s">
        <v>21128</v>
      </c>
      <c r="G9853" t="s">
        <v>39197</v>
      </c>
      <c r="H9853" s="18" t="s">
        <v>21125</v>
      </c>
    </row>
    <row r="9854" spans="1:8" x14ac:dyDescent="0.25">
      <c r="A9854" s="19"/>
      <c r="C9854" t="s">
        <v>39196</v>
      </c>
      <c r="D9854" t="s">
        <v>21126</v>
      </c>
      <c r="G9854" t="s">
        <v>39195</v>
      </c>
      <c r="H9854" s="18" t="s">
        <v>21127</v>
      </c>
    </row>
    <row r="9855" spans="1:8" x14ac:dyDescent="0.25">
      <c r="A9855" s="19"/>
      <c r="C9855" t="s">
        <v>39194</v>
      </c>
      <c r="D9855" t="s">
        <v>21136</v>
      </c>
      <c r="G9855" t="s">
        <v>39193</v>
      </c>
      <c r="H9855" s="18" t="s">
        <v>21121</v>
      </c>
    </row>
    <row r="9856" spans="1:8" x14ac:dyDescent="0.25">
      <c r="A9856" s="19"/>
      <c r="C9856" t="s">
        <v>39192</v>
      </c>
      <c r="D9856" t="s">
        <v>21134</v>
      </c>
      <c r="G9856" t="s">
        <v>39191</v>
      </c>
      <c r="H9856" s="18" t="s">
        <v>21123</v>
      </c>
    </row>
    <row r="9857" spans="1:8" x14ac:dyDescent="0.25">
      <c r="A9857" s="19"/>
      <c r="C9857" t="s">
        <v>39190</v>
      </c>
      <c r="D9857" t="s">
        <v>21132</v>
      </c>
      <c r="G9857" t="s">
        <v>39189</v>
      </c>
      <c r="H9857" s="18" t="s">
        <v>21129</v>
      </c>
    </row>
    <row r="9858" spans="1:8" x14ac:dyDescent="0.25">
      <c r="A9858" s="19"/>
      <c r="C9858" t="s">
        <v>39188</v>
      </c>
      <c r="D9858" t="s">
        <v>21118</v>
      </c>
      <c r="G9858" t="s">
        <v>39187</v>
      </c>
      <c r="H9858" s="18" t="s">
        <v>21135</v>
      </c>
    </row>
    <row r="9859" spans="1:8" x14ac:dyDescent="0.25">
      <c r="A9859" s="19"/>
      <c r="C9859" t="s">
        <v>39186</v>
      </c>
      <c r="D9859" t="s">
        <v>21116</v>
      </c>
      <c r="G9859" t="s">
        <v>39185</v>
      </c>
      <c r="H9859" s="18" t="s">
        <v>21137</v>
      </c>
    </row>
    <row r="9860" spans="1:8" x14ac:dyDescent="0.25">
      <c r="A9860" s="19"/>
      <c r="C9860" t="s">
        <v>39184</v>
      </c>
      <c r="D9860" t="s">
        <v>21114</v>
      </c>
      <c r="G9860" t="s">
        <v>39183</v>
      </c>
      <c r="H9860" s="18" t="s">
        <v>21131</v>
      </c>
    </row>
    <row r="9861" spans="1:8" x14ac:dyDescent="0.25">
      <c r="A9861" s="19"/>
      <c r="C9861" t="s">
        <v>39182</v>
      </c>
      <c r="D9861" t="s">
        <v>21124</v>
      </c>
      <c r="G9861" t="s">
        <v>39181</v>
      </c>
      <c r="H9861" s="18" t="s">
        <v>21133</v>
      </c>
    </row>
    <row r="9862" spans="1:8" x14ac:dyDescent="0.25">
      <c r="A9862" s="19"/>
      <c r="C9862" t="s">
        <v>39180</v>
      </c>
      <c r="D9862" t="s">
        <v>21122</v>
      </c>
      <c r="G9862" t="s">
        <v>39179</v>
      </c>
      <c r="H9862" s="18" t="s">
        <v>21107</v>
      </c>
    </row>
    <row r="9863" spans="1:8" x14ac:dyDescent="0.25">
      <c r="A9863" s="19"/>
      <c r="C9863" t="s">
        <v>39178</v>
      </c>
      <c r="D9863" t="s">
        <v>21120</v>
      </c>
      <c r="G9863" t="s">
        <v>39177</v>
      </c>
      <c r="H9863" s="18" t="s">
        <v>21109</v>
      </c>
    </row>
    <row r="9864" spans="1:8" x14ac:dyDescent="0.25">
      <c r="A9864" s="19"/>
      <c r="C9864" t="s">
        <v>39176</v>
      </c>
      <c r="D9864" t="s">
        <v>39175</v>
      </c>
      <c r="G9864" t="s">
        <v>39174</v>
      </c>
      <c r="H9864" s="18" t="s">
        <v>21103</v>
      </c>
    </row>
    <row r="9865" spans="1:8" x14ac:dyDescent="0.25">
      <c r="A9865" s="19"/>
      <c r="C9865" t="s">
        <v>39173</v>
      </c>
      <c r="D9865" t="s">
        <v>21089</v>
      </c>
      <c r="G9865" t="s">
        <v>39172</v>
      </c>
      <c r="H9865" s="18" t="s">
        <v>21105</v>
      </c>
    </row>
    <row r="9866" spans="1:8" x14ac:dyDescent="0.25">
      <c r="A9866" s="19"/>
      <c r="C9866" t="s">
        <v>21087</v>
      </c>
      <c r="D9866" t="s">
        <v>21086</v>
      </c>
      <c r="G9866" t="s">
        <v>39171</v>
      </c>
      <c r="H9866" s="18" t="s">
        <v>21111</v>
      </c>
    </row>
    <row r="9867" spans="1:8" x14ac:dyDescent="0.25">
      <c r="A9867" s="19"/>
      <c r="C9867" t="s">
        <v>39170</v>
      </c>
      <c r="D9867" t="s">
        <v>39169</v>
      </c>
      <c r="G9867" t="s">
        <v>39168</v>
      </c>
      <c r="H9867" s="18" t="s">
        <v>21117</v>
      </c>
    </row>
    <row r="9868" spans="1:8" x14ac:dyDescent="0.25">
      <c r="A9868" s="19"/>
      <c r="C9868" t="s">
        <v>39167</v>
      </c>
      <c r="D9868" t="s">
        <v>21079</v>
      </c>
      <c r="G9868" t="s">
        <v>39166</v>
      </c>
      <c r="H9868" s="18" t="s">
        <v>21119</v>
      </c>
    </row>
    <row r="9869" spans="1:8" x14ac:dyDescent="0.25">
      <c r="A9869" s="19"/>
      <c r="C9869" t="s">
        <v>39165</v>
      </c>
      <c r="D9869" t="s">
        <v>21084</v>
      </c>
      <c r="G9869" t="s">
        <v>39164</v>
      </c>
      <c r="H9869" s="18" t="s">
        <v>21113</v>
      </c>
    </row>
    <row r="9870" spans="1:8" x14ac:dyDescent="0.25">
      <c r="A9870" s="19"/>
      <c r="C9870" t="s">
        <v>39163</v>
      </c>
      <c r="D9870" t="s">
        <v>21082</v>
      </c>
      <c r="G9870" t="s">
        <v>39162</v>
      </c>
      <c r="H9870" s="18" t="s">
        <v>21115</v>
      </c>
    </row>
    <row r="9871" spans="1:8" x14ac:dyDescent="0.25">
      <c r="A9871" s="19"/>
      <c r="C9871" t="s">
        <v>39161</v>
      </c>
      <c r="D9871" t="s">
        <v>21073</v>
      </c>
      <c r="G9871" t="s">
        <v>39160</v>
      </c>
      <c r="H9871" s="18" t="s">
        <v>20983</v>
      </c>
    </row>
    <row r="9872" spans="1:8" x14ac:dyDescent="0.25">
      <c r="A9872" s="19"/>
      <c r="C9872" t="s">
        <v>39159</v>
      </c>
      <c r="D9872" t="s">
        <v>21071</v>
      </c>
      <c r="G9872" t="s">
        <v>39158</v>
      </c>
      <c r="H9872" s="18" t="s">
        <v>20986</v>
      </c>
    </row>
    <row r="9873" spans="1:8" x14ac:dyDescent="0.25">
      <c r="A9873" s="19"/>
      <c r="C9873" t="s">
        <v>39157</v>
      </c>
      <c r="D9873" t="s">
        <v>21077</v>
      </c>
      <c r="G9873" t="s">
        <v>39156</v>
      </c>
      <c r="H9873" s="18" t="s">
        <v>20980</v>
      </c>
    </row>
    <row r="9874" spans="1:8" x14ac:dyDescent="0.25">
      <c r="A9874" s="19"/>
      <c r="C9874" t="s">
        <v>39155</v>
      </c>
      <c r="D9874" t="s">
        <v>21075</v>
      </c>
      <c r="G9874" t="s">
        <v>39154</v>
      </c>
      <c r="H9874" s="18" t="s">
        <v>20974</v>
      </c>
    </row>
    <row r="9875" spans="1:8" x14ac:dyDescent="0.25">
      <c r="A9875" s="19"/>
      <c r="C9875" t="s">
        <v>21069</v>
      </c>
      <c r="D9875" t="s">
        <v>21041</v>
      </c>
      <c r="G9875" t="s">
        <v>39153</v>
      </c>
      <c r="H9875" s="18" t="s">
        <v>20977</v>
      </c>
    </row>
    <row r="9876" spans="1:8" x14ac:dyDescent="0.25">
      <c r="A9876" s="19"/>
      <c r="C9876" t="s">
        <v>21066</v>
      </c>
      <c r="D9876" t="s">
        <v>21044</v>
      </c>
      <c r="G9876" t="s">
        <v>39152</v>
      </c>
      <c r="H9876" s="18" t="s">
        <v>20998</v>
      </c>
    </row>
    <row r="9877" spans="1:8" x14ac:dyDescent="0.25">
      <c r="A9877" s="19"/>
      <c r="C9877" t="s">
        <v>21063</v>
      </c>
      <c r="D9877" t="s">
        <v>21047</v>
      </c>
      <c r="G9877" t="s">
        <v>39151</v>
      </c>
      <c r="H9877" s="18" t="s">
        <v>21001</v>
      </c>
    </row>
    <row r="9878" spans="1:8" x14ac:dyDescent="0.25">
      <c r="A9878" s="19"/>
      <c r="C9878" t="s">
        <v>21060</v>
      </c>
      <c r="D9878" t="s">
        <v>21032</v>
      </c>
      <c r="G9878" t="s">
        <v>39150</v>
      </c>
      <c r="H9878" s="18" t="s">
        <v>20995</v>
      </c>
    </row>
    <row r="9879" spans="1:8" x14ac:dyDescent="0.25">
      <c r="A9879" s="19"/>
      <c r="C9879" t="s">
        <v>21057</v>
      </c>
      <c r="D9879" t="s">
        <v>21035</v>
      </c>
      <c r="G9879" t="s">
        <v>39149</v>
      </c>
      <c r="H9879" s="18" t="s">
        <v>20989</v>
      </c>
    </row>
    <row r="9880" spans="1:8" x14ac:dyDescent="0.25">
      <c r="A9880" s="19"/>
      <c r="C9880" t="s">
        <v>21054</v>
      </c>
      <c r="D9880" t="s">
        <v>21038</v>
      </c>
      <c r="G9880" t="s">
        <v>39148</v>
      </c>
      <c r="H9880" s="18" t="s">
        <v>20992</v>
      </c>
    </row>
    <row r="9881" spans="1:8" x14ac:dyDescent="0.25">
      <c r="A9881" s="19"/>
      <c r="C9881" t="s">
        <v>21051</v>
      </c>
      <c r="D9881" t="s">
        <v>21050</v>
      </c>
      <c r="G9881" t="s">
        <v>39147</v>
      </c>
      <c r="H9881" s="18" t="s">
        <v>20971</v>
      </c>
    </row>
    <row r="9882" spans="1:8" x14ac:dyDescent="0.25">
      <c r="A9882" s="19"/>
      <c r="C9882" t="s">
        <v>21048</v>
      </c>
      <c r="D9882" t="s">
        <v>21062</v>
      </c>
      <c r="G9882" t="s">
        <v>39146</v>
      </c>
      <c r="H9882" s="18" t="s">
        <v>20950</v>
      </c>
    </row>
    <row r="9883" spans="1:8" x14ac:dyDescent="0.25">
      <c r="A9883" s="19"/>
      <c r="C9883" t="s">
        <v>21045</v>
      </c>
      <c r="D9883" t="s">
        <v>21065</v>
      </c>
      <c r="G9883" t="s">
        <v>39145</v>
      </c>
      <c r="H9883" s="18" t="s">
        <v>20953</v>
      </c>
    </row>
    <row r="9884" spans="1:8" x14ac:dyDescent="0.25">
      <c r="A9884" s="19"/>
      <c r="C9884" t="s">
        <v>21042</v>
      </c>
      <c r="D9884" t="s">
        <v>21068</v>
      </c>
      <c r="G9884" t="s">
        <v>39144</v>
      </c>
      <c r="H9884" s="18" t="s">
        <v>20947</v>
      </c>
    </row>
    <row r="9885" spans="1:8" x14ac:dyDescent="0.25">
      <c r="A9885" s="19"/>
      <c r="C9885" t="s">
        <v>21039</v>
      </c>
      <c r="D9885" t="s">
        <v>21053</v>
      </c>
      <c r="G9885" t="s">
        <v>39143</v>
      </c>
      <c r="H9885" s="18" t="s">
        <v>39142</v>
      </c>
    </row>
    <row r="9886" spans="1:8" x14ac:dyDescent="0.25">
      <c r="A9886" s="19"/>
      <c r="C9886" t="s">
        <v>21036</v>
      </c>
      <c r="D9886" t="s">
        <v>21056</v>
      </c>
      <c r="G9886" t="s">
        <v>39141</v>
      </c>
      <c r="H9886" s="18" t="s">
        <v>20941</v>
      </c>
    </row>
    <row r="9887" spans="1:8" x14ac:dyDescent="0.25">
      <c r="A9887" s="19"/>
      <c r="C9887" t="s">
        <v>21033</v>
      </c>
      <c r="D9887" t="s">
        <v>21059</v>
      </c>
      <c r="G9887" t="s">
        <v>39140</v>
      </c>
      <c r="H9887" s="18" t="s">
        <v>20944</v>
      </c>
    </row>
    <row r="9888" spans="1:8" x14ac:dyDescent="0.25">
      <c r="A9888" s="19"/>
      <c r="C9888" t="s">
        <v>21030</v>
      </c>
      <c r="D9888" t="s">
        <v>20969</v>
      </c>
      <c r="G9888" t="s">
        <v>39139</v>
      </c>
      <c r="H9888" s="18" t="s">
        <v>20965</v>
      </c>
    </row>
    <row r="9889" spans="1:8" x14ac:dyDescent="0.25">
      <c r="A9889" s="19"/>
      <c r="C9889" t="s">
        <v>21027</v>
      </c>
      <c r="D9889" t="s">
        <v>20966</v>
      </c>
      <c r="G9889" t="s">
        <v>39138</v>
      </c>
      <c r="H9889" s="18" t="s">
        <v>20968</v>
      </c>
    </row>
    <row r="9890" spans="1:8" x14ac:dyDescent="0.25">
      <c r="A9890" s="19"/>
      <c r="C9890" t="s">
        <v>21024</v>
      </c>
      <c r="D9890" t="s">
        <v>20963</v>
      </c>
      <c r="G9890" t="s">
        <v>39137</v>
      </c>
      <c r="H9890" s="18" t="s">
        <v>20962</v>
      </c>
    </row>
    <row r="9891" spans="1:8" x14ac:dyDescent="0.25">
      <c r="A9891" s="19"/>
      <c r="C9891" t="s">
        <v>21021</v>
      </c>
      <c r="D9891" t="s">
        <v>20972</v>
      </c>
      <c r="G9891" t="s">
        <v>39136</v>
      </c>
      <c r="H9891" s="18" t="s">
        <v>20956</v>
      </c>
    </row>
    <row r="9892" spans="1:8" x14ac:dyDescent="0.25">
      <c r="A9892" s="19"/>
      <c r="C9892" t="s">
        <v>21018</v>
      </c>
      <c r="D9892" t="s">
        <v>20981</v>
      </c>
      <c r="G9892" t="s">
        <v>39135</v>
      </c>
      <c r="H9892" s="18" t="s">
        <v>20959</v>
      </c>
    </row>
    <row r="9893" spans="1:8" x14ac:dyDescent="0.25">
      <c r="A9893" s="19"/>
      <c r="C9893" t="s">
        <v>21015</v>
      </c>
      <c r="D9893" t="s">
        <v>20978</v>
      </c>
      <c r="G9893" t="s">
        <v>39134</v>
      </c>
      <c r="H9893" s="18" t="s">
        <v>21046</v>
      </c>
    </row>
    <row r="9894" spans="1:8" x14ac:dyDescent="0.25">
      <c r="A9894" s="19"/>
      <c r="C9894" t="s">
        <v>21012</v>
      </c>
      <c r="D9894" t="s">
        <v>20975</v>
      </c>
      <c r="G9894" t="s">
        <v>39133</v>
      </c>
      <c r="H9894" s="18" t="s">
        <v>21049</v>
      </c>
    </row>
    <row r="9895" spans="1:8" x14ac:dyDescent="0.25">
      <c r="A9895" s="19"/>
      <c r="C9895" t="s">
        <v>21009</v>
      </c>
      <c r="D9895" t="s">
        <v>20960</v>
      </c>
      <c r="G9895" t="s">
        <v>39132</v>
      </c>
      <c r="H9895" s="18" t="s">
        <v>21043</v>
      </c>
    </row>
    <row r="9896" spans="1:8" x14ac:dyDescent="0.25">
      <c r="A9896" s="19"/>
      <c r="C9896" t="s">
        <v>21006</v>
      </c>
      <c r="D9896" t="s">
        <v>20945</v>
      </c>
      <c r="G9896" t="s">
        <v>39131</v>
      </c>
      <c r="H9896" s="18" t="s">
        <v>21037</v>
      </c>
    </row>
    <row r="9897" spans="1:8" x14ac:dyDescent="0.25">
      <c r="A9897" s="19"/>
      <c r="C9897" t="s">
        <v>21003</v>
      </c>
      <c r="D9897" t="s">
        <v>20942</v>
      </c>
      <c r="G9897" t="s">
        <v>39130</v>
      </c>
      <c r="H9897" s="18" t="s">
        <v>21040</v>
      </c>
    </row>
    <row r="9898" spans="1:8" x14ac:dyDescent="0.25">
      <c r="A9898" s="19"/>
      <c r="C9898" t="s">
        <v>21000</v>
      </c>
      <c r="D9898" t="s">
        <v>20939</v>
      </c>
      <c r="G9898" t="s">
        <v>39129</v>
      </c>
      <c r="H9898" s="18" t="s">
        <v>21061</v>
      </c>
    </row>
    <row r="9899" spans="1:8" x14ac:dyDescent="0.25">
      <c r="A9899" s="19"/>
      <c r="C9899" t="s">
        <v>20997</v>
      </c>
      <c r="D9899" t="s">
        <v>20948</v>
      </c>
      <c r="G9899" t="s">
        <v>39128</v>
      </c>
      <c r="H9899" s="18" t="s">
        <v>21064</v>
      </c>
    </row>
    <row r="9900" spans="1:8" x14ac:dyDescent="0.25">
      <c r="A9900" s="19"/>
      <c r="C9900" t="s">
        <v>20994</v>
      </c>
      <c r="D9900" t="s">
        <v>20957</v>
      </c>
      <c r="G9900" t="s">
        <v>39127</v>
      </c>
      <c r="H9900" s="18" t="s">
        <v>21058</v>
      </c>
    </row>
    <row r="9901" spans="1:8" x14ac:dyDescent="0.25">
      <c r="A9901" s="19"/>
      <c r="C9901" t="s">
        <v>20991</v>
      </c>
      <c r="D9901" t="s">
        <v>20954</v>
      </c>
      <c r="G9901" t="s">
        <v>39126</v>
      </c>
      <c r="H9901" s="18" t="s">
        <v>21052</v>
      </c>
    </row>
    <row r="9902" spans="1:8" x14ac:dyDescent="0.25">
      <c r="A9902" s="19"/>
      <c r="C9902" t="s">
        <v>20988</v>
      </c>
      <c r="D9902" t="s">
        <v>20951</v>
      </c>
      <c r="G9902" t="s">
        <v>39125</v>
      </c>
      <c r="H9902" s="18" t="s">
        <v>21055</v>
      </c>
    </row>
    <row r="9903" spans="1:8" x14ac:dyDescent="0.25">
      <c r="A9903" s="19"/>
      <c r="C9903" t="s">
        <v>20985</v>
      </c>
      <c r="D9903" t="s">
        <v>20984</v>
      </c>
      <c r="G9903" t="s">
        <v>39124</v>
      </c>
      <c r="H9903" s="18" t="s">
        <v>21034</v>
      </c>
    </row>
    <row r="9904" spans="1:8" x14ac:dyDescent="0.25">
      <c r="A9904" s="19"/>
      <c r="C9904" t="s">
        <v>20982</v>
      </c>
      <c r="D9904" t="s">
        <v>21017</v>
      </c>
      <c r="G9904" t="s">
        <v>39123</v>
      </c>
      <c r="H9904" s="18" t="s">
        <v>21013</v>
      </c>
    </row>
    <row r="9905" spans="1:8" x14ac:dyDescent="0.25">
      <c r="A9905" s="19"/>
      <c r="C9905" t="s">
        <v>20979</v>
      </c>
      <c r="D9905" t="s">
        <v>21014</v>
      </c>
      <c r="G9905" t="s">
        <v>39122</v>
      </c>
      <c r="H9905" s="18" t="s">
        <v>21016</v>
      </c>
    </row>
    <row r="9906" spans="1:8" x14ac:dyDescent="0.25">
      <c r="A9906" s="19"/>
      <c r="C9906" t="s">
        <v>20976</v>
      </c>
      <c r="D9906" t="s">
        <v>21011</v>
      </c>
      <c r="G9906" t="s">
        <v>39121</v>
      </c>
      <c r="H9906" s="18" t="s">
        <v>21010</v>
      </c>
    </row>
    <row r="9907" spans="1:8" x14ac:dyDescent="0.25">
      <c r="A9907" s="19"/>
      <c r="C9907" t="s">
        <v>20973</v>
      </c>
      <c r="D9907" t="s">
        <v>21020</v>
      </c>
      <c r="G9907" t="s">
        <v>39120</v>
      </c>
      <c r="H9907" s="18" t="s">
        <v>21004</v>
      </c>
    </row>
    <row r="9908" spans="1:8" x14ac:dyDescent="0.25">
      <c r="A9908" s="19"/>
      <c r="C9908" t="s">
        <v>20970</v>
      </c>
      <c r="D9908" t="s">
        <v>21029</v>
      </c>
      <c r="G9908" t="s">
        <v>39119</v>
      </c>
      <c r="H9908" s="18" t="s">
        <v>21007</v>
      </c>
    </row>
    <row r="9909" spans="1:8" x14ac:dyDescent="0.25">
      <c r="A9909" s="19"/>
      <c r="C9909" t="s">
        <v>20967</v>
      </c>
      <c r="D9909" t="s">
        <v>21026</v>
      </c>
      <c r="G9909" t="s">
        <v>39118</v>
      </c>
      <c r="H9909" s="18" t="s">
        <v>21028</v>
      </c>
    </row>
    <row r="9910" spans="1:8" x14ac:dyDescent="0.25">
      <c r="A9910" s="19"/>
      <c r="C9910" t="s">
        <v>20964</v>
      </c>
      <c r="D9910" t="s">
        <v>21023</v>
      </c>
      <c r="G9910" t="s">
        <v>39117</v>
      </c>
      <c r="H9910" s="18" t="s">
        <v>21031</v>
      </c>
    </row>
    <row r="9911" spans="1:8" x14ac:dyDescent="0.25">
      <c r="A9911" s="19"/>
      <c r="C9911" t="s">
        <v>20961</v>
      </c>
      <c r="D9911" t="s">
        <v>21008</v>
      </c>
      <c r="G9911" t="s">
        <v>39116</v>
      </c>
      <c r="H9911" s="18" t="s">
        <v>21025</v>
      </c>
    </row>
    <row r="9912" spans="1:8" x14ac:dyDescent="0.25">
      <c r="A9912" s="19"/>
      <c r="C9912" t="s">
        <v>20958</v>
      </c>
      <c r="D9912" t="s">
        <v>20993</v>
      </c>
      <c r="G9912" t="s">
        <v>39115</v>
      </c>
      <c r="H9912" s="18" t="s">
        <v>21019</v>
      </c>
    </row>
    <row r="9913" spans="1:8" x14ac:dyDescent="0.25">
      <c r="A9913" s="19"/>
      <c r="C9913" t="s">
        <v>20955</v>
      </c>
      <c r="D9913" t="s">
        <v>20990</v>
      </c>
      <c r="G9913" t="s">
        <v>39114</v>
      </c>
      <c r="H9913" s="18" t="s">
        <v>21022</v>
      </c>
    </row>
    <row r="9914" spans="1:8" x14ac:dyDescent="0.25">
      <c r="A9914" s="19"/>
      <c r="C9914" t="s">
        <v>20952</v>
      </c>
      <c r="D9914" t="s">
        <v>20987</v>
      </c>
      <c r="G9914" t="s">
        <v>39113</v>
      </c>
      <c r="H9914" s="18" t="s">
        <v>20933</v>
      </c>
    </row>
    <row r="9915" spans="1:8" x14ac:dyDescent="0.25">
      <c r="A9915" s="19"/>
      <c r="C9915" t="s">
        <v>20949</v>
      </c>
      <c r="D9915" t="s">
        <v>20996</v>
      </c>
      <c r="G9915" t="s">
        <v>39112</v>
      </c>
      <c r="H9915" s="18" t="s">
        <v>20930</v>
      </c>
    </row>
    <row r="9916" spans="1:8" x14ac:dyDescent="0.25">
      <c r="A9916" s="19"/>
      <c r="C9916" t="s">
        <v>20946</v>
      </c>
      <c r="D9916" t="s">
        <v>21005</v>
      </c>
      <c r="G9916" t="s">
        <v>39111</v>
      </c>
      <c r="H9916" s="18" t="s">
        <v>20938</v>
      </c>
    </row>
    <row r="9917" spans="1:8" x14ac:dyDescent="0.25">
      <c r="A9917" s="19"/>
      <c r="C9917" t="s">
        <v>20943</v>
      </c>
      <c r="D9917" t="s">
        <v>21002</v>
      </c>
      <c r="G9917" t="s">
        <v>39110</v>
      </c>
      <c r="H9917" s="18" t="s">
        <v>20936</v>
      </c>
    </row>
    <row r="9918" spans="1:8" x14ac:dyDescent="0.25">
      <c r="A9918" s="19"/>
      <c r="C9918" t="s">
        <v>20940</v>
      </c>
      <c r="D9918" t="s">
        <v>20999</v>
      </c>
      <c r="G9918" t="s">
        <v>39109</v>
      </c>
      <c r="H9918" s="18" t="s">
        <v>20883</v>
      </c>
    </row>
    <row r="9919" spans="1:8" x14ac:dyDescent="0.25">
      <c r="A9919" s="19"/>
      <c r="C9919" t="s">
        <v>39108</v>
      </c>
      <c r="D9919" t="s">
        <v>39107</v>
      </c>
      <c r="G9919" t="s">
        <v>39106</v>
      </c>
      <c r="H9919" s="18" t="s">
        <v>20880</v>
      </c>
    </row>
    <row r="9920" spans="1:8" x14ac:dyDescent="0.25">
      <c r="A9920" s="19"/>
      <c r="C9920" t="s">
        <v>39105</v>
      </c>
      <c r="D9920" t="s">
        <v>39104</v>
      </c>
      <c r="G9920" t="s">
        <v>39103</v>
      </c>
      <c r="H9920" s="18" t="s">
        <v>20877</v>
      </c>
    </row>
    <row r="9921" spans="1:8" x14ac:dyDescent="0.25">
      <c r="A9921" s="19"/>
      <c r="C9921" t="s">
        <v>20937</v>
      </c>
      <c r="D9921" t="s">
        <v>20925</v>
      </c>
      <c r="G9921" t="s">
        <v>39102</v>
      </c>
      <c r="H9921" s="18" t="s">
        <v>20892</v>
      </c>
    </row>
    <row r="9922" spans="1:8" x14ac:dyDescent="0.25">
      <c r="A9922" s="19"/>
      <c r="C9922" t="s">
        <v>20935</v>
      </c>
      <c r="D9922" t="s">
        <v>688</v>
      </c>
      <c r="G9922" t="s">
        <v>39101</v>
      </c>
      <c r="H9922" s="18" t="s">
        <v>20889</v>
      </c>
    </row>
    <row r="9923" spans="1:8" x14ac:dyDescent="0.25">
      <c r="A9923" s="19"/>
      <c r="C9923" t="s">
        <v>20932</v>
      </c>
      <c r="D9923" t="s">
        <v>20920</v>
      </c>
      <c r="G9923" t="s">
        <v>39100</v>
      </c>
      <c r="H9923" s="18" t="s">
        <v>39099</v>
      </c>
    </row>
    <row r="9924" spans="1:8" x14ac:dyDescent="0.25">
      <c r="A9924" s="19"/>
      <c r="C9924" t="s">
        <v>20929</v>
      </c>
      <c r="D9924" t="s">
        <v>20928</v>
      </c>
      <c r="G9924" t="s">
        <v>39098</v>
      </c>
      <c r="H9924" s="18" t="s">
        <v>20886</v>
      </c>
    </row>
    <row r="9925" spans="1:8" x14ac:dyDescent="0.25">
      <c r="A9925" s="19"/>
      <c r="C9925" t="s">
        <v>20926</v>
      </c>
      <c r="D9925" t="s">
        <v>39097</v>
      </c>
      <c r="G9925" t="s">
        <v>39096</v>
      </c>
      <c r="H9925" s="18" t="s">
        <v>20865</v>
      </c>
    </row>
    <row r="9926" spans="1:8" x14ac:dyDescent="0.25">
      <c r="A9926" s="19"/>
      <c r="C9926" t="s">
        <v>20923</v>
      </c>
      <c r="D9926" t="s">
        <v>20934</v>
      </c>
      <c r="G9926" t="s">
        <v>39095</v>
      </c>
      <c r="H9926" s="18" t="s">
        <v>20862</v>
      </c>
    </row>
    <row r="9927" spans="1:8" x14ac:dyDescent="0.25">
      <c r="A9927" s="19"/>
      <c r="C9927" t="s">
        <v>20921</v>
      </c>
      <c r="D9927" t="s">
        <v>20931</v>
      </c>
      <c r="G9927" t="s">
        <v>39094</v>
      </c>
      <c r="H9927" s="18" t="s">
        <v>20859</v>
      </c>
    </row>
    <row r="9928" spans="1:8" x14ac:dyDescent="0.25">
      <c r="A9928" s="19"/>
      <c r="C9928" t="s">
        <v>20918</v>
      </c>
      <c r="D9928" t="s">
        <v>20890</v>
      </c>
      <c r="G9928" t="s">
        <v>39093</v>
      </c>
      <c r="H9928" s="18" t="s">
        <v>20874</v>
      </c>
    </row>
    <row r="9929" spans="1:8" x14ac:dyDescent="0.25">
      <c r="A9929" s="19"/>
      <c r="C9929" t="s">
        <v>20915</v>
      </c>
      <c r="D9929" t="s">
        <v>20893</v>
      </c>
      <c r="G9929" t="s">
        <v>39092</v>
      </c>
      <c r="H9929" s="18" t="s">
        <v>20871</v>
      </c>
    </row>
    <row r="9930" spans="1:8" x14ac:dyDescent="0.25">
      <c r="A9930" s="19"/>
      <c r="C9930" t="s">
        <v>20912</v>
      </c>
      <c r="D9930" t="s">
        <v>20896</v>
      </c>
      <c r="G9930" t="s">
        <v>39091</v>
      </c>
      <c r="H9930" s="18" t="s">
        <v>20868</v>
      </c>
    </row>
    <row r="9931" spans="1:8" x14ac:dyDescent="0.25">
      <c r="A9931" s="19"/>
      <c r="C9931" t="s">
        <v>20909</v>
      </c>
      <c r="D9931" t="s">
        <v>20881</v>
      </c>
      <c r="G9931" t="s">
        <v>39090</v>
      </c>
      <c r="H9931" s="18" t="s">
        <v>20919</v>
      </c>
    </row>
    <row r="9932" spans="1:8" x14ac:dyDescent="0.25">
      <c r="A9932" s="19"/>
      <c r="C9932" t="s">
        <v>20906</v>
      </c>
      <c r="D9932" t="s">
        <v>20884</v>
      </c>
      <c r="G9932" t="s">
        <v>39089</v>
      </c>
      <c r="H9932" s="18" t="s">
        <v>20916</v>
      </c>
    </row>
    <row r="9933" spans="1:8" x14ac:dyDescent="0.25">
      <c r="A9933" s="19"/>
      <c r="C9933" t="s">
        <v>20903</v>
      </c>
      <c r="D9933" t="s">
        <v>20887</v>
      </c>
      <c r="G9933" t="s">
        <v>39088</v>
      </c>
      <c r="H9933" s="18" t="s">
        <v>20913</v>
      </c>
    </row>
    <row r="9934" spans="1:8" x14ac:dyDescent="0.25">
      <c r="A9934" s="19"/>
      <c r="C9934" t="s">
        <v>20900</v>
      </c>
      <c r="D9934" t="s">
        <v>20899</v>
      </c>
      <c r="G9934" t="s">
        <v>39087</v>
      </c>
      <c r="H9934" s="18" t="s">
        <v>20927</v>
      </c>
    </row>
    <row r="9935" spans="1:8" x14ac:dyDescent="0.25">
      <c r="A9935" s="19"/>
      <c r="C9935" t="s">
        <v>20897</v>
      </c>
      <c r="D9935" t="s">
        <v>20911</v>
      </c>
      <c r="G9935" t="s">
        <v>39086</v>
      </c>
      <c r="H9935" s="18" t="s">
        <v>20924</v>
      </c>
    </row>
    <row r="9936" spans="1:8" x14ac:dyDescent="0.25">
      <c r="A9936" s="19"/>
      <c r="C9936" t="s">
        <v>20894</v>
      </c>
      <c r="D9936" t="s">
        <v>20914</v>
      </c>
      <c r="G9936" t="s">
        <v>39085</v>
      </c>
      <c r="H9936" s="18" t="s">
        <v>20922</v>
      </c>
    </row>
    <row r="9937" spans="1:8" x14ac:dyDescent="0.25">
      <c r="A9937" s="19"/>
      <c r="C9937" t="s">
        <v>20891</v>
      </c>
      <c r="D9937" t="s">
        <v>20917</v>
      </c>
      <c r="G9937" t="s">
        <v>39084</v>
      </c>
      <c r="H9937" s="18" t="s">
        <v>20901</v>
      </c>
    </row>
    <row r="9938" spans="1:8" x14ac:dyDescent="0.25">
      <c r="A9938" s="19"/>
      <c r="C9938" t="s">
        <v>20888</v>
      </c>
      <c r="D9938" t="s">
        <v>20902</v>
      </c>
      <c r="G9938" t="s">
        <v>39083</v>
      </c>
      <c r="H9938" s="18" t="s">
        <v>20898</v>
      </c>
    </row>
    <row r="9939" spans="1:8" x14ac:dyDescent="0.25">
      <c r="A9939" s="19"/>
      <c r="C9939" t="s">
        <v>20885</v>
      </c>
      <c r="D9939" t="s">
        <v>20905</v>
      </c>
      <c r="G9939" t="s">
        <v>39082</v>
      </c>
      <c r="H9939" s="18" t="s">
        <v>20895</v>
      </c>
    </row>
    <row r="9940" spans="1:8" x14ac:dyDescent="0.25">
      <c r="A9940" s="19"/>
      <c r="C9940" t="s">
        <v>20882</v>
      </c>
      <c r="D9940" t="s">
        <v>20908</v>
      </c>
      <c r="G9940" t="s">
        <v>39081</v>
      </c>
      <c r="H9940" s="18" t="s">
        <v>20910</v>
      </c>
    </row>
    <row r="9941" spans="1:8" x14ac:dyDescent="0.25">
      <c r="A9941" s="19"/>
      <c r="C9941" t="s">
        <v>20879</v>
      </c>
      <c r="D9941" t="s">
        <v>20878</v>
      </c>
      <c r="G9941" t="s">
        <v>39080</v>
      </c>
      <c r="H9941" s="18" t="s">
        <v>20907</v>
      </c>
    </row>
    <row r="9942" spans="1:8" x14ac:dyDescent="0.25">
      <c r="A9942" s="19"/>
      <c r="C9942" t="s">
        <v>20876</v>
      </c>
      <c r="D9942" t="s">
        <v>20869</v>
      </c>
      <c r="G9942" t="s">
        <v>39079</v>
      </c>
      <c r="H9942" s="18" t="s">
        <v>20904</v>
      </c>
    </row>
    <row r="9943" spans="1:8" x14ac:dyDescent="0.25">
      <c r="A9943" s="19"/>
      <c r="C9943" t="s">
        <v>20873</v>
      </c>
      <c r="D9943" t="s">
        <v>20872</v>
      </c>
      <c r="G9943" t="s">
        <v>39078</v>
      </c>
      <c r="H9943" s="18" t="s">
        <v>39077</v>
      </c>
    </row>
    <row r="9944" spans="1:8" x14ac:dyDescent="0.25">
      <c r="A9944" s="19"/>
      <c r="C9944" t="s">
        <v>20870</v>
      </c>
      <c r="D9944" t="s">
        <v>20875</v>
      </c>
      <c r="G9944" t="s">
        <v>39076</v>
      </c>
      <c r="H9944" s="18" t="s">
        <v>20844</v>
      </c>
    </row>
    <row r="9945" spans="1:8" x14ac:dyDescent="0.25">
      <c r="A9945" s="19"/>
      <c r="C9945" t="s">
        <v>20867</v>
      </c>
      <c r="D9945" t="s">
        <v>20833</v>
      </c>
      <c r="G9945" t="s">
        <v>39075</v>
      </c>
      <c r="H9945" s="18" t="s">
        <v>20841</v>
      </c>
    </row>
    <row r="9946" spans="1:8" x14ac:dyDescent="0.25">
      <c r="A9946" s="19"/>
      <c r="C9946" t="s">
        <v>20864</v>
      </c>
      <c r="D9946" t="s">
        <v>20830</v>
      </c>
      <c r="G9946" t="s">
        <v>39074</v>
      </c>
      <c r="H9946" s="18" t="s">
        <v>20838</v>
      </c>
    </row>
    <row r="9947" spans="1:8" x14ac:dyDescent="0.25">
      <c r="A9947" s="19"/>
      <c r="C9947" t="s">
        <v>20861</v>
      </c>
      <c r="D9947" t="s">
        <v>20839</v>
      </c>
      <c r="G9947" t="s">
        <v>39073</v>
      </c>
      <c r="H9947" s="18" t="s">
        <v>20847</v>
      </c>
    </row>
    <row r="9948" spans="1:8" x14ac:dyDescent="0.25">
      <c r="A9948" s="19"/>
      <c r="C9948" t="s">
        <v>20858</v>
      </c>
      <c r="D9948" t="s">
        <v>20836</v>
      </c>
      <c r="G9948" t="s">
        <v>39072</v>
      </c>
      <c r="H9948" s="18" t="s">
        <v>20856</v>
      </c>
    </row>
    <row r="9949" spans="1:8" x14ac:dyDescent="0.25">
      <c r="A9949" s="19"/>
      <c r="C9949" t="s">
        <v>20855</v>
      </c>
      <c r="D9949" t="s">
        <v>20821</v>
      </c>
      <c r="G9949" t="s">
        <v>39071</v>
      </c>
      <c r="H9949" s="18" t="s">
        <v>20853</v>
      </c>
    </row>
    <row r="9950" spans="1:8" x14ac:dyDescent="0.25">
      <c r="A9950" s="19"/>
      <c r="C9950" t="s">
        <v>20852</v>
      </c>
      <c r="D9950" t="s">
        <v>20818</v>
      </c>
      <c r="G9950" t="s">
        <v>39070</v>
      </c>
      <c r="H9950" s="18" t="s">
        <v>20850</v>
      </c>
    </row>
    <row r="9951" spans="1:8" x14ac:dyDescent="0.25">
      <c r="A9951" s="19"/>
      <c r="C9951" t="s">
        <v>20849</v>
      </c>
      <c r="D9951" t="s">
        <v>20827</v>
      </c>
      <c r="G9951" t="s">
        <v>39069</v>
      </c>
      <c r="H9951" s="18" t="s">
        <v>20835</v>
      </c>
    </row>
    <row r="9952" spans="1:8" x14ac:dyDescent="0.25">
      <c r="A9952" s="19"/>
      <c r="C9952" t="s">
        <v>20846</v>
      </c>
      <c r="D9952" t="s">
        <v>20824</v>
      </c>
      <c r="G9952" t="s">
        <v>39068</v>
      </c>
      <c r="H9952" s="18" t="s">
        <v>20806</v>
      </c>
    </row>
    <row r="9953" spans="1:8" x14ac:dyDescent="0.25">
      <c r="A9953" s="19"/>
      <c r="C9953" t="s">
        <v>20843</v>
      </c>
      <c r="D9953" t="s">
        <v>20842</v>
      </c>
      <c r="G9953" t="s">
        <v>39067</v>
      </c>
      <c r="H9953" s="18" t="s">
        <v>20809</v>
      </c>
    </row>
    <row r="9954" spans="1:8" x14ac:dyDescent="0.25">
      <c r="A9954" s="19"/>
      <c r="C9954" t="s">
        <v>20840</v>
      </c>
      <c r="D9954" t="s">
        <v>20860</v>
      </c>
      <c r="G9954" t="s">
        <v>39066</v>
      </c>
      <c r="H9954" s="18" t="s">
        <v>20811</v>
      </c>
    </row>
    <row r="9955" spans="1:8" x14ac:dyDescent="0.25">
      <c r="A9955" s="19"/>
      <c r="C9955" t="s">
        <v>20837</v>
      </c>
      <c r="D9955" t="s">
        <v>20857</v>
      </c>
      <c r="G9955" t="s">
        <v>39065</v>
      </c>
      <c r="H9955" s="18" t="s">
        <v>20803</v>
      </c>
    </row>
    <row r="9956" spans="1:8" x14ac:dyDescent="0.25">
      <c r="A9956" s="19"/>
      <c r="C9956" t="s">
        <v>20834</v>
      </c>
      <c r="D9956" t="s">
        <v>20866</v>
      </c>
      <c r="G9956" t="s">
        <v>39064</v>
      </c>
      <c r="H9956" s="18" t="s">
        <v>20794</v>
      </c>
    </row>
    <row r="9957" spans="1:8" x14ac:dyDescent="0.25">
      <c r="A9957" s="19"/>
      <c r="C9957" t="s">
        <v>20831</v>
      </c>
      <c r="D9957" t="s">
        <v>20863</v>
      </c>
      <c r="G9957" t="s">
        <v>39063</v>
      </c>
      <c r="H9957" s="18" t="s">
        <v>20797</v>
      </c>
    </row>
    <row r="9958" spans="1:8" x14ac:dyDescent="0.25">
      <c r="A9958" s="19"/>
      <c r="C9958" t="s">
        <v>20828</v>
      </c>
      <c r="D9958" t="s">
        <v>20848</v>
      </c>
      <c r="G9958" t="s">
        <v>39062</v>
      </c>
      <c r="H9958" s="18" t="s">
        <v>20800</v>
      </c>
    </row>
    <row r="9959" spans="1:8" x14ac:dyDescent="0.25">
      <c r="A9959" s="19"/>
      <c r="C9959" t="s">
        <v>20825</v>
      </c>
      <c r="D9959" t="s">
        <v>20845</v>
      </c>
      <c r="G9959" t="s">
        <v>39061</v>
      </c>
      <c r="H9959" s="18" t="s">
        <v>20826</v>
      </c>
    </row>
    <row r="9960" spans="1:8" x14ac:dyDescent="0.25">
      <c r="A9960" s="19"/>
      <c r="C9960" t="s">
        <v>20822</v>
      </c>
      <c r="D9960" t="s">
        <v>20854</v>
      </c>
      <c r="G9960" t="s">
        <v>39060</v>
      </c>
      <c r="H9960" s="18" t="s">
        <v>20829</v>
      </c>
    </row>
    <row r="9961" spans="1:8" x14ac:dyDescent="0.25">
      <c r="A9961" s="19"/>
      <c r="C9961" t="s">
        <v>20819</v>
      </c>
      <c r="D9961" t="s">
        <v>20851</v>
      </c>
      <c r="G9961" t="s">
        <v>39059</v>
      </c>
      <c r="H9961" s="18" t="s">
        <v>20832</v>
      </c>
    </row>
    <row r="9962" spans="1:8" x14ac:dyDescent="0.25">
      <c r="A9962" s="19"/>
      <c r="C9962" t="s">
        <v>39058</v>
      </c>
      <c r="D9962" t="s">
        <v>39057</v>
      </c>
      <c r="G9962" t="s">
        <v>39056</v>
      </c>
      <c r="H9962" s="18" t="s">
        <v>20823</v>
      </c>
    </row>
    <row r="9963" spans="1:8" x14ac:dyDescent="0.25">
      <c r="A9963" s="19"/>
      <c r="C9963" t="s">
        <v>20816</v>
      </c>
      <c r="D9963" t="s">
        <v>20792</v>
      </c>
      <c r="G9963" t="s">
        <v>39055</v>
      </c>
      <c r="H9963" s="18" t="s">
        <v>20814</v>
      </c>
    </row>
    <row r="9964" spans="1:8" x14ac:dyDescent="0.25">
      <c r="A9964" s="19"/>
      <c r="C9964" t="s">
        <v>20813</v>
      </c>
      <c r="D9964" t="s">
        <v>20795</v>
      </c>
      <c r="G9964" t="s">
        <v>39054</v>
      </c>
      <c r="H9964" s="18" t="s">
        <v>20817</v>
      </c>
    </row>
    <row r="9965" spans="1:8" x14ac:dyDescent="0.25">
      <c r="A9965" s="19"/>
      <c r="C9965" t="s">
        <v>20810</v>
      </c>
      <c r="D9965" t="s">
        <v>20798</v>
      </c>
      <c r="G9965" t="s">
        <v>39053</v>
      </c>
      <c r="H9965" s="18" t="s">
        <v>20820</v>
      </c>
    </row>
    <row r="9966" spans="1:8" x14ac:dyDescent="0.25">
      <c r="A9966" s="19"/>
      <c r="C9966" t="s">
        <v>20808</v>
      </c>
      <c r="D9966" t="s">
        <v>20783</v>
      </c>
      <c r="G9966" t="s">
        <v>39052</v>
      </c>
      <c r="H9966" s="18" t="s">
        <v>20788</v>
      </c>
    </row>
    <row r="9967" spans="1:8" x14ac:dyDescent="0.25">
      <c r="A9967" s="19"/>
      <c r="C9967" t="s">
        <v>20805</v>
      </c>
      <c r="D9967" t="s">
        <v>20786</v>
      </c>
      <c r="G9967" t="s">
        <v>39051</v>
      </c>
      <c r="H9967" s="18" t="s">
        <v>20791</v>
      </c>
    </row>
    <row r="9968" spans="1:8" x14ac:dyDescent="0.25">
      <c r="A9968" s="19"/>
      <c r="C9968" t="s">
        <v>20802</v>
      </c>
      <c r="D9968" t="s">
        <v>20789</v>
      </c>
      <c r="G9968" t="s">
        <v>39050</v>
      </c>
      <c r="H9968" s="18" t="s">
        <v>20756</v>
      </c>
    </row>
    <row r="9969" spans="1:8" x14ac:dyDescent="0.25">
      <c r="A9969" s="19"/>
      <c r="C9969" t="s">
        <v>20799</v>
      </c>
      <c r="D9969" t="s">
        <v>39049</v>
      </c>
      <c r="G9969" t="s">
        <v>39048</v>
      </c>
      <c r="H9969" s="18" t="s">
        <v>20753</v>
      </c>
    </row>
    <row r="9970" spans="1:8" x14ac:dyDescent="0.25">
      <c r="A9970" s="19"/>
      <c r="C9970" t="s">
        <v>20796</v>
      </c>
      <c r="D9970" t="s">
        <v>20812</v>
      </c>
      <c r="G9970" t="s">
        <v>39047</v>
      </c>
      <c r="H9970" s="18" t="s">
        <v>20762</v>
      </c>
    </row>
    <row r="9971" spans="1:8" x14ac:dyDescent="0.25">
      <c r="A9971" s="19"/>
      <c r="C9971" t="s">
        <v>20793</v>
      </c>
      <c r="D9971" t="s">
        <v>20815</v>
      </c>
      <c r="G9971" t="s">
        <v>39046</v>
      </c>
      <c r="H9971" s="18" t="s">
        <v>20759</v>
      </c>
    </row>
    <row r="9972" spans="1:8" x14ac:dyDescent="0.25">
      <c r="A9972" s="19"/>
      <c r="C9972" t="s">
        <v>20790</v>
      </c>
      <c r="D9972" t="s">
        <v>20801</v>
      </c>
      <c r="G9972" t="s">
        <v>39045</v>
      </c>
      <c r="H9972" s="18" t="s">
        <v>20744</v>
      </c>
    </row>
    <row r="9973" spans="1:8" x14ac:dyDescent="0.25">
      <c r="A9973" s="19"/>
      <c r="C9973" t="s">
        <v>20787</v>
      </c>
      <c r="D9973" t="s">
        <v>20804</v>
      </c>
      <c r="G9973" t="s">
        <v>39044</v>
      </c>
      <c r="H9973" s="18" t="s">
        <v>20741</v>
      </c>
    </row>
    <row r="9974" spans="1:8" x14ac:dyDescent="0.25">
      <c r="A9974" s="19"/>
      <c r="C9974" t="s">
        <v>20784</v>
      </c>
      <c r="D9974" t="s">
        <v>20807</v>
      </c>
      <c r="G9974" t="s">
        <v>39043</v>
      </c>
      <c r="H9974" s="18" t="s">
        <v>20750</v>
      </c>
    </row>
    <row r="9975" spans="1:8" x14ac:dyDescent="0.25">
      <c r="A9975" s="19"/>
      <c r="C9975" t="s">
        <v>20781</v>
      </c>
      <c r="D9975" t="s">
        <v>815</v>
      </c>
      <c r="G9975" t="s">
        <v>39042</v>
      </c>
      <c r="H9975" s="18" t="s">
        <v>20747</v>
      </c>
    </row>
    <row r="9976" spans="1:8" x14ac:dyDescent="0.25">
      <c r="A9976" s="19"/>
      <c r="C9976" t="s">
        <v>20778</v>
      </c>
      <c r="D9976" t="s">
        <v>20765</v>
      </c>
      <c r="G9976" t="s">
        <v>39041</v>
      </c>
      <c r="H9976" s="18" t="s">
        <v>20779</v>
      </c>
    </row>
    <row r="9977" spans="1:8" x14ac:dyDescent="0.25">
      <c r="A9977" s="19"/>
      <c r="C9977" t="s">
        <v>20775</v>
      </c>
      <c r="D9977" t="s">
        <v>20760</v>
      </c>
      <c r="G9977" t="s">
        <v>39040</v>
      </c>
      <c r="H9977" s="18" t="s">
        <v>20776</v>
      </c>
    </row>
    <row r="9978" spans="1:8" x14ac:dyDescent="0.25">
      <c r="A9978" s="19"/>
      <c r="C9978" t="s">
        <v>20772</v>
      </c>
      <c r="D9978" t="s">
        <v>20754</v>
      </c>
      <c r="G9978" t="s">
        <v>39039</v>
      </c>
      <c r="H9978" s="18" t="s">
        <v>20785</v>
      </c>
    </row>
    <row r="9979" spans="1:8" x14ac:dyDescent="0.25">
      <c r="A9979" s="19"/>
      <c r="C9979" t="s">
        <v>20769</v>
      </c>
      <c r="D9979" t="s">
        <v>20757</v>
      </c>
      <c r="G9979" t="s">
        <v>39038</v>
      </c>
      <c r="H9979" s="18" t="s">
        <v>20782</v>
      </c>
    </row>
    <row r="9980" spans="1:8" x14ac:dyDescent="0.25">
      <c r="A9980" s="19"/>
      <c r="C9980" t="s">
        <v>20766</v>
      </c>
      <c r="D9980" t="s">
        <v>20777</v>
      </c>
      <c r="G9980" t="s">
        <v>39037</v>
      </c>
      <c r="H9980" s="18" t="s">
        <v>20767</v>
      </c>
    </row>
    <row r="9981" spans="1:8" x14ac:dyDescent="0.25">
      <c r="A9981" s="19"/>
      <c r="C9981" t="s">
        <v>20763</v>
      </c>
      <c r="D9981" t="s">
        <v>20780</v>
      </c>
      <c r="G9981" t="s">
        <v>39036</v>
      </c>
      <c r="H9981" s="18" t="s">
        <v>20764</v>
      </c>
    </row>
    <row r="9982" spans="1:8" x14ac:dyDescent="0.25">
      <c r="A9982" s="19"/>
      <c r="C9982" t="s">
        <v>20761</v>
      </c>
      <c r="D9982" t="s">
        <v>20774</v>
      </c>
      <c r="G9982" t="s">
        <v>39035</v>
      </c>
      <c r="H9982" s="18" t="s">
        <v>20773</v>
      </c>
    </row>
    <row r="9983" spans="1:8" x14ac:dyDescent="0.25">
      <c r="A9983" s="19"/>
      <c r="C9983" t="s">
        <v>20758</v>
      </c>
      <c r="D9983" t="s">
        <v>20768</v>
      </c>
      <c r="G9983" t="s">
        <v>39034</v>
      </c>
      <c r="H9983" s="18" t="s">
        <v>20770</v>
      </c>
    </row>
    <row r="9984" spans="1:8" x14ac:dyDescent="0.25">
      <c r="A9984" s="19"/>
      <c r="C9984" t="s">
        <v>20755</v>
      </c>
      <c r="D9984" t="s">
        <v>20771</v>
      </c>
      <c r="G9984" t="s">
        <v>39033</v>
      </c>
      <c r="H9984" s="18" t="s">
        <v>20726</v>
      </c>
    </row>
    <row r="9985" spans="1:8" x14ac:dyDescent="0.25">
      <c r="A9985" s="19"/>
      <c r="C9985" t="s">
        <v>20752</v>
      </c>
      <c r="D9985" t="s">
        <v>20733</v>
      </c>
      <c r="G9985" t="s">
        <v>39032</v>
      </c>
      <c r="H9985" s="18" t="s">
        <v>20723</v>
      </c>
    </row>
    <row r="9986" spans="1:8" x14ac:dyDescent="0.25">
      <c r="A9986" s="19"/>
      <c r="C9986" t="s">
        <v>20749</v>
      </c>
      <c r="D9986" t="s">
        <v>20736</v>
      </c>
      <c r="G9986" t="s">
        <v>39031</v>
      </c>
      <c r="H9986" s="18" t="s">
        <v>20720</v>
      </c>
    </row>
    <row r="9987" spans="1:8" x14ac:dyDescent="0.25">
      <c r="A9987" s="19"/>
      <c r="C9987" t="s">
        <v>20746</v>
      </c>
      <c r="D9987" t="s">
        <v>20730</v>
      </c>
      <c r="G9987" t="s">
        <v>39030</v>
      </c>
      <c r="H9987" s="18" t="s">
        <v>20729</v>
      </c>
    </row>
    <row r="9988" spans="1:8" x14ac:dyDescent="0.25">
      <c r="A9988" s="19"/>
      <c r="C9988" t="s">
        <v>20743</v>
      </c>
      <c r="D9988" t="s">
        <v>20724</v>
      </c>
      <c r="G9988" t="s">
        <v>39029</v>
      </c>
      <c r="H9988" s="18" t="s">
        <v>20738</v>
      </c>
    </row>
    <row r="9989" spans="1:8" x14ac:dyDescent="0.25">
      <c r="A9989" s="19"/>
      <c r="C9989" t="s">
        <v>20740</v>
      </c>
      <c r="D9989" t="s">
        <v>20727</v>
      </c>
      <c r="G9989" t="s">
        <v>39028</v>
      </c>
      <c r="H9989" s="18" t="s">
        <v>20735</v>
      </c>
    </row>
    <row r="9990" spans="1:8" x14ac:dyDescent="0.25">
      <c r="A9990" s="19"/>
      <c r="C9990" t="s">
        <v>20737</v>
      </c>
      <c r="D9990" t="s">
        <v>20748</v>
      </c>
      <c r="G9990" t="s">
        <v>39027</v>
      </c>
      <c r="H9990" s="18" t="s">
        <v>20732</v>
      </c>
    </row>
    <row r="9991" spans="1:8" x14ac:dyDescent="0.25">
      <c r="A9991" s="19"/>
      <c r="C9991" t="s">
        <v>20734</v>
      </c>
      <c r="D9991" t="s">
        <v>20751</v>
      </c>
      <c r="G9991" t="s">
        <v>39026</v>
      </c>
      <c r="H9991" s="18" t="s">
        <v>20705</v>
      </c>
    </row>
    <row r="9992" spans="1:8" x14ac:dyDescent="0.25">
      <c r="A9992" s="19"/>
      <c r="C9992" t="s">
        <v>20731</v>
      </c>
      <c r="D9992" t="s">
        <v>20745</v>
      </c>
      <c r="G9992" t="s">
        <v>39025</v>
      </c>
      <c r="H9992" s="18" t="s">
        <v>20702</v>
      </c>
    </row>
    <row r="9993" spans="1:8" x14ac:dyDescent="0.25">
      <c r="A9993" s="19"/>
      <c r="C9993" t="s">
        <v>20728</v>
      </c>
      <c r="D9993" t="s">
        <v>20739</v>
      </c>
      <c r="G9993" t="s">
        <v>39024</v>
      </c>
      <c r="H9993" s="18" t="s">
        <v>20699</v>
      </c>
    </row>
    <row r="9994" spans="1:8" x14ac:dyDescent="0.25">
      <c r="A9994" s="19"/>
      <c r="C9994" t="s">
        <v>20725</v>
      </c>
      <c r="D9994" t="s">
        <v>20742</v>
      </c>
      <c r="G9994" t="s">
        <v>39023</v>
      </c>
      <c r="H9994" s="18" t="s">
        <v>20708</v>
      </c>
    </row>
    <row r="9995" spans="1:8" x14ac:dyDescent="0.25">
      <c r="A9995" s="19"/>
      <c r="C9995" t="s">
        <v>39022</v>
      </c>
      <c r="D9995" t="s">
        <v>39021</v>
      </c>
      <c r="G9995" t="s">
        <v>39020</v>
      </c>
      <c r="H9995" s="18" t="s">
        <v>20717</v>
      </c>
    </row>
    <row r="9996" spans="1:8" x14ac:dyDescent="0.25">
      <c r="A9996" s="19"/>
      <c r="C9996" t="s">
        <v>20722</v>
      </c>
      <c r="D9996" t="s">
        <v>20712</v>
      </c>
      <c r="G9996" t="s">
        <v>39019</v>
      </c>
      <c r="H9996" s="18" t="s">
        <v>20714</v>
      </c>
    </row>
    <row r="9997" spans="1:8" x14ac:dyDescent="0.25">
      <c r="A9997" s="19"/>
      <c r="C9997" t="s">
        <v>20719</v>
      </c>
      <c r="D9997" t="s">
        <v>20709</v>
      </c>
      <c r="G9997" t="s">
        <v>39018</v>
      </c>
      <c r="H9997" s="18" t="s">
        <v>20711</v>
      </c>
    </row>
    <row r="9998" spans="1:8" x14ac:dyDescent="0.25">
      <c r="A9998" s="19"/>
      <c r="C9998" t="s">
        <v>20716</v>
      </c>
      <c r="D9998" t="s">
        <v>20715</v>
      </c>
      <c r="G9998" t="s">
        <v>20696</v>
      </c>
      <c r="H9998" s="18" t="s">
        <v>20639</v>
      </c>
    </row>
    <row r="9999" spans="1:8" x14ac:dyDescent="0.25">
      <c r="A9999" s="19"/>
      <c r="C9999" t="s">
        <v>20713</v>
      </c>
      <c r="D9999" t="s">
        <v>20721</v>
      </c>
      <c r="G9999" t="s">
        <v>20692</v>
      </c>
      <c r="H9999" s="18" t="s">
        <v>20635</v>
      </c>
    </row>
    <row r="10000" spans="1:8" x14ac:dyDescent="0.25">
      <c r="A10000" s="19"/>
      <c r="C10000" t="s">
        <v>20710</v>
      </c>
      <c r="D10000" t="s">
        <v>20718</v>
      </c>
      <c r="G10000" t="s">
        <v>20688</v>
      </c>
      <c r="H10000" s="18" t="s">
        <v>20643</v>
      </c>
    </row>
    <row r="10001" spans="1:8" x14ac:dyDescent="0.25">
      <c r="A10001" s="19"/>
      <c r="C10001" t="s">
        <v>20707</v>
      </c>
      <c r="D10001" t="s">
        <v>20706</v>
      </c>
      <c r="G10001" t="s">
        <v>20684</v>
      </c>
      <c r="H10001" s="18" t="s">
        <v>20651</v>
      </c>
    </row>
    <row r="10002" spans="1:8" x14ac:dyDescent="0.25">
      <c r="A10002" s="19"/>
      <c r="C10002" t="s">
        <v>20704</v>
      </c>
      <c r="D10002" t="s">
        <v>20689</v>
      </c>
      <c r="G10002" t="s">
        <v>20680</v>
      </c>
      <c r="H10002" s="18" t="s">
        <v>20647</v>
      </c>
    </row>
    <row r="10003" spans="1:8" x14ac:dyDescent="0.25">
      <c r="A10003" s="19"/>
      <c r="C10003" t="s">
        <v>20701</v>
      </c>
      <c r="D10003" t="s">
        <v>20685</v>
      </c>
      <c r="G10003" t="s">
        <v>20676</v>
      </c>
      <c r="H10003" s="18" t="s">
        <v>20631</v>
      </c>
    </row>
    <row r="10004" spans="1:8" x14ac:dyDescent="0.25">
      <c r="A10004" s="19"/>
      <c r="C10004" t="s">
        <v>20698</v>
      </c>
      <c r="D10004" t="s">
        <v>20681</v>
      </c>
      <c r="G10004" t="s">
        <v>20672</v>
      </c>
      <c r="H10004" s="18" t="s">
        <v>20615</v>
      </c>
    </row>
    <row r="10005" spans="1:8" x14ac:dyDescent="0.25">
      <c r="A10005" s="19"/>
      <c r="C10005" t="s">
        <v>20694</v>
      </c>
      <c r="D10005" t="s">
        <v>20693</v>
      </c>
      <c r="G10005" t="s">
        <v>20668</v>
      </c>
      <c r="H10005" s="18" t="s">
        <v>20611</v>
      </c>
    </row>
    <row r="10006" spans="1:8" x14ac:dyDescent="0.25">
      <c r="A10006" s="19"/>
      <c r="C10006" t="s">
        <v>20690</v>
      </c>
      <c r="D10006" t="s">
        <v>20703</v>
      </c>
      <c r="G10006" t="s">
        <v>20664</v>
      </c>
      <c r="H10006" s="18" t="s">
        <v>20619</v>
      </c>
    </row>
    <row r="10007" spans="1:8" x14ac:dyDescent="0.25">
      <c r="A10007" s="19"/>
      <c r="C10007" t="s">
        <v>20686</v>
      </c>
      <c r="D10007" t="s">
        <v>20700</v>
      </c>
      <c r="G10007" t="s">
        <v>20660</v>
      </c>
      <c r="H10007" s="18" t="s">
        <v>20627</v>
      </c>
    </row>
    <row r="10008" spans="1:8" x14ac:dyDescent="0.25">
      <c r="A10008" s="19"/>
      <c r="C10008" t="s">
        <v>20682</v>
      </c>
      <c r="D10008" t="s">
        <v>20697</v>
      </c>
      <c r="G10008" t="s">
        <v>20656</v>
      </c>
      <c r="H10008" s="18" t="s">
        <v>20623</v>
      </c>
    </row>
    <row r="10009" spans="1:8" x14ac:dyDescent="0.25">
      <c r="A10009" s="19"/>
      <c r="C10009" t="s">
        <v>20678</v>
      </c>
      <c r="D10009" t="s">
        <v>20669</v>
      </c>
      <c r="G10009" t="s">
        <v>20652</v>
      </c>
      <c r="H10009" s="18" t="s">
        <v>20683</v>
      </c>
    </row>
    <row r="10010" spans="1:8" x14ac:dyDescent="0.25">
      <c r="A10010" s="19"/>
      <c r="C10010" t="s">
        <v>20674</v>
      </c>
      <c r="D10010" t="s">
        <v>20665</v>
      </c>
      <c r="G10010" t="s">
        <v>20648</v>
      </c>
      <c r="H10010" s="18" t="s">
        <v>20679</v>
      </c>
    </row>
    <row r="10011" spans="1:8" x14ac:dyDescent="0.25">
      <c r="A10011" s="19"/>
      <c r="C10011" t="s">
        <v>20670</v>
      </c>
      <c r="D10011" t="s">
        <v>20677</v>
      </c>
      <c r="G10011" t="s">
        <v>20644</v>
      </c>
      <c r="H10011" s="18" t="s">
        <v>20687</v>
      </c>
    </row>
    <row r="10012" spans="1:8" x14ac:dyDescent="0.25">
      <c r="A10012" s="19"/>
      <c r="C10012" t="s">
        <v>20666</v>
      </c>
      <c r="D10012" t="s">
        <v>20673</v>
      </c>
      <c r="G10012" t="s">
        <v>20640</v>
      </c>
      <c r="H10012" s="18" t="s">
        <v>20695</v>
      </c>
    </row>
    <row r="10013" spans="1:8" x14ac:dyDescent="0.25">
      <c r="A10013" s="19"/>
      <c r="C10013" t="s">
        <v>20662</v>
      </c>
      <c r="D10013" t="s">
        <v>20637</v>
      </c>
      <c r="G10013" t="s">
        <v>20636</v>
      </c>
      <c r="H10013" s="18" t="s">
        <v>20691</v>
      </c>
    </row>
    <row r="10014" spans="1:8" x14ac:dyDescent="0.25">
      <c r="A10014" s="19"/>
      <c r="C10014" t="s">
        <v>20658</v>
      </c>
      <c r="D10014" t="s">
        <v>20641</v>
      </c>
      <c r="G10014" t="s">
        <v>20632</v>
      </c>
      <c r="H10014" s="18" t="s">
        <v>20675</v>
      </c>
    </row>
    <row r="10015" spans="1:8" x14ac:dyDescent="0.25">
      <c r="A10015" s="19"/>
      <c r="C10015" t="s">
        <v>20654</v>
      </c>
      <c r="D10015" t="s">
        <v>20633</v>
      </c>
      <c r="G10015" t="s">
        <v>20628</v>
      </c>
      <c r="H10015" s="18" t="s">
        <v>20659</v>
      </c>
    </row>
    <row r="10016" spans="1:8" x14ac:dyDescent="0.25">
      <c r="A10016" s="19"/>
      <c r="C10016" t="s">
        <v>20650</v>
      </c>
      <c r="D10016" t="s">
        <v>20625</v>
      </c>
      <c r="G10016" t="s">
        <v>20624</v>
      </c>
      <c r="H10016" s="18" t="s">
        <v>20655</v>
      </c>
    </row>
    <row r="10017" spans="1:8" x14ac:dyDescent="0.25">
      <c r="A10017" s="19"/>
      <c r="C10017" t="s">
        <v>20646</v>
      </c>
      <c r="D10017" t="s">
        <v>20629</v>
      </c>
      <c r="G10017" t="s">
        <v>20620</v>
      </c>
      <c r="H10017" s="18" t="s">
        <v>20663</v>
      </c>
    </row>
    <row r="10018" spans="1:8" x14ac:dyDescent="0.25">
      <c r="A10018" s="19"/>
      <c r="C10018" t="s">
        <v>20642</v>
      </c>
      <c r="D10018" t="s">
        <v>20657</v>
      </c>
      <c r="G10018" t="s">
        <v>20616</v>
      </c>
      <c r="H10018" s="18" t="s">
        <v>20671</v>
      </c>
    </row>
    <row r="10019" spans="1:8" x14ac:dyDescent="0.25">
      <c r="A10019" s="19"/>
      <c r="C10019" t="s">
        <v>20638</v>
      </c>
      <c r="D10019" t="s">
        <v>20661</v>
      </c>
      <c r="G10019" t="s">
        <v>20612</v>
      </c>
      <c r="H10019" s="18" t="s">
        <v>20667</v>
      </c>
    </row>
    <row r="10020" spans="1:8" x14ac:dyDescent="0.25">
      <c r="A10020" s="19"/>
      <c r="C10020" t="s">
        <v>20634</v>
      </c>
      <c r="D10020" t="s">
        <v>20653</v>
      </c>
      <c r="G10020" t="s">
        <v>20608</v>
      </c>
      <c r="H10020" s="18" t="s">
        <v>20607</v>
      </c>
    </row>
    <row r="10021" spans="1:8" x14ac:dyDescent="0.25">
      <c r="A10021" s="19"/>
      <c r="C10021" t="s">
        <v>20630</v>
      </c>
      <c r="D10021" t="s">
        <v>20645</v>
      </c>
      <c r="G10021" t="s">
        <v>39017</v>
      </c>
      <c r="H10021" s="18" t="s">
        <v>20569</v>
      </c>
    </row>
    <row r="10022" spans="1:8" x14ac:dyDescent="0.25">
      <c r="A10022" s="19"/>
      <c r="C10022" t="s">
        <v>20626</v>
      </c>
      <c r="D10022" t="s">
        <v>20649</v>
      </c>
      <c r="G10022" t="s">
        <v>39016</v>
      </c>
      <c r="H10022" s="18" t="s">
        <v>20566</v>
      </c>
    </row>
    <row r="10023" spans="1:8" x14ac:dyDescent="0.25">
      <c r="A10023" s="19"/>
      <c r="C10023" t="s">
        <v>39015</v>
      </c>
      <c r="D10023" t="s">
        <v>39014</v>
      </c>
      <c r="G10023" t="s">
        <v>39013</v>
      </c>
      <c r="H10023" s="18" t="s">
        <v>20575</v>
      </c>
    </row>
    <row r="10024" spans="1:8" x14ac:dyDescent="0.25">
      <c r="A10024" s="19"/>
      <c r="C10024" t="s">
        <v>20622</v>
      </c>
      <c r="D10024" t="s">
        <v>20590</v>
      </c>
      <c r="G10024" t="s">
        <v>39012</v>
      </c>
      <c r="H10024" s="18" t="s">
        <v>20572</v>
      </c>
    </row>
    <row r="10025" spans="1:8" x14ac:dyDescent="0.25">
      <c r="A10025" s="19"/>
      <c r="C10025" t="s">
        <v>20618</v>
      </c>
      <c r="D10025" t="s">
        <v>20593</v>
      </c>
      <c r="G10025" t="s">
        <v>39011</v>
      </c>
      <c r="H10025" s="18" t="s">
        <v>20563</v>
      </c>
    </row>
    <row r="10026" spans="1:8" x14ac:dyDescent="0.25">
      <c r="A10026" s="19"/>
      <c r="C10026" t="s">
        <v>20614</v>
      </c>
      <c r="D10026" t="s">
        <v>20596</v>
      </c>
      <c r="G10026" t="s">
        <v>39010</v>
      </c>
      <c r="H10026" s="18" t="s">
        <v>20555</v>
      </c>
    </row>
    <row r="10027" spans="1:8" x14ac:dyDescent="0.25">
      <c r="A10027" s="19"/>
      <c r="C10027" t="s">
        <v>20610</v>
      </c>
      <c r="D10027" t="s">
        <v>20587</v>
      </c>
      <c r="G10027" t="s">
        <v>39009</v>
      </c>
      <c r="H10027" s="18" t="s">
        <v>20552</v>
      </c>
    </row>
    <row r="10028" spans="1:8" x14ac:dyDescent="0.25">
      <c r="A10028" s="19"/>
      <c r="C10028" t="s">
        <v>20606</v>
      </c>
      <c r="D10028" t="s">
        <v>39008</v>
      </c>
      <c r="G10028" t="s">
        <v>39007</v>
      </c>
      <c r="H10028" s="18" t="s">
        <v>20560</v>
      </c>
    </row>
    <row r="10029" spans="1:8" x14ac:dyDescent="0.25">
      <c r="A10029" s="19"/>
      <c r="C10029" t="s">
        <v>20603</v>
      </c>
      <c r="D10029" t="s">
        <v>20581</v>
      </c>
      <c r="G10029" t="s">
        <v>39006</v>
      </c>
      <c r="H10029" s="18" t="s">
        <v>20557</v>
      </c>
    </row>
    <row r="10030" spans="1:8" x14ac:dyDescent="0.25">
      <c r="A10030" s="19"/>
      <c r="C10030" t="s">
        <v>20600</v>
      </c>
      <c r="D10030" t="s">
        <v>20584</v>
      </c>
      <c r="G10030" t="s">
        <v>39005</v>
      </c>
      <c r="H10030" s="18" t="s">
        <v>20578</v>
      </c>
    </row>
    <row r="10031" spans="1:8" x14ac:dyDescent="0.25">
      <c r="A10031" s="19"/>
      <c r="C10031" t="s">
        <v>20597</v>
      </c>
      <c r="D10031" t="s">
        <v>20613</v>
      </c>
      <c r="G10031" t="s">
        <v>39004</v>
      </c>
      <c r="H10031" s="18" t="s">
        <v>20598</v>
      </c>
    </row>
    <row r="10032" spans="1:8" x14ac:dyDescent="0.25">
      <c r="A10032" s="19"/>
      <c r="C10032" t="s">
        <v>20594</v>
      </c>
      <c r="D10032" t="s">
        <v>20617</v>
      </c>
      <c r="G10032" t="s">
        <v>39003</v>
      </c>
      <c r="H10032" s="18" t="s">
        <v>20595</v>
      </c>
    </row>
    <row r="10033" spans="1:8" x14ac:dyDescent="0.25">
      <c r="A10033" s="19"/>
      <c r="C10033" t="s">
        <v>20591</v>
      </c>
      <c r="D10033" t="s">
        <v>20621</v>
      </c>
      <c r="G10033" t="s">
        <v>39002</v>
      </c>
      <c r="H10033" s="18" t="s">
        <v>20604</v>
      </c>
    </row>
    <row r="10034" spans="1:8" x14ac:dyDescent="0.25">
      <c r="A10034" s="19"/>
      <c r="C10034" t="s">
        <v>20588</v>
      </c>
      <c r="D10034" t="s">
        <v>20609</v>
      </c>
      <c r="G10034" t="s">
        <v>39001</v>
      </c>
      <c r="H10034" s="18" t="s">
        <v>20601</v>
      </c>
    </row>
    <row r="10035" spans="1:8" x14ac:dyDescent="0.25">
      <c r="A10035" s="19"/>
      <c r="C10035" t="s">
        <v>20585</v>
      </c>
      <c r="D10035" t="s">
        <v>20599</v>
      </c>
      <c r="G10035" t="s">
        <v>39000</v>
      </c>
      <c r="H10035" s="18" t="s">
        <v>20592</v>
      </c>
    </row>
    <row r="10036" spans="1:8" x14ac:dyDescent="0.25">
      <c r="A10036" s="19"/>
      <c r="C10036" t="s">
        <v>20582</v>
      </c>
      <c r="D10036" t="s">
        <v>20602</v>
      </c>
      <c r="G10036" t="s">
        <v>38999</v>
      </c>
      <c r="H10036" s="18" t="s">
        <v>20583</v>
      </c>
    </row>
    <row r="10037" spans="1:8" x14ac:dyDescent="0.25">
      <c r="A10037" s="19"/>
      <c r="C10037" t="s">
        <v>20579</v>
      </c>
      <c r="D10037" t="s">
        <v>20605</v>
      </c>
      <c r="G10037" t="s">
        <v>38998</v>
      </c>
      <c r="H10037" s="18" t="s">
        <v>20580</v>
      </c>
    </row>
    <row r="10038" spans="1:8" x14ac:dyDescent="0.25">
      <c r="A10038" s="19"/>
      <c r="C10038" t="s">
        <v>20577</v>
      </c>
      <c r="D10038" t="s">
        <v>20567</v>
      </c>
      <c r="G10038" t="s">
        <v>38997</v>
      </c>
      <c r="H10038" s="18" t="s">
        <v>20589</v>
      </c>
    </row>
    <row r="10039" spans="1:8" x14ac:dyDescent="0.25">
      <c r="A10039" s="19"/>
      <c r="C10039" t="s">
        <v>20574</v>
      </c>
      <c r="D10039" t="s">
        <v>20564</v>
      </c>
      <c r="G10039" t="s">
        <v>38996</v>
      </c>
      <c r="H10039" s="18" t="s">
        <v>20586</v>
      </c>
    </row>
    <row r="10040" spans="1:8" x14ac:dyDescent="0.25">
      <c r="A10040" s="19"/>
      <c r="C10040" t="s">
        <v>20571</v>
      </c>
      <c r="D10040" t="s">
        <v>20561</v>
      </c>
      <c r="G10040" t="s">
        <v>38995</v>
      </c>
      <c r="H10040" s="18" t="s">
        <v>20543</v>
      </c>
    </row>
    <row r="10041" spans="1:8" x14ac:dyDescent="0.25">
      <c r="A10041" s="19"/>
      <c r="C10041" t="s">
        <v>20568</v>
      </c>
      <c r="D10041" t="s">
        <v>20576</v>
      </c>
      <c r="G10041" t="s">
        <v>38994</v>
      </c>
      <c r="H10041" s="18" t="s">
        <v>20546</v>
      </c>
    </row>
    <row r="10042" spans="1:8" x14ac:dyDescent="0.25">
      <c r="A10042" s="19"/>
      <c r="C10042" t="s">
        <v>20565</v>
      </c>
      <c r="D10042" t="s">
        <v>20573</v>
      </c>
      <c r="G10042" t="s">
        <v>38993</v>
      </c>
      <c r="H10042" s="18" t="s">
        <v>20549</v>
      </c>
    </row>
    <row r="10043" spans="1:8" x14ac:dyDescent="0.25">
      <c r="A10043" s="19"/>
      <c r="C10043" t="s">
        <v>20562</v>
      </c>
      <c r="D10043" t="s">
        <v>20570</v>
      </c>
      <c r="G10043" t="s">
        <v>20540</v>
      </c>
      <c r="H10043" s="18" t="s">
        <v>20504</v>
      </c>
    </row>
    <row r="10044" spans="1:8" x14ac:dyDescent="0.25">
      <c r="A10044" s="19"/>
      <c r="C10044" t="s">
        <v>20559</v>
      </c>
      <c r="D10044" t="s">
        <v>20558</v>
      </c>
      <c r="G10044" t="s">
        <v>20536</v>
      </c>
      <c r="H10044" s="18" t="s">
        <v>20507</v>
      </c>
    </row>
    <row r="10045" spans="1:8" x14ac:dyDescent="0.25">
      <c r="A10045" s="19"/>
      <c r="C10045" t="s">
        <v>38992</v>
      </c>
      <c r="D10045" t="s">
        <v>20556</v>
      </c>
      <c r="G10045" t="s">
        <v>20532</v>
      </c>
      <c r="H10045" s="18" t="s">
        <v>20511</v>
      </c>
    </row>
    <row r="10046" spans="1:8" x14ac:dyDescent="0.25">
      <c r="A10046" s="19"/>
      <c r="C10046" t="s">
        <v>20554</v>
      </c>
      <c r="D10046" t="s">
        <v>20550</v>
      </c>
      <c r="G10046" t="s">
        <v>20528</v>
      </c>
      <c r="H10046" s="18" t="s">
        <v>20495</v>
      </c>
    </row>
    <row r="10047" spans="1:8" x14ac:dyDescent="0.25">
      <c r="A10047" s="19"/>
      <c r="C10047" t="s">
        <v>20551</v>
      </c>
      <c r="D10047" t="s">
        <v>20553</v>
      </c>
      <c r="G10047" t="s">
        <v>20524</v>
      </c>
      <c r="H10047" s="18" t="s">
        <v>20498</v>
      </c>
    </row>
    <row r="10048" spans="1:8" x14ac:dyDescent="0.25">
      <c r="A10048" s="19"/>
      <c r="C10048" t="s">
        <v>20548</v>
      </c>
      <c r="D10048" t="s">
        <v>20537</v>
      </c>
      <c r="G10048" t="s">
        <v>20520</v>
      </c>
      <c r="H10048" s="18" t="s">
        <v>20501</v>
      </c>
    </row>
    <row r="10049" spans="1:8" x14ac:dyDescent="0.25">
      <c r="A10049" s="19"/>
      <c r="C10049" t="s">
        <v>20545</v>
      </c>
      <c r="D10049" t="s">
        <v>20533</v>
      </c>
      <c r="G10049" t="s">
        <v>20516</v>
      </c>
      <c r="H10049" s="18" t="s">
        <v>20515</v>
      </c>
    </row>
    <row r="10050" spans="1:8" x14ac:dyDescent="0.25">
      <c r="A10050" s="19"/>
      <c r="C10050" t="s">
        <v>20542</v>
      </c>
      <c r="D10050" t="s">
        <v>20529</v>
      </c>
      <c r="G10050" t="s">
        <v>20512</v>
      </c>
      <c r="H10050" s="18" t="s">
        <v>20531</v>
      </c>
    </row>
    <row r="10051" spans="1:8" x14ac:dyDescent="0.25">
      <c r="A10051" s="19"/>
      <c r="C10051" t="s">
        <v>20538</v>
      </c>
      <c r="D10051" t="s">
        <v>20547</v>
      </c>
      <c r="G10051" t="s">
        <v>20508</v>
      </c>
      <c r="H10051" s="18" t="s">
        <v>20535</v>
      </c>
    </row>
    <row r="10052" spans="1:8" x14ac:dyDescent="0.25">
      <c r="A10052" s="19"/>
      <c r="C10052" t="s">
        <v>20534</v>
      </c>
      <c r="D10052" t="s">
        <v>20544</v>
      </c>
      <c r="G10052" t="s">
        <v>20505</v>
      </c>
      <c r="H10052" s="18" t="s">
        <v>20539</v>
      </c>
    </row>
    <row r="10053" spans="1:8" x14ac:dyDescent="0.25">
      <c r="A10053" s="19"/>
      <c r="C10053" t="s">
        <v>20530</v>
      </c>
      <c r="D10053" t="s">
        <v>20541</v>
      </c>
      <c r="G10053" t="s">
        <v>20502</v>
      </c>
      <c r="H10053" s="18" t="s">
        <v>20519</v>
      </c>
    </row>
    <row r="10054" spans="1:8" x14ac:dyDescent="0.25">
      <c r="A10054" s="19"/>
      <c r="C10054" t="s">
        <v>20526</v>
      </c>
      <c r="D10054" t="s">
        <v>20513</v>
      </c>
      <c r="G10054" t="s">
        <v>20499</v>
      </c>
      <c r="H10054" s="18" t="s">
        <v>20523</v>
      </c>
    </row>
    <row r="10055" spans="1:8" x14ac:dyDescent="0.25">
      <c r="A10055" s="19"/>
      <c r="C10055" t="s">
        <v>20522</v>
      </c>
      <c r="D10055" t="s">
        <v>20509</v>
      </c>
      <c r="G10055" t="s">
        <v>20496</v>
      </c>
      <c r="H10055" s="18" t="s">
        <v>20527</v>
      </c>
    </row>
    <row r="10056" spans="1:8" x14ac:dyDescent="0.25">
      <c r="A10056" s="19"/>
      <c r="C10056" t="s">
        <v>20518</v>
      </c>
      <c r="D10056" t="s">
        <v>20517</v>
      </c>
      <c r="G10056" t="s">
        <v>38991</v>
      </c>
      <c r="H10056" s="18" t="s">
        <v>20492</v>
      </c>
    </row>
    <row r="10057" spans="1:8" x14ac:dyDescent="0.25">
      <c r="A10057" s="19"/>
      <c r="C10057" t="s">
        <v>20514</v>
      </c>
      <c r="D10057" t="s">
        <v>20525</v>
      </c>
      <c r="G10057" t="s">
        <v>38990</v>
      </c>
      <c r="H10057" s="18" t="s">
        <v>20472</v>
      </c>
    </row>
    <row r="10058" spans="1:8" x14ac:dyDescent="0.25">
      <c r="A10058" s="19"/>
      <c r="C10058" t="s">
        <v>20510</v>
      </c>
      <c r="D10058" t="s">
        <v>20521</v>
      </c>
      <c r="G10058" t="s">
        <v>38989</v>
      </c>
      <c r="H10058" s="18" t="s">
        <v>20474</v>
      </c>
    </row>
    <row r="10059" spans="1:8" x14ac:dyDescent="0.25">
      <c r="A10059" s="19"/>
      <c r="C10059" t="s">
        <v>38988</v>
      </c>
      <c r="D10059" t="s">
        <v>38987</v>
      </c>
      <c r="G10059" t="s">
        <v>38986</v>
      </c>
      <c r="H10059" s="18" t="s">
        <v>20469</v>
      </c>
    </row>
    <row r="10060" spans="1:8" x14ac:dyDescent="0.25">
      <c r="A10060" s="19"/>
      <c r="C10060" t="s">
        <v>38985</v>
      </c>
      <c r="D10060" t="s">
        <v>38984</v>
      </c>
      <c r="G10060" t="s">
        <v>38983</v>
      </c>
      <c r="H10060" s="18" t="s">
        <v>20470</v>
      </c>
    </row>
    <row r="10061" spans="1:8" x14ac:dyDescent="0.25">
      <c r="A10061" s="19"/>
      <c r="C10061" t="s">
        <v>38982</v>
      </c>
      <c r="D10061" t="s">
        <v>20500</v>
      </c>
      <c r="G10061" t="s">
        <v>38981</v>
      </c>
      <c r="H10061" s="18" t="s">
        <v>20477</v>
      </c>
    </row>
    <row r="10062" spans="1:8" x14ac:dyDescent="0.25">
      <c r="A10062" s="19"/>
      <c r="C10062" t="s">
        <v>38980</v>
      </c>
      <c r="D10062" t="s">
        <v>20497</v>
      </c>
      <c r="G10062" t="s">
        <v>38979</v>
      </c>
      <c r="H10062" s="18" t="s">
        <v>20486</v>
      </c>
    </row>
    <row r="10063" spans="1:8" x14ac:dyDescent="0.25">
      <c r="A10063" s="19"/>
      <c r="C10063" t="s">
        <v>38978</v>
      </c>
      <c r="D10063" t="s">
        <v>20506</v>
      </c>
      <c r="G10063" t="s">
        <v>38977</v>
      </c>
      <c r="H10063" s="18" t="s">
        <v>20489</v>
      </c>
    </row>
    <row r="10064" spans="1:8" x14ac:dyDescent="0.25">
      <c r="A10064" s="19"/>
      <c r="C10064" t="s">
        <v>38976</v>
      </c>
      <c r="D10064" t="s">
        <v>20503</v>
      </c>
      <c r="G10064" t="s">
        <v>38975</v>
      </c>
      <c r="H10064" s="18" t="s">
        <v>20480</v>
      </c>
    </row>
    <row r="10065" spans="1:8" x14ac:dyDescent="0.25">
      <c r="A10065" s="19"/>
      <c r="C10065" t="s">
        <v>20494</v>
      </c>
      <c r="D10065" t="s">
        <v>20481</v>
      </c>
      <c r="G10065" t="s">
        <v>38974</v>
      </c>
      <c r="H10065" s="18" t="s">
        <v>20483</v>
      </c>
    </row>
    <row r="10066" spans="1:8" x14ac:dyDescent="0.25">
      <c r="A10066" s="19"/>
      <c r="C10066" t="s">
        <v>20491</v>
      </c>
      <c r="D10066" t="s">
        <v>20478</v>
      </c>
      <c r="G10066" t="s">
        <v>38973</v>
      </c>
      <c r="H10066" s="18" t="s">
        <v>38972</v>
      </c>
    </row>
    <row r="10067" spans="1:8" x14ac:dyDescent="0.25">
      <c r="A10067" s="19"/>
      <c r="C10067" t="s">
        <v>20488</v>
      </c>
      <c r="D10067" t="s">
        <v>20475</v>
      </c>
      <c r="G10067" t="s">
        <v>38971</v>
      </c>
      <c r="H10067" s="18" t="s">
        <v>20405</v>
      </c>
    </row>
    <row r="10068" spans="1:8" x14ac:dyDescent="0.25">
      <c r="A10068" s="19"/>
      <c r="C10068" t="s">
        <v>20485</v>
      </c>
      <c r="D10068" t="s">
        <v>20484</v>
      </c>
      <c r="G10068" t="s">
        <v>38970</v>
      </c>
      <c r="H10068" s="18" t="s">
        <v>20408</v>
      </c>
    </row>
    <row r="10069" spans="1:8" x14ac:dyDescent="0.25">
      <c r="A10069" s="19"/>
      <c r="C10069" t="s">
        <v>20482</v>
      </c>
      <c r="D10069" t="s">
        <v>20493</v>
      </c>
      <c r="G10069" t="s">
        <v>38969</v>
      </c>
      <c r="H10069" s="18" t="s">
        <v>20399</v>
      </c>
    </row>
    <row r="10070" spans="1:8" x14ac:dyDescent="0.25">
      <c r="A10070" s="19"/>
      <c r="C10070" t="s">
        <v>20479</v>
      </c>
      <c r="D10070" t="s">
        <v>20490</v>
      </c>
      <c r="G10070" t="s">
        <v>38968</v>
      </c>
      <c r="H10070" s="18" t="s">
        <v>20402</v>
      </c>
    </row>
    <row r="10071" spans="1:8" x14ac:dyDescent="0.25">
      <c r="A10071" s="19"/>
      <c r="C10071" t="s">
        <v>20476</v>
      </c>
      <c r="D10071" t="s">
        <v>20487</v>
      </c>
      <c r="G10071" t="s">
        <v>38967</v>
      </c>
      <c r="H10071" s="18" t="s">
        <v>20411</v>
      </c>
    </row>
    <row r="10072" spans="1:8" x14ac:dyDescent="0.25">
      <c r="A10072" s="19"/>
      <c r="C10072" t="s">
        <v>38966</v>
      </c>
      <c r="D10072" t="s">
        <v>38965</v>
      </c>
      <c r="G10072" t="s">
        <v>38964</v>
      </c>
      <c r="H10072" s="18" t="s">
        <v>20420</v>
      </c>
    </row>
    <row r="10073" spans="1:8" x14ac:dyDescent="0.25">
      <c r="A10073" s="19"/>
      <c r="C10073" t="s">
        <v>38963</v>
      </c>
      <c r="D10073" t="s">
        <v>20468</v>
      </c>
      <c r="G10073" t="s">
        <v>38962</v>
      </c>
      <c r="H10073" s="18" t="s">
        <v>20423</v>
      </c>
    </row>
    <row r="10074" spans="1:8" x14ac:dyDescent="0.25">
      <c r="A10074" s="19"/>
      <c r="C10074" t="s">
        <v>38961</v>
      </c>
      <c r="D10074" t="s">
        <v>20473</v>
      </c>
      <c r="G10074" t="s">
        <v>38960</v>
      </c>
      <c r="H10074" s="18" t="s">
        <v>20414</v>
      </c>
    </row>
    <row r="10075" spans="1:8" x14ac:dyDescent="0.25">
      <c r="A10075" s="19"/>
      <c r="C10075" t="s">
        <v>38959</v>
      </c>
      <c r="D10075" t="s">
        <v>20471</v>
      </c>
      <c r="G10075" t="s">
        <v>38958</v>
      </c>
      <c r="H10075" s="18" t="s">
        <v>20417</v>
      </c>
    </row>
    <row r="10076" spans="1:8" x14ac:dyDescent="0.25">
      <c r="A10076" s="19"/>
      <c r="C10076" t="s">
        <v>38957</v>
      </c>
      <c r="D10076" t="s">
        <v>20460</v>
      </c>
      <c r="G10076" t="s">
        <v>38956</v>
      </c>
      <c r="H10076" s="18" t="s">
        <v>20397</v>
      </c>
    </row>
    <row r="10077" spans="1:8" x14ac:dyDescent="0.25">
      <c r="A10077" s="19"/>
      <c r="C10077" t="s">
        <v>38955</v>
      </c>
      <c r="D10077" t="s">
        <v>20458</v>
      </c>
      <c r="G10077" t="s">
        <v>38954</v>
      </c>
      <c r="H10077" s="18" t="s">
        <v>20376</v>
      </c>
    </row>
    <row r="10078" spans="1:8" x14ac:dyDescent="0.25">
      <c r="A10078" s="19"/>
      <c r="C10078" t="s">
        <v>38953</v>
      </c>
      <c r="D10078" t="s">
        <v>20462</v>
      </c>
      <c r="G10078" t="s">
        <v>38952</v>
      </c>
      <c r="H10078" s="18" t="s">
        <v>20379</v>
      </c>
    </row>
    <row r="10079" spans="1:8" x14ac:dyDescent="0.25">
      <c r="A10079" s="19"/>
      <c r="C10079" t="s">
        <v>38951</v>
      </c>
      <c r="D10079" t="s">
        <v>20466</v>
      </c>
      <c r="G10079" t="s">
        <v>38950</v>
      </c>
      <c r="H10079" s="18" t="s">
        <v>20370</v>
      </c>
    </row>
    <row r="10080" spans="1:8" x14ac:dyDescent="0.25">
      <c r="A10080" s="19"/>
      <c r="C10080" t="s">
        <v>38949</v>
      </c>
      <c r="D10080" t="s">
        <v>20464</v>
      </c>
      <c r="G10080" t="s">
        <v>38948</v>
      </c>
      <c r="H10080" s="18" t="s">
        <v>20373</v>
      </c>
    </row>
    <row r="10081" spans="1:8" x14ac:dyDescent="0.25">
      <c r="A10081" s="19"/>
      <c r="C10081" t="s">
        <v>38947</v>
      </c>
      <c r="D10081" t="s">
        <v>38946</v>
      </c>
      <c r="G10081" t="s">
        <v>38945</v>
      </c>
      <c r="H10081" s="18" t="s">
        <v>20382</v>
      </c>
    </row>
    <row r="10082" spans="1:8" x14ac:dyDescent="0.25">
      <c r="A10082" s="19"/>
      <c r="C10082" t="s">
        <v>38944</v>
      </c>
      <c r="D10082" t="s">
        <v>20447</v>
      </c>
      <c r="G10082" t="s">
        <v>38943</v>
      </c>
      <c r="H10082" s="18" t="s">
        <v>20391</v>
      </c>
    </row>
    <row r="10083" spans="1:8" x14ac:dyDescent="0.25">
      <c r="A10083" s="19"/>
      <c r="C10083" t="s">
        <v>38942</v>
      </c>
      <c r="D10083" t="s">
        <v>20442</v>
      </c>
      <c r="G10083" t="s">
        <v>38941</v>
      </c>
      <c r="H10083" s="18" t="s">
        <v>20394</v>
      </c>
    </row>
    <row r="10084" spans="1:8" x14ac:dyDescent="0.25">
      <c r="A10084" s="19"/>
      <c r="C10084" t="s">
        <v>38940</v>
      </c>
      <c r="D10084" t="s">
        <v>20444</v>
      </c>
      <c r="G10084" t="s">
        <v>38939</v>
      </c>
      <c r="H10084" s="18" t="s">
        <v>20385</v>
      </c>
    </row>
    <row r="10085" spans="1:8" x14ac:dyDescent="0.25">
      <c r="A10085" s="19"/>
      <c r="C10085" t="s">
        <v>38938</v>
      </c>
      <c r="D10085" t="s">
        <v>20449</v>
      </c>
      <c r="G10085" t="s">
        <v>38937</v>
      </c>
      <c r="H10085" s="18" t="s">
        <v>20388</v>
      </c>
    </row>
    <row r="10086" spans="1:8" x14ac:dyDescent="0.25">
      <c r="A10086" s="19"/>
      <c r="C10086" t="s">
        <v>38936</v>
      </c>
      <c r="D10086" t="s">
        <v>20455</v>
      </c>
      <c r="G10086" t="s">
        <v>38935</v>
      </c>
      <c r="H10086" s="18" t="s">
        <v>20426</v>
      </c>
    </row>
    <row r="10087" spans="1:8" x14ac:dyDescent="0.25">
      <c r="A10087" s="19"/>
      <c r="C10087" t="s">
        <v>38934</v>
      </c>
      <c r="D10087" t="s">
        <v>20457</v>
      </c>
      <c r="G10087" t="s">
        <v>38933</v>
      </c>
      <c r="H10087" s="18" t="s">
        <v>20456</v>
      </c>
    </row>
    <row r="10088" spans="1:8" x14ac:dyDescent="0.25">
      <c r="A10088" s="19"/>
      <c r="C10088" t="s">
        <v>38932</v>
      </c>
      <c r="D10088" t="s">
        <v>20451</v>
      </c>
      <c r="G10088" t="s">
        <v>38931</v>
      </c>
      <c r="H10088" s="18" t="s">
        <v>38930</v>
      </c>
    </row>
    <row r="10089" spans="1:8" x14ac:dyDescent="0.25">
      <c r="A10089" s="19"/>
      <c r="C10089" t="s">
        <v>38929</v>
      </c>
      <c r="D10089" t="s">
        <v>20453</v>
      </c>
      <c r="G10089" t="s">
        <v>38928</v>
      </c>
      <c r="H10089" s="18" t="s">
        <v>20452</v>
      </c>
    </row>
    <row r="10090" spans="1:8" x14ac:dyDescent="0.25">
      <c r="A10090" s="19"/>
      <c r="C10090" t="s">
        <v>20440</v>
      </c>
      <c r="D10090" t="s">
        <v>20433</v>
      </c>
      <c r="G10090" t="s">
        <v>38927</v>
      </c>
      <c r="H10090" s="18" t="s">
        <v>20454</v>
      </c>
    </row>
    <row r="10091" spans="1:8" x14ac:dyDescent="0.25">
      <c r="A10091" s="19"/>
      <c r="C10091" t="s">
        <v>20437</v>
      </c>
      <c r="D10091" t="s">
        <v>20436</v>
      </c>
      <c r="G10091" t="s">
        <v>38926</v>
      </c>
      <c r="H10091" s="18" t="s">
        <v>20459</v>
      </c>
    </row>
    <row r="10092" spans="1:8" x14ac:dyDescent="0.25">
      <c r="A10092" s="19"/>
      <c r="C10092" t="s">
        <v>20434</v>
      </c>
      <c r="D10092" t="s">
        <v>20439</v>
      </c>
      <c r="G10092" t="s">
        <v>38925</v>
      </c>
      <c r="H10092" s="18" t="s">
        <v>20465</v>
      </c>
    </row>
    <row r="10093" spans="1:8" x14ac:dyDescent="0.25">
      <c r="A10093" s="19"/>
      <c r="C10093" t="s">
        <v>20431</v>
      </c>
      <c r="D10093" t="s">
        <v>20415</v>
      </c>
      <c r="G10093" t="s">
        <v>38924</v>
      </c>
      <c r="H10093" s="18" t="s">
        <v>20467</v>
      </c>
    </row>
    <row r="10094" spans="1:8" x14ac:dyDescent="0.25">
      <c r="A10094" s="19"/>
      <c r="C10094" t="s">
        <v>20428</v>
      </c>
      <c r="D10094" t="s">
        <v>20418</v>
      </c>
      <c r="G10094" t="s">
        <v>38923</v>
      </c>
      <c r="H10094" s="18" t="s">
        <v>20461</v>
      </c>
    </row>
    <row r="10095" spans="1:8" x14ac:dyDescent="0.25">
      <c r="A10095" s="19"/>
      <c r="C10095" t="s">
        <v>20425</v>
      </c>
      <c r="D10095" t="s">
        <v>20409</v>
      </c>
      <c r="G10095" t="s">
        <v>38922</v>
      </c>
      <c r="H10095" s="18" t="s">
        <v>20463</v>
      </c>
    </row>
    <row r="10096" spans="1:8" x14ac:dyDescent="0.25">
      <c r="A10096" s="19"/>
      <c r="C10096" t="s">
        <v>20422</v>
      </c>
      <c r="D10096" t="s">
        <v>20412</v>
      </c>
      <c r="G10096" t="s">
        <v>38921</v>
      </c>
      <c r="H10096" s="18" t="s">
        <v>20450</v>
      </c>
    </row>
    <row r="10097" spans="1:8" x14ac:dyDescent="0.25">
      <c r="A10097" s="19"/>
      <c r="C10097" t="s">
        <v>20419</v>
      </c>
      <c r="D10097" t="s">
        <v>20427</v>
      </c>
      <c r="G10097" t="s">
        <v>38920</v>
      </c>
      <c r="H10097" s="18" t="s">
        <v>20435</v>
      </c>
    </row>
    <row r="10098" spans="1:8" x14ac:dyDescent="0.25">
      <c r="A10098" s="19"/>
      <c r="C10098" t="s">
        <v>20416</v>
      </c>
      <c r="D10098" t="s">
        <v>20430</v>
      </c>
      <c r="G10098" t="s">
        <v>38919</v>
      </c>
      <c r="H10098" s="18" t="s">
        <v>20438</v>
      </c>
    </row>
    <row r="10099" spans="1:8" x14ac:dyDescent="0.25">
      <c r="A10099" s="19"/>
      <c r="C10099" t="s">
        <v>20413</v>
      </c>
      <c r="D10099" t="s">
        <v>20421</v>
      </c>
      <c r="G10099" t="s">
        <v>38918</v>
      </c>
      <c r="H10099" s="18" t="s">
        <v>20429</v>
      </c>
    </row>
    <row r="10100" spans="1:8" x14ac:dyDescent="0.25">
      <c r="A10100" s="19"/>
      <c r="C10100" t="s">
        <v>20410</v>
      </c>
      <c r="D10100" t="s">
        <v>20424</v>
      </c>
      <c r="G10100" t="s">
        <v>38917</v>
      </c>
      <c r="H10100" s="18" t="s">
        <v>20432</v>
      </c>
    </row>
    <row r="10101" spans="1:8" x14ac:dyDescent="0.25">
      <c r="A10101" s="19"/>
      <c r="C10101" t="s">
        <v>38916</v>
      </c>
      <c r="D10101" t="s">
        <v>38915</v>
      </c>
      <c r="G10101" t="s">
        <v>38914</v>
      </c>
      <c r="H10101" s="18" t="s">
        <v>20441</v>
      </c>
    </row>
    <row r="10102" spans="1:8" x14ac:dyDescent="0.25">
      <c r="A10102" s="19"/>
      <c r="C10102" t="s">
        <v>20407</v>
      </c>
      <c r="D10102" t="s">
        <v>20406</v>
      </c>
      <c r="G10102" t="s">
        <v>38913</v>
      </c>
      <c r="H10102" s="18" t="s">
        <v>20446</v>
      </c>
    </row>
    <row r="10103" spans="1:8" x14ac:dyDescent="0.25">
      <c r="A10103" s="19"/>
      <c r="C10103" t="s">
        <v>20404</v>
      </c>
      <c r="D10103" t="s">
        <v>38912</v>
      </c>
      <c r="G10103" t="s">
        <v>38911</v>
      </c>
      <c r="H10103" s="18" t="s">
        <v>20448</v>
      </c>
    </row>
    <row r="10104" spans="1:8" x14ac:dyDescent="0.25">
      <c r="A10104" s="19"/>
      <c r="C10104" t="s">
        <v>20401</v>
      </c>
      <c r="D10104" t="s">
        <v>20400</v>
      </c>
      <c r="G10104" t="s">
        <v>38910</v>
      </c>
      <c r="H10104" s="18" t="s">
        <v>20443</v>
      </c>
    </row>
    <row r="10105" spans="1:8" x14ac:dyDescent="0.25">
      <c r="A10105" s="19"/>
      <c r="C10105" t="s">
        <v>20398</v>
      </c>
      <c r="D10105" t="s">
        <v>20403</v>
      </c>
      <c r="G10105" t="s">
        <v>38909</v>
      </c>
      <c r="H10105" s="18" t="s">
        <v>20445</v>
      </c>
    </row>
    <row r="10106" spans="1:8" x14ac:dyDescent="0.25">
      <c r="A10106" s="19"/>
      <c r="C10106" t="s">
        <v>20396</v>
      </c>
      <c r="D10106" t="s">
        <v>20368</v>
      </c>
      <c r="G10106" t="s">
        <v>38908</v>
      </c>
      <c r="H10106" s="18" t="s">
        <v>38907</v>
      </c>
    </row>
    <row r="10107" spans="1:8" x14ac:dyDescent="0.25">
      <c r="A10107" s="19"/>
      <c r="C10107" t="s">
        <v>20393</v>
      </c>
      <c r="D10107" t="s">
        <v>20371</v>
      </c>
      <c r="G10107" t="s">
        <v>20367</v>
      </c>
      <c r="H10107" s="18" t="s">
        <v>20251</v>
      </c>
    </row>
    <row r="10108" spans="1:8" x14ac:dyDescent="0.25">
      <c r="A10108" s="19"/>
      <c r="C10108" t="s">
        <v>20390</v>
      </c>
      <c r="D10108" t="s">
        <v>20374</v>
      </c>
      <c r="G10108" t="s">
        <v>20363</v>
      </c>
      <c r="H10108" s="18" t="s">
        <v>20255</v>
      </c>
    </row>
    <row r="10109" spans="1:8" x14ac:dyDescent="0.25">
      <c r="A10109" s="19"/>
      <c r="C10109" t="s">
        <v>20387</v>
      </c>
      <c r="D10109" t="s">
        <v>20356</v>
      </c>
      <c r="G10109" t="s">
        <v>20359</v>
      </c>
      <c r="H10109" s="18" t="s">
        <v>20248</v>
      </c>
    </row>
    <row r="10110" spans="1:8" x14ac:dyDescent="0.25">
      <c r="A10110" s="19"/>
      <c r="C10110" t="s">
        <v>20384</v>
      </c>
      <c r="D10110" t="s">
        <v>20360</v>
      </c>
      <c r="G10110" t="s">
        <v>20355</v>
      </c>
      <c r="H10110" s="18" t="s">
        <v>20242</v>
      </c>
    </row>
    <row r="10111" spans="1:8" x14ac:dyDescent="0.25">
      <c r="A10111" s="19"/>
      <c r="C10111" t="s">
        <v>20381</v>
      </c>
      <c r="D10111" t="s">
        <v>20364</v>
      </c>
      <c r="G10111" t="s">
        <v>20351</v>
      </c>
      <c r="H10111" s="18" t="s">
        <v>20245</v>
      </c>
    </row>
    <row r="10112" spans="1:8" x14ac:dyDescent="0.25">
      <c r="A10112" s="19"/>
      <c r="C10112" t="s">
        <v>20378</v>
      </c>
      <c r="D10112" t="s">
        <v>20377</v>
      </c>
      <c r="G10112" t="s">
        <v>20347</v>
      </c>
      <c r="H10112" s="18" t="s">
        <v>20258</v>
      </c>
    </row>
    <row r="10113" spans="1:8" x14ac:dyDescent="0.25">
      <c r="A10113" s="19"/>
      <c r="C10113" t="s">
        <v>20375</v>
      </c>
      <c r="D10113" t="s">
        <v>20389</v>
      </c>
      <c r="G10113" t="s">
        <v>20343</v>
      </c>
      <c r="H10113" s="18" t="s">
        <v>20274</v>
      </c>
    </row>
    <row r="10114" spans="1:8" x14ac:dyDescent="0.25">
      <c r="A10114" s="19"/>
      <c r="C10114" t="s">
        <v>20372</v>
      </c>
      <c r="D10114" t="s">
        <v>20392</v>
      </c>
      <c r="G10114" t="s">
        <v>20339</v>
      </c>
      <c r="H10114" s="18" t="s">
        <v>20278</v>
      </c>
    </row>
    <row r="10115" spans="1:8" x14ac:dyDescent="0.25">
      <c r="A10115" s="19"/>
      <c r="C10115" t="s">
        <v>20369</v>
      </c>
      <c r="D10115" t="s">
        <v>20395</v>
      </c>
      <c r="G10115" t="s">
        <v>20335</v>
      </c>
      <c r="H10115" s="18" t="s">
        <v>20270</v>
      </c>
    </row>
    <row r="10116" spans="1:8" x14ac:dyDescent="0.25">
      <c r="A10116" s="19"/>
      <c r="C10116" t="s">
        <v>20365</v>
      </c>
      <c r="D10116" t="s">
        <v>20380</v>
      </c>
      <c r="G10116" t="s">
        <v>20331</v>
      </c>
      <c r="H10116" s="18" t="s">
        <v>20262</v>
      </c>
    </row>
    <row r="10117" spans="1:8" x14ac:dyDescent="0.25">
      <c r="A10117" s="19"/>
      <c r="C10117" t="s">
        <v>20361</v>
      </c>
      <c r="D10117" t="s">
        <v>20383</v>
      </c>
      <c r="G10117" t="s">
        <v>20327</v>
      </c>
      <c r="H10117" s="18" t="s">
        <v>20266</v>
      </c>
    </row>
    <row r="10118" spans="1:8" x14ac:dyDescent="0.25">
      <c r="A10118" s="19"/>
      <c r="C10118" t="s">
        <v>20357</v>
      </c>
      <c r="D10118" t="s">
        <v>20386</v>
      </c>
      <c r="G10118" t="s">
        <v>20323</v>
      </c>
      <c r="H10118" s="18" t="s">
        <v>20215</v>
      </c>
    </row>
    <row r="10119" spans="1:8" x14ac:dyDescent="0.25">
      <c r="A10119" s="19"/>
      <c r="C10119" t="s">
        <v>20353</v>
      </c>
      <c r="D10119" t="s">
        <v>20328</v>
      </c>
      <c r="G10119" t="s">
        <v>20319</v>
      </c>
      <c r="H10119" s="18" t="s">
        <v>20219</v>
      </c>
    </row>
    <row r="10120" spans="1:8" x14ac:dyDescent="0.25">
      <c r="A10120" s="19"/>
      <c r="C10120" t="s">
        <v>20349</v>
      </c>
      <c r="D10120" t="s">
        <v>20332</v>
      </c>
      <c r="G10120" t="s">
        <v>20315</v>
      </c>
      <c r="H10120" s="18" t="s">
        <v>20211</v>
      </c>
    </row>
    <row r="10121" spans="1:8" x14ac:dyDescent="0.25">
      <c r="A10121" s="19"/>
      <c r="C10121" t="s">
        <v>20345</v>
      </c>
      <c r="D10121" t="s">
        <v>20320</v>
      </c>
      <c r="G10121" t="s">
        <v>20311</v>
      </c>
      <c r="H10121" s="18" t="s">
        <v>20203</v>
      </c>
    </row>
    <row r="10122" spans="1:8" x14ac:dyDescent="0.25">
      <c r="A10122" s="19"/>
      <c r="C10122" t="s">
        <v>20341</v>
      </c>
      <c r="D10122" t="s">
        <v>20324</v>
      </c>
      <c r="G10122" t="s">
        <v>20307</v>
      </c>
      <c r="H10122" s="18" t="s">
        <v>20207</v>
      </c>
    </row>
    <row r="10123" spans="1:8" x14ac:dyDescent="0.25">
      <c r="A10123" s="19"/>
      <c r="C10123" t="s">
        <v>20337</v>
      </c>
      <c r="D10123" t="s">
        <v>20336</v>
      </c>
      <c r="G10123" t="s">
        <v>20303</v>
      </c>
      <c r="H10123" s="18" t="s">
        <v>20223</v>
      </c>
    </row>
    <row r="10124" spans="1:8" x14ac:dyDescent="0.25">
      <c r="A10124" s="19"/>
      <c r="C10124" t="s">
        <v>20333</v>
      </c>
      <c r="D10124" t="s">
        <v>20348</v>
      </c>
      <c r="G10124" t="s">
        <v>20299</v>
      </c>
      <c r="H10124" s="18" t="s">
        <v>20236</v>
      </c>
    </row>
    <row r="10125" spans="1:8" x14ac:dyDescent="0.25">
      <c r="A10125" s="19"/>
      <c r="C10125" t="s">
        <v>20329</v>
      </c>
      <c r="D10125" t="s">
        <v>20352</v>
      </c>
      <c r="G10125" t="s">
        <v>20295</v>
      </c>
      <c r="H10125" s="18" t="s">
        <v>20239</v>
      </c>
    </row>
    <row r="10126" spans="1:8" x14ac:dyDescent="0.25">
      <c r="A10126" s="19"/>
      <c r="C10126" t="s">
        <v>20325</v>
      </c>
      <c r="D10126" t="s">
        <v>20340</v>
      </c>
      <c r="G10126" t="s">
        <v>20291</v>
      </c>
      <c r="H10126" s="18" t="s">
        <v>20233</v>
      </c>
    </row>
    <row r="10127" spans="1:8" x14ac:dyDescent="0.25">
      <c r="A10127" s="19"/>
      <c r="C10127" t="s">
        <v>20321</v>
      </c>
      <c r="D10127" t="s">
        <v>20344</v>
      </c>
      <c r="G10127" t="s">
        <v>20287</v>
      </c>
      <c r="H10127" s="18" t="s">
        <v>20227</v>
      </c>
    </row>
    <row r="10128" spans="1:8" x14ac:dyDescent="0.25">
      <c r="A10128" s="19"/>
      <c r="C10128" t="s">
        <v>20317</v>
      </c>
      <c r="D10128" t="s">
        <v>20312</v>
      </c>
      <c r="G10128" t="s">
        <v>20283</v>
      </c>
      <c r="H10128" s="18" t="s">
        <v>20230</v>
      </c>
    </row>
    <row r="10129" spans="1:8" x14ac:dyDescent="0.25">
      <c r="A10129" s="19"/>
      <c r="C10129" t="s">
        <v>20313</v>
      </c>
      <c r="D10129" t="s">
        <v>20316</v>
      </c>
      <c r="G10129" t="s">
        <v>20279</v>
      </c>
      <c r="H10129" s="18" t="s">
        <v>20338</v>
      </c>
    </row>
    <row r="10130" spans="1:8" x14ac:dyDescent="0.25">
      <c r="A10130" s="19"/>
      <c r="C10130" t="s">
        <v>20309</v>
      </c>
      <c r="D10130" t="s">
        <v>20304</v>
      </c>
      <c r="G10130" t="s">
        <v>20275</v>
      </c>
      <c r="H10130" s="18" t="s">
        <v>20342</v>
      </c>
    </row>
    <row r="10131" spans="1:8" x14ac:dyDescent="0.25">
      <c r="A10131" s="19"/>
      <c r="C10131" t="s">
        <v>20305</v>
      </c>
      <c r="D10131" t="s">
        <v>20308</v>
      </c>
      <c r="G10131" t="s">
        <v>20271</v>
      </c>
      <c r="H10131" s="18" t="s">
        <v>20334</v>
      </c>
    </row>
    <row r="10132" spans="1:8" x14ac:dyDescent="0.25">
      <c r="A10132" s="19"/>
      <c r="C10132" t="s">
        <v>20301</v>
      </c>
      <c r="D10132" t="s">
        <v>20272</v>
      </c>
      <c r="G10132" t="s">
        <v>20267</v>
      </c>
      <c r="H10132" s="18" t="s">
        <v>20326</v>
      </c>
    </row>
    <row r="10133" spans="1:8" x14ac:dyDescent="0.25">
      <c r="A10133" s="19"/>
      <c r="C10133" t="s">
        <v>20297</v>
      </c>
      <c r="D10133" t="s">
        <v>20276</v>
      </c>
      <c r="G10133" t="s">
        <v>20263</v>
      </c>
      <c r="H10133" s="18" t="s">
        <v>20330</v>
      </c>
    </row>
    <row r="10134" spans="1:8" x14ac:dyDescent="0.25">
      <c r="A10134" s="19"/>
      <c r="C10134" t="s">
        <v>20293</v>
      </c>
      <c r="D10134" t="s">
        <v>20268</v>
      </c>
      <c r="G10134" t="s">
        <v>20259</v>
      </c>
      <c r="H10134" s="18" t="s">
        <v>20346</v>
      </c>
    </row>
    <row r="10135" spans="1:8" x14ac:dyDescent="0.25">
      <c r="A10135" s="19"/>
      <c r="C10135" t="s">
        <v>20289</v>
      </c>
      <c r="D10135" t="s">
        <v>20260</v>
      </c>
      <c r="G10135" t="s">
        <v>20256</v>
      </c>
      <c r="H10135" s="18" t="s">
        <v>20362</v>
      </c>
    </row>
    <row r="10136" spans="1:8" x14ac:dyDescent="0.25">
      <c r="A10136" s="19"/>
      <c r="C10136" t="s">
        <v>20285</v>
      </c>
      <c r="D10136" t="s">
        <v>20264</v>
      </c>
      <c r="G10136" t="s">
        <v>20252</v>
      </c>
      <c r="H10136" s="18" t="s">
        <v>20366</v>
      </c>
    </row>
    <row r="10137" spans="1:8" x14ac:dyDescent="0.25">
      <c r="A10137" s="19"/>
      <c r="C10137" t="s">
        <v>20281</v>
      </c>
      <c r="D10137" t="s">
        <v>20280</v>
      </c>
      <c r="G10137" t="s">
        <v>20249</v>
      </c>
      <c r="H10137" s="18" t="s">
        <v>20358</v>
      </c>
    </row>
    <row r="10138" spans="1:8" x14ac:dyDescent="0.25">
      <c r="A10138" s="19"/>
      <c r="C10138" t="s">
        <v>20277</v>
      </c>
      <c r="D10138" t="s">
        <v>20296</v>
      </c>
      <c r="G10138" t="s">
        <v>20246</v>
      </c>
      <c r="H10138" s="18" t="s">
        <v>20350</v>
      </c>
    </row>
    <row r="10139" spans="1:8" x14ac:dyDescent="0.25">
      <c r="A10139" s="19"/>
      <c r="C10139" t="s">
        <v>20273</v>
      </c>
      <c r="D10139" t="s">
        <v>20300</v>
      </c>
      <c r="G10139" t="s">
        <v>20243</v>
      </c>
      <c r="H10139" s="18" t="s">
        <v>20354</v>
      </c>
    </row>
    <row r="10140" spans="1:8" x14ac:dyDescent="0.25">
      <c r="A10140" s="19"/>
      <c r="C10140" t="s">
        <v>20269</v>
      </c>
      <c r="D10140" t="s">
        <v>20292</v>
      </c>
      <c r="G10140" t="s">
        <v>20240</v>
      </c>
      <c r="H10140" s="18" t="s">
        <v>20294</v>
      </c>
    </row>
    <row r="10141" spans="1:8" x14ac:dyDescent="0.25">
      <c r="A10141" s="19"/>
      <c r="C10141" t="s">
        <v>20265</v>
      </c>
      <c r="D10141" t="s">
        <v>20284</v>
      </c>
      <c r="G10141" t="s">
        <v>20237</v>
      </c>
      <c r="H10141" s="18" t="s">
        <v>20298</v>
      </c>
    </row>
    <row r="10142" spans="1:8" x14ac:dyDescent="0.25">
      <c r="A10142" s="19"/>
      <c r="C10142" t="s">
        <v>20261</v>
      </c>
      <c r="D10142" t="s">
        <v>20288</v>
      </c>
      <c r="G10142" t="s">
        <v>20234</v>
      </c>
      <c r="H10142" s="18" t="s">
        <v>20290</v>
      </c>
    </row>
    <row r="10143" spans="1:8" x14ac:dyDescent="0.25">
      <c r="A10143" s="19"/>
      <c r="C10143" t="s">
        <v>38906</v>
      </c>
      <c r="D10143" t="s">
        <v>38905</v>
      </c>
      <c r="G10143" t="s">
        <v>20231</v>
      </c>
      <c r="H10143" s="18" t="s">
        <v>20282</v>
      </c>
    </row>
    <row r="10144" spans="1:8" x14ac:dyDescent="0.25">
      <c r="A10144" s="19"/>
      <c r="C10144" t="s">
        <v>38904</v>
      </c>
      <c r="D10144" t="s">
        <v>38903</v>
      </c>
      <c r="G10144" t="s">
        <v>20228</v>
      </c>
      <c r="H10144" s="18" t="s">
        <v>20286</v>
      </c>
    </row>
    <row r="10145" spans="1:8" x14ac:dyDescent="0.25">
      <c r="A10145" s="19"/>
      <c r="C10145" t="s">
        <v>38835</v>
      </c>
      <c r="D10145" t="s">
        <v>20257</v>
      </c>
      <c r="G10145" t="s">
        <v>20224</v>
      </c>
      <c r="H10145" s="18" t="s">
        <v>20302</v>
      </c>
    </row>
    <row r="10146" spans="1:8" x14ac:dyDescent="0.25">
      <c r="A10146" s="19"/>
      <c r="C10146" t="s">
        <v>20254</v>
      </c>
      <c r="D10146" t="s">
        <v>20253</v>
      </c>
      <c r="G10146" t="s">
        <v>20220</v>
      </c>
      <c r="H10146" s="18" t="s">
        <v>20318</v>
      </c>
    </row>
    <row r="10147" spans="1:8" x14ac:dyDescent="0.25">
      <c r="A10147" s="19"/>
      <c r="C10147" t="s">
        <v>38902</v>
      </c>
      <c r="D10147" t="s">
        <v>20235</v>
      </c>
      <c r="G10147" t="s">
        <v>20216</v>
      </c>
      <c r="H10147" s="18" t="s">
        <v>20322</v>
      </c>
    </row>
    <row r="10148" spans="1:8" x14ac:dyDescent="0.25">
      <c r="A10148" s="19"/>
      <c r="C10148" t="s">
        <v>38901</v>
      </c>
      <c r="D10148" t="s">
        <v>20238</v>
      </c>
      <c r="G10148" t="s">
        <v>20212</v>
      </c>
      <c r="H10148" s="18" t="s">
        <v>20314</v>
      </c>
    </row>
    <row r="10149" spans="1:8" x14ac:dyDescent="0.25">
      <c r="A10149" s="19"/>
      <c r="C10149" t="s">
        <v>38900</v>
      </c>
      <c r="D10149" t="s">
        <v>20229</v>
      </c>
      <c r="G10149" t="s">
        <v>20208</v>
      </c>
      <c r="H10149" s="18" t="s">
        <v>20306</v>
      </c>
    </row>
    <row r="10150" spans="1:8" x14ac:dyDescent="0.25">
      <c r="A10150" s="19"/>
      <c r="C10150" t="s">
        <v>38899</v>
      </c>
      <c r="D10150" t="s">
        <v>20232</v>
      </c>
      <c r="G10150" t="s">
        <v>20204</v>
      </c>
      <c r="H10150" s="18" t="s">
        <v>20310</v>
      </c>
    </row>
    <row r="10151" spans="1:8" x14ac:dyDescent="0.25">
      <c r="A10151" s="19"/>
      <c r="C10151" t="s">
        <v>38898</v>
      </c>
      <c r="D10151" t="s">
        <v>20247</v>
      </c>
      <c r="G10151" t="s">
        <v>38897</v>
      </c>
      <c r="H10151" s="18" t="s">
        <v>38896</v>
      </c>
    </row>
    <row r="10152" spans="1:8" x14ac:dyDescent="0.25">
      <c r="A10152" s="19"/>
      <c r="C10152" t="s">
        <v>38895</v>
      </c>
      <c r="D10152" t="s">
        <v>20250</v>
      </c>
      <c r="G10152" t="s">
        <v>38894</v>
      </c>
      <c r="H10152" s="18" t="s">
        <v>38893</v>
      </c>
    </row>
    <row r="10153" spans="1:8" x14ac:dyDescent="0.25">
      <c r="A10153" s="19"/>
      <c r="C10153" t="s">
        <v>38892</v>
      </c>
      <c r="D10153" t="s">
        <v>20241</v>
      </c>
      <c r="G10153" t="s">
        <v>38891</v>
      </c>
      <c r="H10153" s="18" t="s">
        <v>20200</v>
      </c>
    </row>
    <row r="10154" spans="1:8" x14ac:dyDescent="0.25">
      <c r="A10154" s="19"/>
      <c r="C10154" t="s">
        <v>38890</v>
      </c>
      <c r="D10154" t="s">
        <v>20244</v>
      </c>
      <c r="G10154" t="s">
        <v>20197</v>
      </c>
      <c r="H10154" s="18" t="s">
        <v>20172</v>
      </c>
    </row>
    <row r="10155" spans="1:8" x14ac:dyDescent="0.25">
      <c r="A10155" s="19"/>
      <c r="C10155" t="s">
        <v>20226</v>
      </c>
      <c r="D10155" t="s">
        <v>20225</v>
      </c>
      <c r="G10155" t="s">
        <v>20193</v>
      </c>
      <c r="H10155" s="18" t="s">
        <v>20176</v>
      </c>
    </row>
    <row r="10156" spans="1:8" x14ac:dyDescent="0.25">
      <c r="A10156" s="19"/>
      <c r="C10156" t="s">
        <v>20222</v>
      </c>
      <c r="D10156" t="s">
        <v>20209</v>
      </c>
      <c r="G10156" t="s">
        <v>20189</v>
      </c>
      <c r="H10156" s="18" t="s">
        <v>20164</v>
      </c>
    </row>
    <row r="10157" spans="1:8" x14ac:dyDescent="0.25">
      <c r="A10157" s="19"/>
      <c r="C10157" t="s">
        <v>20218</v>
      </c>
      <c r="D10157" t="s">
        <v>20205</v>
      </c>
      <c r="G10157" t="s">
        <v>20185</v>
      </c>
      <c r="H10157" s="18" t="s">
        <v>20168</v>
      </c>
    </row>
    <row r="10158" spans="1:8" x14ac:dyDescent="0.25">
      <c r="A10158" s="19"/>
      <c r="C10158" t="s">
        <v>20214</v>
      </c>
      <c r="D10158" t="s">
        <v>20201</v>
      </c>
      <c r="G10158" t="s">
        <v>20181</v>
      </c>
      <c r="H10158" s="18" t="s">
        <v>20180</v>
      </c>
    </row>
    <row r="10159" spans="1:8" x14ac:dyDescent="0.25">
      <c r="A10159" s="19"/>
      <c r="C10159" t="s">
        <v>20210</v>
      </c>
      <c r="D10159" t="s">
        <v>20221</v>
      </c>
      <c r="G10159" t="s">
        <v>20177</v>
      </c>
      <c r="H10159" s="18" t="s">
        <v>20192</v>
      </c>
    </row>
    <row r="10160" spans="1:8" x14ac:dyDescent="0.25">
      <c r="A10160" s="19"/>
      <c r="C10160" t="s">
        <v>20206</v>
      </c>
      <c r="D10160" t="s">
        <v>20217</v>
      </c>
      <c r="G10160" t="s">
        <v>20173</v>
      </c>
      <c r="H10160" s="18" t="s">
        <v>20196</v>
      </c>
    </row>
    <row r="10161" spans="1:8" x14ac:dyDescent="0.25">
      <c r="A10161" s="19"/>
      <c r="C10161" t="s">
        <v>20202</v>
      </c>
      <c r="D10161" t="s">
        <v>20213</v>
      </c>
      <c r="G10161" t="s">
        <v>20169</v>
      </c>
      <c r="H10161" s="18" t="s">
        <v>20184</v>
      </c>
    </row>
    <row r="10162" spans="1:8" x14ac:dyDescent="0.25">
      <c r="A10162" s="19"/>
      <c r="C10162" t="s">
        <v>20199</v>
      </c>
      <c r="D10162" t="s">
        <v>20198</v>
      </c>
      <c r="G10162" t="s">
        <v>20165</v>
      </c>
      <c r="H10162" s="18" t="s">
        <v>20188</v>
      </c>
    </row>
    <row r="10163" spans="1:8" x14ac:dyDescent="0.25">
      <c r="A10163" s="19"/>
      <c r="C10163" t="s">
        <v>20195</v>
      </c>
      <c r="D10163" t="s">
        <v>20186</v>
      </c>
      <c r="G10163" t="s">
        <v>20161</v>
      </c>
      <c r="H10163" s="18" t="s">
        <v>20140</v>
      </c>
    </row>
    <row r="10164" spans="1:8" x14ac:dyDescent="0.25">
      <c r="A10164" s="19"/>
      <c r="C10164" t="s">
        <v>20191</v>
      </c>
      <c r="D10164" t="s">
        <v>20190</v>
      </c>
      <c r="G10164" t="s">
        <v>20157</v>
      </c>
      <c r="H10164" s="18" t="s">
        <v>20144</v>
      </c>
    </row>
    <row r="10165" spans="1:8" x14ac:dyDescent="0.25">
      <c r="A10165" s="19"/>
      <c r="C10165" t="s">
        <v>20187</v>
      </c>
      <c r="D10165" t="s">
        <v>20194</v>
      </c>
      <c r="G10165" t="s">
        <v>20153</v>
      </c>
      <c r="H10165" s="18" t="s">
        <v>20132</v>
      </c>
    </row>
    <row r="10166" spans="1:8" x14ac:dyDescent="0.25">
      <c r="A10166" s="19"/>
      <c r="C10166" t="s">
        <v>20183</v>
      </c>
      <c r="D10166" t="s">
        <v>20166</v>
      </c>
      <c r="G10166" t="s">
        <v>20149</v>
      </c>
      <c r="H10166" s="18" t="s">
        <v>20136</v>
      </c>
    </row>
    <row r="10167" spans="1:8" x14ac:dyDescent="0.25">
      <c r="A10167" s="19"/>
      <c r="C10167" t="s">
        <v>20179</v>
      </c>
      <c r="D10167" t="s">
        <v>20162</v>
      </c>
      <c r="G10167" t="s">
        <v>20145</v>
      </c>
      <c r="H10167" s="18" t="s">
        <v>20156</v>
      </c>
    </row>
    <row r="10168" spans="1:8" x14ac:dyDescent="0.25">
      <c r="A10168" s="19"/>
      <c r="C10168" t="s">
        <v>20175</v>
      </c>
      <c r="D10168" t="s">
        <v>20158</v>
      </c>
      <c r="G10168" t="s">
        <v>20141</v>
      </c>
      <c r="H10168" s="18" t="s">
        <v>20160</v>
      </c>
    </row>
    <row r="10169" spans="1:8" x14ac:dyDescent="0.25">
      <c r="A10169" s="19"/>
      <c r="C10169" t="s">
        <v>20171</v>
      </c>
      <c r="D10169" t="s">
        <v>20170</v>
      </c>
      <c r="G10169" t="s">
        <v>20137</v>
      </c>
      <c r="H10169" s="18" t="s">
        <v>20148</v>
      </c>
    </row>
    <row r="10170" spans="1:8" x14ac:dyDescent="0.25">
      <c r="A10170" s="19"/>
      <c r="C10170" t="s">
        <v>20167</v>
      </c>
      <c r="D10170" t="s">
        <v>20182</v>
      </c>
      <c r="G10170" t="s">
        <v>20133</v>
      </c>
      <c r="H10170" s="18" t="s">
        <v>20152</v>
      </c>
    </row>
    <row r="10171" spans="1:8" x14ac:dyDescent="0.25">
      <c r="A10171" s="19"/>
      <c r="C10171" t="s">
        <v>20163</v>
      </c>
      <c r="D10171" t="s">
        <v>20178</v>
      </c>
      <c r="G10171" t="s">
        <v>20129</v>
      </c>
      <c r="H10171" s="18" t="s">
        <v>20089</v>
      </c>
    </row>
    <row r="10172" spans="1:8" x14ac:dyDescent="0.25">
      <c r="A10172" s="19"/>
      <c r="C10172" t="s">
        <v>20159</v>
      </c>
      <c r="D10172" t="s">
        <v>20174</v>
      </c>
      <c r="G10172" t="s">
        <v>20125</v>
      </c>
      <c r="H10172" s="18" t="s">
        <v>20093</v>
      </c>
    </row>
    <row r="10173" spans="1:8" x14ac:dyDescent="0.25">
      <c r="A10173" s="19"/>
      <c r="C10173" t="s">
        <v>38889</v>
      </c>
      <c r="D10173" t="s">
        <v>38888</v>
      </c>
      <c r="G10173" t="s">
        <v>20121</v>
      </c>
      <c r="H10173" s="18" t="s">
        <v>20097</v>
      </c>
    </row>
    <row r="10174" spans="1:8" x14ac:dyDescent="0.25">
      <c r="A10174" s="19"/>
      <c r="C10174" t="s">
        <v>38887</v>
      </c>
      <c r="D10174" t="s">
        <v>38886</v>
      </c>
      <c r="G10174" t="s">
        <v>20117</v>
      </c>
      <c r="H10174" s="18" t="s">
        <v>20085</v>
      </c>
    </row>
    <row r="10175" spans="1:8" x14ac:dyDescent="0.25">
      <c r="A10175" s="19"/>
      <c r="C10175" t="s">
        <v>20155</v>
      </c>
      <c r="D10175" t="s">
        <v>20150</v>
      </c>
      <c r="G10175" t="s">
        <v>20113</v>
      </c>
      <c r="H10175" s="18" t="s">
        <v>20073</v>
      </c>
    </row>
    <row r="10176" spans="1:8" x14ac:dyDescent="0.25">
      <c r="A10176" s="19"/>
      <c r="C10176" t="s">
        <v>20151</v>
      </c>
      <c r="D10176" t="s">
        <v>20154</v>
      </c>
      <c r="G10176" t="s">
        <v>20109</v>
      </c>
      <c r="H10176" s="18" t="s">
        <v>20077</v>
      </c>
    </row>
    <row r="10177" spans="1:8" x14ac:dyDescent="0.25">
      <c r="A10177" s="19"/>
      <c r="C10177" t="s">
        <v>20147</v>
      </c>
      <c r="D10177" t="s">
        <v>20146</v>
      </c>
      <c r="G10177" t="s">
        <v>20105</v>
      </c>
      <c r="H10177" s="18" t="s">
        <v>20081</v>
      </c>
    </row>
    <row r="10178" spans="1:8" x14ac:dyDescent="0.25">
      <c r="A10178" s="19"/>
      <c r="C10178" t="s">
        <v>20143</v>
      </c>
      <c r="D10178" t="s">
        <v>20118</v>
      </c>
      <c r="G10178" t="s">
        <v>20102</v>
      </c>
      <c r="H10178" s="18" t="s">
        <v>20101</v>
      </c>
    </row>
    <row r="10179" spans="1:8" x14ac:dyDescent="0.25">
      <c r="A10179" s="19"/>
      <c r="C10179" t="s">
        <v>20139</v>
      </c>
      <c r="D10179" t="s">
        <v>20122</v>
      </c>
      <c r="G10179" t="s">
        <v>20098</v>
      </c>
      <c r="H10179" s="18" t="s">
        <v>20120</v>
      </c>
    </row>
    <row r="10180" spans="1:8" x14ac:dyDescent="0.25">
      <c r="A10180" s="19"/>
      <c r="C10180" t="s">
        <v>20135</v>
      </c>
      <c r="D10180" t="s">
        <v>20114</v>
      </c>
      <c r="G10180" t="s">
        <v>20094</v>
      </c>
      <c r="H10180" s="18" t="s">
        <v>20124</v>
      </c>
    </row>
    <row r="10181" spans="1:8" x14ac:dyDescent="0.25">
      <c r="A10181" s="19"/>
      <c r="C10181" t="s">
        <v>20131</v>
      </c>
      <c r="D10181" t="s">
        <v>20106</v>
      </c>
      <c r="G10181" t="s">
        <v>20090</v>
      </c>
      <c r="H10181" s="18" t="s">
        <v>20128</v>
      </c>
    </row>
    <row r="10182" spans="1:8" x14ac:dyDescent="0.25">
      <c r="A10182" s="19"/>
      <c r="C10182" t="s">
        <v>20127</v>
      </c>
      <c r="D10182" t="s">
        <v>20110</v>
      </c>
      <c r="G10182" t="s">
        <v>20086</v>
      </c>
      <c r="H10182" s="18" t="s">
        <v>20116</v>
      </c>
    </row>
    <row r="10183" spans="1:8" x14ac:dyDescent="0.25">
      <c r="A10183" s="19"/>
      <c r="C10183" t="s">
        <v>20123</v>
      </c>
      <c r="D10183" t="s">
        <v>20138</v>
      </c>
      <c r="G10183" t="s">
        <v>20082</v>
      </c>
      <c r="H10183" s="18" t="s">
        <v>20104</v>
      </c>
    </row>
    <row r="10184" spans="1:8" x14ac:dyDescent="0.25">
      <c r="A10184" s="19"/>
      <c r="C10184" t="s">
        <v>20119</v>
      </c>
      <c r="D10184" t="s">
        <v>20142</v>
      </c>
      <c r="G10184" t="s">
        <v>20078</v>
      </c>
      <c r="H10184" s="18" t="s">
        <v>20108</v>
      </c>
    </row>
    <row r="10185" spans="1:8" x14ac:dyDescent="0.25">
      <c r="A10185" s="19"/>
      <c r="C10185" t="s">
        <v>20115</v>
      </c>
      <c r="D10185" t="s">
        <v>20134</v>
      </c>
      <c r="G10185" t="s">
        <v>20074</v>
      </c>
      <c r="H10185" s="18" t="s">
        <v>20112</v>
      </c>
    </row>
    <row r="10186" spans="1:8" x14ac:dyDescent="0.25">
      <c r="A10186" s="19"/>
      <c r="C10186" t="s">
        <v>20111</v>
      </c>
      <c r="D10186" t="s">
        <v>20126</v>
      </c>
      <c r="G10186" t="s">
        <v>38885</v>
      </c>
      <c r="H10186" s="18" t="s">
        <v>20070</v>
      </c>
    </row>
    <row r="10187" spans="1:8" x14ac:dyDescent="0.25">
      <c r="A10187" s="19"/>
      <c r="C10187" t="s">
        <v>20107</v>
      </c>
      <c r="D10187" t="s">
        <v>20130</v>
      </c>
      <c r="G10187" t="s">
        <v>20067</v>
      </c>
      <c r="H10187" s="18" t="s">
        <v>20058</v>
      </c>
    </row>
    <row r="10188" spans="1:8" x14ac:dyDescent="0.25">
      <c r="A10188" s="19"/>
      <c r="C10188" t="s">
        <v>38884</v>
      </c>
      <c r="D10188" t="s">
        <v>38883</v>
      </c>
      <c r="G10188" t="s">
        <v>20063</v>
      </c>
      <c r="H10188" s="18" t="s">
        <v>20054</v>
      </c>
    </row>
    <row r="10189" spans="1:8" x14ac:dyDescent="0.25">
      <c r="A10189" s="19"/>
      <c r="C10189" t="s">
        <v>38882</v>
      </c>
      <c r="D10189" t="s">
        <v>20103</v>
      </c>
      <c r="G10189" t="s">
        <v>20059</v>
      </c>
      <c r="H10189" s="18" t="s">
        <v>20066</v>
      </c>
    </row>
    <row r="10190" spans="1:8" x14ac:dyDescent="0.25">
      <c r="A10190" s="19"/>
      <c r="C10190" t="s">
        <v>20100</v>
      </c>
      <c r="D10190" t="s">
        <v>20083</v>
      </c>
      <c r="G10190" t="s">
        <v>20055</v>
      </c>
      <c r="H10190" s="18" t="s">
        <v>20062</v>
      </c>
    </row>
    <row r="10191" spans="1:8" x14ac:dyDescent="0.25">
      <c r="A10191" s="19"/>
      <c r="C10191" t="s">
        <v>20096</v>
      </c>
      <c r="D10191" t="s">
        <v>20079</v>
      </c>
      <c r="G10191" t="s">
        <v>20051</v>
      </c>
      <c r="H10191" s="18" t="s">
        <v>20050</v>
      </c>
    </row>
    <row r="10192" spans="1:8" x14ac:dyDescent="0.25">
      <c r="A10192" s="19"/>
      <c r="C10192" t="s">
        <v>20092</v>
      </c>
      <c r="D10192" t="s">
        <v>20075</v>
      </c>
      <c r="G10192" t="s">
        <v>20047</v>
      </c>
      <c r="H10192" s="18" t="s">
        <v>20038</v>
      </c>
    </row>
    <row r="10193" spans="1:8" x14ac:dyDescent="0.25">
      <c r="A10193" s="19"/>
      <c r="C10193" t="s">
        <v>20088</v>
      </c>
      <c r="D10193" t="s">
        <v>20087</v>
      </c>
      <c r="G10193" t="s">
        <v>20043</v>
      </c>
      <c r="H10193" s="18" t="s">
        <v>20034</v>
      </c>
    </row>
    <row r="10194" spans="1:8" x14ac:dyDescent="0.25">
      <c r="A10194" s="19"/>
      <c r="C10194" t="s">
        <v>20084</v>
      </c>
      <c r="D10194" t="s">
        <v>20099</v>
      </c>
      <c r="G10194" t="s">
        <v>20039</v>
      </c>
      <c r="H10194" s="18" t="s">
        <v>20046</v>
      </c>
    </row>
    <row r="10195" spans="1:8" x14ac:dyDescent="0.25">
      <c r="A10195" s="19"/>
      <c r="C10195" t="s">
        <v>20080</v>
      </c>
      <c r="D10195" t="s">
        <v>20095</v>
      </c>
      <c r="G10195" t="s">
        <v>20035</v>
      </c>
      <c r="H10195" s="18" t="s">
        <v>20042</v>
      </c>
    </row>
    <row r="10196" spans="1:8" x14ac:dyDescent="0.25">
      <c r="A10196" s="19"/>
      <c r="C10196" t="s">
        <v>20076</v>
      </c>
      <c r="D10196" t="s">
        <v>20091</v>
      </c>
      <c r="G10196" t="s">
        <v>20031</v>
      </c>
      <c r="H10196" s="18" t="s">
        <v>20026</v>
      </c>
    </row>
    <row r="10197" spans="1:8" x14ac:dyDescent="0.25">
      <c r="A10197" s="19"/>
      <c r="C10197" t="s">
        <v>20072</v>
      </c>
      <c r="D10197" t="s">
        <v>20071</v>
      </c>
      <c r="G10197" t="s">
        <v>20027</v>
      </c>
      <c r="H10197" s="18" t="s">
        <v>20030</v>
      </c>
    </row>
    <row r="10198" spans="1:8" x14ac:dyDescent="0.25">
      <c r="A10198" s="19"/>
      <c r="C10198" t="s">
        <v>20069</v>
      </c>
      <c r="D10198" t="s">
        <v>20064</v>
      </c>
      <c r="G10198" t="s">
        <v>20023</v>
      </c>
      <c r="H10198" s="18" t="s">
        <v>19966</v>
      </c>
    </row>
    <row r="10199" spans="1:8" x14ac:dyDescent="0.25">
      <c r="A10199" s="19"/>
      <c r="C10199" t="s">
        <v>20065</v>
      </c>
      <c r="D10199" t="s">
        <v>20068</v>
      </c>
      <c r="G10199" t="s">
        <v>20019</v>
      </c>
      <c r="H10199" s="18" t="s">
        <v>19963</v>
      </c>
    </row>
    <row r="10200" spans="1:8" x14ac:dyDescent="0.25">
      <c r="A10200" s="19"/>
      <c r="C10200" t="s">
        <v>20061</v>
      </c>
      <c r="D10200" t="s">
        <v>20048</v>
      </c>
      <c r="G10200" t="s">
        <v>20015</v>
      </c>
      <c r="H10200" s="18" t="s">
        <v>19970</v>
      </c>
    </row>
    <row r="10201" spans="1:8" x14ac:dyDescent="0.25">
      <c r="A10201" s="19"/>
      <c r="C10201" t="s">
        <v>20057</v>
      </c>
      <c r="D10201" t="s">
        <v>20044</v>
      </c>
      <c r="G10201" t="s">
        <v>20011</v>
      </c>
      <c r="H10201" s="18" t="s">
        <v>19978</v>
      </c>
    </row>
    <row r="10202" spans="1:8" x14ac:dyDescent="0.25">
      <c r="A10202" s="19"/>
      <c r="C10202" t="s">
        <v>20053</v>
      </c>
      <c r="D10202" t="s">
        <v>20052</v>
      </c>
      <c r="G10202" t="s">
        <v>20007</v>
      </c>
      <c r="H10202" s="18" t="s">
        <v>19974</v>
      </c>
    </row>
    <row r="10203" spans="1:8" x14ac:dyDescent="0.25">
      <c r="A10203" s="19"/>
      <c r="C10203" t="s">
        <v>20049</v>
      </c>
      <c r="D10203" t="s">
        <v>20060</v>
      </c>
      <c r="G10203" t="s">
        <v>20003</v>
      </c>
      <c r="H10203" s="18" t="s">
        <v>19950</v>
      </c>
    </row>
    <row r="10204" spans="1:8" x14ac:dyDescent="0.25">
      <c r="A10204" s="19"/>
      <c r="C10204" t="s">
        <v>20045</v>
      </c>
      <c r="D10204" t="s">
        <v>20056</v>
      </c>
      <c r="G10204" t="s">
        <v>19999</v>
      </c>
      <c r="H10204" s="18" t="s">
        <v>19947</v>
      </c>
    </row>
    <row r="10205" spans="1:8" x14ac:dyDescent="0.25">
      <c r="A10205" s="19"/>
      <c r="C10205" t="s">
        <v>20041</v>
      </c>
      <c r="D10205" t="s">
        <v>20028</v>
      </c>
      <c r="G10205" t="s">
        <v>19995</v>
      </c>
      <c r="H10205" s="18" t="s">
        <v>19953</v>
      </c>
    </row>
    <row r="10206" spans="1:8" x14ac:dyDescent="0.25">
      <c r="A10206" s="19"/>
      <c r="C10206" t="s">
        <v>20037</v>
      </c>
      <c r="D10206" t="s">
        <v>20024</v>
      </c>
      <c r="G10206" t="s">
        <v>19991</v>
      </c>
      <c r="H10206" s="18" t="s">
        <v>19960</v>
      </c>
    </row>
    <row r="10207" spans="1:8" x14ac:dyDescent="0.25">
      <c r="A10207" s="19"/>
      <c r="C10207" t="s">
        <v>20033</v>
      </c>
      <c r="D10207" t="s">
        <v>20020</v>
      </c>
      <c r="G10207" t="s">
        <v>19987</v>
      </c>
      <c r="H10207" s="18" t="s">
        <v>19956</v>
      </c>
    </row>
    <row r="10208" spans="1:8" x14ac:dyDescent="0.25">
      <c r="A10208" s="19"/>
      <c r="C10208" t="s">
        <v>20029</v>
      </c>
      <c r="D10208" t="s">
        <v>20040</v>
      </c>
      <c r="G10208" t="s">
        <v>19983</v>
      </c>
      <c r="H10208" s="18" t="s">
        <v>19982</v>
      </c>
    </row>
    <row r="10209" spans="1:8" x14ac:dyDescent="0.25">
      <c r="A10209" s="19"/>
      <c r="C10209" t="s">
        <v>20025</v>
      </c>
      <c r="D10209" t="s">
        <v>20036</v>
      </c>
      <c r="G10209" t="s">
        <v>19979</v>
      </c>
      <c r="H10209" s="18" t="s">
        <v>20010</v>
      </c>
    </row>
    <row r="10210" spans="1:8" x14ac:dyDescent="0.25">
      <c r="A10210" s="19"/>
      <c r="C10210" t="s">
        <v>20021</v>
      </c>
      <c r="D10210" t="s">
        <v>20032</v>
      </c>
      <c r="G10210" t="s">
        <v>19975</v>
      </c>
      <c r="H10210" s="18" t="s">
        <v>20006</v>
      </c>
    </row>
    <row r="10211" spans="1:8" x14ac:dyDescent="0.25">
      <c r="A10211" s="19"/>
      <c r="C10211" t="s">
        <v>20017</v>
      </c>
      <c r="D10211" t="s">
        <v>20008</v>
      </c>
      <c r="G10211" t="s">
        <v>19971</v>
      </c>
      <c r="H10211" s="18" t="s">
        <v>20014</v>
      </c>
    </row>
    <row r="10212" spans="1:8" x14ac:dyDescent="0.25">
      <c r="A10212" s="19"/>
      <c r="C10212" t="s">
        <v>20013</v>
      </c>
      <c r="D10212" t="s">
        <v>20004</v>
      </c>
      <c r="G10212" t="s">
        <v>19967</v>
      </c>
      <c r="H10212" s="18" t="s">
        <v>20022</v>
      </c>
    </row>
    <row r="10213" spans="1:8" x14ac:dyDescent="0.25">
      <c r="A10213" s="19"/>
      <c r="C10213" t="s">
        <v>20009</v>
      </c>
      <c r="D10213" t="s">
        <v>20016</v>
      </c>
      <c r="G10213" t="s">
        <v>19964</v>
      </c>
      <c r="H10213" s="18" t="s">
        <v>20018</v>
      </c>
    </row>
    <row r="10214" spans="1:8" x14ac:dyDescent="0.25">
      <c r="A10214" s="19"/>
      <c r="C10214" t="s">
        <v>20005</v>
      </c>
      <c r="D10214" t="s">
        <v>20012</v>
      </c>
      <c r="G10214" t="s">
        <v>19961</v>
      </c>
      <c r="H10214" s="18" t="s">
        <v>19990</v>
      </c>
    </row>
    <row r="10215" spans="1:8" x14ac:dyDescent="0.25">
      <c r="A10215" s="19"/>
      <c r="C10215" t="s">
        <v>20001</v>
      </c>
      <c r="D10215" t="s">
        <v>20000</v>
      </c>
      <c r="G10215" t="s">
        <v>19957</v>
      </c>
      <c r="H10215" s="18" t="s">
        <v>19986</v>
      </c>
    </row>
    <row r="10216" spans="1:8" x14ac:dyDescent="0.25">
      <c r="A10216" s="19"/>
      <c r="C10216" t="s">
        <v>38881</v>
      </c>
      <c r="D10216" t="s">
        <v>38880</v>
      </c>
      <c r="G10216" t="s">
        <v>19954</v>
      </c>
      <c r="H10216" s="18" t="s">
        <v>19994</v>
      </c>
    </row>
    <row r="10217" spans="1:8" x14ac:dyDescent="0.25">
      <c r="A10217" s="19"/>
      <c r="C10217" t="s">
        <v>19997</v>
      </c>
      <c r="D10217" t="s">
        <v>19996</v>
      </c>
      <c r="G10217" t="s">
        <v>19951</v>
      </c>
      <c r="H10217" s="18" t="s">
        <v>20002</v>
      </c>
    </row>
    <row r="10218" spans="1:8" x14ac:dyDescent="0.25">
      <c r="A10218" s="19"/>
      <c r="C10218" t="s">
        <v>19993</v>
      </c>
      <c r="D10218" t="s">
        <v>19988</v>
      </c>
      <c r="G10218" t="s">
        <v>19948</v>
      </c>
      <c r="H10218" s="18" t="s">
        <v>19998</v>
      </c>
    </row>
    <row r="10219" spans="1:8" x14ac:dyDescent="0.25">
      <c r="A10219" s="19"/>
      <c r="C10219" t="s">
        <v>19989</v>
      </c>
      <c r="D10219" t="s">
        <v>19992</v>
      </c>
      <c r="G10219" t="s">
        <v>19945</v>
      </c>
      <c r="H10219" s="18" t="s">
        <v>19931</v>
      </c>
    </row>
    <row r="10220" spans="1:8" x14ac:dyDescent="0.25">
      <c r="A10220" s="19"/>
      <c r="C10220" t="s">
        <v>19985</v>
      </c>
      <c r="D10220" t="s">
        <v>19980</v>
      </c>
      <c r="G10220" t="s">
        <v>19942</v>
      </c>
      <c r="H10220" s="18" t="s">
        <v>19927</v>
      </c>
    </row>
    <row r="10221" spans="1:8" x14ac:dyDescent="0.25">
      <c r="A10221" s="19"/>
      <c r="C10221" t="s">
        <v>19981</v>
      </c>
      <c r="D10221" t="s">
        <v>19984</v>
      </c>
      <c r="G10221" t="s">
        <v>19939</v>
      </c>
      <c r="H10221" s="18" t="s">
        <v>19923</v>
      </c>
    </row>
    <row r="10222" spans="1:8" x14ac:dyDescent="0.25">
      <c r="A10222" s="19"/>
      <c r="C10222" t="s">
        <v>19977</v>
      </c>
      <c r="D10222" t="s">
        <v>19972</v>
      </c>
      <c r="G10222" t="s">
        <v>19936</v>
      </c>
      <c r="H10222" s="18" t="s">
        <v>19935</v>
      </c>
    </row>
    <row r="10223" spans="1:8" x14ac:dyDescent="0.25">
      <c r="A10223" s="19"/>
      <c r="C10223" t="s">
        <v>19973</v>
      </c>
      <c r="D10223" t="s">
        <v>19976</v>
      </c>
      <c r="G10223" t="s">
        <v>19932</v>
      </c>
      <c r="H10223" s="18" t="s">
        <v>19944</v>
      </c>
    </row>
    <row r="10224" spans="1:8" x14ac:dyDescent="0.25">
      <c r="A10224" s="19"/>
      <c r="C10224" t="s">
        <v>19969</v>
      </c>
      <c r="D10224" t="s">
        <v>19968</v>
      </c>
      <c r="G10224" t="s">
        <v>19928</v>
      </c>
      <c r="H10224" s="18" t="s">
        <v>19941</v>
      </c>
    </row>
    <row r="10225" spans="1:8" x14ac:dyDescent="0.25">
      <c r="A10225" s="19"/>
      <c r="C10225" t="s">
        <v>38879</v>
      </c>
      <c r="D10225" t="s">
        <v>19962</v>
      </c>
      <c r="G10225" t="s">
        <v>19924</v>
      </c>
      <c r="H10225" s="18" t="s">
        <v>19938</v>
      </c>
    </row>
    <row r="10226" spans="1:8" x14ac:dyDescent="0.25">
      <c r="A10226" s="19"/>
      <c r="C10226" t="s">
        <v>38878</v>
      </c>
      <c r="D10226" t="s">
        <v>19965</v>
      </c>
      <c r="G10226" t="s">
        <v>19920</v>
      </c>
      <c r="H10226" s="18" t="s">
        <v>19916</v>
      </c>
    </row>
    <row r="10227" spans="1:8" x14ac:dyDescent="0.25">
      <c r="A10227" s="19"/>
      <c r="C10227" t="s">
        <v>19959</v>
      </c>
      <c r="D10227" t="s">
        <v>19958</v>
      </c>
      <c r="G10227" t="s">
        <v>19917</v>
      </c>
      <c r="H10227" s="18" t="s">
        <v>19919</v>
      </c>
    </row>
    <row r="10228" spans="1:8" x14ac:dyDescent="0.25">
      <c r="A10228" s="19"/>
      <c r="C10228" t="s">
        <v>38877</v>
      </c>
      <c r="D10228" t="s">
        <v>19943</v>
      </c>
      <c r="G10228" t="s">
        <v>19914</v>
      </c>
      <c r="H10228" s="18" t="s">
        <v>19889</v>
      </c>
    </row>
    <row r="10229" spans="1:8" x14ac:dyDescent="0.25">
      <c r="A10229" s="19"/>
      <c r="C10229" t="s">
        <v>38876</v>
      </c>
      <c r="D10229" t="s">
        <v>19940</v>
      </c>
      <c r="G10229" t="s">
        <v>19910</v>
      </c>
      <c r="H10229" s="18" t="s">
        <v>19893</v>
      </c>
    </row>
    <row r="10230" spans="1:8" x14ac:dyDescent="0.25">
      <c r="A10230" s="19"/>
      <c r="C10230" t="s">
        <v>38875</v>
      </c>
      <c r="D10230" t="s">
        <v>19937</v>
      </c>
      <c r="G10230" t="s">
        <v>19906</v>
      </c>
      <c r="H10230" s="18" t="s">
        <v>19881</v>
      </c>
    </row>
    <row r="10231" spans="1:8" x14ac:dyDescent="0.25">
      <c r="A10231" s="19"/>
      <c r="C10231" t="s">
        <v>38874</v>
      </c>
      <c r="D10231" t="s">
        <v>19946</v>
      </c>
      <c r="G10231" t="s">
        <v>19902</v>
      </c>
      <c r="H10231" s="18" t="s">
        <v>19885</v>
      </c>
    </row>
    <row r="10232" spans="1:8" x14ac:dyDescent="0.25">
      <c r="A10232" s="19"/>
      <c r="C10232" t="s">
        <v>38873</v>
      </c>
      <c r="D10232" t="s">
        <v>19955</v>
      </c>
      <c r="G10232" t="s">
        <v>19898</v>
      </c>
      <c r="H10232" s="18" t="s">
        <v>19897</v>
      </c>
    </row>
    <row r="10233" spans="1:8" x14ac:dyDescent="0.25">
      <c r="A10233" s="19"/>
      <c r="C10233" t="s">
        <v>38872</v>
      </c>
      <c r="D10233" t="s">
        <v>19952</v>
      </c>
      <c r="G10233" t="s">
        <v>19894</v>
      </c>
      <c r="H10233" s="18" t="s">
        <v>19909</v>
      </c>
    </row>
    <row r="10234" spans="1:8" x14ac:dyDescent="0.25">
      <c r="A10234" s="19"/>
      <c r="C10234" t="s">
        <v>38871</v>
      </c>
      <c r="D10234" t="s">
        <v>19949</v>
      </c>
      <c r="G10234" t="s">
        <v>19890</v>
      </c>
      <c r="H10234" s="18" t="s">
        <v>19913</v>
      </c>
    </row>
    <row r="10235" spans="1:8" x14ac:dyDescent="0.25">
      <c r="A10235" s="19"/>
      <c r="C10235" t="s">
        <v>19934</v>
      </c>
      <c r="D10235" t="s">
        <v>19929</v>
      </c>
      <c r="G10235" t="s">
        <v>19886</v>
      </c>
      <c r="H10235" s="18" t="s">
        <v>19901</v>
      </c>
    </row>
    <row r="10236" spans="1:8" x14ac:dyDescent="0.25">
      <c r="A10236" s="19"/>
      <c r="C10236" t="s">
        <v>19930</v>
      </c>
      <c r="D10236" t="s">
        <v>19933</v>
      </c>
      <c r="G10236" t="s">
        <v>19882</v>
      </c>
      <c r="H10236" s="18" t="s">
        <v>19905</v>
      </c>
    </row>
    <row r="10237" spans="1:8" x14ac:dyDescent="0.25">
      <c r="A10237" s="19"/>
      <c r="C10237" t="s">
        <v>38870</v>
      </c>
      <c r="D10237" t="s">
        <v>38869</v>
      </c>
      <c r="G10237" t="s">
        <v>19878</v>
      </c>
      <c r="H10237" s="18" t="s">
        <v>19869</v>
      </c>
    </row>
    <row r="10238" spans="1:8" x14ac:dyDescent="0.25">
      <c r="A10238" s="19"/>
      <c r="C10238" t="s">
        <v>19926</v>
      </c>
      <c r="D10238" t="s">
        <v>19921</v>
      </c>
      <c r="G10238" t="s">
        <v>19874</v>
      </c>
      <c r="H10238" s="18" t="s">
        <v>19873</v>
      </c>
    </row>
    <row r="10239" spans="1:8" x14ac:dyDescent="0.25">
      <c r="A10239" s="19"/>
      <c r="C10239" t="s">
        <v>19922</v>
      </c>
      <c r="D10239" t="s">
        <v>19925</v>
      </c>
      <c r="G10239" t="s">
        <v>19870</v>
      </c>
      <c r="H10239" s="18" t="s">
        <v>19877</v>
      </c>
    </row>
    <row r="10240" spans="1:8" x14ac:dyDescent="0.25">
      <c r="A10240" s="19"/>
      <c r="C10240" t="s">
        <v>38868</v>
      </c>
      <c r="D10240" t="s">
        <v>19915</v>
      </c>
      <c r="G10240" t="s">
        <v>19866</v>
      </c>
      <c r="H10240" s="18" t="s">
        <v>19865</v>
      </c>
    </row>
    <row r="10241" spans="1:8" x14ac:dyDescent="0.25">
      <c r="A10241" s="19"/>
      <c r="C10241" t="s">
        <v>38867</v>
      </c>
      <c r="D10241" t="s">
        <v>19918</v>
      </c>
      <c r="G10241" t="s">
        <v>19862</v>
      </c>
      <c r="H10241" s="18" t="s">
        <v>19829</v>
      </c>
    </row>
    <row r="10242" spans="1:8" x14ac:dyDescent="0.25">
      <c r="A10242" s="19"/>
      <c r="C10242" t="s">
        <v>19912</v>
      </c>
      <c r="D10242" t="s">
        <v>19903</v>
      </c>
      <c r="G10242" t="s">
        <v>19858</v>
      </c>
      <c r="H10242" s="18" t="s">
        <v>19833</v>
      </c>
    </row>
    <row r="10243" spans="1:8" x14ac:dyDescent="0.25">
      <c r="A10243" s="19"/>
      <c r="C10243" t="s">
        <v>19908</v>
      </c>
      <c r="D10243" t="s">
        <v>19899</v>
      </c>
      <c r="G10243" t="s">
        <v>19854</v>
      </c>
      <c r="H10243" s="18" t="s">
        <v>19837</v>
      </c>
    </row>
    <row r="10244" spans="1:8" x14ac:dyDescent="0.25">
      <c r="A10244" s="19"/>
      <c r="C10244" t="s">
        <v>19904</v>
      </c>
      <c r="D10244" t="s">
        <v>19911</v>
      </c>
      <c r="G10244" t="s">
        <v>19850</v>
      </c>
      <c r="H10244" s="18" t="s">
        <v>19821</v>
      </c>
    </row>
    <row r="10245" spans="1:8" x14ac:dyDescent="0.25">
      <c r="A10245" s="19"/>
      <c r="C10245" t="s">
        <v>19900</v>
      </c>
      <c r="D10245" t="s">
        <v>19907</v>
      </c>
      <c r="G10245" t="s">
        <v>19846</v>
      </c>
      <c r="H10245" s="18" t="s">
        <v>19823</v>
      </c>
    </row>
    <row r="10246" spans="1:8" x14ac:dyDescent="0.25">
      <c r="A10246" s="19"/>
      <c r="C10246" t="s">
        <v>19896</v>
      </c>
      <c r="D10246" t="s">
        <v>19895</v>
      </c>
      <c r="G10246" t="s">
        <v>19842</v>
      </c>
      <c r="H10246" s="18" t="s">
        <v>19825</v>
      </c>
    </row>
    <row r="10247" spans="1:8" x14ac:dyDescent="0.25">
      <c r="A10247" s="19"/>
      <c r="C10247" t="s">
        <v>19892</v>
      </c>
      <c r="D10247" t="s">
        <v>19891</v>
      </c>
      <c r="G10247" t="s">
        <v>19838</v>
      </c>
      <c r="H10247" s="18" t="s">
        <v>19853</v>
      </c>
    </row>
    <row r="10248" spans="1:8" x14ac:dyDescent="0.25">
      <c r="A10248" s="19"/>
      <c r="C10248" t="s">
        <v>19888</v>
      </c>
      <c r="D10248" t="s">
        <v>19883</v>
      </c>
      <c r="G10248" t="s">
        <v>19834</v>
      </c>
      <c r="H10248" s="18" t="s">
        <v>19857</v>
      </c>
    </row>
    <row r="10249" spans="1:8" x14ac:dyDescent="0.25">
      <c r="A10249" s="19"/>
      <c r="C10249" t="s">
        <v>19884</v>
      </c>
      <c r="D10249" t="s">
        <v>19887</v>
      </c>
      <c r="G10249" t="s">
        <v>19830</v>
      </c>
      <c r="H10249" s="18" t="s">
        <v>19861</v>
      </c>
    </row>
    <row r="10250" spans="1:8" x14ac:dyDescent="0.25">
      <c r="A10250" s="19"/>
      <c r="C10250" t="s">
        <v>19880</v>
      </c>
      <c r="D10250" t="s">
        <v>19875</v>
      </c>
      <c r="G10250" t="s">
        <v>19826</v>
      </c>
      <c r="H10250" s="18" t="s">
        <v>19841</v>
      </c>
    </row>
    <row r="10251" spans="1:8" x14ac:dyDescent="0.25">
      <c r="A10251" s="19"/>
      <c r="C10251" t="s">
        <v>19876</v>
      </c>
      <c r="D10251" t="s">
        <v>19879</v>
      </c>
      <c r="G10251" t="s">
        <v>19824</v>
      </c>
      <c r="H10251" s="18" t="s">
        <v>19845</v>
      </c>
    </row>
    <row r="10252" spans="1:8" x14ac:dyDescent="0.25">
      <c r="A10252" s="19"/>
      <c r="C10252" t="s">
        <v>19872</v>
      </c>
      <c r="D10252" t="s">
        <v>19867</v>
      </c>
      <c r="G10252" t="s">
        <v>19822</v>
      </c>
      <c r="H10252" s="18" t="s">
        <v>19849</v>
      </c>
    </row>
    <row r="10253" spans="1:8" x14ac:dyDescent="0.25">
      <c r="A10253" s="19"/>
      <c r="C10253" t="s">
        <v>19868</v>
      </c>
      <c r="D10253" t="s">
        <v>19871</v>
      </c>
      <c r="G10253" t="s">
        <v>38866</v>
      </c>
      <c r="H10253" s="18" t="s">
        <v>38865</v>
      </c>
    </row>
    <row r="10254" spans="1:8" x14ac:dyDescent="0.25">
      <c r="A10254" s="19"/>
      <c r="C10254" t="s">
        <v>19864</v>
      </c>
      <c r="D10254" t="s">
        <v>19863</v>
      </c>
      <c r="G10254" t="s">
        <v>19820</v>
      </c>
      <c r="H10254" s="18" t="s">
        <v>19815</v>
      </c>
    </row>
    <row r="10255" spans="1:8" x14ac:dyDescent="0.25">
      <c r="A10255" s="19"/>
      <c r="C10255" t="s">
        <v>19860</v>
      </c>
      <c r="D10255" t="s">
        <v>19855</v>
      </c>
      <c r="G10255" t="s">
        <v>19818</v>
      </c>
      <c r="H10255" s="18" t="s">
        <v>19813</v>
      </c>
    </row>
    <row r="10256" spans="1:8" x14ac:dyDescent="0.25">
      <c r="A10256" s="19"/>
      <c r="C10256" t="s">
        <v>19856</v>
      </c>
      <c r="D10256" t="s">
        <v>19859</v>
      </c>
      <c r="G10256" t="s">
        <v>19816</v>
      </c>
      <c r="H10256" s="18" t="s">
        <v>19819</v>
      </c>
    </row>
    <row r="10257" spans="1:8" x14ac:dyDescent="0.25">
      <c r="A10257" s="19"/>
      <c r="C10257" t="s">
        <v>19852</v>
      </c>
      <c r="D10257" t="s">
        <v>19847</v>
      </c>
      <c r="G10257" t="s">
        <v>19814</v>
      </c>
      <c r="H10257" s="18" t="s">
        <v>19817</v>
      </c>
    </row>
    <row r="10258" spans="1:8" x14ac:dyDescent="0.25">
      <c r="A10258" s="19"/>
      <c r="C10258" t="s">
        <v>19848</v>
      </c>
      <c r="D10258" t="s">
        <v>19851</v>
      </c>
      <c r="G10258" t="s">
        <v>19812</v>
      </c>
      <c r="H10258" s="18" t="s">
        <v>19763</v>
      </c>
    </row>
    <row r="10259" spans="1:8" x14ac:dyDescent="0.25">
      <c r="A10259" s="19"/>
      <c r="C10259" t="s">
        <v>38864</v>
      </c>
      <c r="D10259" t="s">
        <v>38863</v>
      </c>
      <c r="G10259" t="s">
        <v>19810</v>
      </c>
      <c r="H10259" s="18" t="s">
        <v>19765</v>
      </c>
    </row>
    <row r="10260" spans="1:8" x14ac:dyDescent="0.25">
      <c r="A10260" s="19"/>
      <c r="C10260" t="s">
        <v>19844</v>
      </c>
      <c r="D10260" t="s">
        <v>19843</v>
      </c>
      <c r="G10260" t="s">
        <v>19808</v>
      </c>
      <c r="H10260" s="18" t="s">
        <v>19759</v>
      </c>
    </row>
    <row r="10261" spans="1:8" x14ac:dyDescent="0.25">
      <c r="A10261" s="19"/>
      <c r="C10261" t="s">
        <v>19840</v>
      </c>
      <c r="D10261" t="s">
        <v>19839</v>
      </c>
      <c r="G10261" t="s">
        <v>19806</v>
      </c>
      <c r="H10261" s="18" t="s">
        <v>19761</v>
      </c>
    </row>
    <row r="10262" spans="1:8" x14ac:dyDescent="0.25">
      <c r="A10262" s="19"/>
      <c r="C10262" t="s">
        <v>19836</v>
      </c>
      <c r="D10262" t="s">
        <v>19835</v>
      </c>
      <c r="G10262" t="s">
        <v>19804</v>
      </c>
      <c r="H10262" s="18" t="s">
        <v>19767</v>
      </c>
    </row>
    <row r="10263" spans="1:8" x14ac:dyDescent="0.25">
      <c r="A10263" s="19"/>
      <c r="C10263" t="s">
        <v>19832</v>
      </c>
      <c r="D10263" t="s">
        <v>19831</v>
      </c>
      <c r="G10263" t="s">
        <v>19802</v>
      </c>
      <c r="H10263" s="18" t="s">
        <v>19773</v>
      </c>
    </row>
    <row r="10264" spans="1:8" x14ac:dyDescent="0.25">
      <c r="A10264" s="19"/>
      <c r="C10264" t="s">
        <v>19828</v>
      </c>
      <c r="D10264" t="s">
        <v>19827</v>
      </c>
      <c r="G10264" t="s">
        <v>19800</v>
      </c>
      <c r="H10264" s="18" t="s">
        <v>19775</v>
      </c>
    </row>
    <row r="10265" spans="1:8" x14ac:dyDescent="0.25">
      <c r="A10265" s="19"/>
      <c r="C10265" t="s">
        <v>38862</v>
      </c>
      <c r="D10265" t="s">
        <v>38861</v>
      </c>
      <c r="G10265" t="s">
        <v>19798</v>
      </c>
      <c r="H10265" s="18" t="s">
        <v>19769</v>
      </c>
    </row>
    <row r="10266" spans="1:8" x14ac:dyDescent="0.25">
      <c r="A10266" s="19"/>
      <c r="C10266" t="s">
        <v>38860</v>
      </c>
      <c r="D10266" t="s">
        <v>38859</v>
      </c>
      <c r="G10266" t="s">
        <v>19796</v>
      </c>
      <c r="H10266" s="18" t="s">
        <v>19771</v>
      </c>
    </row>
    <row r="10267" spans="1:8" x14ac:dyDescent="0.25">
      <c r="A10267" s="19"/>
      <c r="C10267" t="s">
        <v>38858</v>
      </c>
      <c r="D10267" t="s">
        <v>38857</v>
      </c>
      <c r="G10267" t="s">
        <v>19794</v>
      </c>
      <c r="H10267" s="18" t="s">
        <v>19745</v>
      </c>
    </row>
    <row r="10268" spans="1:8" x14ac:dyDescent="0.25">
      <c r="A10268" s="19"/>
      <c r="G10268" t="s">
        <v>19792</v>
      </c>
      <c r="H10268" s="18" t="s">
        <v>19747</v>
      </c>
    </row>
    <row r="10269" spans="1:8" x14ac:dyDescent="0.25">
      <c r="A10269" s="19"/>
      <c r="G10269" t="s">
        <v>19790</v>
      </c>
      <c r="H10269" s="18" t="s">
        <v>19741</v>
      </c>
    </row>
    <row r="10270" spans="1:8" x14ac:dyDescent="0.25">
      <c r="A10270" s="19"/>
      <c r="G10270" t="s">
        <v>19788</v>
      </c>
      <c r="H10270" s="18" t="s">
        <v>19743</v>
      </c>
    </row>
    <row r="10271" spans="1:8" x14ac:dyDescent="0.25">
      <c r="A10271" s="19"/>
      <c r="G10271" t="s">
        <v>19786</v>
      </c>
      <c r="H10271" s="18" t="s">
        <v>19749</v>
      </c>
    </row>
    <row r="10272" spans="1:8" x14ac:dyDescent="0.25">
      <c r="A10272" s="19"/>
      <c r="G10272" t="s">
        <v>19784</v>
      </c>
      <c r="H10272" s="18" t="s">
        <v>19755</v>
      </c>
    </row>
    <row r="10273" spans="1:8" x14ac:dyDescent="0.25">
      <c r="A10273" s="19"/>
      <c r="G10273" t="s">
        <v>19782</v>
      </c>
      <c r="H10273" s="18" t="s">
        <v>19757</v>
      </c>
    </row>
    <row r="10274" spans="1:8" x14ac:dyDescent="0.25">
      <c r="A10274" s="19"/>
      <c r="G10274" t="s">
        <v>19780</v>
      </c>
      <c r="H10274" s="18" t="s">
        <v>19751</v>
      </c>
    </row>
    <row r="10275" spans="1:8" x14ac:dyDescent="0.25">
      <c r="A10275" s="19"/>
      <c r="G10275" t="s">
        <v>19778</v>
      </c>
      <c r="H10275" s="18" t="s">
        <v>19753</v>
      </c>
    </row>
    <row r="10276" spans="1:8" x14ac:dyDescent="0.25">
      <c r="A10276" s="19"/>
      <c r="G10276" t="s">
        <v>19776</v>
      </c>
      <c r="H10276" s="18" t="s">
        <v>19799</v>
      </c>
    </row>
    <row r="10277" spans="1:8" x14ac:dyDescent="0.25">
      <c r="A10277" s="19"/>
      <c r="G10277" t="s">
        <v>19774</v>
      </c>
      <c r="H10277" s="18" t="s">
        <v>19801</v>
      </c>
    </row>
    <row r="10278" spans="1:8" x14ac:dyDescent="0.25">
      <c r="A10278" s="19"/>
      <c r="G10278" t="s">
        <v>19772</v>
      </c>
      <c r="H10278" s="18" t="s">
        <v>19795</v>
      </c>
    </row>
    <row r="10279" spans="1:8" x14ac:dyDescent="0.25">
      <c r="A10279" s="19"/>
      <c r="G10279" t="s">
        <v>19770</v>
      </c>
      <c r="H10279" s="18" t="s">
        <v>19797</v>
      </c>
    </row>
    <row r="10280" spans="1:8" x14ac:dyDescent="0.25">
      <c r="A10280" s="19"/>
      <c r="G10280" t="s">
        <v>19768</v>
      </c>
      <c r="H10280" s="18" t="s">
        <v>19803</v>
      </c>
    </row>
    <row r="10281" spans="1:8" x14ac:dyDescent="0.25">
      <c r="A10281" s="19"/>
      <c r="G10281" t="s">
        <v>19766</v>
      </c>
      <c r="H10281" s="18" t="s">
        <v>19809</v>
      </c>
    </row>
    <row r="10282" spans="1:8" x14ac:dyDescent="0.25">
      <c r="A10282" s="19"/>
      <c r="G10282" t="s">
        <v>19764</v>
      </c>
      <c r="H10282" s="18" t="s">
        <v>19811</v>
      </c>
    </row>
    <row r="10283" spans="1:8" x14ac:dyDescent="0.25">
      <c r="A10283" s="19"/>
      <c r="G10283" t="s">
        <v>19762</v>
      </c>
      <c r="H10283" s="18" t="s">
        <v>19805</v>
      </c>
    </row>
    <row r="10284" spans="1:8" x14ac:dyDescent="0.25">
      <c r="A10284" s="19"/>
      <c r="G10284" t="s">
        <v>19760</v>
      </c>
      <c r="H10284" s="18" t="s">
        <v>19807</v>
      </c>
    </row>
    <row r="10285" spans="1:8" x14ac:dyDescent="0.25">
      <c r="A10285" s="19"/>
      <c r="G10285" t="s">
        <v>19758</v>
      </c>
      <c r="H10285" s="18" t="s">
        <v>19781</v>
      </c>
    </row>
    <row r="10286" spans="1:8" x14ac:dyDescent="0.25">
      <c r="A10286" s="19"/>
      <c r="G10286" t="s">
        <v>19756</v>
      </c>
      <c r="H10286" s="18" t="s">
        <v>19783</v>
      </c>
    </row>
    <row r="10287" spans="1:8" x14ac:dyDescent="0.25">
      <c r="A10287" s="19"/>
      <c r="G10287" t="s">
        <v>19754</v>
      </c>
      <c r="H10287" s="18" t="s">
        <v>19777</v>
      </c>
    </row>
    <row r="10288" spans="1:8" x14ac:dyDescent="0.25">
      <c r="A10288" s="19"/>
      <c r="G10288" t="s">
        <v>19752</v>
      </c>
      <c r="H10288" s="18" t="s">
        <v>19779</v>
      </c>
    </row>
    <row r="10289" spans="1:8" x14ac:dyDescent="0.25">
      <c r="A10289" s="19"/>
      <c r="G10289" t="s">
        <v>19750</v>
      </c>
      <c r="H10289" s="18" t="s">
        <v>19785</v>
      </c>
    </row>
    <row r="10290" spans="1:8" x14ac:dyDescent="0.25">
      <c r="A10290" s="19"/>
      <c r="G10290" t="s">
        <v>19748</v>
      </c>
      <c r="H10290" s="18" t="s">
        <v>19791</v>
      </c>
    </row>
    <row r="10291" spans="1:8" x14ac:dyDescent="0.25">
      <c r="A10291" s="19"/>
      <c r="G10291" t="s">
        <v>19746</v>
      </c>
      <c r="H10291" s="18" t="s">
        <v>19793</v>
      </c>
    </row>
    <row r="10292" spans="1:8" x14ac:dyDescent="0.25">
      <c r="A10292" s="19"/>
      <c r="G10292" t="s">
        <v>19744</v>
      </c>
      <c r="H10292" s="18" t="s">
        <v>19787</v>
      </c>
    </row>
    <row r="10293" spans="1:8" x14ac:dyDescent="0.25">
      <c r="A10293" s="19"/>
      <c r="G10293" t="s">
        <v>19742</v>
      </c>
      <c r="H10293" s="18" t="s">
        <v>19789</v>
      </c>
    </row>
    <row r="10294" spans="1:8" x14ac:dyDescent="0.25">
      <c r="A10294" s="19"/>
      <c r="G10294" t="s">
        <v>38856</v>
      </c>
      <c r="H10294" s="18" t="s">
        <v>38855</v>
      </c>
    </row>
    <row r="10295" spans="1:8" x14ac:dyDescent="0.25">
      <c r="A10295" s="19"/>
      <c r="G10295" t="s">
        <v>19740</v>
      </c>
      <c r="H10295" s="18" t="s">
        <v>19737</v>
      </c>
    </row>
    <row r="10296" spans="1:8" x14ac:dyDescent="0.25">
      <c r="A10296" s="19"/>
      <c r="G10296" t="s">
        <v>19738</v>
      </c>
      <c r="H10296" s="18" t="s">
        <v>19739</v>
      </c>
    </row>
    <row r="10297" spans="1:8" x14ac:dyDescent="0.25">
      <c r="A10297" s="19"/>
      <c r="G10297" t="s">
        <v>19736</v>
      </c>
      <c r="H10297" s="18" t="s">
        <v>19731</v>
      </c>
    </row>
    <row r="10298" spans="1:8" x14ac:dyDescent="0.25">
      <c r="A10298" s="19"/>
      <c r="G10298" t="s">
        <v>19734</v>
      </c>
      <c r="H10298" s="18" t="s">
        <v>19733</v>
      </c>
    </row>
    <row r="10299" spans="1:8" x14ac:dyDescent="0.25">
      <c r="A10299" s="19"/>
      <c r="G10299" t="s">
        <v>19732</v>
      </c>
      <c r="H10299" s="18" t="s">
        <v>19735</v>
      </c>
    </row>
    <row r="10300" spans="1:8" x14ac:dyDescent="0.25">
      <c r="A10300" s="19"/>
      <c r="G10300" t="s">
        <v>19730</v>
      </c>
      <c r="H10300" s="18" t="s">
        <v>19725</v>
      </c>
    </row>
    <row r="10301" spans="1:8" x14ac:dyDescent="0.25">
      <c r="A10301" s="19"/>
      <c r="G10301" t="s">
        <v>19728</v>
      </c>
      <c r="H10301" s="18" t="s">
        <v>19723</v>
      </c>
    </row>
    <row r="10302" spans="1:8" x14ac:dyDescent="0.25">
      <c r="A10302" s="19"/>
      <c r="G10302" t="s">
        <v>19726</v>
      </c>
      <c r="H10302" s="18" t="s">
        <v>19729</v>
      </c>
    </row>
    <row r="10303" spans="1:8" x14ac:dyDescent="0.25">
      <c r="A10303" s="19"/>
      <c r="G10303" t="s">
        <v>19724</v>
      </c>
      <c r="H10303" s="18" t="s">
        <v>19727</v>
      </c>
    </row>
    <row r="10304" spans="1:8" x14ac:dyDescent="0.25">
      <c r="A10304" s="19"/>
      <c r="G10304" t="s">
        <v>19722</v>
      </c>
      <c r="H10304" s="18" t="s">
        <v>38854</v>
      </c>
    </row>
    <row r="10305" spans="1:8" x14ac:dyDescent="0.25">
      <c r="A10305" s="19"/>
      <c r="G10305" t="s">
        <v>19720</v>
      </c>
      <c r="H10305" s="18" t="s">
        <v>19717</v>
      </c>
    </row>
    <row r="10306" spans="1:8" x14ac:dyDescent="0.25">
      <c r="A10306" s="19"/>
      <c r="G10306" t="s">
        <v>19718</v>
      </c>
      <c r="H10306" s="18" t="s">
        <v>19719</v>
      </c>
    </row>
    <row r="10307" spans="1:8" x14ac:dyDescent="0.25">
      <c r="A10307" s="19"/>
      <c r="G10307" t="s">
        <v>38853</v>
      </c>
      <c r="H10307" s="18" t="s">
        <v>19721</v>
      </c>
    </row>
    <row r="10308" spans="1:8" x14ac:dyDescent="0.25">
      <c r="A10308" s="19"/>
      <c r="G10308" t="s">
        <v>19716</v>
      </c>
      <c r="H10308" s="18" t="s">
        <v>19715</v>
      </c>
    </row>
    <row r="10309" spans="1:8" x14ac:dyDescent="0.25">
      <c r="A10309" s="19"/>
      <c r="G10309" t="s">
        <v>19714</v>
      </c>
      <c r="H10309" s="18" t="s">
        <v>19713</v>
      </c>
    </row>
    <row r="10310" spans="1:8" x14ac:dyDescent="0.25">
      <c r="A10310" s="19"/>
      <c r="G10310" t="s">
        <v>19712</v>
      </c>
      <c r="H10310" s="18" t="s">
        <v>19707</v>
      </c>
    </row>
    <row r="10311" spans="1:8" x14ac:dyDescent="0.25">
      <c r="A10311" s="19"/>
      <c r="G10311" t="s">
        <v>19710</v>
      </c>
      <c r="H10311" s="18" t="s">
        <v>19705</v>
      </c>
    </row>
    <row r="10312" spans="1:8" x14ac:dyDescent="0.25">
      <c r="A10312" s="19"/>
      <c r="G10312" t="s">
        <v>19708</v>
      </c>
      <c r="H10312" s="18" t="s">
        <v>19711</v>
      </c>
    </row>
    <row r="10313" spans="1:8" x14ac:dyDescent="0.25">
      <c r="A10313" s="19"/>
      <c r="G10313" t="s">
        <v>19706</v>
      </c>
      <c r="H10313" s="18" t="s">
        <v>19709</v>
      </c>
    </row>
    <row r="10314" spans="1:8" x14ac:dyDescent="0.25">
      <c r="A10314" s="19"/>
      <c r="G10314" t="s">
        <v>38852</v>
      </c>
      <c r="H10314" s="18" t="s">
        <v>19700</v>
      </c>
    </row>
    <row r="10315" spans="1:8" x14ac:dyDescent="0.25">
      <c r="A10315" s="19"/>
      <c r="G10315" t="s">
        <v>38851</v>
      </c>
      <c r="H10315" s="18" t="s">
        <v>19699</v>
      </c>
    </row>
    <row r="10316" spans="1:8" x14ac:dyDescent="0.25">
      <c r="A10316" s="19"/>
      <c r="G10316" t="s">
        <v>38850</v>
      </c>
      <c r="H10316" s="18" t="s">
        <v>19698</v>
      </c>
    </row>
    <row r="10317" spans="1:8" x14ac:dyDescent="0.25">
      <c r="A10317" s="19"/>
      <c r="G10317" t="s">
        <v>38849</v>
      </c>
      <c r="H10317" s="18" t="s">
        <v>19701</v>
      </c>
    </row>
    <row r="10318" spans="1:8" x14ac:dyDescent="0.25">
      <c r="A10318" s="19"/>
      <c r="G10318" t="s">
        <v>38848</v>
      </c>
      <c r="H10318" s="18" t="s">
        <v>19704</v>
      </c>
    </row>
    <row r="10319" spans="1:8" x14ac:dyDescent="0.25">
      <c r="A10319" s="19"/>
      <c r="G10319" t="s">
        <v>38847</v>
      </c>
      <c r="H10319" s="18" t="s">
        <v>19703</v>
      </c>
    </row>
    <row r="10320" spans="1:8" x14ac:dyDescent="0.25">
      <c r="A10320" s="19"/>
      <c r="G10320" t="s">
        <v>38846</v>
      </c>
      <c r="H10320" s="18" t="s">
        <v>19702</v>
      </c>
    </row>
    <row r="10321" spans="1:8" x14ac:dyDescent="0.25">
      <c r="A10321" s="19"/>
      <c r="G10321" t="s">
        <v>19697</v>
      </c>
      <c r="H10321" s="18" t="s">
        <v>38845</v>
      </c>
    </row>
    <row r="10322" spans="1:8" x14ac:dyDescent="0.25">
      <c r="A10322" s="19"/>
      <c r="G10322" t="s">
        <v>19695</v>
      </c>
      <c r="H10322" s="18" t="s">
        <v>19690</v>
      </c>
    </row>
    <row r="10323" spans="1:8" x14ac:dyDescent="0.25">
      <c r="A10323" s="19"/>
      <c r="G10323" t="s">
        <v>19693</v>
      </c>
      <c r="H10323" s="18" t="s">
        <v>19688</v>
      </c>
    </row>
    <row r="10324" spans="1:8" x14ac:dyDescent="0.25">
      <c r="A10324" s="19"/>
      <c r="G10324" t="s">
        <v>19691</v>
      </c>
      <c r="H10324" s="18" t="s">
        <v>19686</v>
      </c>
    </row>
    <row r="10325" spans="1:8" x14ac:dyDescent="0.25">
      <c r="A10325" s="19"/>
      <c r="G10325" t="s">
        <v>19689</v>
      </c>
      <c r="H10325" s="18" t="s">
        <v>19696</v>
      </c>
    </row>
    <row r="10326" spans="1:8" x14ac:dyDescent="0.25">
      <c r="A10326" s="19"/>
      <c r="G10326" t="s">
        <v>19687</v>
      </c>
      <c r="H10326" s="18" t="s">
        <v>19694</v>
      </c>
    </row>
    <row r="10327" spans="1:8" x14ac:dyDescent="0.25">
      <c r="A10327" s="19"/>
      <c r="G10327" t="s">
        <v>38844</v>
      </c>
      <c r="H10327" s="18" t="s">
        <v>19692</v>
      </c>
    </row>
    <row r="10328" spans="1:8" x14ac:dyDescent="0.25">
      <c r="A10328" s="19"/>
      <c r="G10328" t="s">
        <v>19685</v>
      </c>
      <c r="H10328" s="18" t="s">
        <v>19656</v>
      </c>
    </row>
    <row r="10329" spans="1:8" x14ac:dyDescent="0.25">
      <c r="A10329" s="19"/>
      <c r="G10329" t="s">
        <v>19683</v>
      </c>
      <c r="H10329" s="18" t="s">
        <v>19654</v>
      </c>
    </row>
    <row r="10330" spans="1:8" x14ac:dyDescent="0.25">
      <c r="A10330" s="19"/>
      <c r="G10330" t="s">
        <v>19681</v>
      </c>
      <c r="H10330" s="18" t="s">
        <v>19658</v>
      </c>
    </row>
    <row r="10331" spans="1:8" x14ac:dyDescent="0.25">
      <c r="A10331" s="19"/>
      <c r="G10331" t="s">
        <v>19679</v>
      </c>
      <c r="H10331" s="18" t="s">
        <v>19662</v>
      </c>
    </row>
    <row r="10332" spans="1:8" x14ac:dyDescent="0.25">
      <c r="A10332" s="19"/>
      <c r="G10332" t="s">
        <v>19677</v>
      </c>
      <c r="H10332" s="18" t="s">
        <v>19660</v>
      </c>
    </row>
    <row r="10333" spans="1:8" x14ac:dyDescent="0.25">
      <c r="A10333" s="19"/>
      <c r="G10333" t="s">
        <v>19675</v>
      </c>
      <c r="H10333" s="18" t="s">
        <v>19652</v>
      </c>
    </row>
    <row r="10334" spans="1:8" x14ac:dyDescent="0.25">
      <c r="A10334" s="19"/>
      <c r="G10334" t="s">
        <v>19673</v>
      </c>
      <c r="H10334" s="18" t="s">
        <v>19644</v>
      </c>
    </row>
    <row r="10335" spans="1:8" x14ac:dyDescent="0.25">
      <c r="A10335" s="19"/>
      <c r="G10335" t="s">
        <v>19671</v>
      </c>
      <c r="H10335" s="18" t="s">
        <v>19642</v>
      </c>
    </row>
    <row r="10336" spans="1:8" x14ac:dyDescent="0.25">
      <c r="A10336" s="19"/>
      <c r="G10336" t="s">
        <v>19669</v>
      </c>
      <c r="H10336" s="18" t="s">
        <v>19646</v>
      </c>
    </row>
    <row r="10337" spans="1:8" x14ac:dyDescent="0.25">
      <c r="A10337" s="19"/>
      <c r="G10337" t="s">
        <v>19667</v>
      </c>
      <c r="H10337" s="18" t="s">
        <v>19650</v>
      </c>
    </row>
    <row r="10338" spans="1:8" x14ac:dyDescent="0.25">
      <c r="A10338" s="19"/>
      <c r="G10338" t="s">
        <v>19665</v>
      </c>
      <c r="H10338" s="18" t="s">
        <v>19648</v>
      </c>
    </row>
    <row r="10339" spans="1:8" x14ac:dyDescent="0.25">
      <c r="A10339" s="19"/>
      <c r="G10339" t="s">
        <v>19663</v>
      </c>
      <c r="H10339" s="18" t="s">
        <v>19678</v>
      </c>
    </row>
    <row r="10340" spans="1:8" x14ac:dyDescent="0.25">
      <c r="A10340" s="19"/>
      <c r="G10340" t="s">
        <v>19661</v>
      </c>
      <c r="H10340" s="18" t="s">
        <v>19676</v>
      </c>
    </row>
    <row r="10341" spans="1:8" x14ac:dyDescent="0.25">
      <c r="A10341" s="19"/>
      <c r="G10341" t="s">
        <v>19659</v>
      </c>
      <c r="H10341" s="18" t="s">
        <v>19680</v>
      </c>
    </row>
    <row r="10342" spans="1:8" x14ac:dyDescent="0.25">
      <c r="A10342" s="19"/>
      <c r="G10342" t="s">
        <v>19657</v>
      </c>
      <c r="H10342" s="18" t="s">
        <v>19684</v>
      </c>
    </row>
    <row r="10343" spans="1:8" x14ac:dyDescent="0.25">
      <c r="A10343" s="19"/>
      <c r="G10343" t="s">
        <v>19655</v>
      </c>
      <c r="H10343" s="18" t="s">
        <v>19682</v>
      </c>
    </row>
    <row r="10344" spans="1:8" x14ac:dyDescent="0.25">
      <c r="A10344" s="19"/>
      <c r="G10344" t="s">
        <v>19653</v>
      </c>
      <c r="H10344" s="18" t="s">
        <v>19674</v>
      </c>
    </row>
    <row r="10345" spans="1:8" x14ac:dyDescent="0.25">
      <c r="A10345" s="19"/>
      <c r="G10345" t="s">
        <v>19651</v>
      </c>
      <c r="H10345" s="18" t="s">
        <v>19666</v>
      </c>
    </row>
    <row r="10346" spans="1:8" x14ac:dyDescent="0.25">
      <c r="A10346" s="19"/>
      <c r="G10346" t="s">
        <v>19649</v>
      </c>
      <c r="H10346" s="18" t="s">
        <v>19664</v>
      </c>
    </row>
    <row r="10347" spans="1:8" x14ac:dyDescent="0.25">
      <c r="A10347" s="19"/>
      <c r="G10347" t="s">
        <v>19647</v>
      </c>
      <c r="H10347" s="18" t="s">
        <v>19668</v>
      </c>
    </row>
    <row r="10348" spans="1:8" x14ac:dyDescent="0.25">
      <c r="A10348" s="19"/>
      <c r="G10348" t="s">
        <v>19645</v>
      </c>
      <c r="H10348" s="18" t="s">
        <v>19672</v>
      </c>
    </row>
    <row r="10349" spans="1:8" x14ac:dyDescent="0.25">
      <c r="A10349" s="19"/>
      <c r="G10349" t="s">
        <v>19643</v>
      </c>
      <c r="H10349" s="18" t="s">
        <v>19670</v>
      </c>
    </row>
    <row r="10350" spans="1:8" x14ac:dyDescent="0.25">
      <c r="A10350" s="19"/>
      <c r="G10350" t="s">
        <v>38843</v>
      </c>
      <c r="H10350" s="18" t="s">
        <v>38842</v>
      </c>
    </row>
    <row r="10351" spans="1:8" x14ac:dyDescent="0.25">
      <c r="A10351" s="19"/>
      <c r="G10351" t="s">
        <v>38841</v>
      </c>
      <c r="H10351" s="18" t="s">
        <v>38840</v>
      </c>
    </row>
    <row r="10352" spans="1:8" x14ac:dyDescent="0.25">
      <c r="A10352" s="19"/>
      <c r="G10352" t="s">
        <v>19641</v>
      </c>
      <c r="H10352" s="18" t="s">
        <v>19632</v>
      </c>
    </row>
    <row r="10353" spans="1:8" x14ac:dyDescent="0.25">
      <c r="A10353" s="19"/>
      <c r="G10353" t="s">
        <v>19639</v>
      </c>
      <c r="H10353" s="18" t="s">
        <v>19630</v>
      </c>
    </row>
    <row r="10354" spans="1:8" x14ac:dyDescent="0.25">
      <c r="A10354" s="19"/>
      <c r="G10354" t="s">
        <v>19637</v>
      </c>
      <c r="H10354" s="18" t="s">
        <v>19628</v>
      </c>
    </row>
    <row r="10355" spans="1:8" x14ac:dyDescent="0.25">
      <c r="A10355" s="19"/>
      <c r="G10355" t="s">
        <v>19635</v>
      </c>
      <c r="H10355" s="18" t="s">
        <v>19634</v>
      </c>
    </row>
    <row r="10356" spans="1:8" x14ac:dyDescent="0.25">
      <c r="A10356" s="19"/>
      <c r="G10356" t="s">
        <v>19633</v>
      </c>
      <c r="H10356" s="18" t="s">
        <v>19640</v>
      </c>
    </row>
    <row r="10357" spans="1:8" x14ac:dyDescent="0.25">
      <c r="A10357" s="19"/>
      <c r="G10357" t="s">
        <v>19631</v>
      </c>
      <c r="H10357" s="18" t="s">
        <v>19638</v>
      </c>
    </row>
    <row r="10358" spans="1:8" x14ac:dyDescent="0.25">
      <c r="A10358" s="19"/>
      <c r="G10358" t="s">
        <v>19629</v>
      </c>
      <c r="H10358" s="18" t="s">
        <v>19636</v>
      </c>
    </row>
    <row r="10359" spans="1:8" x14ac:dyDescent="0.25">
      <c r="A10359" s="19"/>
      <c r="G10359" t="s">
        <v>38839</v>
      </c>
      <c r="H10359" s="18" t="s">
        <v>38838</v>
      </c>
    </row>
    <row r="10360" spans="1:8" x14ac:dyDescent="0.25">
      <c r="A10360" s="19"/>
      <c r="G10360" t="s">
        <v>38837</v>
      </c>
      <c r="H10360" s="18" t="s">
        <v>38836</v>
      </c>
    </row>
    <row r="10361" spans="1:8" x14ac:dyDescent="0.25">
      <c r="A10361" s="19"/>
      <c r="G10361" t="s">
        <v>19627</v>
      </c>
      <c r="H10361" s="18" t="s">
        <v>19626</v>
      </c>
    </row>
    <row r="10362" spans="1:8" x14ac:dyDescent="0.25">
      <c r="A10362" s="19"/>
      <c r="G10362" t="s">
        <v>19625</v>
      </c>
      <c r="H10362" s="18" t="s">
        <v>19622</v>
      </c>
    </row>
    <row r="10363" spans="1:8" x14ac:dyDescent="0.25">
      <c r="A10363" s="19"/>
      <c r="G10363" t="s">
        <v>19623</v>
      </c>
      <c r="H10363" s="18" t="s">
        <v>19624</v>
      </c>
    </row>
    <row r="10364" spans="1:8" x14ac:dyDescent="0.25">
      <c r="A10364" s="19"/>
      <c r="G10364" t="s">
        <v>38835</v>
      </c>
      <c r="H10364" s="18" t="s">
        <v>19621</v>
      </c>
    </row>
    <row r="10365" spans="1:8" x14ac:dyDescent="0.25">
      <c r="A10365" s="19"/>
      <c r="G10365" t="s">
        <v>19620</v>
      </c>
      <c r="H10365" s="18" t="s">
        <v>19619</v>
      </c>
    </row>
    <row r="10366" spans="1:8" x14ac:dyDescent="0.25">
      <c r="A10366" s="19"/>
      <c r="G10366" t="s">
        <v>19618</v>
      </c>
      <c r="H10366" s="18" t="s">
        <v>19617</v>
      </c>
    </row>
    <row r="10367" spans="1:8" x14ac:dyDescent="0.25">
      <c r="A10367" s="19"/>
      <c r="G10367" t="s">
        <v>19616</v>
      </c>
      <c r="H10367" s="18" t="s">
        <v>19611</v>
      </c>
    </row>
    <row r="10368" spans="1:8" x14ac:dyDescent="0.25">
      <c r="A10368" s="19"/>
      <c r="G10368" t="s">
        <v>19614</v>
      </c>
      <c r="H10368" s="18" t="s">
        <v>19613</v>
      </c>
    </row>
    <row r="10369" spans="1:8" x14ac:dyDescent="0.25">
      <c r="A10369" s="19"/>
      <c r="G10369" t="s">
        <v>19612</v>
      </c>
      <c r="H10369" s="18" t="s">
        <v>19615</v>
      </c>
    </row>
    <row r="10370" spans="1:8" x14ac:dyDescent="0.25">
      <c r="A10370" s="19"/>
      <c r="G10370" t="s">
        <v>19610</v>
      </c>
      <c r="H10370" s="18" t="s">
        <v>19601</v>
      </c>
    </row>
    <row r="10371" spans="1:8" x14ac:dyDescent="0.25">
      <c r="A10371" s="19"/>
      <c r="G10371" t="s">
        <v>19608</v>
      </c>
      <c r="H10371" s="18" t="s">
        <v>19599</v>
      </c>
    </row>
    <row r="10372" spans="1:8" x14ac:dyDescent="0.25">
      <c r="A10372" s="19"/>
      <c r="G10372" t="s">
        <v>19606</v>
      </c>
      <c r="H10372" s="18" t="s">
        <v>19597</v>
      </c>
    </row>
    <row r="10373" spans="1:8" x14ac:dyDescent="0.25">
      <c r="A10373" s="19"/>
      <c r="G10373" t="s">
        <v>19604</v>
      </c>
      <c r="H10373" s="18" t="s">
        <v>19603</v>
      </c>
    </row>
    <row r="10374" spans="1:8" x14ac:dyDescent="0.25">
      <c r="A10374" s="19"/>
      <c r="G10374" t="s">
        <v>19602</v>
      </c>
      <c r="H10374" s="18" t="s">
        <v>19609</v>
      </c>
    </row>
    <row r="10375" spans="1:8" x14ac:dyDescent="0.25">
      <c r="A10375" s="19"/>
      <c r="G10375" t="s">
        <v>19600</v>
      </c>
      <c r="H10375" s="18" t="s">
        <v>19607</v>
      </c>
    </row>
    <row r="10376" spans="1:8" x14ac:dyDescent="0.25">
      <c r="A10376" s="19"/>
      <c r="G10376" t="s">
        <v>19598</v>
      </c>
      <c r="H10376" s="18" t="s">
        <v>19605</v>
      </c>
    </row>
    <row r="10377" spans="1:8" x14ac:dyDescent="0.25">
      <c r="A10377" s="19"/>
      <c r="G10377" t="s">
        <v>19596</v>
      </c>
      <c r="H10377" s="18" t="s">
        <v>19591</v>
      </c>
    </row>
    <row r="10378" spans="1:8" x14ac:dyDescent="0.25">
      <c r="A10378" s="19"/>
      <c r="G10378" t="s">
        <v>19594</v>
      </c>
      <c r="H10378" s="18" t="s">
        <v>19593</v>
      </c>
    </row>
    <row r="10379" spans="1:8" x14ac:dyDescent="0.25">
      <c r="A10379" s="19"/>
      <c r="G10379" t="s">
        <v>19592</v>
      </c>
      <c r="H10379" s="18" t="s">
        <v>19595</v>
      </c>
    </row>
    <row r="10380" spans="1:8" x14ac:dyDescent="0.25">
      <c r="A10380" s="19"/>
      <c r="G10380" t="s">
        <v>38834</v>
      </c>
      <c r="H10380" s="18" t="s">
        <v>38833</v>
      </c>
    </row>
    <row r="10381" spans="1:8" x14ac:dyDescent="0.25">
      <c r="A10381" s="19"/>
      <c r="G10381" t="s">
        <v>38832</v>
      </c>
      <c r="H10381" s="18" t="s">
        <v>38831</v>
      </c>
    </row>
    <row r="10382" spans="1:8" x14ac:dyDescent="0.25">
      <c r="A10382" s="19"/>
      <c r="G10382" t="s">
        <v>19590</v>
      </c>
      <c r="H10382" s="18" t="s">
        <v>19583</v>
      </c>
    </row>
    <row r="10383" spans="1:8" x14ac:dyDescent="0.25">
      <c r="A10383" s="19"/>
      <c r="G10383" t="s">
        <v>19588</v>
      </c>
      <c r="H10383" s="18" t="s">
        <v>19581</v>
      </c>
    </row>
    <row r="10384" spans="1:8" x14ac:dyDescent="0.25">
      <c r="A10384" s="19"/>
      <c r="G10384" t="s">
        <v>19586</v>
      </c>
      <c r="H10384" s="18" t="s">
        <v>19585</v>
      </c>
    </row>
    <row r="10385" spans="1:8" x14ac:dyDescent="0.25">
      <c r="A10385" s="19"/>
      <c r="G10385" t="s">
        <v>19584</v>
      </c>
      <c r="H10385" s="18" t="s">
        <v>19589</v>
      </c>
    </row>
    <row r="10386" spans="1:8" x14ac:dyDescent="0.25">
      <c r="A10386" s="19"/>
      <c r="G10386" t="s">
        <v>19582</v>
      </c>
      <c r="H10386" s="18" t="s">
        <v>19587</v>
      </c>
    </row>
    <row r="10387" spans="1:8" x14ac:dyDescent="0.25">
      <c r="A10387" s="19"/>
      <c r="G10387" t="s">
        <v>38830</v>
      </c>
      <c r="H10387" s="18" t="s">
        <v>19578</v>
      </c>
    </row>
    <row r="10388" spans="1:8" x14ac:dyDescent="0.25">
      <c r="A10388" s="19"/>
      <c r="G10388" t="s">
        <v>38829</v>
      </c>
      <c r="H10388" s="18" t="s">
        <v>19577</v>
      </c>
    </row>
    <row r="10389" spans="1:8" x14ac:dyDescent="0.25">
      <c r="A10389" s="19"/>
      <c r="G10389" t="s">
        <v>38828</v>
      </c>
      <c r="H10389" s="18" t="s">
        <v>19580</v>
      </c>
    </row>
    <row r="10390" spans="1:8" x14ac:dyDescent="0.25">
      <c r="A10390" s="19"/>
      <c r="G10390" t="s">
        <v>38827</v>
      </c>
      <c r="H10390" s="18" t="s">
        <v>19579</v>
      </c>
    </row>
    <row r="10391" spans="1:8" x14ac:dyDescent="0.25">
      <c r="A10391" s="19"/>
      <c r="G10391" t="s">
        <v>19576</v>
      </c>
      <c r="H10391" s="18" t="s">
        <v>19575</v>
      </c>
    </row>
    <row r="10392" spans="1:8" x14ac:dyDescent="0.25">
      <c r="A10392" s="19"/>
      <c r="G10392" t="s">
        <v>19574</v>
      </c>
      <c r="H10392" s="18" t="s">
        <v>19573</v>
      </c>
    </row>
    <row r="10393" spans="1:8" x14ac:dyDescent="0.25">
      <c r="A10393" s="19"/>
      <c r="G10393" t="s">
        <v>38826</v>
      </c>
      <c r="H10393" s="18" t="s">
        <v>38825</v>
      </c>
    </row>
    <row r="10394" spans="1:8" x14ac:dyDescent="0.25">
      <c r="A10394" s="19"/>
      <c r="G10394" t="s">
        <v>19572</v>
      </c>
      <c r="H10394" s="18" t="s">
        <v>19565</v>
      </c>
    </row>
    <row r="10395" spans="1:8" x14ac:dyDescent="0.25">
      <c r="A10395" s="19"/>
      <c r="G10395" t="s">
        <v>19570</v>
      </c>
      <c r="H10395" s="18" t="s">
        <v>19563</v>
      </c>
    </row>
    <row r="10396" spans="1:8" x14ac:dyDescent="0.25">
      <c r="A10396" s="19"/>
      <c r="G10396" t="s">
        <v>19568</v>
      </c>
      <c r="H10396" s="18" t="s">
        <v>19561</v>
      </c>
    </row>
    <row r="10397" spans="1:8" x14ac:dyDescent="0.25">
      <c r="A10397" s="19"/>
      <c r="G10397" t="s">
        <v>19566</v>
      </c>
      <c r="H10397" s="18" t="s">
        <v>19571</v>
      </c>
    </row>
    <row r="10398" spans="1:8" x14ac:dyDescent="0.25">
      <c r="A10398" s="19"/>
      <c r="G10398" t="s">
        <v>19564</v>
      </c>
      <c r="H10398" s="18" t="s">
        <v>19569</v>
      </c>
    </row>
    <row r="10399" spans="1:8" x14ac:dyDescent="0.25">
      <c r="A10399" s="19"/>
      <c r="G10399" t="s">
        <v>19562</v>
      </c>
      <c r="H10399" s="18" t="s">
        <v>19567</v>
      </c>
    </row>
    <row r="10400" spans="1:8" x14ac:dyDescent="0.25">
      <c r="A10400" s="19"/>
      <c r="G10400" t="s">
        <v>38824</v>
      </c>
      <c r="H10400" s="18" t="s">
        <v>38823</v>
      </c>
    </row>
    <row r="10401" spans="1:8" x14ac:dyDescent="0.25">
      <c r="A10401" s="19"/>
      <c r="G10401" t="s">
        <v>19560</v>
      </c>
      <c r="H10401" s="18" t="s">
        <v>19555</v>
      </c>
    </row>
    <row r="10402" spans="1:8" x14ac:dyDescent="0.25">
      <c r="A10402" s="19"/>
      <c r="G10402" t="s">
        <v>19558</v>
      </c>
      <c r="H10402" s="18" t="s">
        <v>19553</v>
      </c>
    </row>
    <row r="10403" spans="1:8" x14ac:dyDescent="0.25">
      <c r="A10403" s="19"/>
      <c r="G10403" t="s">
        <v>19556</v>
      </c>
      <c r="H10403" s="18" t="s">
        <v>19559</v>
      </c>
    </row>
    <row r="10404" spans="1:8" x14ac:dyDescent="0.25">
      <c r="A10404" s="19"/>
      <c r="G10404" t="s">
        <v>19554</v>
      </c>
      <c r="H10404" s="18" t="s">
        <v>19557</v>
      </c>
    </row>
    <row r="10405" spans="1:8" x14ac:dyDescent="0.25">
      <c r="A10405" s="19"/>
      <c r="G10405" t="s">
        <v>19552</v>
      </c>
      <c r="H10405" s="18" t="s">
        <v>19531</v>
      </c>
    </row>
    <row r="10406" spans="1:8" x14ac:dyDescent="0.25">
      <c r="A10406" s="19"/>
      <c r="G10406" t="s">
        <v>19550</v>
      </c>
      <c r="H10406" s="18" t="s">
        <v>19533</v>
      </c>
    </row>
    <row r="10407" spans="1:8" x14ac:dyDescent="0.25">
      <c r="A10407" s="19"/>
      <c r="G10407" t="s">
        <v>19548</v>
      </c>
      <c r="H10407" s="18" t="s">
        <v>19535</v>
      </c>
    </row>
    <row r="10408" spans="1:8" x14ac:dyDescent="0.25">
      <c r="A10408" s="19"/>
      <c r="G10408" t="s">
        <v>19546</v>
      </c>
      <c r="H10408" s="18" t="s">
        <v>19529</v>
      </c>
    </row>
    <row r="10409" spans="1:8" x14ac:dyDescent="0.25">
      <c r="A10409" s="19"/>
      <c r="G10409" t="s">
        <v>19544</v>
      </c>
      <c r="H10409" s="18" t="s">
        <v>19523</v>
      </c>
    </row>
    <row r="10410" spans="1:8" x14ac:dyDescent="0.25">
      <c r="A10410" s="19"/>
      <c r="G10410" t="s">
        <v>19542</v>
      </c>
      <c r="H10410" s="18" t="s">
        <v>19525</v>
      </c>
    </row>
    <row r="10411" spans="1:8" x14ac:dyDescent="0.25">
      <c r="A10411" s="19"/>
      <c r="G10411" t="s">
        <v>19540</v>
      </c>
      <c r="H10411" s="18" t="s">
        <v>19527</v>
      </c>
    </row>
    <row r="10412" spans="1:8" x14ac:dyDescent="0.25">
      <c r="A10412" s="19"/>
      <c r="G10412" t="s">
        <v>19538</v>
      </c>
      <c r="H10412" s="18" t="s">
        <v>19537</v>
      </c>
    </row>
    <row r="10413" spans="1:8" x14ac:dyDescent="0.25">
      <c r="A10413" s="19"/>
      <c r="G10413" t="s">
        <v>19536</v>
      </c>
      <c r="H10413" s="18" t="s">
        <v>19547</v>
      </c>
    </row>
    <row r="10414" spans="1:8" x14ac:dyDescent="0.25">
      <c r="A10414" s="19"/>
      <c r="G10414" t="s">
        <v>19534</v>
      </c>
      <c r="H10414" s="18" t="s">
        <v>19549</v>
      </c>
    </row>
    <row r="10415" spans="1:8" x14ac:dyDescent="0.25">
      <c r="A10415" s="19"/>
      <c r="G10415" t="s">
        <v>19532</v>
      </c>
      <c r="H10415" s="18" t="s">
        <v>19551</v>
      </c>
    </row>
    <row r="10416" spans="1:8" x14ac:dyDescent="0.25">
      <c r="A10416" s="19"/>
      <c r="G10416" t="s">
        <v>19530</v>
      </c>
      <c r="H10416" s="18" t="s">
        <v>19545</v>
      </c>
    </row>
    <row r="10417" spans="1:8" x14ac:dyDescent="0.25">
      <c r="A10417" s="19"/>
      <c r="G10417" t="s">
        <v>19528</v>
      </c>
      <c r="H10417" s="18" t="s">
        <v>19539</v>
      </c>
    </row>
    <row r="10418" spans="1:8" x14ac:dyDescent="0.25">
      <c r="A10418" s="19"/>
      <c r="G10418" t="s">
        <v>19526</v>
      </c>
      <c r="H10418" s="18" t="s">
        <v>19541</v>
      </c>
    </row>
    <row r="10419" spans="1:8" x14ac:dyDescent="0.25">
      <c r="A10419" s="19"/>
      <c r="G10419" t="s">
        <v>19524</v>
      </c>
      <c r="H10419" s="18" t="s">
        <v>19543</v>
      </c>
    </row>
    <row r="10420" spans="1:8" x14ac:dyDescent="0.25">
      <c r="A10420" s="19"/>
      <c r="G10420" t="s">
        <v>38822</v>
      </c>
      <c r="H10420" s="18" t="s">
        <v>38821</v>
      </c>
    </row>
    <row r="10421" spans="1:8" x14ac:dyDescent="0.25">
      <c r="A10421" s="19"/>
      <c r="G10421" t="s">
        <v>19522</v>
      </c>
      <c r="H10421" s="18" t="s">
        <v>19505</v>
      </c>
    </row>
    <row r="10422" spans="1:8" x14ac:dyDescent="0.25">
      <c r="A10422" s="19"/>
      <c r="G10422" t="s">
        <v>19520</v>
      </c>
      <c r="H10422" s="18" t="s">
        <v>19507</v>
      </c>
    </row>
    <row r="10423" spans="1:8" x14ac:dyDescent="0.25">
      <c r="A10423" s="19"/>
      <c r="G10423" t="s">
        <v>19518</v>
      </c>
      <c r="H10423" s="18" t="s">
        <v>19509</v>
      </c>
    </row>
    <row r="10424" spans="1:8" x14ac:dyDescent="0.25">
      <c r="A10424" s="19"/>
      <c r="G10424" t="s">
        <v>19516</v>
      </c>
      <c r="H10424" s="18" t="s">
        <v>19499</v>
      </c>
    </row>
    <row r="10425" spans="1:8" x14ac:dyDescent="0.25">
      <c r="A10425" s="19"/>
      <c r="G10425" t="s">
        <v>19514</v>
      </c>
      <c r="H10425" s="18" t="s">
        <v>19501</v>
      </c>
    </row>
    <row r="10426" spans="1:8" x14ac:dyDescent="0.25">
      <c r="A10426" s="19"/>
      <c r="G10426" t="s">
        <v>19512</v>
      </c>
      <c r="H10426" s="18" t="s">
        <v>19503</v>
      </c>
    </row>
    <row r="10427" spans="1:8" x14ac:dyDescent="0.25">
      <c r="A10427" s="19"/>
      <c r="G10427" t="s">
        <v>19510</v>
      </c>
      <c r="H10427" s="18" t="s">
        <v>19517</v>
      </c>
    </row>
    <row r="10428" spans="1:8" x14ac:dyDescent="0.25">
      <c r="A10428" s="19"/>
      <c r="G10428" t="s">
        <v>19508</v>
      </c>
      <c r="H10428" s="18" t="s">
        <v>19519</v>
      </c>
    </row>
    <row r="10429" spans="1:8" x14ac:dyDescent="0.25">
      <c r="A10429" s="19"/>
      <c r="G10429" t="s">
        <v>19506</v>
      </c>
      <c r="H10429" s="18" t="s">
        <v>19521</v>
      </c>
    </row>
    <row r="10430" spans="1:8" x14ac:dyDescent="0.25">
      <c r="A10430" s="19"/>
      <c r="G10430" t="s">
        <v>19504</v>
      </c>
      <c r="H10430" s="18" t="s">
        <v>19511</v>
      </c>
    </row>
    <row r="10431" spans="1:8" x14ac:dyDescent="0.25">
      <c r="A10431" s="19"/>
      <c r="G10431" t="s">
        <v>19502</v>
      </c>
      <c r="H10431" s="18" t="s">
        <v>19513</v>
      </c>
    </row>
    <row r="10432" spans="1:8" x14ac:dyDescent="0.25">
      <c r="A10432" s="19"/>
      <c r="G10432" t="s">
        <v>19500</v>
      </c>
      <c r="H10432" s="18" t="s">
        <v>19515</v>
      </c>
    </row>
    <row r="10433" spans="1:8" x14ac:dyDescent="0.25">
      <c r="A10433" s="19"/>
      <c r="G10433" t="s">
        <v>19498</v>
      </c>
      <c r="H10433" s="18" t="s">
        <v>19473</v>
      </c>
    </row>
    <row r="10434" spans="1:8" x14ac:dyDescent="0.25">
      <c r="A10434" s="19"/>
      <c r="G10434" t="s">
        <v>19496</v>
      </c>
      <c r="H10434" s="18" t="s">
        <v>19471</v>
      </c>
    </row>
    <row r="10435" spans="1:8" x14ac:dyDescent="0.25">
      <c r="A10435" s="19"/>
      <c r="G10435" t="s">
        <v>19494</v>
      </c>
      <c r="H10435" s="18" t="s">
        <v>19477</v>
      </c>
    </row>
    <row r="10436" spans="1:8" x14ac:dyDescent="0.25">
      <c r="A10436" s="19"/>
      <c r="G10436" t="s">
        <v>19492</v>
      </c>
      <c r="H10436" s="18" t="s">
        <v>19475</v>
      </c>
    </row>
    <row r="10437" spans="1:8" x14ac:dyDescent="0.25">
      <c r="A10437" s="19"/>
      <c r="G10437" t="s">
        <v>19490</v>
      </c>
      <c r="H10437" s="18" t="s">
        <v>19469</v>
      </c>
    </row>
    <row r="10438" spans="1:8" x14ac:dyDescent="0.25">
      <c r="A10438" s="19"/>
      <c r="G10438" t="s">
        <v>19488</v>
      </c>
      <c r="H10438" s="18" t="s">
        <v>19463</v>
      </c>
    </row>
    <row r="10439" spans="1:8" x14ac:dyDescent="0.25">
      <c r="A10439" s="19"/>
      <c r="G10439" t="s">
        <v>19486</v>
      </c>
      <c r="H10439" s="18" t="s">
        <v>19461</v>
      </c>
    </row>
    <row r="10440" spans="1:8" x14ac:dyDescent="0.25">
      <c r="A10440" s="19"/>
      <c r="G10440" t="s">
        <v>19484</v>
      </c>
      <c r="H10440" s="18" t="s">
        <v>19467</v>
      </c>
    </row>
    <row r="10441" spans="1:8" x14ac:dyDescent="0.25">
      <c r="A10441" s="19"/>
      <c r="G10441" t="s">
        <v>19482</v>
      </c>
      <c r="H10441" s="18" t="s">
        <v>19465</v>
      </c>
    </row>
    <row r="10442" spans="1:8" x14ac:dyDescent="0.25">
      <c r="A10442" s="19"/>
      <c r="G10442" t="s">
        <v>19480</v>
      </c>
      <c r="H10442" s="18" t="s">
        <v>19479</v>
      </c>
    </row>
    <row r="10443" spans="1:8" x14ac:dyDescent="0.25">
      <c r="A10443" s="19"/>
      <c r="G10443" t="s">
        <v>19478</v>
      </c>
      <c r="H10443" s="18" t="s">
        <v>19493</v>
      </c>
    </row>
    <row r="10444" spans="1:8" x14ac:dyDescent="0.25">
      <c r="A10444" s="19"/>
      <c r="G10444" t="s">
        <v>19476</v>
      </c>
      <c r="H10444" s="18" t="s">
        <v>19491</v>
      </c>
    </row>
    <row r="10445" spans="1:8" x14ac:dyDescent="0.25">
      <c r="A10445" s="19"/>
      <c r="G10445" t="s">
        <v>19474</v>
      </c>
      <c r="H10445" s="18" t="s">
        <v>19497</v>
      </c>
    </row>
    <row r="10446" spans="1:8" x14ac:dyDescent="0.25">
      <c r="A10446" s="19"/>
      <c r="G10446" t="s">
        <v>19472</v>
      </c>
      <c r="H10446" s="18" t="s">
        <v>19495</v>
      </c>
    </row>
    <row r="10447" spans="1:8" x14ac:dyDescent="0.25">
      <c r="A10447" s="19"/>
      <c r="G10447" t="s">
        <v>19470</v>
      </c>
      <c r="H10447" s="18" t="s">
        <v>19489</v>
      </c>
    </row>
    <row r="10448" spans="1:8" x14ac:dyDescent="0.25">
      <c r="A10448" s="19"/>
      <c r="G10448" t="s">
        <v>19468</v>
      </c>
      <c r="H10448" s="18" t="s">
        <v>19483</v>
      </c>
    </row>
    <row r="10449" spans="1:8" x14ac:dyDescent="0.25">
      <c r="A10449" s="19"/>
      <c r="G10449" t="s">
        <v>19466</v>
      </c>
      <c r="H10449" s="18" t="s">
        <v>19481</v>
      </c>
    </row>
    <row r="10450" spans="1:8" x14ac:dyDescent="0.25">
      <c r="A10450" s="19"/>
      <c r="G10450" t="s">
        <v>19464</v>
      </c>
      <c r="H10450" s="18" t="s">
        <v>19487</v>
      </c>
    </row>
    <row r="10451" spans="1:8" x14ac:dyDescent="0.25">
      <c r="A10451" s="19"/>
      <c r="G10451" t="s">
        <v>19462</v>
      </c>
      <c r="H10451" s="18" t="s">
        <v>19485</v>
      </c>
    </row>
    <row r="10452" spans="1:8" x14ac:dyDescent="0.25">
      <c r="A10452" s="19"/>
      <c r="G10452" t="s">
        <v>19460</v>
      </c>
      <c r="H10452" s="18" t="s">
        <v>19459</v>
      </c>
    </row>
    <row r="10453" spans="1:8" x14ac:dyDescent="0.25">
      <c r="A10453" s="19"/>
      <c r="G10453" t="s">
        <v>19458</v>
      </c>
      <c r="H10453" s="18" t="s">
        <v>19455</v>
      </c>
    </row>
    <row r="10454" spans="1:8" x14ac:dyDescent="0.25">
      <c r="A10454" s="19"/>
      <c r="G10454" t="s">
        <v>19456</v>
      </c>
      <c r="H10454" s="18" t="s">
        <v>19457</v>
      </c>
    </row>
    <row r="10455" spans="1:8" x14ac:dyDescent="0.25">
      <c r="A10455" s="19"/>
      <c r="G10455" t="s">
        <v>19454</v>
      </c>
      <c r="H10455" s="18" t="s">
        <v>19447</v>
      </c>
    </row>
    <row r="10456" spans="1:8" x14ac:dyDescent="0.25">
      <c r="A10456" s="19"/>
      <c r="G10456" t="s">
        <v>19452</v>
      </c>
      <c r="H10456" s="18" t="s">
        <v>19445</v>
      </c>
    </row>
    <row r="10457" spans="1:8" x14ac:dyDescent="0.25">
      <c r="A10457" s="19"/>
      <c r="G10457" t="s">
        <v>19450</v>
      </c>
      <c r="H10457" s="18" t="s">
        <v>19449</v>
      </c>
    </row>
    <row r="10458" spans="1:8" x14ac:dyDescent="0.25">
      <c r="A10458" s="19"/>
      <c r="G10458" t="s">
        <v>19448</v>
      </c>
      <c r="H10458" s="18" t="s">
        <v>19453</v>
      </c>
    </row>
    <row r="10459" spans="1:8" x14ac:dyDescent="0.25">
      <c r="A10459" s="19"/>
      <c r="G10459" t="s">
        <v>19446</v>
      </c>
      <c r="H10459" s="18" t="s">
        <v>19451</v>
      </c>
    </row>
    <row r="10460" spans="1:8" x14ac:dyDescent="0.25">
      <c r="A10460" s="19"/>
      <c r="G10460" t="s">
        <v>19444</v>
      </c>
      <c r="H10460" s="18" t="s">
        <v>19443</v>
      </c>
    </row>
    <row r="10461" spans="1:8" x14ac:dyDescent="0.25">
      <c r="A10461" s="19"/>
      <c r="G10461" t="s">
        <v>19442</v>
      </c>
      <c r="H10461" s="18" t="s">
        <v>19439</v>
      </c>
    </row>
    <row r="10462" spans="1:8" x14ac:dyDescent="0.25">
      <c r="A10462" s="19"/>
      <c r="G10462" t="s">
        <v>19440</v>
      </c>
      <c r="H10462" s="18" t="s">
        <v>19441</v>
      </c>
    </row>
    <row r="10463" spans="1:8" x14ac:dyDescent="0.25">
      <c r="A10463" s="19"/>
      <c r="G10463" t="s">
        <v>19438</v>
      </c>
      <c r="H10463" s="18" t="s">
        <v>19437</v>
      </c>
    </row>
    <row r="10464" spans="1:8" x14ac:dyDescent="0.25">
      <c r="A10464" s="19"/>
      <c r="G10464" t="s">
        <v>19436</v>
      </c>
      <c r="H10464" s="18" t="s">
        <v>19435</v>
      </c>
    </row>
    <row r="10465" spans="1:8" x14ac:dyDescent="0.25">
      <c r="A10465" s="19"/>
      <c r="G10465" t="s">
        <v>19434</v>
      </c>
      <c r="H10465" s="18" t="s">
        <v>19421</v>
      </c>
    </row>
    <row r="10466" spans="1:8" x14ac:dyDescent="0.25">
      <c r="A10466" s="19"/>
      <c r="G10466" t="s">
        <v>19432</v>
      </c>
      <c r="H10466" s="18" t="s">
        <v>19423</v>
      </c>
    </row>
    <row r="10467" spans="1:8" x14ac:dyDescent="0.25">
      <c r="A10467" s="19"/>
      <c r="G10467" t="s">
        <v>19430</v>
      </c>
      <c r="H10467" s="18" t="s">
        <v>19417</v>
      </c>
    </row>
    <row r="10468" spans="1:8" x14ac:dyDescent="0.25">
      <c r="A10468" s="19"/>
      <c r="G10468" t="s">
        <v>19428</v>
      </c>
      <c r="H10468" s="18" t="s">
        <v>19419</v>
      </c>
    </row>
    <row r="10469" spans="1:8" x14ac:dyDescent="0.25">
      <c r="A10469" s="19"/>
      <c r="G10469" t="s">
        <v>19426</v>
      </c>
      <c r="H10469" s="18" t="s">
        <v>19425</v>
      </c>
    </row>
    <row r="10470" spans="1:8" x14ac:dyDescent="0.25">
      <c r="A10470" s="19"/>
      <c r="G10470" t="s">
        <v>19424</v>
      </c>
      <c r="H10470" s="18" t="s">
        <v>19431</v>
      </c>
    </row>
    <row r="10471" spans="1:8" x14ac:dyDescent="0.25">
      <c r="A10471" s="19"/>
      <c r="G10471" t="s">
        <v>19422</v>
      </c>
      <c r="H10471" s="18" t="s">
        <v>19433</v>
      </c>
    </row>
    <row r="10472" spans="1:8" x14ac:dyDescent="0.25">
      <c r="A10472" s="19"/>
      <c r="G10472" t="s">
        <v>19420</v>
      </c>
      <c r="H10472" s="18" t="s">
        <v>19427</v>
      </c>
    </row>
    <row r="10473" spans="1:8" x14ac:dyDescent="0.25">
      <c r="A10473" s="19"/>
      <c r="G10473" t="s">
        <v>19418</v>
      </c>
      <c r="H10473" s="18" t="s">
        <v>19429</v>
      </c>
    </row>
    <row r="10474" spans="1:8" x14ac:dyDescent="0.25">
      <c r="A10474" s="19"/>
      <c r="G10474" t="s">
        <v>38820</v>
      </c>
      <c r="H10474" s="18" t="s">
        <v>38819</v>
      </c>
    </row>
    <row r="10475" spans="1:8" x14ac:dyDescent="0.25">
      <c r="A10475" s="19"/>
      <c r="G10475" t="s">
        <v>38818</v>
      </c>
      <c r="H10475" s="18" t="s">
        <v>38817</v>
      </c>
    </row>
    <row r="10476" spans="1:8" x14ac:dyDescent="0.25">
      <c r="A10476" s="19"/>
      <c r="G10476" t="s">
        <v>19416</v>
      </c>
      <c r="H10476" s="18" t="s">
        <v>19411</v>
      </c>
    </row>
    <row r="10477" spans="1:8" x14ac:dyDescent="0.25">
      <c r="A10477" s="19"/>
      <c r="G10477" t="s">
        <v>19414</v>
      </c>
      <c r="H10477" s="18" t="s">
        <v>19409</v>
      </c>
    </row>
    <row r="10478" spans="1:8" x14ac:dyDescent="0.25">
      <c r="A10478" s="19"/>
      <c r="G10478" t="s">
        <v>19412</v>
      </c>
      <c r="H10478" s="18" t="s">
        <v>19415</v>
      </c>
    </row>
    <row r="10479" spans="1:8" x14ac:dyDescent="0.25">
      <c r="A10479" s="19"/>
      <c r="G10479" t="s">
        <v>19410</v>
      </c>
      <c r="H10479" s="18" t="s">
        <v>19413</v>
      </c>
    </row>
    <row r="10480" spans="1:8" x14ac:dyDescent="0.25">
      <c r="A10480" s="19"/>
      <c r="G10480" t="s">
        <v>38816</v>
      </c>
      <c r="H10480" s="18" t="s">
        <v>38815</v>
      </c>
    </row>
    <row r="10481" spans="1:8" x14ac:dyDescent="0.25">
      <c r="A10481" s="19"/>
      <c r="G10481" t="s">
        <v>38814</v>
      </c>
      <c r="H10481" s="18" t="s">
        <v>38813</v>
      </c>
    </row>
    <row r="10482" spans="1:8" x14ac:dyDescent="0.25">
      <c r="A10482" s="19"/>
      <c r="G10482" t="s">
        <v>19408</v>
      </c>
      <c r="H10482" s="18" t="s">
        <v>19407</v>
      </c>
    </row>
    <row r="10483" spans="1:8" x14ac:dyDescent="0.25">
      <c r="A10483" s="19"/>
      <c r="G10483" t="s">
        <v>19406</v>
      </c>
      <c r="H10483" s="18" t="s">
        <v>19403</v>
      </c>
    </row>
    <row r="10484" spans="1:8" x14ac:dyDescent="0.25">
      <c r="A10484" s="19"/>
      <c r="G10484" t="s">
        <v>19404</v>
      </c>
      <c r="H10484" s="18" t="s">
        <v>19405</v>
      </c>
    </row>
    <row r="10485" spans="1:8" x14ac:dyDescent="0.25">
      <c r="A10485" s="19"/>
      <c r="G10485" t="s">
        <v>38812</v>
      </c>
      <c r="H10485" s="18" t="s">
        <v>38811</v>
      </c>
    </row>
    <row r="10486" spans="1:8" x14ac:dyDescent="0.25">
      <c r="A10486" s="19"/>
      <c r="G10486" t="s">
        <v>38810</v>
      </c>
      <c r="H10486" s="18" t="s">
        <v>38809</v>
      </c>
    </row>
    <row r="10487" spans="1:8" x14ac:dyDescent="0.25">
      <c r="A10487" s="19"/>
      <c r="G10487" t="s">
        <v>38808</v>
      </c>
      <c r="H10487" s="18" t="s">
        <v>38807</v>
      </c>
    </row>
    <row r="10488" spans="1:8" x14ac:dyDescent="0.25">
      <c r="A10488" s="19"/>
      <c r="G10488" t="s">
        <v>19402</v>
      </c>
      <c r="H10488" s="18" t="s">
        <v>19401</v>
      </c>
    </row>
    <row r="10489" spans="1:8" x14ac:dyDescent="0.25">
      <c r="A10489" s="19"/>
      <c r="G10489" t="s">
        <v>38806</v>
      </c>
      <c r="H10489" s="18" t="s">
        <v>19398</v>
      </c>
    </row>
    <row r="10490" spans="1:8" x14ac:dyDescent="0.25">
      <c r="A10490" s="19"/>
      <c r="G10490" t="s">
        <v>38805</v>
      </c>
      <c r="H10490" s="18" t="s">
        <v>19397</v>
      </c>
    </row>
    <row r="10491" spans="1:8" x14ac:dyDescent="0.25">
      <c r="A10491" s="19"/>
      <c r="G10491" t="s">
        <v>38804</v>
      </c>
      <c r="H10491" s="18" t="s">
        <v>19400</v>
      </c>
    </row>
    <row r="10492" spans="1:8" x14ac:dyDescent="0.25">
      <c r="A10492" s="19"/>
      <c r="G10492" t="s">
        <v>38803</v>
      </c>
      <c r="H10492" s="18" t="s">
        <v>19399</v>
      </c>
    </row>
    <row r="10493" spans="1:8" x14ac:dyDescent="0.25">
      <c r="A10493" s="19"/>
      <c r="G10493" t="s">
        <v>38802</v>
      </c>
      <c r="H10493" s="18" t="s">
        <v>19394</v>
      </c>
    </row>
    <row r="10494" spans="1:8" x14ac:dyDescent="0.25">
      <c r="A10494" s="19"/>
      <c r="G10494" t="s">
        <v>38801</v>
      </c>
      <c r="H10494" s="18" t="s">
        <v>19395</v>
      </c>
    </row>
    <row r="10495" spans="1:8" x14ac:dyDescent="0.25">
      <c r="A10495" s="19"/>
      <c r="G10495" t="s">
        <v>38800</v>
      </c>
      <c r="H10495" s="18" t="s">
        <v>19396</v>
      </c>
    </row>
    <row r="10496" spans="1:8" x14ac:dyDescent="0.25">
      <c r="A10496" s="19"/>
      <c r="G10496" t="s">
        <v>38799</v>
      </c>
      <c r="H10496" s="18" t="s">
        <v>19393</v>
      </c>
    </row>
    <row r="10497" spans="1:8" x14ac:dyDescent="0.25">
      <c r="A10497" s="19"/>
      <c r="G10497" t="s">
        <v>38798</v>
      </c>
      <c r="H10497" s="18" t="s">
        <v>19390</v>
      </c>
    </row>
    <row r="10498" spans="1:8" x14ac:dyDescent="0.25">
      <c r="A10498" s="19"/>
      <c r="G10498" t="s">
        <v>38797</v>
      </c>
      <c r="H10498" s="18" t="s">
        <v>19391</v>
      </c>
    </row>
    <row r="10499" spans="1:8" x14ac:dyDescent="0.25">
      <c r="A10499" s="19"/>
      <c r="G10499" t="s">
        <v>38796</v>
      </c>
      <c r="H10499" s="18" t="s">
        <v>19392</v>
      </c>
    </row>
    <row r="10500" spans="1:8" x14ac:dyDescent="0.25">
      <c r="A10500" s="19"/>
      <c r="G10500" t="s">
        <v>19389</v>
      </c>
      <c r="H10500" s="18" t="s">
        <v>19386</v>
      </c>
    </row>
    <row r="10501" spans="1:8" x14ac:dyDescent="0.25">
      <c r="A10501" s="19"/>
      <c r="G10501" t="s">
        <v>19387</v>
      </c>
      <c r="H10501" s="18" t="s">
        <v>19388</v>
      </c>
    </row>
    <row r="10502" spans="1:8" x14ac:dyDescent="0.25">
      <c r="A10502" s="19"/>
      <c r="G10502" t="s">
        <v>19385</v>
      </c>
      <c r="H10502" s="18" t="s">
        <v>19384</v>
      </c>
    </row>
    <row r="10503" spans="1:8" x14ac:dyDescent="0.25">
      <c r="A10503" s="19"/>
      <c r="G10503" t="s">
        <v>19383</v>
      </c>
      <c r="H10503" s="18" t="s">
        <v>19382</v>
      </c>
    </row>
    <row r="10504" spans="1:8" x14ac:dyDescent="0.25">
      <c r="A10504" s="19"/>
      <c r="G10504" t="s">
        <v>19381</v>
      </c>
      <c r="H10504" s="18" t="s">
        <v>19378</v>
      </c>
    </row>
    <row r="10505" spans="1:8" x14ac:dyDescent="0.25">
      <c r="A10505" s="19"/>
      <c r="G10505" t="s">
        <v>19379</v>
      </c>
      <c r="H10505" s="18" t="s">
        <v>19380</v>
      </c>
    </row>
    <row r="10506" spans="1:8" x14ac:dyDescent="0.25">
      <c r="A10506" s="19"/>
      <c r="G10506" t="s">
        <v>38795</v>
      </c>
      <c r="H10506" s="18" t="s">
        <v>38794</v>
      </c>
    </row>
    <row r="10507" spans="1:8" x14ac:dyDescent="0.25">
      <c r="A10507" s="19"/>
      <c r="G10507" t="s">
        <v>38793</v>
      </c>
      <c r="H10507" s="18" t="s">
        <v>38792</v>
      </c>
    </row>
    <row r="10508" spans="1:8" x14ac:dyDescent="0.25">
      <c r="A10508" s="19"/>
      <c r="G10508" t="s">
        <v>38791</v>
      </c>
      <c r="H10508" s="18" t="s">
        <v>38790</v>
      </c>
    </row>
    <row r="10509" spans="1:8" x14ac:dyDescent="0.25">
      <c r="A10509" s="731" t="s">
        <v>204</v>
      </c>
      <c r="B10509" s="732"/>
      <c r="C10509" s="732"/>
      <c r="D10509" s="732"/>
      <c r="E10509" s="732"/>
      <c r="F10509" s="732"/>
      <c r="G10509" s="732"/>
      <c r="H10509" s="733"/>
    </row>
    <row r="10510" spans="1:8" x14ac:dyDescent="0.25">
      <c r="A10510" s="734" t="s">
        <v>7192</v>
      </c>
      <c r="B10510" s="735"/>
      <c r="C10510" s="735"/>
      <c r="D10510" s="735"/>
      <c r="E10510" s="735" t="s">
        <v>3794</v>
      </c>
      <c r="F10510" s="735"/>
      <c r="G10510" s="735"/>
      <c r="H10510" s="736"/>
    </row>
    <row r="10511" spans="1:8" x14ac:dyDescent="0.25">
      <c r="A10511" s="328" t="s">
        <v>11302</v>
      </c>
      <c r="B10511" s="290" t="s">
        <v>7190</v>
      </c>
      <c r="C10511" s="290" t="s">
        <v>7189</v>
      </c>
      <c r="D10511" s="291" t="s">
        <v>7188</v>
      </c>
      <c r="E10511" s="288" t="s">
        <v>7191</v>
      </c>
      <c r="F10511" s="290" t="s">
        <v>7190</v>
      </c>
      <c r="G10511" s="290" t="s">
        <v>7189</v>
      </c>
      <c r="H10511" s="327" t="s">
        <v>7188</v>
      </c>
    </row>
    <row r="10512" spans="1:8" x14ac:dyDescent="0.25">
      <c r="A10512" s="19" t="s">
        <v>35334</v>
      </c>
      <c r="B10512" t="s">
        <v>38786</v>
      </c>
      <c r="C10512" t="s">
        <v>38701</v>
      </c>
      <c r="D10512" t="s">
        <v>421</v>
      </c>
      <c r="E10512" t="s">
        <v>35333</v>
      </c>
      <c r="F10512" t="s">
        <v>38789</v>
      </c>
      <c r="G10512" t="s">
        <v>38788</v>
      </c>
      <c r="H10512" s="18" t="s">
        <v>1731</v>
      </c>
    </row>
    <row r="10513" spans="1:8" x14ac:dyDescent="0.25">
      <c r="A10513" s="19" t="s">
        <v>35332</v>
      </c>
      <c r="B10513" t="s">
        <v>38787</v>
      </c>
      <c r="C10513" t="s">
        <v>38699</v>
      </c>
      <c r="D10513" t="s">
        <v>500</v>
      </c>
      <c r="E10513" t="s">
        <v>35331</v>
      </c>
      <c r="F10513" t="s">
        <v>38786</v>
      </c>
      <c r="G10513" t="s">
        <v>38785</v>
      </c>
      <c r="H10513" s="18" t="s">
        <v>1788</v>
      </c>
    </row>
    <row r="10514" spans="1:8" x14ac:dyDescent="0.25">
      <c r="A10514" s="19" t="s">
        <v>35330</v>
      </c>
      <c r="B10514" t="s">
        <v>38784</v>
      </c>
      <c r="C10514" t="s">
        <v>38697</v>
      </c>
      <c r="D10514" t="s">
        <v>560</v>
      </c>
      <c r="E10514" t="s">
        <v>35329</v>
      </c>
      <c r="F10514" t="s">
        <v>38783</v>
      </c>
      <c r="G10514" t="s">
        <v>38782</v>
      </c>
      <c r="H10514" s="18" t="s">
        <v>1836</v>
      </c>
    </row>
    <row r="10515" spans="1:8" x14ac:dyDescent="0.25">
      <c r="A10515" s="19" t="s">
        <v>35328</v>
      </c>
      <c r="B10515" t="s">
        <v>962</v>
      </c>
      <c r="C10515" t="s">
        <v>38693</v>
      </c>
      <c r="D10515" t="s">
        <v>613</v>
      </c>
      <c r="E10515" t="s">
        <v>35327</v>
      </c>
      <c r="F10515" t="s">
        <v>38781</v>
      </c>
      <c r="G10515" t="s">
        <v>38780</v>
      </c>
      <c r="H10515" s="18" t="s">
        <v>1879</v>
      </c>
    </row>
    <row r="10516" spans="1:8" x14ac:dyDescent="0.25">
      <c r="A10516" s="19" t="s">
        <v>35326</v>
      </c>
      <c r="B10516" t="s">
        <v>38779</v>
      </c>
      <c r="C10516" t="s">
        <v>38691</v>
      </c>
      <c r="D10516" t="s">
        <v>661</v>
      </c>
      <c r="E10516" t="s">
        <v>35325</v>
      </c>
      <c r="F10516" t="s">
        <v>38778</v>
      </c>
      <c r="G10516" t="s">
        <v>38777</v>
      </c>
      <c r="H10516" s="18" t="s">
        <v>1920</v>
      </c>
    </row>
    <row r="10517" spans="1:8" x14ac:dyDescent="0.25">
      <c r="A10517" s="19" t="s">
        <v>35324</v>
      </c>
      <c r="B10517" t="s">
        <v>38776</v>
      </c>
      <c r="C10517" t="s">
        <v>38689</v>
      </c>
      <c r="D10517" t="s">
        <v>706</v>
      </c>
      <c r="E10517" t="s">
        <v>35323</v>
      </c>
      <c r="F10517" t="s">
        <v>38775</v>
      </c>
      <c r="G10517" t="s">
        <v>38774</v>
      </c>
      <c r="H10517" s="18" t="s">
        <v>1957</v>
      </c>
    </row>
    <row r="10518" spans="1:8" x14ac:dyDescent="0.25">
      <c r="A10518" s="19" t="s">
        <v>35322</v>
      </c>
      <c r="B10518" t="s">
        <v>38773</v>
      </c>
      <c r="C10518" t="s">
        <v>38687</v>
      </c>
      <c r="D10518" t="s">
        <v>747</v>
      </c>
      <c r="E10518" t="s">
        <v>35321</v>
      </c>
      <c r="F10518" t="s">
        <v>38772</v>
      </c>
      <c r="G10518" t="s">
        <v>38771</v>
      </c>
      <c r="H10518" s="18" t="s">
        <v>1990</v>
      </c>
    </row>
    <row r="10519" spans="1:8" x14ac:dyDescent="0.25">
      <c r="A10519" s="19" t="s">
        <v>35320</v>
      </c>
      <c r="B10519" t="s">
        <v>1423</v>
      </c>
      <c r="C10519" t="s">
        <v>38684</v>
      </c>
      <c r="D10519" t="s">
        <v>784</v>
      </c>
      <c r="E10519" t="s">
        <v>35319</v>
      </c>
      <c r="F10519" t="s">
        <v>38770</v>
      </c>
      <c r="G10519" t="s">
        <v>38769</v>
      </c>
      <c r="H10519" s="18" t="s">
        <v>2022</v>
      </c>
    </row>
    <row r="10520" spans="1:8" x14ac:dyDescent="0.25">
      <c r="A10520" s="19" t="s">
        <v>35318</v>
      </c>
      <c r="B10520" t="s">
        <v>38768</v>
      </c>
      <c r="C10520" t="s">
        <v>38680</v>
      </c>
      <c r="D10520" t="s">
        <v>820</v>
      </c>
      <c r="E10520" t="s">
        <v>35317</v>
      </c>
      <c r="F10520" t="s">
        <v>38767</v>
      </c>
      <c r="G10520" t="s">
        <v>38766</v>
      </c>
      <c r="H10520" s="18" t="s">
        <v>2052</v>
      </c>
    </row>
    <row r="10521" spans="1:8" x14ac:dyDescent="0.25">
      <c r="A10521" s="19" t="s">
        <v>35316</v>
      </c>
      <c r="B10521" t="s">
        <v>38765</v>
      </c>
      <c r="C10521" t="s">
        <v>38677</v>
      </c>
      <c r="D10521" t="s">
        <v>853</v>
      </c>
      <c r="E10521" t="s">
        <v>35315</v>
      </c>
      <c r="F10521" t="s">
        <v>38764</v>
      </c>
      <c r="G10521" t="s">
        <v>38763</v>
      </c>
      <c r="H10521" s="18" t="s">
        <v>2080</v>
      </c>
    </row>
    <row r="10522" spans="1:8" x14ac:dyDescent="0.25">
      <c r="A10522" s="19" t="s">
        <v>35314</v>
      </c>
      <c r="B10522" t="s">
        <v>38762</v>
      </c>
      <c r="C10522" t="s">
        <v>38673</v>
      </c>
      <c r="D10522" t="s">
        <v>882</v>
      </c>
      <c r="E10522" t="s">
        <v>35313</v>
      </c>
      <c r="F10522" t="s">
        <v>2122</v>
      </c>
      <c r="G10522" t="s">
        <v>38761</v>
      </c>
      <c r="H10522" s="18" t="s">
        <v>2106</v>
      </c>
    </row>
    <row r="10523" spans="1:8" x14ac:dyDescent="0.25">
      <c r="A10523" s="19" t="s">
        <v>35312</v>
      </c>
      <c r="B10523" t="s">
        <v>38760</v>
      </c>
      <c r="C10523" t="s">
        <v>38670</v>
      </c>
      <c r="D10523" t="s">
        <v>911</v>
      </c>
      <c r="E10523" t="s">
        <v>35311</v>
      </c>
      <c r="F10523" t="s">
        <v>38759</v>
      </c>
      <c r="G10523" t="s">
        <v>38758</v>
      </c>
      <c r="H10523" s="18" t="s">
        <v>2131</v>
      </c>
    </row>
    <row r="10524" spans="1:8" x14ac:dyDescent="0.25">
      <c r="A10524" s="19" t="s">
        <v>35310</v>
      </c>
      <c r="B10524" t="s">
        <v>38757</v>
      </c>
      <c r="C10524" t="s">
        <v>38667</v>
      </c>
      <c r="D10524" t="s">
        <v>940</v>
      </c>
      <c r="E10524" t="s">
        <v>35309</v>
      </c>
      <c r="F10524" t="s">
        <v>38756</v>
      </c>
      <c r="G10524" t="s">
        <v>38755</v>
      </c>
      <c r="H10524" s="18" t="s">
        <v>2154</v>
      </c>
    </row>
    <row r="10525" spans="1:8" x14ac:dyDescent="0.25">
      <c r="A10525" s="19" t="s">
        <v>35308</v>
      </c>
      <c r="B10525" t="s">
        <v>7130</v>
      </c>
      <c r="C10525" t="s">
        <v>38664</v>
      </c>
      <c r="D10525" t="s">
        <v>968</v>
      </c>
      <c r="E10525" t="s">
        <v>35307</v>
      </c>
      <c r="F10525" t="s">
        <v>38754</v>
      </c>
      <c r="G10525" t="s">
        <v>38753</v>
      </c>
      <c r="H10525" s="18" t="s">
        <v>2178</v>
      </c>
    </row>
    <row r="10526" spans="1:8" x14ac:dyDescent="0.25">
      <c r="A10526" s="19" t="s">
        <v>35306</v>
      </c>
      <c r="B10526" t="s">
        <v>38752</v>
      </c>
      <c r="C10526" t="s">
        <v>38661</v>
      </c>
      <c r="D10526" t="s">
        <v>995</v>
      </c>
      <c r="E10526" t="s">
        <v>35305</v>
      </c>
      <c r="F10526" t="s">
        <v>38751</v>
      </c>
      <c r="G10526" t="s">
        <v>38750</v>
      </c>
      <c r="H10526" s="18" t="s">
        <v>2201</v>
      </c>
    </row>
    <row r="10527" spans="1:8" x14ac:dyDescent="0.25">
      <c r="A10527" s="19" t="s">
        <v>35304</v>
      </c>
      <c r="B10527" t="s">
        <v>740</v>
      </c>
      <c r="C10527" t="s">
        <v>38657</v>
      </c>
      <c r="D10527" t="s">
        <v>1020</v>
      </c>
      <c r="E10527" t="s">
        <v>35303</v>
      </c>
      <c r="F10527" t="s">
        <v>38749</v>
      </c>
      <c r="G10527" t="s">
        <v>38748</v>
      </c>
      <c r="H10527" s="18" t="s">
        <v>2222</v>
      </c>
    </row>
    <row r="10528" spans="1:8" x14ac:dyDescent="0.25">
      <c r="A10528" s="19" t="s">
        <v>35302</v>
      </c>
      <c r="B10528" t="s">
        <v>38747</v>
      </c>
      <c r="C10528" t="s">
        <v>38654</v>
      </c>
      <c r="D10528" t="s">
        <v>1043</v>
      </c>
      <c r="E10528" t="s">
        <v>35301</v>
      </c>
      <c r="F10528" t="s">
        <v>38746</v>
      </c>
      <c r="G10528" t="s">
        <v>38745</v>
      </c>
      <c r="H10528" s="18" t="s">
        <v>2242</v>
      </c>
    </row>
    <row r="10529" spans="1:8" x14ac:dyDescent="0.25">
      <c r="A10529" s="19" t="s">
        <v>35300</v>
      </c>
      <c r="B10529" t="s">
        <v>38744</v>
      </c>
      <c r="C10529" t="s">
        <v>38650</v>
      </c>
      <c r="D10529" t="s">
        <v>1065</v>
      </c>
      <c r="E10529" t="s">
        <v>35299</v>
      </c>
      <c r="F10529" t="s">
        <v>38743</v>
      </c>
      <c r="G10529" t="s">
        <v>38742</v>
      </c>
      <c r="H10529" s="18" t="s">
        <v>2262</v>
      </c>
    </row>
    <row r="10530" spans="1:8" x14ac:dyDescent="0.25">
      <c r="A10530" s="19" t="s">
        <v>35298</v>
      </c>
      <c r="B10530" t="s">
        <v>1571</v>
      </c>
      <c r="C10530" t="s">
        <v>38646</v>
      </c>
      <c r="D10530" t="s">
        <v>1084</v>
      </c>
      <c r="E10530" t="s">
        <v>35297</v>
      </c>
      <c r="F10530" t="s">
        <v>7130</v>
      </c>
      <c r="G10530" t="s">
        <v>38741</v>
      </c>
      <c r="H10530" s="18" t="s">
        <v>2282</v>
      </c>
    </row>
    <row r="10531" spans="1:8" x14ac:dyDescent="0.25">
      <c r="A10531" s="19" t="s">
        <v>35296</v>
      </c>
      <c r="B10531" t="s">
        <v>38740</v>
      </c>
      <c r="C10531" t="s">
        <v>38739</v>
      </c>
      <c r="D10531" t="s">
        <v>1103</v>
      </c>
      <c r="E10531" t="s">
        <v>35295</v>
      </c>
      <c r="F10531" t="s">
        <v>2515</v>
      </c>
      <c r="G10531" t="s">
        <v>38738</v>
      </c>
      <c r="H10531" s="18" t="s">
        <v>2302</v>
      </c>
    </row>
    <row r="10532" spans="1:8" x14ac:dyDescent="0.25">
      <c r="A10532" s="19" t="s">
        <v>35294</v>
      </c>
      <c r="B10532" t="s">
        <v>1080</v>
      </c>
      <c r="C10532" t="s">
        <v>38737</v>
      </c>
      <c r="D10532" t="s">
        <v>1120</v>
      </c>
      <c r="E10532" t="s">
        <v>35293</v>
      </c>
      <c r="F10532" t="s">
        <v>38736</v>
      </c>
      <c r="G10532" t="s">
        <v>38735</v>
      </c>
      <c r="H10532" s="18" t="s">
        <v>2321</v>
      </c>
    </row>
    <row r="10533" spans="1:8" x14ac:dyDescent="0.25">
      <c r="A10533" s="19" t="s">
        <v>35292</v>
      </c>
      <c r="B10533" t="s">
        <v>1444</v>
      </c>
      <c r="C10533" t="s">
        <v>38734</v>
      </c>
      <c r="D10533" t="s">
        <v>22363</v>
      </c>
      <c r="E10533" t="s">
        <v>35291</v>
      </c>
      <c r="F10533" t="s">
        <v>38733</v>
      </c>
      <c r="G10533" t="s">
        <v>38732</v>
      </c>
      <c r="H10533" s="18" t="s">
        <v>2339</v>
      </c>
    </row>
    <row r="10534" spans="1:8" x14ac:dyDescent="0.25">
      <c r="A10534" s="19" t="s">
        <v>35290</v>
      </c>
      <c r="B10534" t="s">
        <v>38731</v>
      </c>
      <c r="C10534" t="s">
        <v>38730</v>
      </c>
      <c r="D10534" t="s">
        <v>1150</v>
      </c>
      <c r="E10534" t="s">
        <v>35289</v>
      </c>
      <c r="F10534" t="s">
        <v>38729</v>
      </c>
      <c r="G10534" t="s">
        <v>38728</v>
      </c>
      <c r="H10534" s="18" t="s">
        <v>2357</v>
      </c>
    </row>
    <row r="10535" spans="1:8" x14ac:dyDescent="0.25">
      <c r="A10535" s="19" t="s">
        <v>35288</v>
      </c>
      <c r="B10535" t="s">
        <v>1543</v>
      </c>
      <c r="C10535" t="s">
        <v>38727</v>
      </c>
      <c r="D10535" t="s">
        <v>1165</v>
      </c>
      <c r="E10535" t="s">
        <v>35287</v>
      </c>
      <c r="F10535" t="s">
        <v>1080</v>
      </c>
      <c r="G10535" t="s">
        <v>38726</v>
      </c>
      <c r="H10535" s="18" t="s">
        <v>2374</v>
      </c>
    </row>
    <row r="10536" spans="1:8" x14ac:dyDescent="0.25">
      <c r="A10536" s="19" t="s">
        <v>35286</v>
      </c>
      <c r="B10536" t="s">
        <v>38725</v>
      </c>
      <c r="C10536" t="s">
        <v>38724</v>
      </c>
      <c r="D10536" t="s">
        <v>1180</v>
      </c>
      <c r="E10536" t="s">
        <v>35285</v>
      </c>
      <c r="F10536" t="s">
        <v>38723</v>
      </c>
      <c r="G10536" t="s">
        <v>38722</v>
      </c>
      <c r="H10536" s="18" t="s">
        <v>2391</v>
      </c>
    </row>
    <row r="10537" spans="1:8" x14ac:dyDescent="0.25">
      <c r="A10537" s="19" t="s">
        <v>35284</v>
      </c>
      <c r="B10537" t="s">
        <v>1603</v>
      </c>
      <c r="C10537" t="s">
        <v>38721</v>
      </c>
      <c r="D10537" t="s">
        <v>1194</v>
      </c>
      <c r="E10537" t="s">
        <v>35283</v>
      </c>
      <c r="F10537" t="s">
        <v>2637</v>
      </c>
      <c r="G10537" t="s">
        <v>38720</v>
      </c>
      <c r="H10537" s="18" t="s">
        <v>2405</v>
      </c>
    </row>
    <row r="10538" spans="1:8" x14ac:dyDescent="0.25">
      <c r="A10538" s="19" t="s">
        <v>35282</v>
      </c>
      <c r="B10538" t="s">
        <v>549</v>
      </c>
      <c r="C10538" t="s">
        <v>38719</v>
      </c>
      <c r="D10538" t="s">
        <v>1207</v>
      </c>
      <c r="E10538" t="s">
        <v>35281</v>
      </c>
      <c r="F10538" t="s">
        <v>2603</v>
      </c>
      <c r="G10538" t="s">
        <v>38718</v>
      </c>
      <c r="H10538" s="18" t="s">
        <v>2419</v>
      </c>
    </row>
    <row r="10539" spans="1:8" x14ac:dyDescent="0.25">
      <c r="A10539" s="19" t="s">
        <v>35280</v>
      </c>
      <c r="B10539" t="s">
        <v>1293</v>
      </c>
      <c r="C10539" t="s">
        <v>38717</v>
      </c>
      <c r="D10539" t="s">
        <v>1219</v>
      </c>
      <c r="E10539" t="s">
        <v>35279</v>
      </c>
      <c r="F10539" t="s">
        <v>2257</v>
      </c>
      <c r="G10539" t="s">
        <v>38716</v>
      </c>
      <c r="H10539" s="18" t="s">
        <v>2432</v>
      </c>
    </row>
    <row r="10540" spans="1:8" x14ac:dyDescent="0.25">
      <c r="A10540" s="19" t="s">
        <v>35278</v>
      </c>
      <c r="B10540" t="s">
        <v>1392</v>
      </c>
      <c r="C10540" t="s">
        <v>38715</v>
      </c>
      <c r="D10540" t="s">
        <v>1232</v>
      </c>
      <c r="E10540" t="s">
        <v>35277</v>
      </c>
      <c r="F10540" t="s">
        <v>2012</v>
      </c>
      <c r="G10540" t="s">
        <v>38714</v>
      </c>
      <c r="H10540" s="18" t="s">
        <v>2445</v>
      </c>
    </row>
    <row r="10541" spans="1:8" x14ac:dyDescent="0.25">
      <c r="A10541" s="19" t="s">
        <v>35276</v>
      </c>
      <c r="B10541" t="s">
        <v>22424</v>
      </c>
      <c r="C10541" t="s">
        <v>38713</v>
      </c>
      <c r="D10541" t="s">
        <v>22380</v>
      </c>
      <c r="E10541" t="s">
        <v>35275</v>
      </c>
      <c r="F10541" t="s">
        <v>2387</v>
      </c>
      <c r="G10541" t="s">
        <v>38712</v>
      </c>
      <c r="H10541" s="18" t="s">
        <v>2458</v>
      </c>
    </row>
    <row r="10542" spans="1:8" x14ac:dyDescent="0.25">
      <c r="A10542" s="19" t="s">
        <v>35274</v>
      </c>
      <c r="B10542" t="s">
        <v>1595</v>
      </c>
      <c r="C10542" t="s">
        <v>38711</v>
      </c>
      <c r="D10542" t="s">
        <v>1255</v>
      </c>
      <c r="E10542" t="s">
        <v>35273</v>
      </c>
      <c r="F10542" t="s">
        <v>2491</v>
      </c>
      <c r="G10542" t="s">
        <v>38710</v>
      </c>
      <c r="H10542" s="18" t="s">
        <v>2470</v>
      </c>
    </row>
    <row r="10543" spans="1:8" x14ac:dyDescent="0.25">
      <c r="A10543" s="19" t="s">
        <v>35272</v>
      </c>
      <c r="B10543" t="s">
        <v>22419</v>
      </c>
      <c r="C10543" t="s">
        <v>38709</v>
      </c>
      <c r="D10543" t="s">
        <v>1265</v>
      </c>
      <c r="E10543" t="s">
        <v>35271</v>
      </c>
      <c r="F10543" t="s">
        <v>2649</v>
      </c>
      <c r="G10543" t="s">
        <v>38708</v>
      </c>
      <c r="H10543" s="18" t="s">
        <v>2482</v>
      </c>
    </row>
    <row r="10544" spans="1:8" x14ac:dyDescent="0.25">
      <c r="A10544" s="19" t="s">
        <v>35270</v>
      </c>
      <c r="B10544" t="s">
        <v>38707</v>
      </c>
      <c r="C10544" t="s">
        <v>38706</v>
      </c>
      <c r="D10544" t="s">
        <v>1275</v>
      </c>
      <c r="E10544" t="s">
        <v>35269</v>
      </c>
      <c r="F10544" t="s">
        <v>2401</v>
      </c>
      <c r="G10544" t="s">
        <v>38705</v>
      </c>
      <c r="H10544" s="18" t="s">
        <v>2494</v>
      </c>
    </row>
    <row r="10545" spans="1:8" x14ac:dyDescent="0.25">
      <c r="A10545" s="19" t="s">
        <v>35268</v>
      </c>
      <c r="B10545" t="s">
        <v>22414</v>
      </c>
      <c r="C10545" t="s">
        <v>38704</v>
      </c>
      <c r="D10545" t="s">
        <v>1285</v>
      </c>
      <c r="E10545" t="s">
        <v>35267</v>
      </c>
      <c r="F10545" t="s">
        <v>2526</v>
      </c>
      <c r="G10545" t="s">
        <v>38703</v>
      </c>
      <c r="H10545" s="18" t="s">
        <v>2506</v>
      </c>
    </row>
    <row r="10546" spans="1:8" x14ac:dyDescent="0.25">
      <c r="A10546" s="19" t="s">
        <v>35266</v>
      </c>
      <c r="B10546" t="s">
        <v>1376</v>
      </c>
      <c r="C10546" t="s">
        <v>38702</v>
      </c>
      <c r="D10546" t="s">
        <v>1295</v>
      </c>
      <c r="E10546" t="s">
        <v>35265</v>
      </c>
      <c r="F10546" t="s">
        <v>2097</v>
      </c>
      <c r="G10546" t="s">
        <v>38701</v>
      </c>
      <c r="H10546" s="18" t="s">
        <v>1721</v>
      </c>
    </row>
    <row r="10547" spans="1:8" x14ac:dyDescent="0.25">
      <c r="A10547" s="19" t="s">
        <v>35264</v>
      </c>
      <c r="B10547" t="s">
        <v>1241</v>
      </c>
      <c r="C10547" t="s">
        <v>38700</v>
      </c>
      <c r="D10547" t="s">
        <v>1304</v>
      </c>
      <c r="E10547" t="s">
        <v>35263</v>
      </c>
      <c r="F10547" t="s">
        <v>2042</v>
      </c>
      <c r="G10547" t="s">
        <v>38699</v>
      </c>
      <c r="H10547" s="18" t="s">
        <v>1779</v>
      </c>
    </row>
    <row r="10548" spans="1:8" x14ac:dyDescent="0.25">
      <c r="A10548" s="19" t="s">
        <v>35262</v>
      </c>
      <c r="B10548" t="s">
        <v>1328</v>
      </c>
      <c r="C10548" t="s">
        <v>38698</v>
      </c>
      <c r="D10548" t="s">
        <v>1313</v>
      </c>
      <c r="E10548" t="s">
        <v>35261</v>
      </c>
      <c r="F10548" t="s">
        <v>2415</v>
      </c>
      <c r="G10548" t="s">
        <v>38697</v>
      </c>
      <c r="H10548" s="18" t="s">
        <v>1827</v>
      </c>
    </row>
    <row r="10549" spans="1:8" x14ac:dyDescent="0.25">
      <c r="A10549" s="19" t="s">
        <v>35260</v>
      </c>
      <c r="B10549" t="s">
        <v>38696</v>
      </c>
      <c r="C10549" t="s">
        <v>38695</v>
      </c>
      <c r="D10549" t="s">
        <v>1322</v>
      </c>
      <c r="E10549" t="s">
        <v>35259</v>
      </c>
      <c r="F10549" t="s">
        <v>38694</v>
      </c>
      <c r="G10549" t="s">
        <v>38693</v>
      </c>
      <c r="H10549" s="18" t="s">
        <v>1871</v>
      </c>
    </row>
    <row r="10550" spans="1:8" x14ac:dyDescent="0.25">
      <c r="A10550" s="19" t="s">
        <v>35258</v>
      </c>
      <c r="B10550" t="s">
        <v>1583</v>
      </c>
      <c r="C10550" t="s">
        <v>38692</v>
      </c>
      <c r="D10550" t="s">
        <v>1330</v>
      </c>
      <c r="E10550" t="s">
        <v>35257</v>
      </c>
      <c r="F10550" t="s">
        <v>2070</v>
      </c>
      <c r="G10550" t="s">
        <v>38691</v>
      </c>
      <c r="H10550" s="18" t="s">
        <v>1913</v>
      </c>
    </row>
    <row r="10551" spans="1:8" x14ac:dyDescent="0.25">
      <c r="A10551" s="19" t="s">
        <v>35256</v>
      </c>
      <c r="B10551" t="s">
        <v>1437</v>
      </c>
      <c r="C10551" t="s">
        <v>38690</v>
      </c>
      <c r="D10551" t="s">
        <v>1338</v>
      </c>
      <c r="E10551" t="s">
        <v>35255</v>
      </c>
      <c r="F10551" t="s">
        <v>35254</v>
      </c>
      <c r="G10551" t="s">
        <v>38689</v>
      </c>
      <c r="H10551" s="18" t="s">
        <v>1950</v>
      </c>
    </row>
    <row r="10552" spans="1:8" x14ac:dyDescent="0.25">
      <c r="A10552" s="19" t="s">
        <v>35253</v>
      </c>
      <c r="B10552" t="s">
        <v>1408</v>
      </c>
      <c r="C10552" t="s">
        <v>38688</v>
      </c>
      <c r="D10552" t="s">
        <v>1346</v>
      </c>
      <c r="E10552" t="s">
        <v>35252</v>
      </c>
      <c r="F10552" t="s">
        <v>35251</v>
      </c>
      <c r="G10552" t="s">
        <v>38687</v>
      </c>
      <c r="H10552" s="18" t="s">
        <v>1984</v>
      </c>
    </row>
    <row r="10553" spans="1:8" x14ac:dyDescent="0.25">
      <c r="A10553" s="19" t="s">
        <v>35250</v>
      </c>
      <c r="B10553" t="s">
        <v>1587</v>
      </c>
      <c r="C10553" t="s">
        <v>38686</v>
      </c>
      <c r="D10553" t="s">
        <v>1354</v>
      </c>
      <c r="E10553" t="s">
        <v>35249</v>
      </c>
      <c r="F10553" t="s">
        <v>38685</v>
      </c>
      <c r="G10553" t="s">
        <v>38684</v>
      </c>
      <c r="H10553" s="18" t="s">
        <v>2017</v>
      </c>
    </row>
    <row r="10554" spans="1:8" x14ac:dyDescent="0.25">
      <c r="A10554" s="19" t="s">
        <v>35248</v>
      </c>
      <c r="B10554" t="s">
        <v>38683</v>
      </c>
      <c r="C10554" t="s">
        <v>38682</v>
      </c>
      <c r="D10554" t="s">
        <v>1362</v>
      </c>
      <c r="E10554" t="s">
        <v>35247</v>
      </c>
      <c r="F10554" t="s">
        <v>38681</v>
      </c>
      <c r="G10554" t="s">
        <v>38680</v>
      </c>
      <c r="H10554" s="18" t="s">
        <v>2047</v>
      </c>
    </row>
    <row r="10555" spans="1:8" x14ac:dyDescent="0.25">
      <c r="A10555" s="19" t="s">
        <v>35246</v>
      </c>
      <c r="B10555" t="s">
        <v>1553</v>
      </c>
      <c r="C10555" t="s">
        <v>38679</v>
      </c>
      <c r="D10555" t="s">
        <v>1370</v>
      </c>
      <c r="E10555" t="s">
        <v>35245</v>
      </c>
      <c r="F10555" t="s">
        <v>38678</v>
      </c>
      <c r="G10555" t="s">
        <v>38677</v>
      </c>
      <c r="H10555" s="18" t="s">
        <v>2075</v>
      </c>
    </row>
    <row r="10556" spans="1:8" x14ac:dyDescent="0.25">
      <c r="A10556" s="19" t="s">
        <v>35244</v>
      </c>
      <c r="B10556" t="s">
        <v>38676</v>
      </c>
      <c r="C10556" t="s">
        <v>38675</v>
      </c>
      <c r="D10556" t="s">
        <v>1378</v>
      </c>
      <c r="E10556" t="s">
        <v>35243</v>
      </c>
      <c r="F10556" t="s">
        <v>38674</v>
      </c>
      <c r="G10556" t="s">
        <v>38673</v>
      </c>
      <c r="H10556" s="18" t="s">
        <v>2101</v>
      </c>
    </row>
    <row r="10557" spans="1:8" x14ac:dyDescent="0.25">
      <c r="A10557" s="19" t="s">
        <v>35242</v>
      </c>
      <c r="B10557" t="s">
        <v>1493</v>
      </c>
      <c r="C10557" t="s">
        <v>38672</v>
      </c>
      <c r="D10557" t="s">
        <v>1386</v>
      </c>
      <c r="E10557" t="s">
        <v>35241</v>
      </c>
      <c r="F10557" t="s">
        <v>38671</v>
      </c>
      <c r="G10557" t="s">
        <v>38670</v>
      </c>
      <c r="H10557" s="18" t="s">
        <v>2126</v>
      </c>
    </row>
    <row r="10558" spans="1:8" x14ac:dyDescent="0.25">
      <c r="A10558" s="19" t="s">
        <v>35240</v>
      </c>
      <c r="B10558" t="s">
        <v>1384</v>
      </c>
      <c r="C10558" t="s">
        <v>38669</v>
      </c>
      <c r="D10558" t="s">
        <v>1394</v>
      </c>
      <c r="E10558" t="s">
        <v>35239</v>
      </c>
      <c r="F10558" t="s">
        <v>38668</v>
      </c>
      <c r="G10558" t="s">
        <v>38667</v>
      </c>
      <c r="H10558" s="18" t="s">
        <v>2149</v>
      </c>
    </row>
    <row r="10559" spans="1:8" x14ac:dyDescent="0.25">
      <c r="A10559" s="19" t="s">
        <v>35238</v>
      </c>
      <c r="B10559" t="s">
        <v>1336</v>
      </c>
      <c r="C10559" t="s">
        <v>38666</v>
      </c>
      <c r="D10559" t="s">
        <v>1402</v>
      </c>
      <c r="E10559" t="s">
        <v>35237</v>
      </c>
      <c r="F10559" t="s">
        <v>38665</v>
      </c>
      <c r="G10559" t="s">
        <v>38664</v>
      </c>
      <c r="H10559" s="18" t="s">
        <v>2173</v>
      </c>
    </row>
    <row r="10560" spans="1:8" x14ac:dyDescent="0.25">
      <c r="A10560" s="19" t="s">
        <v>35236</v>
      </c>
      <c r="B10560" t="s">
        <v>1558</v>
      </c>
      <c r="C10560" t="s">
        <v>38663</v>
      </c>
      <c r="D10560" t="s">
        <v>1410</v>
      </c>
      <c r="E10560" t="s">
        <v>35235</v>
      </c>
      <c r="F10560" t="s">
        <v>38662</v>
      </c>
      <c r="G10560" t="s">
        <v>38661</v>
      </c>
      <c r="H10560" s="18" t="s">
        <v>2197</v>
      </c>
    </row>
    <row r="10561" spans="1:8" x14ac:dyDescent="0.25">
      <c r="A10561" s="19" t="s">
        <v>35234</v>
      </c>
      <c r="B10561" t="s">
        <v>38660</v>
      </c>
      <c r="C10561" t="s">
        <v>38659</v>
      </c>
      <c r="D10561" t="s">
        <v>1417</v>
      </c>
      <c r="E10561" t="s">
        <v>35233</v>
      </c>
      <c r="F10561" t="s">
        <v>38658</v>
      </c>
      <c r="G10561" t="s">
        <v>38657</v>
      </c>
      <c r="H10561" s="18" t="s">
        <v>2219</v>
      </c>
    </row>
    <row r="10562" spans="1:8" x14ac:dyDescent="0.25">
      <c r="A10562" s="19" t="s">
        <v>35232</v>
      </c>
      <c r="B10562" t="s">
        <v>35231</v>
      </c>
      <c r="C10562" t="s">
        <v>38656</v>
      </c>
      <c r="D10562" t="s">
        <v>1424</v>
      </c>
      <c r="E10562" t="s">
        <v>35230</v>
      </c>
      <c r="F10562" t="s">
        <v>38655</v>
      </c>
      <c r="G10562" t="s">
        <v>38654</v>
      </c>
      <c r="H10562" s="18" t="s">
        <v>2239</v>
      </c>
    </row>
    <row r="10563" spans="1:8" x14ac:dyDescent="0.25">
      <c r="A10563" s="19" t="s">
        <v>35229</v>
      </c>
      <c r="B10563" t="s">
        <v>38653</v>
      </c>
      <c r="C10563" t="s">
        <v>38652</v>
      </c>
      <c r="D10563" t="s">
        <v>1431</v>
      </c>
      <c r="E10563" t="s">
        <v>35228</v>
      </c>
      <c r="F10563" t="s">
        <v>38651</v>
      </c>
      <c r="G10563" t="s">
        <v>38650</v>
      </c>
      <c r="H10563" s="18" t="s">
        <v>2259</v>
      </c>
    </row>
    <row r="10564" spans="1:8" x14ac:dyDescent="0.25">
      <c r="A10564" s="19" t="s">
        <v>35227</v>
      </c>
      <c r="B10564" t="s">
        <v>38649</v>
      </c>
      <c r="C10564" t="s">
        <v>38648</v>
      </c>
      <c r="D10564" t="s">
        <v>1438</v>
      </c>
      <c r="E10564" t="s">
        <v>35226</v>
      </c>
      <c r="F10564" t="s">
        <v>38647</v>
      </c>
      <c r="G10564" t="s">
        <v>38646</v>
      </c>
      <c r="H10564" s="18" t="s">
        <v>2279</v>
      </c>
    </row>
    <row r="10565" spans="1:8" x14ac:dyDescent="0.25">
      <c r="A10565" s="19" t="s">
        <v>35225</v>
      </c>
      <c r="B10565" t="s">
        <v>38645</v>
      </c>
      <c r="C10565" t="s">
        <v>38644</v>
      </c>
      <c r="D10565" t="s">
        <v>1445</v>
      </c>
      <c r="E10565" t="s">
        <v>35224</v>
      </c>
      <c r="F10565" t="s">
        <v>38643</v>
      </c>
      <c r="G10565" t="s">
        <v>38642</v>
      </c>
      <c r="H10565" s="18" t="s">
        <v>22276</v>
      </c>
    </row>
    <row r="10566" spans="1:8" x14ac:dyDescent="0.25">
      <c r="A10566" s="19" t="s">
        <v>35223</v>
      </c>
      <c r="B10566" t="s">
        <v>38641</v>
      </c>
      <c r="C10566" t="s">
        <v>38640</v>
      </c>
      <c r="D10566" t="s">
        <v>1452</v>
      </c>
      <c r="E10566" t="s">
        <v>35222</v>
      </c>
      <c r="F10566" t="s">
        <v>35221</v>
      </c>
      <c r="G10566" t="s">
        <v>38639</v>
      </c>
      <c r="H10566" s="18" t="s">
        <v>1791</v>
      </c>
    </row>
    <row r="10567" spans="1:8" x14ac:dyDescent="0.25">
      <c r="A10567" s="19" t="s">
        <v>35220</v>
      </c>
      <c r="B10567" t="s">
        <v>38638</v>
      </c>
      <c r="C10567" t="s">
        <v>38637</v>
      </c>
      <c r="D10567" t="s">
        <v>1459</v>
      </c>
      <c r="E10567" t="s">
        <v>35219</v>
      </c>
      <c r="F10567" t="s">
        <v>38636</v>
      </c>
      <c r="G10567" t="s">
        <v>38635</v>
      </c>
      <c r="H10567" s="18" t="s">
        <v>1838</v>
      </c>
    </row>
    <row r="10568" spans="1:8" x14ac:dyDescent="0.25">
      <c r="A10568" s="19" t="s">
        <v>35218</v>
      </c>
      <c r="B10568" t="s">
        <v>38634</v>
      </c>
      <c r="C10568" t="s">
        <v>38633</v>
      </c>
      <c r="D10568" t="s">
        <v>1467</v>
      </c>
      <c r="E10568" t="s">
        <v>35217</v>
      </c>
      <c r="F10568" t="s">
        <v>38632</v>
      </c>
      <c r="G10568" t="s">
        <v>38631</v>
      </c>
      <c r="H10568" s="18" t="s">
        <v>1881</v>
      </c>
    </row>
    <row r="10569" spans="1:8" x14ac:dyDescent="0.25">
      <c r="A10569" s="19" t="s">
        <v>35216</v>
      </c>
      <c r="B10569" t="s">
        <v>38630</v>
      </c>
      <c r="C10569" t="s">
        <v>38629</v>
      </c>
      <c r="D10569" t="s">
        <v>1474</v>
      </c>
      <c r="E10569" t="s">
        <v>35215</v>
      </c>
      <c r="F10569" t="s">
        <v>35214</v>
      </c>
      <c r="G10569" t="s">
        <v>38628</v>
      </c>
      <c r="H10569" s="18" t="s">
        <v>1922</v>
      </c>
    </row>
    <row r="10570" spans="1:8" x14ac:dyDescent="0.25">
      <c r="A10570" s="19" t="s">
        <v>35213</v>
      </c>
      <c r="B10570" t="s">
        <v>38627</v>
      </c>
      <c r="C10570" t="s">
        <v>38626</v>
      </c>
      <c r="D10570" t="s">
        <v>22443</v>
      </c>
      <c r="E10570" t="s">
        <v>35212</v>
      </c>
      <c r="F10570" t="s">
        <v>38625</v>
      </c>
      <c r="G10570" t="s">
        <v>38624</v>
      </c>
      <c r="H10570" s="18" t="s">
        <v>1959</v>
      </c>
    </row>
    <row r="10571" spans="1:8" x14ac:dyDescent="0.25">
      <c r="A10571" s="19" t="s">
        <v>35211</v>
      </c>
      <c r="B10571" t="s">
        <v>38623</v>
      </c>
      <c r="C10571" t="s">
        <v>38622</v>
      </c>
      <c r="D10571" t="s">
        <v>1488</v>
      </c>
      <c r="E10571" t="s">
        <v>35210</v>
      </c>
      <c r="F10571" t="s">
        <v>35209</v>
      </c>
      <c r="G10571" t="s">
        <v>38621</v>
      </c>
      <c r="H10571" s="18" t="s">
        <v>1992</v>
      </c>
    </row>
    <row r="10572" spans="1:8" x14ac:dyDescent="0.25">
      <c r="A10572" s="19" t="s">
        <v>35208</v>
      </c>
      <c r="B10572" t="s">
        <v>38620</v>
      </c>
      <c r="C10572" t="s">
        <v>38619</v>
      </c>
      <c r="D10572" t="s">
        <v>429</v>
      </c>
      <c r="E10572" t="s">
        <v>35207</v>
      </c>
      <c r="F10572" t="s">
        <v>35206</v>
      </c>
      <c r="G10572" t="s">
        <v>38618</v>
      </c>
      <c r="H10572" s="18" t="s">
        <v>2024</v>
      </c>
    </row>
    <row r="10573" spans="1:8" x14ac:dyDescent="0.25">
      <c r="A10573" s="19" t="s">
        <v>35205</v>
      </c>
      <c r="B10573" t="s">
        <v>38617</v>
      </c>
      <c r="C10573" t="s">
        <v>38616</v>
      </c>
      <c r="D10573" t="s">
        <v>507</v>
      </c>
      <c r="E10573" t="s">
        <v>35204</v>
      </c>
      <c r="F10573" t="s">
        <v>35203</v>
      </c>
      <c r="G10573" t="s">
        <v>38615</v>
      </c>
      <c r="H10573" s="18" t="s">
        <v>2054</v>
      </c>
    </row>
    <row r="10574" spans="1:8" x14ac:dyDescent="0.25">
      <c r="A10574" s="19" t="s">
        <v>35202</v>
      </c>
      <c r="B10574" t="s">
        <v>38614</v>
      </c>
      <c r="C10574" t="s">
        <v>38613</v>
      </c>
      <c r="D10574" t="s">
        <v>566</v>
      </c>
      <c r="E10574" t="s">
        <v>35201</v>
      </c>
      <c r="F10574" t="s">
        <v>35200</v>
      </c>
      <c r="G10574" t="s">
        <v>38612</v>
      </c>
      <c r="H10574" s="18" t="s">
        <v>2082</v>
      </c>
    </row>
    <row r="10575" spans="1:8" x14ac:dyDescent="0.25">
      <c r="A10575" s="19" t="s">
        <v>35199</v>
      </c>
      <c r="B10575" t="s">
        <v>38611</v>
      </c>
      <c r="C10575" t="s">
        <v>38610</v>
      </c>
      <c r="D10575" t="s">
        <v>619</v>
      </c>
      <c r="E10575" t="s">
        <v>35198</v>
      </c>
      <c r="F10575" t="s">
        <v>35197</v>
      </c>
      <c r="G10575" t="s">
        <v>38609</v>
      </c>
      <c r="H10575" s="18" t="s">
        <v>2108</v>
      </c>
    </row>
    <row r="10576" spans="1:8" x14ac:dyDescent="0.25">
      <c r="A10576" s="19" t="s">
        <v>35196</v>
      </c>
      <c r="B10576" t="s">
        <v>38608</v>
      </c>
      <c r="C10576" t="s">
        <v>38607</v>
      </c>
      <c r="D10576" t="s">
        <v>667</v>
      </c>
      <c r="E10576" t="s">
        <v>35195</v>
      </c>
      <c r="F10576" t="s">
        <v>38588</v>
      </c>
      <c r="G10576" t="s">
        <v>38606</v>
      </c>
      <c r="H10576" s="18" t="s">
        <v>2133</v>
      </c>
    </row>
    <row r="10577" spans="1:8" x14ac:dyDescent="0.25">
      <c r="A10577" s="19" t="s">
        <v>35194</v>
      </c>
      <c r="B10577" t="s">
        <v>38605</v>
      </c>
      <c r="C10577" t="s">
        <v>38604</v>
      </c>
      <c r="D10577" t="s">
        <v>712</v>
      </c>
      <c r="E10577" t="s">
        <v>35193</v>
      </c>
      <c r="F10577" t="s">
        <v>38603</v>
      </c>
      <c r="G10577" t="s">
        <v>38602</v>
      </c>
      <c r="H10577" s="18" t="s">
        <v>2156</v>
      </c>
    </row>
    <row r="10578" spans="1:8" x14ac:dyDescent="0.25">
      <c r="A10578" s="19" t="s">
        <v>35192</v>
      </c>
      <c r="B10578" t="s">
        <v>38601</v>
      </c>
      <c r="C10578" t="s">
        <v>38600</v>
      </c>
      <c r="D10578" t="s">
        <v>752</v>
      </c>
      <c r="E10578" t="s">
        <v>35191</v>
      </c>
      <c r="F10578" t="s">
        <v>35190</v>
      </c>
      <c r="G10578" t="s">
        <v>38599</v>
      </c>
      <c r="H10578" s="18" t="s">
        <v>2180</v>
      </c>
    </row>
    <row r="10579" spans="1:8" x14ac:dyDescent="0.25">
      <c r="A10579" s="19" t="s">
        <v>35189</v>
      </c>
      <c r="B10579" t="s">
        <v>35188</v>
      </c>
      <c r="C10579" t="s">
        <v>38598</v>
      </c>
      <c r="D10579" t="s">
        <v>789</v>
      </c>
      <c r="E10579" t="s">
        <v>35187</v>
      </c>
      <c r="F10579" t="s">
        <v>35186</v>
      </c>
      <c r="G10579" t="s">
        <v>38597</v>
      </c>
      <c r="H10579" s="18" t="s">
        <v>2203</v>
      </c>
    </row>
    <row r="10580" spans="1:8" x14ac:dyDescent="0.25">
      <c r="A10580" s="19" t="s">
        <v>35185</v>
      </c>
      <c r="B10580" t="s">
        <v>35184</v>
      </c>
      <c r="C10580" t="s">
        <v>38596</v>
      </c>
      <c r="D10580" t="s">
        <v>825</v>
      </c>
      <c r="E10580" t="s">
        <v>35183</v>
      </c>
      <c r="F10580" t="s">
        <v>35182</v>
      </c>
      <c r="G10580" t="s">
        <v>38595</v>
      </c>
      <c r="H10580" s="18" t="s">
        <v>2224</v>
      </c>
    </row>
    <row r="10581" spans="1:8" x14ac:dyDescent="0.25">
      <c r="A10581" s="19" t="s">
        <v>35181</v>
      </c>
      <c r="B10581" t="s">
        <v>35180</v>
      </c>
      <c r="C10581" t="s">
        <v>38594</v>
      </c>
      <c r="D10581" t="s">
        <v>857</v>
      </c>
      <c r="E10581" t="s">
        <v>35179</v>
      </c>
      <c r="F10581" t="s">
        <v>38571</v>
      </c>
      <c r="G10581" t="s">
        <v>38593</v>
      </c>
      <c r="H10581" s="18" t="s">
        <v>2244</v>
      </c>
    </row>
    <row r="10582" spans="1:8" x14ac:dyDescent="0.25">
      <c r="A10582" s="19" t="s">
        <v>35178</v>
      </c>
      <c r="B10582" t="s">
        <v>35177</v>
      </c>
      <c r="C10582" t="s">
        <v>38592</v>
      </c>
      <c r="D10582" t="s">
        <v>886</v>
      </c>
      <c r="E10582" t="s">
        <v>35176</v>
      </c>
      <c r="F10582" t="s">
        <v>35175</v>
      </c>
      <c r="G10582" t="s">
        <v>38591</v>
      </c>
      <c r="H10582" s="18" t="s">
        <v>2264</v>
      </c>
    </row>
    <row r="10583" spans="1:8" x14ac:dyDescent="0.25">
      <c r="A10583" s="19" t="s">
        <v>35174</v>
      </c>
      <c r="B10583" t="s">
        <v>35173</v>
      </c>
      <c r="C10583" t="s">
        <v>38590</v>
      </c>
      <c r="D10583" t="s">
        <v>22345</v>
      </c>
      <c r="E10583" t="s">
        <v>35172</v>
      </c>
      <c r="F10583" t="s">
        <v>35171</v>
      </c>
      <c r="G10583" t="s">
        <v>38589</v>
      </c>
      <c r="H10583" s="18" t="s">
        <v>2284</v>
      </c>
    </row>
    <row r="10584" spans="1:8" x14ac:dyDescent="0.25">
      <c r="A10584" s="19" t="s">
        <v>35170</v>
      </c>
      <c r="B10584" t="s">
        <v>38588</v>
      </c>
      <c r="C10584" t="s">
        <v>38587</v>
      </c>
      <c r="D10584" t="s">
        <v>943</v>
      </c>
      <c r="E10584" t="s">
        <v>35169</v>
      </c>
      <c r="F10584" t="s">
        <v>35168</v>
      </c>
      <c r="G10584" t="s">
        <v>38586</v>
      </c>
      <c r="H10584" s="18" t="s">
        <v>2304</v>
      </c>
    </row>
    <row r="10585" spans="1:8" x14ac:dyDescent="0.25">
      <c r="A10585" s="19" t="s">
        <v>35167</v>
      </c>
      <c r="B10585" t="s">
        <v>38585</v>
      </c>
      <c r="C10585" t="s">
        <v>38584</v>
      </c>
      <c r="D10585" t="s">
        <v>483</v>
      </c>
      <c r="E10585" t="s">
        <v>35166</v>
      </c>
      <c r="F10585" t="s">
        <v>35165</v>
      </c>
      <c r="G10585" t="s">
        <v>38583</v>
      </c>
      <c r="H10585" s="18" t="s">
        <v>2323</v>
      </c>
    </row>
    <row r="10586" spans="1:8" x14ac:dyDescent="0.25">
      <c r="A10586" s="19" t="s">
        <v>35164</v>
      </c>
      <c r="B10586" t="s">
        <v>38582</v>
      </c>
      <c r="C10586" t="s">
        <v>38581</v>
      </c>
      <c r="D10586" t="s">
        <v>546</v>
      </c>
      <c r="E10586" t="s">
        <v>35163</v>
      </c>
      <c r="F10586" t="s">
        <v>35162</v>
      </c>
      <c r="G10586" t="s">
        <v>38580</v>
      </c>
      <c r="H10586" s="18" t="s">
        <v>2341</v>
      </c>
    </row>
    <row r="10587" spans="1:8" x14ac:dyDescent="0.25">
      <c r="A10587" s="19" t="s">
        <v>35161</v>
      </c>
      <c r="B10587" t="s">
        <v>38579</v>
      </c>
      <c r="C10587" t="s">
        <v>38578</v>
      </c>
      <c r="D10587" t="s">
        <v>600</v>
      </c>
      <c r="E10587" t="s">
        <v>35160</v>
      </c>
      <c r="F10587" t="s">
        <v>35159</v>
      </c>
      <c r="G10587" t="s">
        <v>38577</v>
      </c>
      <c r="H10587" s="18" t="s">
        <v>2359</v>
      </c>
    </row>
    <row r="10588" spans="1:8" x14ac:dyDescent="0.25">
      <c r="A10588" s="19" t="s">
        <v>35158</v>
      </c>
      <c r="B10588" t="s">
        <v>38576</v>
      </c>
      <c r="C10588" t="s">
        <v>35157</v>
      </c>
      <c r="D10588" t="s">
        <v>420</v>
      </c>
      <c r="E10588" t="s">
        <v>35156</v>
      </c>
      <c r="F10588" t="s">
        <v>35155</v>
      </c>
      <c r="G10588" t="s">
        <v>38575</v>
      </c>
      <c r="H10588" s="18" t="s">
        <v>2376</v>
      </c>
    </row>
    <row r="10589" spans="1:8" x14ac:dyDescent="0.25">
      <c r="A10589" s="19" t="s">
        <v>35154</v>
      </c>
      <c r="B10589" t="s">
        <v>35153</v>
      </c>
      <c r="C10589" t="s">
        <v>35152</v>
      </c>
      <c r="D10589" t="s">
        <v>499</v>
      </c>
      <c r="E10589" t="s">
        <v>35151</v>
      </c>
      <c r="F10589" t="s">
        <v>35150</v>
      </c>
      <c r="G10589" t="s">
        <v>38574</v>
      </c>
      <c r="H10589" s="18" t="s">
        <v>2393</v>
      </c>
    </row>
    <row r="10590" spans="1:8" x14ac:dyDescent="0.25">
      <c r="A10590" s="19" t="s">
        <v>35149</v>
      </c>
      <c r="B10590" t="s">
        <v>10698</v>
      </c>
      <c r="C10590" t="s">
        <v>35148</v>
      </c>
      <c r="D10590" t="s">
        <v>559</v>
      </c>
      <c r="E10590" t="s">
        <v>35147</v>
      </c>
      <c r="F10590" t="s">
        <v>35146</v>
      </c>
      <c r="G10590" t="s">
        <v>38573</v>
      </c>
      <c r="H10590" s="18" t="s">
        <v>2407</v>
      </c>
    </row>
    <row r="10591" spans="1:8" x14ac:dyDescent="0.25">
      <c r="A10591" s="19" t="s">
        <v>35145</v>
      </c>
      <c r="B10591" t="s">
        <v>35144</v>
      </c>
      <c r="C10591" t="s">
        <v>35143</v>
      </c>
      <c r="D10591" t="s">
        <v>612</v>
      </c>
      <c r="E10591" t="s">
        <v>35142</v>
      </c>
      <c r="F10591" t="s">
        <v>35141</v>
      </c>
      <c r="G10591" t="s">
        <v>38572</v>
      </c>
      <c r="H10591" s="18" t="s">
        <v>2421</v>
      </c>
    </row>
    <row r="10592" spans="1:8" x14ac:dyDescent="0.25">
      <c r="A10592" s="19" t="s">
        <v>35140</v>
      </c>
      <c r="B10592" t="s">
        <v>38571</v>
      </c>
      <c r="C10592" t="s">
        <v>35139</v>
      </c>
      <c r="D10592" t="s">
        <v>660</v>
      </c>
      <c r="E10592" t="s">
        <v>35138</v>
      </c>
      <c r="F10592" t="s">
        <v>35137</v>
      </c>
      <c r="G10592" t="s">
        <v>38570</v>
      </c>
      <c r="H10592" s="18" t="s">
        <v>2434</v>
      </c>
    </row>
    <row r="10593" spans="1:8" x14ac:dyDescent="0.25">
      <c r="A10593" s="19" t="s">
        <v>35136</v>
      </c>
      <c r="B10593" t="s">
        <v>38569</v>
      </c>
      <c r="C10593" t="s">
        <v>35135</v>
      </c>
      <c r="D10593" t="s">
        <v>705</v>
      </c>
      <c r="E10593" t="s">
        <v>35134</v>
      </c>
      <c r="F10593" t="s">
        <v>35133</v>
      </c>
      <c r="G10593" t="s">
        <v>38568</v>
      </c>
      <c r="H10593" s="18" t="s">
        <v>2447</v>
      </c>
    </row>
    <row r="10594" spans="1:8" x14ac:dyDescent="0.25">
      <c r="A10594" s="19" t="s">
        <v>35132</v>
      </c>
      <c r="B10594" t="s">
        <v>38567</v>
      </c>
      <c r="C10594" t="s">
        <v>35131</v>
      </c>
      <c r="D10594" t="s">
        <v>746</v>
      </c>
      <c r="E10594" t="s">
        <v>38566</v>
      </c>
      <c r="F10594" t="s">
        <v>38565</v>
      </c>
      <c r="G10594" t="s">
        <v>38564</v>
      </c>
      <c r="H10594" s="18" t="s">
        <v>2460</v>
      </c>
    </row>
    <row r="10595" spans="1:8" x14ac:dyDescent="0.25">
      <c r="A10595" s="19" t="s">
        <v>35130</v>
      </c>
      <c r="B10595" t="s">
        <v>35129</v>
      </c>
      <c r="C10595" t="s">
        <v>35128</v>
      </c>
      <c r="D10595" t="s">
        <v>783</v>
      </c>
      <c r="E10595" t="s">
        <v>38563</v>
      </c>
      <c r="F10595" t="s">
        <v>38562</v>
      </c>
      <c r="G10595" t="s">
        <v>38561</v>
      </c>
      <c r="H10595" s="18" t="s">
        <v>2472</v>
      </c>
    </row>
    <row r="10596" spans="1:8" x14ac:dyDescent="0.25">
      <c r="A10596" s="19" t="s">
        <v>35127</v>
      </c>
      <c r="B10596" t="s">
        <v>35126</v>
      </c>
      <c r="C10596" t="s">
        <v>35125</v>
      </c>
      <c r="D10596" t="s">
        <v>819</v>
      </c>
      <c r="G10596" t="s">
        <v>38560</v>
      </c>
      <c r="H10596" s="18" t="s">
        <v>2484</v>
      </c>
    </row>
    <row r="10597" spans="1:8" x14ac:dyDescent="0.25">
      <c r="A10597" s="19" t="s">
        <v>35124</v>
      </c>
      <c r="B10597" t="s">
        <v>35123</v>
      </c>
      <c r="C10597" t="s">
        <v>35122</v>
      </c>
      <c r="D10597" t="s">
        <v>852</v>
      </c>
      <c r="G10597" t="s">
        <v>38559</v>
      </c>
      <c r="H10597" s="18" t="s">
        <v>2496</v>
      </c>
    </row>
    <row r="10598" spans="1:8" x14ac:dyDescent="0.25">
      <c r="A10598" s="19" t="s">
        <v>35121</v>
      </c>
      <c r="B10598" t="s">
        <v>35120</v>
      </c>
      <c r="C10598" t="s">
        <v>35119</v>
      </c>
      <c r="D10598" t="s">
        <v>881</v>
      </c>
      <c r="G10598" t="s">
        <v>38558</v>
      </c>
      <c r="H10598" s="18" t="s">
        <v>2508</v>
      </c>
    </row>
    <row r="10599" spans="1:8" x14ac:dyDescent="0.25">
      <c r="A10599" s="19" t="s">
        <v>35118</v>
      </c>
      <c r="B10599" t="s">
        <v>35117</v>
      </c>
      <c r="C10599" t="s">
        <v>35116</v>
      </c>
      <c r="D10599" t="s">
        <v>910</v>
      </c>
      <c r="G10599" t="s">
        <v>38557</v>
      </c>
      <c r="H10599" s="18" t="s">
        <v>2520</v>
      </c>
    </row>
    <row r="10600" spans="1:8" x14ac:dyDescent="0.25">
      <c r="A10600" s="19" t="s">
        <v>35115</v>
      </c>
      <c r="B10600" t="s">
        <v>35114</v>
      </c>
      <c r="C10600" t="s">
        <v>35113</v>
      </c>
      <c r="D10600" t="s">
        <v>939</v>
      </c>
      <c r="G10600" t="s">
        <v>38556</v>
      </c>
      <c r="H10600" s="18" t="s">
        <v>2531</v>
      </c>
    </row>
    <row r="10601" spans="1:8" x14ac:dyDescent="0.25">
      <c r="A10601" s="19" t="s">
        <v>35112</v>
      </c>
      <c r="B10601" t="s">
        <v>35111</v>
      </c>
      <c r="C10601" t="s">
        <v>35110</v>
      </c>
      <c r="D10601" t="s">
        <v>967</v>
      </c>
      <c r="G10601" t="s">
        <v>38555</v>
      </c>
      <c r="H10601" s="18" t="s">
        <v>2541</v>
      </c>
    </row>
    <row r="10602" spans="1:8" x14ac:dyDescent="0.25">
      <c r="A10602" s="19" t="s">
        <v>35109</v>
      </c>
      <c r="B10602" t="s">
        <v>38554</v>
      </c>
      <c r="C10602" t="s">
        <v>35108</v>
      </c>
      <c r="D10602" t="s">
        <v>994</v>
      </c>
      <c r="G10602" t="s">
        <v>38553</v>
      </c>
      <c r="H10602" s="18" t="s">
        <v>2550</v>
      </c>
    </row>
    <row r="10603" spans="1:8" x14ac:dyDescent="0.25">
      <c r="A10603" s="19" t="s">
        <v>35107</v>
      </c>
      <c r="B10603" t="s">
        <v>35106</v>
      </c>
      <c r="C10603" t="s">
        <v>35105</v>
      </c>
      <c r="D10603" t="s">
        <v>1019</v>
      </c>
      <c r="G10603" t="s">
        <v>38552</v>
      </c>
      <c r="H10603" s="18" t="s">
        <v>2568</v>
      </c>
    </row>
    <row r="10604" spans="1:8" x14ac:dyDescent="0.25">
      <c r="A10604" s="19" t="s">
        <v>35104</v>
      </c>
      <c r="B10604" t="s">
        <v>35103</v>
      </c>
      <c r="C10604" t="s">
        <v>35102</v>
      </c>
      <c r="D10604" t="s">
        <v>1042</v>
      </c>
      <c r="G10604" t="s">
        <v>38551</v>
      </c>
      <c r="H10604" s="18" t="s">
        <v>2576</v>
      </c>
    </row>
    <row r="10605" spans="1:8" x14ac:dyDescent="0.25">
      <c r="A10605" s="19" t="s">
        <v>35101</v>
      </c>
      <c r="B10605" t="s">
        <v>38550</v>
      </c>
      <c r="C10605" t="s">
        <v>35100</v>
      </c>
      <c r="D10605" t="s">
        <v>1064</v>
      </c>
      <c r="G10605" t="s">
        <v>38549</v>
      </c>
      <c r="H10605" s="18" t="s">
        <v>2584</v>
      </c>
    </row>
    <row r="10606" spans="1:8" x14ac:dyDescent="0.25">
      <c r="A10606" s="19" t="s">
        <v>35099</v>
      </c>
      <c r="B10606" t="s">
        <v>35098</v>
      </c>
      <c r="C10606" t="s">
        <v>35097</v>
      </c>
      <c r="D10606" t="s">
        <v>1083</v>
      </c>
      <c r="G10606" t="s">
        <v>38548</v>
      </c>
      <c r="H10606" s="18" t="s">
        <v>2592</v>
      </c>
    </row>
    <row r="10607" spans="1:8" x14ac:dyDescent="0.25">
      <c r="A10607" s="19" t="s">
        <v>35096</v>
      </c>
      <c r="B10607" t="s">
        <v>35095</v>
      </c>
      <c r="C10607" t="s">
        <v>35094</v>
      </c>
      <c r="D10607" t="s">
        <v>1102</v>
      </c>
      <c r="G10607" t="s">
        <v>38547</v>
      </c>
      <c r="H10607" s="18" t="s">
        <v>22180</v>
      </c>
    </row>
    <row r="10608" spans="1:8" x14ac:dyDescent="0.25">
      <c r="A10608" s="19" t="s">
        <v>35093</v>
      </c>
      <c r="B10608" t="s">
        <v>35092</v>
      </c>
      <c r="C10608" t="s">
        <v>35091</v>
      </c>
      <c r="D10608" t="s">
        <v>1119</v>
      </c>
      <c r="G10608" t="s">
        <v>38546</v>
      </c>
      <c r="H10608" s="18" t="s">
        <v>1801</v>
      </c>
    </row>
    <row r="10609" spans="1:8" x14ac:dyDescent="0.25">
      <c r="A10609" s="19" t="s">
        <v>35090</v>
      </c>
      <c r="B10609" t="s">
        <v>35089</v>
      </c>
      <c r="C10609" t="s">
        <v>35088</v>
      </c>
      <c r="D10609" t="s">
        <v>1134</v>
      </c>
      <c r="G10609" t="s">
        <v>38545</v>
      </c>
      <c r="H10609" s="18" t="s">
        <v>1848</v>
      </c>
    </row>
    <row r="10610" spans="1:8" x14ac:dyDescent="0.25">
      <c r="A10610" s="19" t="s">
        <v>35087</v>
      </c>
      <c r="B10610" t="s">
        <v>35086</v>
      </c>
      <c r="C10610" t="s">
        <v>35085</v>
      </c>
      <c r="D10610" t="s">
        <v>1149</v>
      </c>
      <c r="G10610" t="s">
        <v>38544</v>
      </c>
      <c r="H10610" s="18" t="s">
        <v>1891</v>
      </c>
    </row>
    <row r="10611" spans="1:8" x14ac:dyDescent="0.25">
      <c r="A10611" s="19" t="s">
        <v>35084</v>
      </c>
      <c r="B10611" t="s">
        <v>35083</v>
      </c>
      <c r="C10611" t="s">
        <v>35082</v>
      </c>
      <c r="D10611" t="s">
        <v>1164</v>
      </c>
      <c r="G10611" t="s">
        <v>38543</v>
      </c>
      <c r="H10611" s="18" t="s">
        <v>1931</v>
      </c>
    </row>
    <row r="10612" spans="1:8" x14ac:dyDescent="0.25">
      <c r="A10612" s="19" t="s">
        <v>35081</v>
      </c>
      <c r="B10612" t="s">
        <v>35080</v>
      </c>
      <c r="C10612" t="s">
        <v>38542</v>
      </c>
      <c r="D10612" t="s">
        <v>439</v>
      </c>
      <c r="G10612" t="s">
        <v>38541</v>
      </c>
      <c r="H10612" s="18" t="s">
        <v>1998</v>
      </c>
    </row>
    <row r="10613" spans="1:8" x14ac:dyDescent="0.25">
      <c r="A10613" s="19" t="s">
        <v>35079</v>
      </c>
      <c r="B10613" t="s">
        <v>35078</v>
      </c>
      <c r="C10613" t="s">
        <v>38540</v>
      </c>
      <c r="D10613" t="s">
        <v>515</v>
      </c>
      <c r="G10613" t="s">
        <v>38539</v>
      </c>
      <c r="H10613" s="18" t="s">
        <v>2029</v>
      </c>
    </row>
    <row r="10614" spans="1:8" x14ac:dyDescent="0.25">
      <c r="A10614" s="19" t="s">
        <v>35077</v>
      </c>
      <c r="B10614" t="s">
        <v>35076</v>
      </c>
      <c r="C10614" t="s">
        <v>38538</v>
      </c>
      <c r="D10614" t="s">
        <v>573</v>
      </c>
      <c r="G10614" t="s">
        <v>38537</v>
      </c>
      <c r="H10614" s="18" t="s">
        <v>2058</v>
      </c>
    </row>
    <row r="10615" spans="1:8" x14ac:dyDescent="0.25">
      <c r="A10615" s="19" t="s">
        <v>35075</v>
      </c>
      <c r="B10615" t="s">
        <v>35074</v>
      </c>
      <c r="C10615" t="s">
        <v>38536</v>
      </c>
      <c r="D10615" t="s">
        <v>625</v>
      </c>
      <c r="G10615" t="s">
        <v>38535</v>
      </c>
      <c r="H10615" s="18" t="s">
        <v>2085</v>
      </c>
    </row>
    <row r="10616" spans="1:8" x14ac:dyDescent="0.25">
      <c r="A10616" s="19"/>
      <c r="C10616" t="s">
        <v>38534</v>
      </c>
      <c r="D10616" t="s">
        <v>673</v>
      </c>
      <c r="G10616" t="s">
        <v>38533</v>
      </c>
      <c r="H10616" s="18" t="s">
        <v>1761</v>
      </c>
    </row>
    <row r="10617" spans="1:8" x14ac:dyDescent="0.25">
      <c r="A10617" s="19"/>
      <c r="C10617" t="s">
        <v>38532</v>
      </c>
      <c r="D10617" t="s">
        <v>715</v>
      </c>
      <c r="G10617" t="s">
        <v>38531</v>
      </c>
      <c r="H10617" s="18" t="s">
        <v>1813</v>
      </c>
    </row>
    <row r="10618" spans="1:8" x14ac:dyDescent="0.25">
      <c r="A10618" s="19"/>
      <c r="C10618" t="s">
        <v>38530</v>
      </c>
      <c r="D10618" t="s">
        <v>755</v>
      </c>
      <c r="G10618" t="s">
        <v>38529</v>
      </c>
      <c r="H10618" s="18" t="s">
        <v>1858</v>
      </c>
    </row>
    <row r="10619" spans="1:8" x14ac:dyDescent="0.25">
      <c r="A10619" s="19"/>
      <c r="C10619" t="s">
        <v>38528</v>
      </c>
      <c r="D10619" t="s">
        <v>792</v>
      </c>
      <c r="G10619" t="s">
        <v>38527</v>
      </c>
      <c r="H10619" s="18" t="s">
        <v>1900</v>
      </c>
    </row>
    <row r="10620" spans="1:8" x14ac:dyDescent="0.25">
      <c r="A10620" s="19"/>
      <c r="C10620" t="s">
        <v>38526</v>
      </c>
      <c r="D10620" t="s">
        <v>828</v>
      </c>
      <c r="G10620" t="s">
        <v>38525</v>
      </c>
      <c r="H10620" s="18" t="s">
        <v>1939</v>
      </c>
    </row>
    <row r="10621" spans="1:8" x14ac:dyDescent="0.25">
      <c r="A10621" s="19"/>
      <c r="C10621" t="s">
        <v>38524</v>
      </c>
      <c r="D10621" t="s">
        <v>860</v>
      </c>
      <c r="G10621" t="s">
        <v>38523</v>
      </c>
      <c r="H10621" s="18" t="s">
        <v>1972</v>
      </c>
    </row>
    <row r="10622" spans="1:8" x14ac:dyDescent="0.25">
      <c r="A10622" s="19"/>
      <c r="C10622" t="s">
        <v>38522</v>
      </c>
      <c r="D10622" t="s">
        <v>22112</v>
      </c>
      <c r="G10622" t="s">
        <v>38521</v>
      </c>
      <c r="H10622" s="18" t="s">
        <v>2005</v>
      </c>
    </row>
    <row r="10623" spans="1:8" x14ac:dyDescent="0.25">
      <c r="A10623" s="19"/>
      <c r="C10623" t="s">
        <v>38520</v>
      </c>
      <c r="D10623" t="s">
        <v>918</v>
      </c>
      <c r="G10623" t="s">
        <v>38519</v>
      </c>
      <c r="H10623" s="18" t="s">
        <v>2035</v>
      </c>
    </row>
    <row r="10624" spans="1:8" x14ac:dyDescent="0.25">
      <c r="A10624" s="19"/>
      <c r="C10624" t="s">
        <v>38518</v>
      </c>
      <c r="D10624" t="s">
        <v>22144</v>
      </c>
      <c r="G10624" t="s">
        <v>38517</v>
      </c>
      <c r="H10624" s="18" t="s">
        <v>2064</v>
      </c>
    </row>
    <row r="10625" spans="1:8" x14ac:dyDescent="0.25">
      <c r="A10625" s="19"/>
      <c r="C10625" t="s">
        <v>38516</v>
      </c>
      <c r="D10625" t="s">
        <v>974</v>
      </c>
      <c r="G10625" t="s">
        <v>38515</v>
      </c>
      <c r="H10625" s="18" t="s">
        <v>2091</v>
      </c>
    </row>
    <row r="10626" spans="1:8" x14ac:dyDescent="0.25">
      <c r="A10626" s="19"/>
      <c r="C10626" t="s">
        <v>38514</v>
      </c>
      <c r="D10626" t="s">
        <v>1001</v>
      </c>
      <c r="G10626" t="s">
        <v>38513</v>
      </c>
      <c r="H10626" s="18" t="s">
        <v>2116</v>
      </c>
    </row>
    <row r="10627" spans="1:8" x14ac:dyDescent="0.25">
      <c r="A10627" s="19"/>
      <c r="C10627" t="s">
        <v>38512</v>
      </c>
      <c r="D10627" t="s">
        <v>1024</v>
      </c>
      <c r="G10627" t="s">
        <v>38511</v>
      </c>
      <c r="H10627" s="18" t="s">
        <v>2141</v>
      </c>
    </row>
    <row r="10628" spans="1:8" x14ac:dyDescent="0.25">
      <c r="A10628" s="19"/>
      <c r="C10628" t="s">
        <v>38510</v>
      </c>
      <c r="D10628" t="s">
        <v>1047</v>
      </c>
      <c r="G10628" t="s">
        <v>38509</v>
      </c>
      <c r="H10628" s="18" t="s">
        <v>2164</v>
      </c>
    </row>
    <row r="10629" spans="1:8" x14ac:dyDescent="0.25">
      <c r="A10629" s="19"/>
      <c r="C10629" t="s">
        <v>38508</v>
      </c>
      <c r="D10629" t="s">
        <v>1069</v>
      </c>
      <c r="G10629" t="s">
        <v>38507</v>
      </c>
      <c r="H10629" s="18" t="s">
        <v>2188</v>
      </c>
    </row>
    <row r="10630" spans="1:8" x14ac:dyDescent="0.25">
      <c r="A10630" s="19"/>
      <c r="C10630" t="s">
        <v>38506</v>
      </c>
      <c r="D10630" t="s">
        <v>35073</v>
      </c>
      <c r="G10630" t="s">
        <v>38505</v>
      </c>
      <c r="H10630" s="18" t="s">
        <v>2211</v>
      </c>
    </row>
    <row r="10631" spans="1:8" x14ac:dyDescent="0.25">
      <c r="A10631" s="19"/>
      <c r="C10631" t="s">
        <v>38504</v>
      </c>
      <c r="D10631" t="s">
        <v>1107</v>
      </c>
      <c r="G10631" t="s">
        <v>38503</v>
      </c>
      <c r="H10631" s="18" t="s">
        <v>2231</v>
      </c>
    </row>
    <row r="10632" spans="1:8" x14ac:dyDescent="0.25">
      <c r="A10632" s="19"/>
      <c r="C10632" t="s">
        <v>38502</v>
      </c>
      <c r="D10632" t="s">
        <v>1123</v>
      </c>
      <c r="G10632" t="s">
        <v>38501</v>
      </c>
      <c r="H10632" s="18" t="s">
        <v>2251</v>
      </c>
    </row>
    <row r="10633" spans="1:8" x14ac:dyDescent="0.25">
      <c r="A10633" s="19"/>
      <c r="C10633" t="s">
        <v>38500</v>
      </c>
      <c r="D10633" t="s">
        <v>1138</v>
      </c>
      <c r="G10633" t="s">
        <v>38499</v>
      </c>
      <c r="H10633" s="18" t="s">
        <v>2271</v>
      </c>
    </row>
    <row r="10634" spans="1:8" x14ac:dyDescent="0.25">
      <c r="A10634" s="19"/>
      <c r="C10634" t="s">
        <v>38498</v>
      </c>
      <c r="D10634" t="s">
        <v>1153</v>
      </c>
      <c r="G10634" t="s">
        <v>38497</v>
      </c>
      <c r="H10634" s="18" t="s">
        <v>2291</v>
      </c>
    </row>
    <row r="10635" spans="1:8" x14ac:dyDescent="0.25">
      <c r="A10635" s="19"/>
      <c r="C10635" t="s">
        <v>38496</v>
      </c>
      <c r="D10635" t="s">
        <v>1168</v>
      </c>
      <c r="G10635" t="s">
        <v>38495</v>
      </c>
      <c r="H10635" s="18" t="s">
        <v>2311</v>
      </c>
    </row>
    <row r="10636" spans="1:8" x14ac:dyDescent="0.25">
      <c r="A10636" s="19"/>
      <c r="C10636" t="s">
        <v>38494</v>
      </c>
      <c r="D10636" t="s">
        <v>1183</v>
      </c>
      <c r="G10636" t="s">
        <v>38493</v>
      </c>
      <c r="H10636" s="18" t="s">
        <v>2330</v>
      </c>
    </row>
    <row r="10637" spans="1:8" x14ac:dyDescent="0.25">
      <c r="A10637" s="19"/>
      <c r="C10637" t="s">
        <v>38492</v>
      </c>
      <c r="D10637" t="s">
        <v>436</v>
      </c>
      <c r="G10637" t="s">
        <v>38491</v>
      </c>
      <c r="H10637" s="18" t="s">
        <v>2348</v>
      </c>
    </row>
    <row r="10638" spans="1:8" x14ac:dyDescent="0.25">
      <c r="A10638" s="19"/>
      <c r="C10638" t="s">
        <v>38490</v>
      </c>
      <c r="D10638" t="s">
        <v>513</v>
      </c>
      <c r="G10638" t="s">
        <v>38489</v>
      </c>
      <c r="H10638" s="18" t="s">
        <v>1771</v>
      </c>
    </row>
    <row r="10639" spans="1:8" x14ac:dyDescent="0.25">
      <c r="A10639" s="19"/>
      <c r="C10639" t="s">
        <v>38488</v>
      </c>
      <c r="D10639" t="s">
        <v>624</v>
      </c>
      <c r="G10639" t="s">
        <v>38487</v>
      </c>
      <c r="H10639" s="18" t="s">
        <v>1819</v>
      </c>
    </row>
    <row r="10640" spans="1:8" x14ac:dyDescent="0.25">
      <c r="A10640" s="19"/>
      <c r="C10640" t="s">
        <v>38486</v>
      </c>
      <c r="D10640" t="s">
        <v>672</v>
      </c>
      <c r="G10640" t="s">
        <v>38485</v>
      </c>
      <c r="H10640" s="18" t="s">
        <v>1864</v>
      </c>
    </row>
    <row r="10641" spans="1:8" x14ac:dyDescent="0.25">
      <c r="A10641" s="19"/>
      <c r="C10641" t="s">
        <v>38484</v>
      </c>
      <c r="D10641" t="s">
        <v>714</v>
      </c>
      <c r="G10641" t="s">
        <v>38483</v>
      </c>
      <c r="H10641" s="18" t="s">
        <v>1906</v>
      </c>
    </row>
    <row r="10642" spans="1:8" x14ac:dyDescent="0.25">
      <c r="A10642" s="19"/>
      <c r="C10642" t="s">
        <v>38482</v>
      </c>
      <c r="D10642" t="s">
        <v>754</v>
      </c>
      <c r="G10642" t="s">
        <v>38481</v>
      </c>
      <c r="H10642" s="18" t="s">
        <v>1945</v>
      </c>
    </row>
    <row r="10643" spans="1:8" x14ac:dyDescent="0.25">
      <c r="A10643" s="19"/>
      <c r="C10643" t="s">
        <v>38480</v>
      </c>
      <c r="D10643" t="s">
        <v>791</v>
      </c>
      <c r="G10643" t="s">
        <v>38479</v>
      </c>
      <c r="H10643" s="18" t="s">
        <v>1978</v>
      </c>
    </row>
    <row r="10644" spans="1:8" x14ac:dyDescent="0.25">
      <c r="A10644" s="19"/>
      <c r="C10644" t="s">
        <v>38478</v>
      </c>
      <c r="D10644" t="s">
        <v>827</v>
      </c>
      <c r="G10644" t="s">
        <v>38477</v>
      </c>
      <c r="H10644" s="18" t="s">
        <v>2011</v>
      </c>
    </row>
    <row r="10645" spans="1:8" x14ac:dyDescent="0.25">
      <c r="A10645" s="19"/>
      <c r="C10645" t="s">
        <v>38476</v>
      </c>
      <c r="D10645" t="s">
        <v>859</v>
      </c>
      <c r="G10645" t="s">
        <v>38475</v>
      </c>
      <c r="H10645" s="18" t="s">
        <v>2041</v>
      </c>
    </row>
    <row r="10646" spans="1:8" x14ac:dyDescent="0.25">
      <c r="A10646" s="19"/>
      <c r="C10646" t="s">
        <v>38474</v>
      </c>
      <c r="D10646" t="s">
        <v>888</v>
      </c>
      <c r="G10646" t="s">
        <v>38473</v>
      </c>
      <c r="H10646" s="18" t="s">
        <v>2069</v>
      </c>
    </row>
    <row r="10647" spans="1:8" x14ac:dyDescent="0.25">
      <c r="A10647" s="19"/>
      <c r="C10647" t="s">
        <v>38472</v>
      </c>
      <c r="D10647" t="s">
        <v>917</v>
      </c>
      <c r="G10647" t="s">
        <v>38471</v>
      </c>
      <c r="H10647" s="18" t="s">
        <v>2096</v>
      </c>
    </row>
    <row r="10648" spans="1:8" x14ac:dyDescent="0.25">
      <c r="A10648" s="19"/>
      <c r="C10648" t="s">
        <v>38470</v>
      </c>
      <c r="D10648" t="s">
        <v>945</v>
      </c>
      <c r="G10648" t="s">
        <v>38469</v>
      </c>
      <c r="H10648" s="18" t="s">
        <v>2121</v>
      </c>
    </row>
    <row r="10649" spans="1:8" x14ac:dyDescent="0.25">
      <c r="A10649" s="19"/>
      <c r="C10649" t="s">
        <v>38468</v>
      </c>
      <c r="D10649" t="s">
        <v>973</v>
      </c>
      <c r="G10649" t="s">
        <v>38467</v>
      </c>
      <c r="H10649" s="18" t="s">
        <v>2146</v>
      </c>
    </row>
    <row r="10650" spans="1:8" x14ac:dyDescent="0.25">
      <c r="A10650" s="19"/>
      <c r="C10650" t="s">
        <v>38466</v>
      </c>
      <c r="D10650" t="s">
        <v>1000</v>
      </c>
      <c r="G10650" t="s">
        <v>38465</v>
      </c>
      <c r="H10650" s="18" t="s">
        <v>2169</v>
      </c>
    </row>
    <row r="10651" spans="1:8" x14ac:dyDescent="0.25">
      <c r="A10651" s="19"/>
      <c r="C10651" t="s">
        <v>38464</v>
      </c>
      <c r="D10651" t="s">
        <v>1023</v>
      </c>
      <c r="G10651" t="s">
        <v>38463</v>
      </c>
      <c r="H10651" s="18" t="s">
        <v>2193</v>
      </c>
    </row>
    <row r="10652" spans="1:8" x14ac:dyDescent="0.25">
      <c r="A10652" s="19"/>
      <c r="C10652" t="s">
        <v>38462</v>
      </c>
      <c r="D10652" t="s">
        <v>1046</v>
      </c>
      <c r="G10652" t="s">
        <v>38461</v>
      </c>
      <c r="H10652" s="18" t="s">
        <v>2216</v>
      </c>
    </row>
    <row r="10653" spans="1:8" x14ac:dyDescent="0.25">
      <c r="A10653" s="19"/>
      <c r="C10653" t="s">
        <v>38460</v>
      </c>
      <c r="D10653" t="s">
        <v>1068</v>
      </c>
      <c r="G10653" t="s">
        <v>38459</v>
      </c>
      <c r="H10653" s="18" t="s">
        <v>2236</v>
      </c>
    </row>
    <row r="10654" spans="1:8" x14ac:dyDescent="0.25">
      <c r="A10654" s="19"/>
      <c r="C10654" t="s">
        <v>38458</v>
      </c>
      <c r="D10654" t="s">
        <v>1087</v>
      </c>
      <c r="G10654" t="s">
        <v>38457</v>
      </c>
      <c r="H10654" s="18" t="s">
        <v>2256</v>
      </c>
    </row>
    <row r="10655" spans="1:8" x14ac:dyDescent="0.25">
      <c r="A10655" s="19"/>
      <c r="C10655" t="s">
        <v>38456</v>
      </c>
      <c r="D10655" t="s">
        <v>1106</v>
      </c>
      <c r="G10655" t="s">
        <v>38455</v>
      </c>
      <c r="H10655" s="18" t="s">
        <v>2276</v>
      </c>
    </row>
    <row r="10656" spans="1:8" x14ac:dyDescent="0.25">
      <c r="A10656" s="19"/>
      <c r="C10656" t="s">
        <v>38454</v>
      </c>
      <c r="D10656" t="s">
        <v>1122</v>
      </c>
      <c r="G10656" t="s">
        <v>38453</v>
      </c>
      <c r="H10656" s="18" t="s">
        <v>2296</v>
      </c>
    </row>
    <row r="10657" spans="1:8" x14ac:dyDescent="0.25">
      <c r="A10657" s="19"/>
      <c r="C10657" t="s">
        <v>38452</v>
      </c>
      <c r="D10657" t="s">
        <v>1137</v>
      </c>
      <c r="G10657" t="s">
        <v>38451</v>
      </c>
      <c r="H10657" s="18" t="s">
        <v>2316</v>
      </c>
    </row>
    <row r="10658" spans="1:8" x14ac:dyDescent="0.25">
      <c r="A10658" s="19"/>
      <c r="C10658" t="s">
        <v>38450</v>
      </c>
      <c r="D10658" t="s">
        <v>1152</v>
      </c>
      <c r="G10658" t="s">
        <v>38449</v>
      </c>
      <c r="H10658" s="18" t="s">
        <v>2334</v>
      </c>
    </row>
    <row r="10659" spans="1:8" x14ac:dyDescent="0.25">
      <c r="A10659" s="19"/>
      <c r="C10659" t="s">
        <v>38448</v>
      </c>
      <c r="D10659" t="s">
        <v>1167</v>
      </c>
      <c r="G10659" t="s">
        <v>38447</v>
      </c>
      <c r="H10659" s="18" t="s">
        <v>1716</v>
      </c>
    </row>
    <row r="10660" spans="1:8" x14ac:dyDescent="0.25">
      <c r="A10660" s="19"/>
      <c r="C10660" t="s">
        <v>38446</v>
      </c>
      <c r="D10660" t="s">
        <v>1182</v>
      </c>
      <c r="G10660" t="s">
        <v>38445</v>
      </c>
      <c r="H10660" s="18" t="s">
        <v>1774</v>
      </c>
    </row>
    <row r="10661" spans="1:8" x14ac:dyDescent="0.25">
      <c r="A10661" s="19"/>
      <c r="C10661" t="s">
        <v>38444</v>
      </c>
      <c r="D10661" t="s">
        <v>1196</v>
      </c>
      <c r="G10661" t="s">
        <v>38443</v>
      </c>
      <c r="H10661" s="18" t="s">
        <v>1822</v>
      </c>
    </row>
    <row r="10662" spans="1:8" x14ac:dyDescent="0.25">
      <c r="A10662" s="19"/>
      <c r="C10662" t="s">
        <v>38442</v>
      </c>
      <c r="D10662" t="s">
        <v>1209</v>
      </c>
      <c r="G10662" t="s">
        <v>38441</v>
      </c>
      <c r="H10662" s="18" t="s">
        <v>1866</v>
      </c>
    </row>
    <row r="10663" spans="1:8" x14ac:dyDescent="0.25">
      <c r="A10663" s="19"/>
      <c r="C10663" t="s">
        <v>38440</v>
      </c>
      <c r="D10663" t="s">
        <v>1221</v>
      </c>
      <c r="G10663" t="s">
        <v>38439</v>
      </c>
      <c r="H10663" s="18" t="s">
        <v>1908</v>
      </c>
    </row>
    <row r="10664" spans="1:8" x14ac:dyDescent="0.25">
      <c r="A10664" s="19"/>
      <c r="C10664" t="s">
        <v>38438</v>
      </c>
      <c r="D10664" t="s">
        <v>472</v>
      </c>
      <c r="G10664" t="s">
        <v>38437</v>
      </c>
      <c r="H10664" s="18" t="s">
        <v>1946</v>
      </c>
    </row>
    <row r="10665" spans="1:8" x14ac:dyDescent="0.25">
      <c r="A10665" s="19"/>
      <c r="C10665" t="s">
        <v>38436</v>
      </c>
      <c r="D10665" t="s">
        <v>539</v>
      </c>
      <c r="G10665" t="s">
        <v>38435</v>
      </c>
      <c r="H10665" s="18" t="s">
        <v>1980</v>
      </c>
    </row>
    <row r="10666" spans="1:8" x14ac:dyDescent="0.25">
      <c r="A10666" s="19"/>
      <c r="C10666" t="s">
        <v>38434</v>
      </c>
      <c r="D10666" t="s">
        <v>594</v>
      </c>
      <c r="G10666" t="s">
        <v>38433</v>
      </c>
      <c r="H10666" s="18" t="s">
        <v>2013</v>
      </c>
    </row>
    <row r="10667" spans="1:8" x14ac:dyDescent="0.25">
      <c r="A10667" s="19"/>
      <c r="C10667" t="s">
        <v>38432</v>
      </c>
      <c r="D10667" t="s">
        <v>643</v>
      </c>
      <c r="G10667" t="s">
        <v>38431</v>
      </c>
      <c r="H10667" s="18" t="s">
        <v>2043</v>
      </c>
    </row>
    <row r="10668" spans="1:8" x14ac:dyDescent="0.25">
      <c r="A10668" s="19"/>
      <c r="C10668" t="s">
        <v>38430</v>
      </c>
      <c r="D10668" t="s">
        <v>690</v>
      </c>
      <c r="G10668" t="s">
        <v>38429</v>
      </c>
      <c r="H10668" s="18" t="s">
        <v>2071</v>
      </c>
    </row>
    <row r="10669" spans="1:8" x14ac:dyDescent="0.25">
      <c r="A10669" s="19"/>
      <c r="C10669" t="s">
        <v>38428</v>
      </c>
      <c r="D10669" t="s">
        <v>732</v>
      </c>
      <c r="G10669" t="s">
        <v>38427</v>
      </c>
      <c r="H10669" s="18" t="s">
        <v>2098</v>
      </c>
    </row>
    <row r="10670" spans="1:8" x14ac:dyDescent="0.25">
      <c r="A10670" s="19"/>
      <c r="C10670" t="s">
        <v>35072</v>
      </c>
      <c r="D10670" t="s">
        <v>454</v>
      </c>
      <c r="G10670" t="s">
        <v>38426</v>
      </c>
      <c r="H10670" s="18" t="s">
        <v>2123</v>
      </c>
    </row>
    <row r="10671" spans="1:8" x14ac:dyDescent="0.25">
      <c r="A10671" s="19"/>
      <c r="C10671" t="s">
        <v>35071</v>
      </c>
      <c r="D10671" t="s">
        <v>526</v>
      </c>
      <c r="G10671" t="s">
        <v>38425</v>
      </c>
      <c r="H10671" s="18" t="s">
        <v>2147</v>
      </c>
    </row>
    <row r="10672" spans="1:8" x14ac:dyDescent="0.25">
      <c r="A10672" s="19"/>
      <c r="C10672" t="s">
        <v>35070</v>
      </c>
      <c r="D10672" t="s">
        <v>582</v>
      </c>
      <c r="G10672" t="s">
        <v>38424</v>
      </c>
      <c r="H10672" s="18" t="s">
        <v>2171</v>
      </c>
    </row>
    <row r="10673" spans="1:8" x14ac:dyDescent="0.25">
      <c r="A10673" s="19"/>
      <c r="C10673" t="s">
        <v>35069</v>
      </c>
      <c r="D10673" t="s">
        <v>633</v>
      </c>
      <c r="G10673" t="s">
        <v>38423</v>
      </c>
      <c r="H10673" s="18" t="s">
        <v>2195</v>
      </c>
    </row>
    <row r="10674" spans="1:8" x14ac:dyDescent="0.25">
      <c r="A10674" s="19"/>
      <c r="C10674" t="s">
        <v>35068</v>
      </c>
      <c r="D10674" t="s">
        <v>681</v>
      </c>
      <c r="G10674" t="s">
        <v>38422</v>
      </c>
      <c r="H10674" s="18" t="s">
        <v>2218</v>
      </c>
    </row>
    <row r="10675" spans="1:8" x14ac:dyDescent="0.25">
      <c r="A10675" s="19"/>
      <c r="C10675" t="s">
        <v>35067</v>
      </c>
      <c r="D10675" t="s">
        <v>723</v>
      </c>
      <c r="G10675" t="s">
        <v>38421</v>
      </c>
      <c r="H10675" s="18" t="s">
        <v>2238</v>
      </c>
    </row>
    <row r="10676" spans="1:8" x14ac:dyDescent="0.25">
      <c r="A10676" s="19"/>
      <c r="C10676" t="s">
        <v>35066</v>
      </c>
      <c r="D10676" t="s">
        <v>762</v>
      </c>
      <c r="G10676" t="s">
        <v>38420</v>
      </c>
      <c r="H10676" s="18" t="s">
        <v>2258</v>
      </c>
    </row>
    <row r="10677" spans="1:8" x14ac:dyDescent="0.25">
      <c r="A10677" s="19"/>
      <c r="C10677" t="s">
        <v>35065</v>
      </c>
      <c r="D10677" t="s">
        <v>798</v>
      </c>
      <c r="G10677" t="s">
        <v>38419</v>
      </c>
      <c r="H10677" s="18" t="s">
        <v>2278</v>
      </c>
    </row>
    <row r="10678" spans="1:8" x14ac:dyDescent="0.25">
      <c r="A10678" s="19"/>
      <c r="C10678" t="s">
        <v>35064</v>
      </c>
      <c r="D10678" t="s">
        <v>833</v>
      </c>
      <c r="G10678" t="s">
        <v>38418</v>
      </c>
      <c r="H10678" s="18" t="s">
        <v>2298</v>
      </c>
    </row>
    <row r="10679" spans="1:8" x14ac:dyDescent="0.25">
      <c r="A10679" s="19"/>
      <c r="C10679" t="s">
        <v>35063</v>
      </c>
      <c r="D10679" t="s">
        <v>865</v>
      </c>
      <c r="G10679" t="s">
        <v>38417</v>
      </c>
      <c r="H10679" s="18" t="s">
        <v>2318</v>
      </c>
    </row>
    <row r="10680" spans="1:8" x14ac:dyDescent="0.25">
      <c r="A10680" s="19"/>
      <c r="C10680" t="s">
        <v>35062</v>
      </c>
      <c r="D10680" t="s">
        <v>894</v>
      </c>
      <c r="G10680" t="s">
        <v>38416</v>
      </c>
      <c r="H10680" s="18" t="s">
        <v>2336</v>
      </c>
    </row>
    <row r="10681" spans="1:8" x14ac:dyDescent="0.25">
      <c r="A10681" s="19"/>
      <c r="C10681" t="s">
        <v>35061</v>
      </c>
      <c r="D10681" t="s">
        <v>923</v>
      </c>
      <c r="G10681" t="s">
        <v>38415</v>
      </c>
      <c r="H10681" s="18" t="s">
        <v>2354</v>
      </c>
    </row>
    <row r="10682" spans="1:8" x14ac:dyDescent="0.25">
      <c r="A10682" s="19"/>
      <c r="C10682" t="s">
        <v>35060</v>
      </c>
      <c r="D10682" t="s">
        <v>951</v>
      </c>
      <c r="G10682" t="s">
        <v>38414</v>
      </c>
      <c r="H10682" s="18" t="s">
        <v>2371</v>
      </c>
    </row>
    <row r="10683" spans="1:8" x14ac:dyDescent="0.25">
      <c r="A10683" s="19"/>
      <c r="C10683" t="s">
        <v>35059</v>
      </c>
      <c r="D10683" t="s">
        <v>979</v>
      </c>
      <c r="G10683" t="s">
        <v>38413</v>
      </c>
      <c r="H10683" s="18" t="s">
        <v>2388</v>
      </c>
    </row>
    <row r="10684" spans="1:8" x14ac:dyDescent="0.25">
      <c r="A10684" s="19"/>
      <c r="C10684" t="s">
        <v>35058</v>
      </c>
      <c r="D10684" t="s">
        <v>1006</v>
      </c>
      <c r="G10684" t="s">
        <v>38412</v>
      </c>
      <c r="H10684" s="18" t="s">
        <v>1755</v>
      </c>
    </row>
    <row r="10685" spans="1:8" x14ac:dyDescent="0.25">
      <c r="A10685" s="19"/>
      <c r="C10685" t="s">
        <v>35057</v>
      </c>
      <c r="D10685" t="s">
        <v>1029</v>
      </c>
      <c r="G10685" t="s">
        <v>38411</v>
      </c>
      <c r="H10685" s="18" t="s">
        <v>1809</v>
      </c>
    </row>
    <row r="10686" spans="1:8" x14ac:dyDescent="0.25">
      <c r="A10686" s="19"/>
      <c r="C10686" t="s">
        <v>35056</v>
      </c>
      <c r="D10686" t="s">
        <v>1052</v>
      </c>
      <c r="G10686" t="s">
        <v>38410</v>
      </c>
      <c r="H10686" s="18" t="s">
        <v>1854</v>
      </c>
    </row>
    <row r="10687" spans="1:8" x14ac:dyDescent="0.25">
      <c r="A10687" s="19"/>
      <c r="C10687" t="s">
        <v>35055</v>
      </c>
      <c r="D10687" t="s">
        <v>22020</v>
      </c>
      <c r="G10687" t="s">
        <v>38409</v>
      </c>
      <c r="H10687" s="18" t="s">
        <v>1896</v>
      </c>
    </row>
    <row r="10688" spans="1:8" x14ac:dyDescent="0.25">
      <c r="A10688" s="19"/>
      <c r="C10688" t="s">
        <v>35054</v>
      </c>
      <c r="D10688" t="s">
        <v>1092</v>
      </c>
      <c r="G10688" t="s">
        <v>38408</v>
      </c>
      <c r="H10688" s="18" t="s">
        <v>1935</v>
      </c>
    </row>
    <row r="10689" spans="1:8" x14ac:dyDescent="0.25">
      <c r="A10689" s="19"/>
      <c r="C10689" t="s">
        <v>35053</v>
      </c>
      <c r="D10689" t="s">
        <v>1111</v>
      </c>
      <c r="G10689" t="s">
        <v>38407</v>
      </c>
      <c r="H10689" s="18" t="s">
        <v>1968</v>
      </c>
    </row>
    <row r="10690" spans="1:8" x14ac:dyDescent="0.25">
      <c r="A10690" s="19"/>
      <c r="C10690" t="s">
        <v>35052</v>
      </c>
      <c r="D10690" t="s">
        <v>1127</v>
      </c>
      <c r="G10690" t="s">
        <v>38406</v>
      </c>
      <c r="H10690" s="18" t="s">
        <v>2001</v>
      </c>
    </row>
    <row r="10691" spans="1:8" x14ac:dyDescent="0.25">
      <c r="A10691" s="19"/>
      <c r="C10691" t="s">
        <v>35051</v>
      </c>
      <c r="D10691" t="s">
        <v>1142</v>
      </c>
      <c r="G10691" t="s">
        <v>38405</v>
      </c>
      <c r="H10691" s="18" t="s">
        <v>2031</v>
      </c>
    </row>
    <row r="10692" spans="1:8" x14ac:dyDescent="0.25">
      <c r="A10692" s="19"/>
      <c r="C10692" t="s">
        <v>38404</v>
      </c>
      <c r="D10692" t="s">
        <v>408</v>
      </c>
      <c r="G10692" t="s">
        <v>38403</v>
      </c>
      <c r="H10692" s="18" t="s">
        <v>2060</v>
      </c>
    </row>
    <row r="10693" spans="1:8" x14ac:dyDescent="0.25">
      <c r="A10693" s="19"/>
      <c r="C10693" t="s">
        <v>38402</v>
      </c>
      <c r="D10693" t="s">
        <v>488</v>
      </c>
      <c r="G10693" t="s">
        <v>38401</v>
      </c>
      <c r="H10693" s="18" t="s">
        <v>2087</v>
      </c>
    </row>
    <row r="10694" spans="1:8" x14ac:dyDescent="0.25">
      <c r="A10694" s="19"/>
      <c r="C10694" t="s">
        <v>38400</v>
      </c>
      <c r="D10694" t="s">
        <v>551</v>
      </c>
      <c r="G10694" t="s">
        <v>38399</v>
      </c>
      <c r="H10694" s="18" t="s">
        <v>2112</v>
      </c>
    </row>
    <row r="10695" spans="1:8" x14ac:dyDescent="0.25">
      <c r="A10695" s="19"/>
      <c r="C10695" t="s">
        <v>38398</v>
      </c>
      <c r="D10695" t="s">
        <v>604</v>
      </c>
      <c r="G10695" t="s">
        <v>38397</v>
      </c>
      <c r="H10695" s="18" t="s">
        <v>2137</v>
      </c>
    </row>
    <row r="10696" spans="1:8" x14ac:dyDescent="0.25">
      <c r="A10696" s="19"/>
      <c r="C10696" t="s">
        <v>38396</v>
      </c>
      <c r="D10696" t="s">
        <v>654</v>
      </c>
      <c r="G10696" t="s">
        <v>38395</v>
      </c>
      <c r="H10696" s="18" t="s">
        <v>2160</v>
      </c>
    </row>
    <row r="10697" spans="1:8" x14ac:dyDescent="0.25">
      <c r="A10697" s="19"/>
      <c r="C10697" t="s">
        <v>38394</v>
      </c>
      <c r="D10697" t="s">
        <v>700</v>
      </c>
      <c r="G10697" t="s">
        <v>38393</v>
      </c>
      <c r="H10697" s="18" t="s">
        <v>2184</v>
      </c>
    </row>
    <row r="10698" spans="1:8" x14ac:dyDescent="0.25">
      <c r="A10698" s="19"/>
      <c r="C10698" t="s">
        <v>38392</v>
      </c>
      <c r="D10698" t="s">
        <v>742</v>
      </c>
      <c r="G10698" t="s">
        <v>38391</v>
      </c>
      <c r="H10698" s="18" t="s">
        <v>2207</v>
      </c>
    </row>
    <row r="10699" spans="1:8" x14ac:dyDescent="0.25">
      <c r="A10699" s="19"/>
      <c r="C10699" t="s">
        <v>38390</v>
      </c>
      <c r="D10699" t="s">
        <v>779</v>
      </c>
      <c r="G10699" t="s">
        <v>38389</v>
      </c>
      <c r="H10699" s="18" t="s">
        <v>2228</v>
      </c>
    </row>
    <row r="10700" spans="1:8" x14ac:dyDescent="0.25">
      <c r="A10700" s="19"/>
      <c r="C10700" t="s">
        <v>38388</v>
      </c>
      <c r="D10700" t="s">
        <v>815</v>
      </c>
      <c r="G10700" t="s">
        <v>38387</v>
      </c>
      <c r="H10700" s="18" t="s">
        <v>2248</v>
      </c>
    </row>
    <row r="10701" spans="1:8" x14ac:dyDescent="0.25">
      <c r="A10701" s="19"/>
      <c r="C10701" t="s">
        <v>38386</v>
      </c>
      <c r="D10701" t="s">
        <v>848</v>
      </c>
      <c r="G10701" t="s">
        <v>38385</v>
      </c>
      <c r="H10701" s="18" t="s">
        <v>2268</v>
      </c>
    </row>
    <row r="10702" spans="1:8" x14ac:dyDescent="0.25">
      <c r="A10702" s="19"/>
      <c r="C10702" t="s">
        <v>38384</v>
      </c>
      <c r="D10702" t="s">
        <v>878</v>
      </c>
      <c r="G10702" t="s">
        <v>38383</v>
      </c>
      <c r="H10702" s="18" t="s">
        <v>2288</v>
      </c>
    </row>
    <row r="10703" spans="1:8" x14ac:dyDescent="0.25">
      <c r="A10703" s="19"/>
      <c r="C10703" t="s">
        <v>38382</v>
      </c>
      <c r="D10703" t="s">
        <v>475</v>
      </c>
      <c r="G10703" t="s">
        <v>38381</v>
      </c>
      <c r="H10703" s="18" t="s">
        <v>2308</v>
      </c>
    </row>
    <row r="10704" spans="1:8" x14ac:dyDescent="0.25">
      <c r="A10704" s="19"/>
      <c r="C10704" t="s">
        <v>38380</v>
      </c>
      <c r="D10704" t="s">
        <v>542</v>
      </c>
      <c r="G10704" t="s">
        <v>38379</v>
      </c>
      <c r="H10704" s="18" t="s">
        <v>2327</v>
      </c>
    </row>
    <row r="10705" spans="1:8" x14ac:dyDescent="0.25">
      <c r="A10705" s="19"/>
      <c r="C10705" t="s">
        <v>38378</v>
      </c>
      <c r="D10705" t="s">
        <v>597</v>
      </c>
      <c r="G10705" t="s">
        <v>38377</v>
      </c>
      <c r="H10705" s="18" t="s">
        <v>2345</v>
      </c>
    </row>
    <row r="10706" spans="1:8" x14ac:dyDescent="0.25">
      <c r="A10706" s="19"/>
      <c r="C10706" t="s">
        <v>38376</v>
      </c>
      <c r="D10706" t="s">
        <v>646</v>
      </c>
      <c r="G10706" t="s">
        <v>38375</v>
      </c>
      <c r="H10706" s="18" t="s">
        <v>2362</v>
      </c>
    </row>
    <row r="10707" spans="1:8" x14ac:dyDescent="0.25">
      <c r="A10707" s="19"/>
      <c r="C10707" t="s">
        <v>38374</v>
      </c>
      <c r="D10707" t="s">
        <v>693</v>
      </c>
      <c r="G10707" t="s">
        <v>38373</v>
      </c>
      <c r="H10707" s="18" t="s">
        <v>2379</v>
      </c>
    </row>
    <row r="10708" spans="1:8" x14ac:dyDescent="0.25">
      <c r="A10708" s="19"/>
      <c r="C10708" t="s">
        <v>38372</v>
      </c>
      <c r="D10708" t="s">
        <v>735</v>
      </c>
      <c r="G10708" t="s">
        <v>38371</v>
      </c>
      <c r="H10708" s="18" t="s">
        <v>2395</v>
      </c>
    </row>
    <row r="10709" spans="1:8" x14ac:dyDescent="0.25">
      <c r="A10709" s="19"/>
      <c r="C10709" t="s">
        <v>38370</v>
      </c>
      <c r="D10709" t="s">
        <v>772</v>
      </c>
      <c r="G10709" t="s">
        <v>38369</v>
      </c>
      <c r="H10709" s="18" t="s">
        <v>2409</v>
      </c>
    </row>
    <row r="10710" spans="1:8" x14ac:dyDescent="0.25">
      <c r="A10710" s="19"/>
      <c r="C10710" t="s">
        <v>38368</v>
      </c>
      <c r="D10710" t="s">
        <v>807</v>
      </c>
      <c r="G10710" t="s">
        <v>38367</v>
      </c>
      <c r="H10710" s="18" t="s">
        <v>2423</v>
      </c>
    </row>
    <row r="10711" spans="1:8" x14ac:dyDescent="0.25">
      <c r="A10711" s="19"/>
      <c r="C10711" t="s">
        <v>38366</v>
      </c>
      <c r="D10711" t="s">
        <v>841</v>
      </c>
      <c r="G10711" t="s">
        <v>38365</v>
      </c>
      <c r="H10711" s="18" t="s">
        <v>2436</v>
      </c>
    </row>
    <row r="10712" spans="1:8" x14ac:dyDescent="0.25">
      <c r="A10712" s="19"/>
      <c r="C10712" t="s">
        <v>38364</v>
      </c>
      <c r="D10712" t="s">
        <v>872</v>
      </c>
      <c r="G10712" t="s">
        <v>38363</v>
      </c>
      <c r="H10712" s="18" t="s">
        <v>2449</v>
      </c>
    </row>
    <row r="10713" spans="1:8" x14ac:dyDescent="0.25">
      <c r="A10713" s="19"/>
      <c r="C10713" t="s">
        <v>38362</v>
      </c>
      <c r="D10713" t="s">
        <v>901</v>
      </c>
      <c r="G10713" t="s">
        <v>38361</v>
      </c>
      <c r="H10713" s="18" t="s">
        <v>2462</v>
      </c>
    </row>
    <row r="10714" spans="1:8" x14ac:dyDescent="0.25">
      <c r="A10714" s="19"/>
      <c r="C10714" t="s">
        <v>38360</v>
      </c>
      <c r="D10714" t="s">
        <v>423</v>
      </c>
      <c r="G10714" t="s">
        <v>38359</v>
      </c>
      <c r="H10714" s="18" t="s">
        <v>2474</v>
      </c>
    </row>
    <row r="10715" spans="1:8" x14ac:dyDescent="0.25">
      <c r="A10715" s="19"/>
      <c r="C10715" t="s">
        <v>38358</v>
      </c>
      <c r="D10715" t="s">
        <v>502</v>
      </c>
      <c r="G10715" t="s">
        <v>38357</v>
      </c>
      <c r="H10715" s="18" t="s">
        <v>2486</v>
      </c>
    </row>
    <row r="10716" spans="1:8" x14ac:dyDescent="0.25">
      <c r="A10716" s="19"/>
      <c r="C10716" t="s">
        <v>38356</v>
      </c>
      <c r="D10716" t="s">
        <v>562</v>
      </c>
      <c r="G10716" t="s">
        <v>38355</v>
      </c>
      <c r="H10716" s="18" t="s">
        <v>2498</v>
      </c>
    </row>
    <row r="10717" spans="1:8" x14ac:dyDescent="0.25">
      <c r="A10717" s="19"/>
      <c r="C10717" t="s">
        <v>38354</v>
      </c>
      <c r="D10717" t="s">
        <v>615</v>
      </c>
      <c r="G10717" t="s">
        <v>38353</v>
      </c>
      <c r="H10717" s="18" t="s">
        <v>2510</v>
      </c>
    </row>
    <row r="10718" spans="1:8" x14ac:dyDescent="0.25">
      <c r="A10718" s="19"/>
      <c r="C10718" t="s">
        <v>38352</v>
      </c>
      <c r="D10718" t="s">
        <v>663</v>
      </c>
      <c r="G10718" t="s">
        <v>38351</v>
      </c>
      <c r="H10718" s="18" t="s">
        <v>2521</v>
      </c>
    </row>
    <row r="10719" spans="1:8" x14ac:dyDescent="0.25">
      <c r="A10719" s="19"/>
      <c r="C10719" t="s">
        <v>38350</v>
      </c>
      <c r="D10719" t="s">
        <v>708</v>
      </c>
      <c r="G10719" t="s">
        <v>38349</v>
      </c>
      <c r="H10719" s="18" t="s">
        <v>2532</v>
      </c>
    </row>
    <row r="10720" spans="1:8" x14ac:dyDescent="0.25">
      <c r="A10720" s="19"/>
      <c r="C10720" t="s">
        <v>38348</v>
      </c>
      <c r="D10720" t="s">
        <v>748</v>
      </c>
      <c r="G10720" t="s">
        <v>38347</v>
      </c>
      <c r="H10720" s="18" t="s">
        <v>2542</v>
      </c>
    </row>
    <row r="10721" spans="1:8" x14ac:dyDescent="0.25">
      <c r="A10721" s="19"/>
      <c r="C10721" t="s">
        <v>38346</v>
      </c>
      <c r="D10721" t="s">
        <v>785</v>
      </c>
      <c r="G10721" t="s">
        <v>38345</v>
      </c>
      <c r="H10721" s="18" t="s">
        <v>2551</v>
      </c>
    </row>
    <row r="10722" spans="1:8" x14ac:dyDescent="0.25">
      <c r="A10722" s="19"/>
      <c r="C10722" t="s">
        <v>38344</v>
      </c>
      <c r="D10722" t="s">
        <v>821</v>
      </c>
      <c r="G10722" t="s">
        <v>38343</v>
      </c>
      <c r="H10722" s="18" t="s">
        <v>2560</v>
      </c>
    </row>
    <row r="10723" spans="1:8" x14ac:dyDescent="0.25">
      <c r="A10723" s="19"/>
      <c r="C10723" t="s">
        <v>38342</v>
      </c>
      <c r="D10723" t="s">
        <v>854</v>
      </c>
      <c r="G10723" t="s">
        <v>38341</v>
      </c>
      <c r="H10723" s="18" t="s">
        <v>2569</v>
      </c>
    </row>
    <row r="10724" spans="1:8" x14ac:dyDescent="0.25">
      <c r="A10724" s="19"/>
      <c r="C10724" t="s">
        <v>38340</v>
      </c>
      <c r="D10724" t="s">
        <v>883</v>
      </c>
      <c r="G10724" t="s">
        <v>38339</v>
      </c>
      <c r="H10724" s="18" t="s">
        <v>1767</v>
      </c>
    </row>
    <row r="10725" spans="1:8" x14ac:dyDescent="0.25">
      <c r="A10725" s="19"/>
      <c r="C10725" t="s">
        <v>38338</v>
      </c>
      <c r="D10725" t="s">
        <v>912</v>
      </c>
      <c r="G10725" t="s">
        <v>38337</v>
      </c>
      <c r="H10725" s="18" t="s">
        <v>1818</v>
      </c>
    </row>
    <row r="10726" spans="1:8" x14ac:dyDescent="0.25">
      <c r="A10726" s="19"/>
      <c r="C10726" t="s">
        <v>38336</v>
      </c>
      <c r="D10726" t="s">
        <v>941</v>
      </c>
      <c r="G10726" t="s">
        <v>38335</v>
      </c>
      <c r="H10726" s="18" t="s">
        <v>1863</v>
      </c>
    </row>
    <row r="10727" spans="1:8" x14ac:dyDescent="0.25">
      <c r="A10727" s="19"/>
      <c r="C10727" t="s">
        <v>38334</v>
      </c>
      <c r="D10727" t="s">
        <v>969</v>
      </c>
      <c r="G10727" t="s">
        <v>38333</v>
      </c>
      <c r="H10727" s="18" t="s">
        <v>1905</v>
      </c>
    </row>
    <row r="10728" spans="1:8" x14ac:dyDescent="0.25">
      <c r="A10728" s="19"/>
      <c r="C10728" t="s">
        <v>38332</v>
      </c>
      <c r="D10728" t="s">
        <v>996</v>
      </c>
      <c r="G10728" t="s">
        <v>38331</v>
      </c>
      <c r="H10728" s="18" t="s">
        <v>1944</v>
      </c>
    </row>
    <row r="10729" spans="1:8" x14ac:dyDescent="0.25">
      <c r="A10729" s="19"/>
      <c r="C10729" t="s">
        <v>38330</v>
      </c>
      <c r="D10729" t="s">
        <v>1021</v>
      </c>
      <c r="G10729" t="s">
        <v>38329</v>
      </c>
      <c r="H10729" s="18" t="s">
        <v>1977</v>
      </c>
    </row>
    <row r="10730" spans="1:8" x14ac:dyDescent="0.25">
      <c r="A10730" s="19"/>
      <c r="C10730" t="s">
        <v>38328</v>
      </c>
      <c r="D10730" t="s">
        <v>1044</v>
      </c>
      <c r="G10730" t="s">
        <v>38327</v>
      </c>
      <c r="H10730" s="18" t="s">
        <v>2010</v>
      </c>
    </row>
    <row r="10731" spans="1:8" x14ac:dyDescent="0.25">
      <c r="A10731" s="19"/>
      <c r="C10731" t="s">
        <v>38326</v>
      </c>
      <c r="D10731" t="s">
        <v>1066</v>
      </c>
      <c r="G10731" t="s">
        <v>38325</v>
      </c>
      <c r="H10731" s="18" t="s">
        <v>2040</v>
      </c>
    </row>
    <row r="10732" spans="1:8" x14ac:dyDescent="0.25">
      <c r="A10732" s="19"/>
      <c r="C10732" t="s">
        <v>38324</v>
      </c>
      <c r="D10732" t="s">
        <v>460</v>
      </c>
      <c r="G10732" t="s">
        <v>38323</v>
      </c>
      <c r="H10732" s="18" t="s">
        <v>2068</v>
      </c>
    </row>
    <row r="10733" spans="1:8" x14ac:dyDescent="0.25">
      <c r="A10733" s="19"/>
      <c r="C10733" t="s">
        <v>38322</v>
      </c>
      <c r="D10733" t="s">
        <v>531</v>
      </c>
      <c r="G10733" t="s">
        <v>38321</v>
      </c>
      <c r="H10733" s="18" t="s">
        <v>2095</v>
      </c>
    </row>
    <row r="10734" spans="1:8" x14ac:dyDescent="0.25">
      <c r="A10734" s="19"/>
      <c r="C10734" t="s">
        <v>38320</v>
      </c>
      <c r="D10734" t="s">
        <v>587</v>
      </c>
      <c r="G10734" t="s">
        <v>38319</v>
      </c>
      <c r="H10734" s="18" t="s">
        <v>2120</v>
      </c>
    </row>
    <row r="10735" spans="1:8" x14ac:dyDescent="0.25">
      <c r="A10735" s="19"/>
      <c r="C10735" t="s">
        <v>38318</v>
      </c>
      <c r="D10735" t="s">
        <v>637</v>
      </c>
      <c r="G10735" t="s">
        <v>38317</v>
      </c>
      <c r="H10735" s="18" t="s">
        <v>2145</v>
      </c>
    </row>
    <row r="10736" spans="1:8" x14ac:dyDescent="0.25">
      <c r="A10736" s="19"/>
      <c r="C10736" t="s">
        <v>38316</v>
      </c>
      <c r="D10736" t="s">
        <v>685</v>
      </c>
      <c r="G10736" t="s">
        <v>38315</v>
      </c>
      <c r="H10736" s="18" t="s">
        <v>2168</v>
      </c>
    </row>
    <row r="10737" spans="1:8" x14ac:dyDescent="0.25">
      <c r="A10737" s="19"/>
      <c r="C10737" t="s">
        <v>38314</v>
      </c>
      <c r="D10737" t="s">
        <v>727</v>
      </c>
      <c r="G10737" t="s">
        <v>38313</v>
      </c>
      <c r="H10737" s="18" t="s">
        <v>2192</v>
      </c>
    </row>
    <row r="10738" spans="1:8" x14ac:dyDescent="0.25">
      <c r="A10738" s="19"/>
      <c r="C10738" t="s">
        <v>38312</v>
      </c>
      <c r="D10738" t="s">
        <v>766</v>
      </c>
      <c r="G10738" t="s">
        <v>38311</v>
      </c>
      <c r="H10738" s="18" t="s">
        <v>2215</v>
      </c>
    </row>
    <row r="10739" spans="1:8" x14ac:dyDescent="0.25">
      <c r="A10739" s="19"/>
      <c r="C10739" t="s">
        <v>38310</v>
      </c>
      <c r="D10739" t="s">
        <v>802</v>
      </c>
      <c r="G10739" t="s">
        <v>38309</v>
      </c>
      <c r="H10739" s="18" t="s">
        <v>2235</v>
      </c>
    </row>
    <row r="10740" spans="1:8" x14ac:dyDescent="0.25">
      <c r="A10740" s="19"/>
      <c r="C10740" t="s">
        <v>38308</v>
      </c>
      <c r="D10740" t="s">
        <v>836</v>
      </c>
      <c r="G10740" t="s">
        <v>38307</v>
      </c>
      <c r="H10740" s="18" t="s">
        <v>2255</v>
      </c>
    </row>
    <row r="10741" spans="1:8" x14ac:dyDescent="0.25">
      <c r="A10741" s="19"/>
      <c r="C10741" t="s">
        <v>38306</v>
      </c>
      <c r="D10741" t="s">
        <v>868</v>
      </c>
      <c r="G10741" t="s">
        <v>38305</v>
      </c>
      <c r="H10741" s="18" t="s">
        <v>2275</v>
      </c>
    </row>
    <row r="10742" spans="1:8" x14ac:dyDescent="0.25">
      <c r="A10742" s="19"/>
      <c r="C10742" t="s">
        <v>38304</v>
      </c>
      <c r="D10742" t="s">
        <v>897</v>
      </c>
      <c r="G10742" t="s">
        <v>38303</v>
      </c>
      <c r="H10742" s="18" t="s">
        <v>2295</v>
      </c>
    </row>
    <row r="10743" spans="1:8" x14ac:dyDescent="0.25">
      <c r="A10743" s="19"/>
      <c r="C10743" t="s">
        <v>38302</v>
      </c>
      <c r="D10743" t="s">
        <v>926</v>
      </c>
      <c r="G10743" t="s">
        <v>38301</v>
      </c>
      <c r="H10743" s="18" t="s">
        <v>2315</v>
      </c>
    </row>
    <row r="10744" spans="1:8" x14ac:dyDescent="0.25">
      <c r="A10744" s="19"/>
      <c r="C10744" t="s">
        <v>38300</v>
      </c>
      <c r="D10744" t="s">
        <v>954</v>
      </c>
      <c r="G10744" t="s">
        <v>38299</v>
      </c>
      <c r="H10744" s="18" t="s">
        <v>1717</v>
      </c>
    </row>
    <row r="10745" spans="1:8" x14ac:dyDescent="0.25">
      <c r="A10745" s="19"/>
      <c r="C10745" t="s">
        <v>38298</v>
      </c>
      <c r="D10745" t="s">
        <v>982</v>
      </c>
      <c r="G10745" t="s">
        <v>38297</v>
      </c>
      <c r="H10745" s="18" t="s">
        <v>1775</v>
      </c>
    </row>
    <row r="10746" spans="1:8" x14ac:dyDescent="0.25">
      <c r="A10746" s="19"/>
      <c r="C10746" t="s">
        <v>38296</v>
      </c>
      <c r="D10746" t="s">
        <v>1008</v>
      </c>
      <c r="G10746" t="s">
        <v>38295</v>
      </c>
      <c r="H10746" s="18" t="s">
        <v>1823</v>
      </c>
    </row>
    <row r="10747" spans="1:8" x14ac:dyDescent="0.25">
      <c r="A10747" s="19"/>
      <c r="C10747" t="s">
        <v>38294</v>
      </c>
      <c r="D10747" t="s">
        <v>35050</v>
      </c>
      <c r="G10747" t="s">
        <v>38293</v>
      </c>
      <c r="H10747" s="18" t="s">
        <v>1867</v>
      </c>
    </row>
    <row r="10748" spans="1:8" x14ac:dyDescent="0.25">
      <c r="A10748" s="19"/>
      <c r="C10748" t="s">
        <v>38292</v>
      </c>
      <c r="D10748" t="s">
        <v>1054</v>
      </c>
      <c r="G10748" t="s">
        <v>38291</v>
      </c>
      <c r="H10748" s="18" t="s">
        <v>1909</v>
      </c>
    </row>
    <row r="10749" spans="1:8" x14ac:dyDescent="0.25">
      <c r="A10749" s="19"/>
      <c r="C10749" t="s">
        <v>38290</v>
      </c>
      <c r="D10749" t="s">
        <v>1074</v>
      </c>
      <c r="G10749" t="s">
        <v>38289</v>
      </c>
      <c r="H10749" s="18" t="s">
        <v>1947</v>
      </c>
    </row>
    <row r="10750" spans="1:8" x14ac:dyDescent="0.25">
      <c r="A10750" s="19"/>
      <c r="C10750" t="s">
        <v>38288</v>
      </c>
      <c r="D10750" t="s">
        <v>1093</v>
      </c>
      <c r="G10750" t="s">
        <v>35049</v>
      </c>
      <c r="H10750" s="18" t="s">
        <v>1727</v>
      </c>
    </row>
    <row r="10751" spans="1:8" x14ac:dyDescent="0.25">
      <c r="A10751" s="19"/>
      <c r="C10751" t="s">
        <v>38287</v>
      </c>
      <c r="D10751" t="s">
        <v>448</v>
      </c>
      <c r="G10751" t="s">
        <v>35048</v>
      </c>
      <c r="H10751" s="18" t="s">
        <v>1784</v>
      </c>
    </row>
    <row r="10752" spans="1:8" x14ac:dyDescent="0.25">
      <c r="A10752" s="19"/>
      <c r="C10752" t="s">
        <v>38286</v>
      </c>
      <c r="D10752" t="s">
        <v>521</v>
      </c>
      <c r="G10752" t="s">
        <v>35047</v>
      </c>
      <c r="H10752" s="18" t="s">
        <v>1832</v>
      </c>
    </row>
    <row r="10753" spans="1:8" x14ac:dyDescent="0.25">
      <c r="A10753" s="19"/>
      <c r="C10753" t="s">
        <v>38285</v>
      </c>
      <c r="D10753" t="s">
        <v>578</v>
      </c>
      <c r="G10753" t="s">
        <v>35046</v>
      </c>
      <c r="H10753" s="18" t="s">
        <v>21994</v>
      </c>
    </row>
    <row r="10754" spans="1:8" x14ac:dyDescent="0.25">
      <c r="A10754" s="19"/>
      <c r="C10754" t="s">
        <v>38284</v>
      </c>
      <c r="D10754" t="s">
        <v>629</v>
      </c>
      <c r="G10754" t="s">
        <v>35045</v>
      </c>
      <c r="H10754" s="18" t="s">
        <v>1917</v>
      </c>
    </row>
    <row r="10755" spans="1:8" x14ac:dyDescent="0.25">
      <c r="A10755" s="19"/>
      <c r="C10755" t="s">
        <v>38283</v>
      </c>
      <c r="D10755" t="s">
        <v>677</v>
      </c>
      <c r="G10755" t="s">
        <v>35044</v>
      </c>
      <c r="H10755" s="18" t="s">
        <v>1954</v>
      </c>
    </row>
    <row r="10756" spans="1:8" x14ac:dyDescent="0.25">
      <c r="A10756" s="19"/>
      <c r="C10756" t="s">
        <v>38282</v>
      </c>
      <c r="D10756" t="s">
        <v>719</v>
      </c>
      <c r="G10756" t="s">
        <v>35043</v>
      </c>
      <c r="H10756" s="18" t="s">
        <v>1987</v>
      </c>
    </row>
    <row r="10757" spans="1:8" x14ac:dyDescent="0.25">
      <c r="A10757" s="19"/>
      <c r="C10757" t="s">
        <v>34977</v>
      </c>
      <c r="D10757" t="s">
        <v>5045</v>
      </c>
      <c r="G10757" t="s">
        <v>35042</v>
      </c>
      <c r="H10757" s="18" t="s">
        <v>2020</v>
      </c>
    </row>
    <row r="10758" spans="1:8" x14ac:dyDescent="0.25">
      <c r="A10758" s="19"/>
      <c r="C10758" t="s">
        <v>38281</v>
      </c>
      <c r="D10758" t="s">
        <v>459</v>
      </c>
      <c r="G10758" t="s">
        <v>35041</v>
      </c>
      <c r="H10758" s="18" t="s">
        <v>2050</v>
      </c>
    </row>
    <row r="10759" spans="1:8" x14ac:dyDescent="0.25">
      <c r="A10759" s="19"/>
      <c r="C10759" t="s">
        <v>38280</v>
      </c>
      <c r="D10759" t="s">
        <v>530</v>
      </c>
      <c r="G10759" t="s">
        <v>35040</v>
      </c>
      <c r="H10759" s="18" t="s">
        <v>2078</v>
      </c>
    </row>
    <row r="10760" spans="1:8" x14ac:dyDescent="0.25">
      <c r="A10760" s="19"/>
      <c r="C10760" t="s">
        <v>38279</v>
      </c>
      <c r="D10760" t="s">
        <v>586</v>
      </c>
      <c r="G10760" t="s">
        <v>35039</v>
      </c>
      <c r="H10760" s="18" t="s">
        <v>2104</v>
      </c>
    </row>
    <row r="10761" spans="1:8" x14ac:dyDescent="0.25">
      <c r="A10761" s="19"/>
      <c r="C10761" t="s">
        <v>38278</v>
      </c>
      <c r="D10761" t="s">
        <v>636</v>
      </c>
      <c r="G10761" t="s">
        <v>35038</v>
      </c>
      <c r="H10761" s="18" t="s">
        <v>2129</v>
      </c>
    </row>
    <row r="10762" spans="1:8" x14ac:dyDescent="0.25">
      <c r="A10762" s="19"/>
      <c r="C10762" t="s">
        <v>38277</v>
      </c>
      <c r="D10762" t="s">
        <v>684</v>
      </c>
      <c r="G10762" t="s">
        <v>35037</v>
      </c>
      <c r="H10762" s="18" t="s">
        <v>2152</v>
      </c>
    </row>
    <row r="10763" spans="1:8" x14ac:dyDescent="0.25">
      <c r="A10763" s="19"/>
      <c r="C10763" t="s">
        <v>38276</v>
      </c>
      <c r="D10763" t="s">
        <v>726</v>
      </c>
      <c r="G10763" t="s">
        <v>38275</v>
      </c>
      <c r="H10763" s="18" t="s">
        <v>1764</v>
      </c>
    </row>
    <row r="10764" spans="1:8" x14ac:dyDescent="0.25">
      <c r="A10764" s="19"/>
      <c r="C10764" t="s">
        <v>38274</v>
      </c>
      <c r="D10764" t="s">
        <v>765</v>
      </c>
      <c r="G10764" t="s">
        <v>38273</v>
      </c>
      <c r="H10764" s="18" t="s">
        <v>1816</v>
      </c>
    </row>
    <row r="10765" spans="1:8" x14ac:dyDescent="0.25">
      <c r="A10765" s="19"/>
      <c r="C10765" t="s">
        <v>38272</v>
      </c>
      <c r="D10765" t="s">
        <v>801</v>
      </c>
      <c r="G10765" t="s">
        <v>38271</v>
      </c>
      <c r="H10765" s="18" t="s">
        <v>1861</v>
      </c>
    </row>
    <row r="10766" spans="1:8" x14ac:dyDescent="0.25">
      <c r="A10766" s="19"/>
      <c r="C10766" t="s">
        <v>35036</v>
      </c>
      <c r="D10766" t="s">
        <v>413</v>
      </c>
      <c r="G10766" t="s">
        <v>38270</v>
      </c>
      <c r="H10766" s="18" t="s">
        <v>1903</v>
      </c>
    </row>
    <row r="10767" spans="1:8" x14ac:dyDescent="0.25">
      <c r="A10767" s="19"/>
      <c r="C10767" t="s">
        <v>35035</v>
      </c>
      <c r="D10767" t="s">
        <v>492</v>
      </c>
      <c r="G10767" t="s">
        <v>38269</v>
      </c>
      <c r="H10767" s="18" t="s">
        <v>1942</v>
      </c>
    </row>
    <row r="10768" spans="1:8" x14ac:dyDescent="0.25">
      <c r="A10768" s="19"/>
      <c r="C10768" t="s">
        <v>38268</v>
      </c>
      <c r="D10768" t="s">
        <v>445</v>
      </c>
      <c r="G10768" t="s">
        <v>38267</v>
      </c>
      <c r="H10768" s="18" t="s">
        <v>1975</v>
      </c>
    </row>
    <row r="10769" spans="1:8" x14ac:dyDescent="0.25">
      <c r="A10769" s="19"/>
      <c r="C10769" t="s">
        <v>38266</v>
      </c>
      <c r="D10769" t="s">
        <v>520</v>
      </c>
      <c r="G10769" t="s">
        <v>38265</v>
      </c>
      <c r="H10769" s="18" t="s">
        <v>2008</v>
      </c>
    </row>
    <row r="10770" spans="1:8" x14ac:dyDescent="0.25">
      <c r="A10770" s="19"/>
      <c r="C10770" t="s">
        <v>38264</v>
      </c>
      <c r="D10770" t="s">
        <v>577</v>
      </c>
      <c r="G10770" t="s">
        <v>38263</v>
      </c>
      <c r="H10770" s="18" t="s">
        <v>2038</v>
      </c>
    </row>
    <row r="10771" spans="1:8" x14ac:dyDescent="0.25">
      <c r="A10771" s="19"/>
      <c r="C10771" t="s">
        <v>38262</v>
      </c>
      <c r="D10771" t="s">
        <v>628</v>
      </c>
      <c r="G10771" t="s">
        <v>38261</v>
      </c>
      <c r="H10771" s="18" t="s">
        <v>2066</v>
      </c>
    </row>
    <row r="10772" spans="1:8" x14ac:dyDescent="0.25">
      <c r="A10772" s="19"/>
      <c r="C10772" t="s">
        <v>38260</v>
      </c>
      <c r="D10772" t="s">
        <v>676</v>
      </c>
      <c r="G10772" t="s">
        <v>38259</v>
      </c>
      <c r="H10772" s="18" t="s">
        <v>2093</v>
      </c>
    </row>
    <row r="10773" spans="1:8" x14ac:dyDescent="0.25">
      <c r="A10773" s="19"/>
      <c r="C10773" t="s">
        <v>38258</v>
      </c>
      <c r="D10773" t="s">
        <v>718</v>
      </c>
      <c r="G10773" t="s">
        <v>38257</v>
      </c>
      <c r="H10773" s="18" t="s">
        <v>2118</v>
      </c>
    </row>
    <row r="10774" spans="1:8" x14ac:dyDescent="0.25">
      <c r="A10774" s="19"/>
      <c r="C10774" t="s">
        <v>38256</v>
      </c>
      <c r="D10774" t="s">
        <v>758</v>
      </c>
      <c r="G10774" t="s">
        <v>38255</v>
      </c>
      <c r="H10774" s="18" t="s">
        <v>2143</v>
      </c>
    </row>
    <row r="10775" spans="1:8" x14ac:dyDescent="0.25">
      <c r="A10775" s="19"/>
      <c r="C10775" t="s">
        <v>38254</v>
      </c>
      <c r="D10775" t="s">
        <v>794</v>
      </c>
      <c r="G10775" t="s">
        <v>38253</v>
      </c>
      <c r="H10775" s="18" t="s">
        <v>2166</v>
      </c>
    </row>
    <row r="10776" spans="1:8" x14ac:dyDescent="0.25">
      <c r="A10776" s="19"/>
      <c r="C10776" t="s">
        <v>38252</v>
      </c>
      <c r="D10776" t="s">
        <v>830</v>
      </c>
      <c r="G10776" t="s">
        <v>38251</v>
      </c>
      <c r="H10776" s="18" t="s">
        <v>2190</v>
      </c>
    </row>
    <row r="10777" spans="1:8" x14ac:dyDescent="0.25">
      <c r="A10777" s="19"/>
      <c r="C10777" t="s">
        <v>38250</v>
      </c>
      <c r="D10777" t="s">
        <v>862</v>
      </c>
      <c r="G10777" t="s">
        <v>38249</v>
      </c>
      <c r="H10777" s="18" t="s">
        <v>2213</v>
      </c>
    </row>
    <row r="10778" spans="1:8" x14ac:dyDescent="0.25">
      <c r="A10778" s="19"/>
      <c r="C10778" t="s">
        <v>38248</v>
      </c>
      <c r="D10778" t="s">
        <v>412</v>
      </c>
      <c r="G10778" t="s">
        <v>38247</v>
      </c>
      <c r="H10778" s="18" t="s">
        <v>1753</v>
      </c>
    </row>
    <row r="10779" spans="1:8" x14ac:dyDescent="0.25">
      <c r="A10779" s="19"/>
      <c r="C10779" t="s">
        <v>38246</v>
      </c>
      <c r="D10779" t="s">
        <v>491</v>
      </c>
      <c r="G10779" t="s">
        <v>38245</v>
      </c>
      <c r="H10779" s="18" t="s">
        <v>1807</v>
      </c>
    </row>
    <row r="10780" spans="1:8" x14ac:dyDescent="0.25">
      <c r="A10780" s="19"/>
      <c r="C10780" t="s">
        <v>35034</v>
      </c>
      <c r="D10780" t="s">
        <v>476</v>
      </c>
      <c r="G10780" t="s">
        <v>38244</v>
      </c>
      <c r="H10780" s="18" t="s">
        <v>1852</v>
      </c>
    </row>
    <row r="10781" spans="1:8" x14ac:dyDescent="0.25">
      <c r="A10781" s="19"/>
      <c r="C10781" t="s">
        <v>35033</v>
      </c>
      <c r="D10781" t="s">
        <v>543</v>
      </c>
      <c r="G10781" t="s">
        <v>38243</v>
      </c>
      <c r="H10781" s="18" t="s">
        <v>1894</v>
      </c>
    </row>
    <row r="10782" spans="1:8" x14ac:dyDescent="0.25">
      <c r="A10782" s="19"/>
      <c r="C10782" t="s">
        <v>35032</v>
      </c>
      <c r="D10782" t="s">
        <v>598</v>
      </c>
      <c r="G10782" t="s">
        <v>38242</v>
      </c>
      <c r="H10782" s="18" t="s">
        <v>1933</v>
      </c>
    </row>
    <row r="10783" spans="1:8" x14ac:dyDescent="0.25">
      <c r="A10783" s="19"/>
      <c r="C10783" t="s">
        <v>35031</v>
      </c>
      <c r="D10783" t="s">
        <v>647</v>
      </c>
      <c r="G10783" t="s">
        <v>38241</v>
      </c>
      <c r="H10783" s="18" t="s">
        <v>1966</v>
      </c>
    </row>
    <row r="10784" spans="1:8" x14ac:dyDescent="0.25">
      <c r="A10784" s="19"/>
      <c r="C10784" t="s">
        <v>35030</v>
      </c>
      <c r="D10784" t="s">
        <v>694</v>
      </c>
      <c r="G10784" t="s">
        <v>38240</v>
      </c>
      <c r="H10784" s="18" t="s">
        <v>1999</v>
      </c>
    </row>
    <row r="10785" spans="1:8" x14ac:dyDescent="0.25">
      <c r="A10785" s="19"/>
      <c r="C10785" t="s">
        <v>35029</v>
      </c>
      <c r="D10785" t="s">
        <v>736</v>
      </c>
      <c r="G10785" t="s">
        <v>38239</v>
      </c>
      <c r="H10785" s="18" t="s">
        <v>1738</v>
      </c>
    </row>
    <row r="10786" spans="1:8" x14ac:dyDescent="0.25">
      <c r="A10786" s="19"/>
      <c r="C10786" t="s">
        <v>35028</v>
      </c>
      <c r="D10786" t="s">
        <v>773</v>
      </c>
      <c r="G10786" t="s">
        <v>38238</v>
      </c>
      <c r="H10786" s="18" t="s">
        <v>1794</v>
      </c>
    </row>
    <row r="10787" spans="1:8" x14ac:dyDescent="0.25">
      <c r="A10787" s="19"/>
      <c r="C10787" t="s">
        <v>35027</v>
      </c>
      <c r="D10787" t="s">
        <v>808</v>
      </c>
      <c r="G10787" t="s">
        <v>38237</v>
      </c>
      <c r="H10787" s="18" t="s">
        <v>1841</v>
      </c>
    </row>
    <row r="10788" spans="1:8" x14ac:dyDescent="0.25">
      <c r="A10788" s="19"/>
      <c r="C10788" t="s">
        <v>35026</v>
      </c>
      <c r="D10788" t="s">
        <v>842</v>
      </c>
      <c r="G10788" t="s">
        <v>38236</v>
      </c>
      <c r="H10788" s="18" t="s">
        <v>1884</v>
      </c>
    </row>
    <row r="10789" spans="1:8" x14ac:dyDescent="0.25">
      <c r="A10789" s="19"/>
      <c r="C10789" t="s">
        <v>35025</v>
      </c>
      <c r="D10789" t="s">
        <v>873</v>
      </c>
      <c r="G10789" t="s">
        <v>38235</v>
      </c>
      <c r="H10789" s="18" t="s">
        <v>1925</v>
      </c>
    </row>
    <row r="10790" spans="1:8" x14ac:dyDescent="0.25">
      <c r="A10790" s="19"/>
      <c r="C10790" t="s">
        <v>35024</v>
      </c>
      <c r="D10790" t="s">
        <v>902</v>
      </c>
      <c r="G10790" t="s">
        <v>38234</v>
      </c>
      <c r="H10790" s="18" t="s">
        <v>1962</v>
      </c>
    </row>
    <row r="10791" spans="1:8" x14ac:dyDescent="0.25">
      <c r="A10791" s="19"/>
      <c r="C10791" t="s">
        <v>35023</v>
      </c>
      <c r="D10791" t="s">
        <v>931</v>
      </c>
      <c r="G10791" t="s">
        <v>38233</v>
      </c>
      <c r="H10791" s="18" t="s">
        <v>1995</v>
      </c>
    </row>
    <row r="10792" spans="1:8" x14ac:dyDescent="0.25">
      <c r="A10792" s="19"/>
      <c r="C10792" t="s">
        <v>35022</v>
      </c>
      <c r="D10792" t="s">
        <v>959</v>
      </c>
      <c r="G10792" t="s">
        <v>38232</v>
      </c>
      <c r="H10792" s="18" t="s">
        <v>2026</v>
      </c>
    </row>
    <row r="10793" spans="1:8" x14ac:dyDescent="0.25">
      <c r="A10793" s="19"/>
      <c r="C10793" t="s">
        <v>35021</v>
      </c>
      <c r="D10793" t="s">
        <v>987</v>
      </c>
      <c r="G10793" t="s">
        <v>38231</v>
      </c>
      <c r="H10793" s="18" t="s">
        <v>2055</v>
      </c>
    </row>
    <row r="10794" spans="1:8" x14ac:dyDescent="0.25">
      <c r="A10794" s="19"/>
      <c r="C10794" t="s">
        <v>35020</v>
      </c>
      <c r="D10794" t="s">
        <v>1013</v>
      </c>
      <c r="G10794" t="s">
        <v>38230</v>
      </c>
      <c r="H10794" s="18" t="s">
        <v>2083</v>
      </c>
    </row>
    <row r="10795" spans="1:8" x14ac:dyDescent="0.25">
      <c r="A10795" s="19"/>
      <c r="C10795" t="s">
        <v>35019</v>
      </c>
      <c r="D10795" t="s">
        <v>1036</v>
      </c>
      <c r="G10795" t="s">
        <v>38229</v>
      </c>
      <c r="H10795" s="18" t="s">
        <v>2109</v>
      </c>
    </row>
    <row r="10796" spans="1:8" x14ac:dyDescent="0.25">
      <c r="A10796" s="19"/>
      <c r="C10796" t="s">
        <v>35018</v>
      </c>
      <c r="D10796" t="s">
        <v>1058</v>
      </c>
      <c r="G10796" t="s">
        <v>38228</v>
      </c>
      <c r="H10796" s="18" t="s">
        <v>2134</v>
      </c>
    </row>
    <row r="10797" spans="1:8" x14ac:dyDescent="0.25">
      <c r="A10797" s="19"/>
      <c r="C10797" t="s">
        <v>35017</v>
      </c>
      <c r="D10797" t="s">
        <v>1077</v>
      </c>
      <c r="G10797" t="s">
        <v>38227</v>
      </c>
      <c r="H10797" s="18" t="s">
        <v>2157</v>
      </c>
    </row>
    <row r="10798" spans="1:8" x14ac:dyDescent="0.25">
      <c r="A10798" s="19"/>
      <c r="C10798" t="s">
        <v>35016</v>
      </c>
      <c r="D10798" t="s">
        <v>1096</v>
      </c>
      <c r="G10798" t="s">
        <v>38226</v>
      </c>
      <c r="H10798" s="18" t="s">
        <v>2181</v>
      </c>
    </row>
    <row r="10799" spans="1:8" x14ac:dyDescent="0.25">
      <c r="A10799" s="19"/>
      <c r="C10799" t="s">
        <v>35015</v>
      </c>
      <c r="D10799" t="s">
        <v>21984</v>
      </c>
      <c r="G10799" t="s">
        <v>38225</v>
      </c>
      <c r="H10799" s="18" t="s">
        <v>2204</v>
      </c>
    </row>
    <row r="10800" spans="1:8" x14ac:dyDescent="0.25">
      <c r="A10800" s="19"/>
      <c r="C10800" t="s">
        <v>35014</v>
      </c>
      <c r="D10800" t="s">
        <v>1130</v>
      </c>
      <c r="G10800" t="s">
        <v>38224</v>
      </c>
      <c r="H10800" s="18" t="s">
        <v>2225</v>
      </c>
    </row>
    <row r="10801" spans="1:8" x14ac:dyDescent="0.25">
      <c r="A10801" s="19"/>
      <c r="C10801" t="s">
        <v>35013</v>
      </c>
      <c r="D10801" t="s">
        <v>1145</v>
      </c>
      <c r="G10801" t="s">
        <v>38223</v>
      </c>
      <c r="H10801" s="18" t="s">
        <v>2245</v>
      </c>
    </row>
    <row r="10802" spans="1:8" x14ac:dyDescent="0.25">
      <c r="A10802" s="19"/>
      <c r="C10802" t="s">
        <v>35012</v>
      </c>
      <c r="D10802" t="s">
        <v>1160</v>
      </c>
      <c r="G10802" t="s">
        <v>38222</v>
      </c>
      <c r="H10802" s="18" t="s">
        <v>2265</v>
      </c>
    </row>
    <row r="10803" spans="1:8" x14ac:dyDescent="0.25">
      <c r="A10803" s="19"/>
      <c r="C10803" t="s">
        <v>35011</v>
      </c>
      <c r="D10803" t="s">
        <v>1175</v>
      </c>
      <c r="G10803" t="s">
        <v>38221</v>
      </c>
      <c r="H10803" s="18" t="s">
        <v>2285</v>
      </c>
    </row>
    <row r="10804" spans="1:8" x14ac:dyDescent="0.25">
      <c r="A10804" s="19"/>
      <c r="C10804" t="s">
        <v>35010</v>
      </c>
      <c r="D10804" t="s">
        <v>1189</v>
      </c>
      <c r="G10804" t="s">
        <v>38220</v>
      </c>
      <c r="H10804" s="18" t="s">
        <v>2305</v>
      </c>
    </row>
    <row r="10805" spans="1:8" x14ac:dyDescent="0.25">
      <c r="A10805" s="19"/>
      <c r="C10805" t="s">
        <v>35009</v>
      </c>
      <c r="D10805" t="s">
        <v>1202</v>
      </c>
      <c r="G10805" t="s">
        <v>38219</v>
      </c>
      <c r="H10805" s="18" t="s">
        <v>1754</v>
      </c>
    </row>
    <row r="10806" spans="1:8" x14ac:dyDescent="0.25">
      <c r="A10806" s="19"/>
      <c r="C10806" t="s">
        <v>35008</v>
      </c>
      <c r="D10806" t="s">
        <v>1214</v>
      </c>
      <c r="G10806" t="s">
        <v>38218</v>
      </c>
      <c r="H10806" s="18" t="s">
        <v>1808</v>
      </c>
    </row>
    <row r="10807" spans="1:8" x14ac:dyDescent="0.25">
      <c r="A10807" s="19"/>
      <c r="C10807" t="s">
        <v>35007</v>
      </c>
      <c r="D10807" t="s">
        <v>1226</v>
      </c>
      <c r="G10807" t="s">
        <v>38217</v>
      </c>
      <c r="H10807" s="18" t="s">
        <v>1853</v>
      </c>
    </row>
    <row r="10808" spans="1:8" x14ac:dyDescent="0.25">
      <c r="A10808" s="19"/>
      <c r="C10808" t="s">
        <v>35006</v>
      </c>
      <c r="D10808" t="s">
        <v>1239</v>
      </c>
      <c r="G10808" t="s">
        <v>38216</v>
      </c>
      <c r="H10808" s="18" t="s">
        <v>1895</v>
      </c>
    </row>
    <row r="10809" spans="1:8" x14ac:dyDescent="0.25">
      <c r="A10809" s="19"/>
      <c r="C10809" t="s">
        <v>35005</v>
      </c>
      <c r="D10809" t="s">
        <v>1250</v>
      </c>
      <c r="G10809" t="s">
        <v>38215</v>
      </c>
      <c r="H10809" s="18" t="s">
        <v>1934</v>
      </c>
    </row>
    <row r="10810" spans="1:8" x14ac:dyDescent="0.25">
      <c r="A10810" s="19"/>
      <c r="C10810" t="s">
        <v>35004</v>
      </c>
      <c r="D10810" t="s">
        <v>1261</v>
      </c>
      <c r="G10810" t="s">
        <v>38214</v>
      </c>
      <c r="H10810" s="18" t="s">
        <v>1967</v>
      </c>
    </row>
    <row r="10811" spans="1:8" x14ac:dyDescent="0.25">
      <c r="A10811" s="19"/>
      <c r="C10811" t="s">
        <v>35003</v>
      </c>
      <c r="D10811" t="s">
        <v>1271</v>
      </c>
      <c r="G10811" t="s">
        <v>38213</v>
      </c>
      <c r="H10811" s="18" t="s">
        <v>2000</v>
      </c>
    </row>
    <row r="10812" spans="1:8" x14ac:dyDescent="0.25">
      <c r="A10812" s="19"/>
      <c r="C10812" t="s">
        <v>35002</v>
      </c>
      <c r="D10812" t="s">
        <v>1281</v>
      </c>
      <c r="G10812" t="s">
        <v>38212</v>
      </c>
      <c r="H10812" s="18" t="s">
        <v>2030</v>
      </c>
    </row>
    <row r="10813" spans="1:8" x14ac:dyDescent="0.25">
      <c r="A10813" s="19"/>
      <c r="C10813" t="s">
        <v>35001</v>
      </c>
      <c r="D10813" t="s">
        <v>1291</v>
      </c>
      <c r="G10813" t="s">
        <v>38211</v>
      </c>
      <c r="H10813" s="18" t="s">
        <v>2059</v>
      </c>
    </row>
    <row r="10814" spans="1:8" x14ac:dyDescent="0.25">
      <c r="A10814" s="19"/>
      <c r="C10814" t="s">
        <v>35000</v>
      </c>
      <c r="D10814" t="s">
        <v>1300</v>
      </c>
      <c r="G10814" t="s">
        <v>38210</v>
      </c>
      <c r="H10814" s="18" t="s">
        <v>2086</v>
      </c>
    </row>
    <row r="10815" spans="1:8" x14ac:dyDescent="0.25">
      <c r="A10815" s="19"/>
      <c r="C10815" t="s">
        <v>34999</v>
      </c>
      <c r="D10815" t="s">
        <v>1309</v>
      </c>
      <c r="G10815" t="s">
        <v>38209</v>
      </c>
      <c r="H10815" s="18" t="s">
        <v>1762</v>
      </c>
    </row>
    <row r="10816" spans="1:8" x14ac:dyDescent="0.25">
      <c r="A10816" s="19"/>
      <c r="C10816" t="s">
        <v>34998</v>
      </c>
      <c r="D10816" t="s">
        <v>1318</v>
      </c>
      <c r="G10816" t="s">
        <v>38208</v>
      </c>
      <c r="H10816" s="18" t="s">
        <v>1814</v>
      </c>
    </row>
    <row r="10817" spans="1:8" x14ac:dyDescent="0.25">
      <c r="A10817" s="19"/>
      <c r="C10817" t="s">
        <v>38207</v>
      </c>
      <c r="D10817" t="s">
        <v>462</v>
      </c>
      <c r="G10817" t="s">
        <v>38206</v>
      </c>
      <c r="H10817" s="18" t="s">
        <v>1859</v>
      </c>
    </row>
    <row r="10818" spans="1:8" x14ac:dyDescent="0.25">
      <c r="A10818" s="19"/>
      <c r="C10818" t="s">
        <v>38205</v>
      </c>
      <c r="D10818" t="s">
        <v>532</v>
      </c>
      <c r="G10818" t="s">
        <v>38204</v>
      </c>
      <c r="H10818" s="18" t="s">
        <v>1901</v>
      </c>
    </row>
    <row r="10819" spans="1:8" x14ac:dyDescent="0.25">
      <c r="A10819" s="19"/>
      <c r="C10819" t="s">
        <v>38203</v>
      </c>
      <c r="D10819" t="s">
        <v>588</v>
      </c>
      <c r="G10819" t="s">
        <v>38202</v>
      </c>
      <c r="H10819" s="18" t="s">
        <v>1940</v>
      </c>
    </row>
    <row r="10820" spans="1:8" x14ac:dyDescent="0.25">
      <c r="A10820" s="19"/>
      <c r="C10820" t="s">
        <v>38201</v>
      </c>
      <c r="D10820" t="s">
        <v>638</v>
      </c>
      <c r="G10820" t="s">
        <v>38200</v>
      </c>
      <c r="H10820" s="18" t="s">
        <v>1973</v>
      </c>
    </row>
    <row r="10821" spans="1:8" x14ac:dyDescent="0.25">
      <c r="A10821" s="19"/>
      <c r="C10821" t="s">
        <v>38199</v>
      </c>
      <c r="D10821" t="s">
        <v>686</v>
      </c>
      <c r="G10821" t="s">
        <v>38198</v>
      </c>
      <c r="H10821" s="18" t="s">
        <v>2006</v>
      </c>
    </row>
    <row r="10822" spans="1:8" x14ac:dyDescent="0.25">
      <c r="A10822" s="19"/>
      <c r="C10822" t="s">
        <v>34947</v>
      </c>
      <c r="D10822" t="s">
        <v>425</v>
      </c>
      <c r="G10822" t="s">
        <v>38197</v>
      </c>
      <c r="H10822" s="18" t="s">
        <v>2036</v>
      </c>
    </row>
    <row r="10823" spans="1:8" x14ac:dyDescent="0.25">
      <c r="A10823" s="19"/>
      <c r="C10823" t="s">
        <v>34946</v>
      </c>
      <c r="D10823" t="s">
        <v>503</v>
      </c>
      <c r="G10823" t="s">
        <v>38196</v>
      </c>
      <c r="H10823" s="18" t="s">
        <v>2065</v>
      </c>
    </row>
    <row r="10824" spans="1:8" x14ac:dyDescent="0.25">
      <c r="A10824" s="19"/>
      <c r="C10824" t="s">
        <v>34944</v>
      </c>
      <c r="D10824" t="s">
        <v>563</v>
      </c>
      <c r="G10824" t="s">
        <v>38195</v>
      </c>
      <c r="H10824" s="18" t="s">
        <v>2092</v>
      </c>
    </row>
    <row r="10825" spans="1:8" x14ac:dyDescent="0.25">
      <c r="A10825" s="19"/>
      <c r="C10825" t="s">
        <v>34942</v>
      </c>
      <c r="D10825" t="s">
        <v>616</v>
      </c>
      <c r="G10825" t="s">
        <v>38194</v>
      </c>
      <c r="H10825" s="18" t="s">
        <v>2117</v>
      </c>
    </row>
    <row r="10826" spans="1:8" x14ac:dyDescent="0.25">
      <c r="A10826" s="19"/>
      <c r="C10826" t="s">
        <v>34940</v>
      </c>
      <c r="D10826" t="s">
        <v>664</v>
      </c>
      <c r="G10826" t="s">
        <v>38193</v>
      </c>
      <c r="H10826" s="18" t="s">
        <v>2142</v>
      </c>
    </row>
    <row r="10827" spans="1:8" x14ac:dyDescent="0.25">
      <c r="A10827" s="19"/>
      <c r="C10827" t="s">
        <v>34938</v>
      </c>
      <c r="D10827" t="s">
        <v>709</v>
      </c>
      <c r="G10827" t="s">
        <v>38192</v>
      </c>
      <c r="H10827" s="18" t="s">
        <v>2165</v>
      </c>
    </row>
    <row r="10828" spans="1:8" x14ac:dyDescent="0.25">
      <c r="A10828" s="19"/>
      <c r="C10828" t="s">
        <v>34997</v>
      </c>
      <c r="D10828" t="s">
        <v>458</v>
      </c>
      <c r="G10828" t="s">
        <v>38191</v>
      </c>
      <c r="H10828" s="18" t="s">
        <v>2189</v>
      </c>
    </row>
    <row r="10829" spans="1:8" x14ac:dyDescent="0.25">
      <c r="A10829" s="19"/>
      <c r="C10829" t="s">
        <v>34996</v>
      </c>
      <c r="D10829" t="s">
        <v>529</v>
      </c>
      <c r="G10829" t="s">
        <v>38190</v>
      </c>
      <c r="H10829" s="18" t="s">
        <v>2212</v>
      </c>
    </row>
    <row r="10830" spans="1:8" x14ac:dyDescent="0.25">
      <c r="A10830" s="19"/>
      <c r="C10830" t="s">
        <v>34995</v>
      </c>
      <c r="D10830" t="s">
        <v>585</v>
      </c>
      <c r="G10830" t="s">
        <v>38189</v>
      </c>
      <c r="H10830" s="18" t="s">
        <v>2232</v>
      </c>
    </row>
    <row r="10831" spans="1:8" x14ac:dyDescent="0.25">
      <c r="A10831" s="19"/>
      <c r="C10831" t="s">
        <v>34994</v>
      </c>
      <c r="D10831" t="s">
        <v>635</v>
      </c>
      <c r="G10831" t="s">
        <v>38188</v>
      </c>
      <c r="H10831" s="18" t="s">
        <v>2252</v>
      </c>
    </row>
    <row r="10832" spans="1:8" x14ac:dyDescent="0.25">
      <c r="A10832" s="19"/>
      <c r="C10832" t="s">
        <v>38187</v>
      </c>
      <c r="D10832" t="s">
        <v>478</v>
      </c>
      <c r="G10832" t="s">
        <v>38186</v>
      </c>
      <c r="H10832" s="18" t="s">
        <v>34993</v>
      </c>
    </row>
    <row r="10833" spans="1:8" x14ac:dyDescent="0.25">
      <c r="A10833" s="19"/>
      <c r="C10833" t="s">
        <v>38185</v>
      </c>
      <c r="D10833" t="s">
        <v>544</v>
      </c>
      <c r="G10833" t="s">
        <v>38184</v>
      </c>
      <c r="H10833" s="18" t="s">
        <v>2292</v>
      </c>
    </row>
    <row r="10834" spans="1:8" x14ac:dyDescent="0.25">
      <c r="A10834" s="19"/>
      <c r="C10834" t="s">
        <v>38183</v>
      </c>
      <c r="D10834" t="s">
        <v>599</v>
      </c>
      <c r="G10834" t="s">
        <v>38182</v>
      </c>
      <c r="H10834" s="18" t="s">
        <v>2312</v>
      </c>
    </row>
    <row r="10835" spans="1:8" x14ac:dyDescent="0.25">
      <c r="A10835" s="19"/>
      <c r="C10835" t="s">
        <v>38181</v>
      </c>
      <c r="D10835" t="s">
        <v>648</v>
      </c>
      <c r="G10835" t="s">
        <v>38180</v>
      </c>
      <c r="H10835" s="18" t="s">
        <v>2331</v>
      </c>
    </row>
    <row r="10836" spans="1:8" x14ac:dyDescent="0.25">
      <c r="A10836" s="19"/>
      <c r="C10836" t="s">
        <v>38179</v>
      </c>
      <c r="D10836" t="s">
        <v>695</v>
      </c>
      <c r="G10836" t="s">
        <v>38178</v>
      </c>
      <c r="H10836" s="18" t="s">
        <v>2349</v>
      </c>
    </row>
    <row r="10837" spans="1:8" x14ac:dyDescent="0.25">
      <c r="A10837" s="19"/>
      <c r="C10837" t="s">
        <v>38177</v>
      </c>
      <c r="D10837" t="s">
        <v>737</v>
      </c>
      <c r="G10837" t="s">
        <v>38176</v>
      </c>
      <c r="H10837" s="18" t="s">
        <v>2366</v>
      </c>
    </row>
    <row r="10838" spans="1:8" x14ac:dyDescent="0.25">
      <c r="A10838" s="19"/>
      <c r="C10838" t="s">
        <v>38175</v>
      </c>
      <c r="D10838" t="s">
        <v>774</v>
      </c>
      <c r="G10838" t="s">
        <v>38174</v>
      </c>
      <c r="H10838" s="18" t="s">
        <v>2383</v>
      </c>
    </row>
    <row r="10839" spans="1:8" x14ac:dyDescent="0.25">
      <c r="A10839" s="19"/>
      <c r="C10839" t="s">
        <v>34992</v>
      </c>
      <c r="D10839" t="s">
        <v>471</v>
      </c>
      <c r="G10839" t="s">
        <v>38173</v>
      </c>
      <c r="H10839" s="18" t="s">
        <v>1758</v>
      </c>
    </row>
    <row r="10840" spans="1:8" x14ac:dyDescent="0.25">
      <c r="A10840" s="19"/>
      <c r="C10840" t="s">
        <v>34991</v>
      </c>
      <c r="D10840" t="s">
        <v>538</v>
      </c>
      <c r="G10840" t="s">
        <v>38172</v>
      </c>
      <c r="H10840" s="18" t="s">
        <v>1812</v>
      </c>
    </row>
    <row r="10841" spans="1:8" x14ac:dyDescent="0.25">
      <c r="A10841" s="19"/>
      <c r="C10841" t="s">
        <v>34990</v>
      </c>
      <c r="D10841" t="s">
        <v>593</v>
      </c>
      <c r="G10841" t="s">
        <v>38171</v>
      </c>
      <c r="H10841" s="18" t="s">
        <v>1857</v>
      </c>
    </row>
    <row r="10842" spans="1:8" x14ac:dyDescent="0.25">
      <c r="A10842" s="19"/>
      <c r="C10842" t="s">
        <v>34989</v>
      </c>
      <c r="D10842" t="s">
        <v>642</v>
      </c>
      <c r="G10842" t="s">
        <v>38170</v>
      </c>
      <c r="H10842" s="18" t="s">
        <v>1899</v>
      </c>
    </row>
    <row r="10843" spans="1:8" x14ac:dyDescent="0.25">
      <c r="A10843" s="19"/>
      <c r="C10843" t="s">
        <v>34988</v>
      </c>
      <c r="D10843" t="s">
        <v>689</v>
      </c>
      <c r="G10843" t="s">
        <v>38169</v>
      </c>
      <c r="H10843" s="18" t="s">
        <v>1938</v>
      </c>
    </row>
    <row r="10844" spans="1:8" x14ac:dyDescent="0.25">
      <c r="A10844" s="19"/>
      <c r="C10844" t="s">
        <v>34987</v>
      </c>
      <c r="D10844" t="s">
        <v>731</v>
      </c>
      <c r="G10844" t="s">
        <v>38168</v>
      </c>
      <c r="H10844" s="18" t="s">
        <v>1971</v>
      </c>
    </row>
    <row r="10845" spans="1:8" x14ac:dyDescent="0.25">
      <c r="A10845" s="19"/>
      <c r="C10845" t="s">
        <v>38167</v>
      </c>
      <c r="D10845" t="s">
        <v>410</v>
      </c>
      <c r="G10845" t="s">
        <v>38166</v>
      </c>
      <c r="H10845" s="18" t="s">
        <v>2004</v>
      </c>
    </row>
    <row r="10846" spans="1:8" x14ac:dyDescent="0.25">
      <c r="A10846" s="19"/>
      <c r="C10846" t="s">
        <v>38165</v>
      </c>
      <c r="D10846" t="s">
        <v>490</v>
      </c>
      <c r="G10846" t="s">
        <v>38164</v>
      </c>
      <c r="H10846" s="18" t="s">
        <v>2034</v>
      </c>
    </row>
    <row r="10847" spans="1:8" x14ac:dyDescent="0.25">
      <c r="A10847" s="19"/>
      <c r="C10847" t="s">
        <v>38163</v>
      </c>
      <c r="D10847" t="s">
        <v>552</v>
      </c>
      <c r="G10847" t="s">
        <v>38162</v>
      </c>
      <c r="H10847" s="18" t="s">
        <v>2063</v>
      </c>
    </row>
    <row r="10848" spans="1:8" x14ac:dyDescent="0.25">
      <c r="A10848" s="19"/>
      <c r="C10848" t="s">
        <v>38161</v>
      </c>
      <c r="D10848" t="s">
        <v>605</v>
      </c>
      <c r="G10848" t="s">
        <v>38160</v>
      </c>
      <c r="H10848" s="18" t="s">
        <v>2090</v>
      </c>
    </row>
    <row r="10849" spans="1:8" x14ac:dyDescent="0.25">
      <c r="A10849" s="19"/>
      <c r="C10849" t="s">
        <v>38159</v>
      </c>
      <c r="D10849" t="s">
        <v>655</v>
      </c>
      <c r="G10849" t="s">
        <v>38158</v>
      </c>
      <c r="H10849" s="18" t="s">
        <v>2115</v>
      </c>
    </row>
    <row r="10850" spans="1:8" x14ac:dyDescent="0.25">
      <c r="A10850" s="19"/>
      <c r="C10850" t="s">
        <v>38157</v>
      </c>
      <c r="D10850" t="s">
        <v>701</v>
      </c>
      <c r="G10850" t="s">
        <v>38156</v>
      </c>
      <c r="H10850" s="18" t="s">
        <v>2140</v>
      </c>
    </row>
    <row r="10851" spans="1:8" x14ac:dyDescent="0.25">
      <c r="A10851" s="19"/>
      <c r="C10851" t="s">
        <v>38155</v>
      </c>
      <c r="D10851" t="s">
        <v>743</v>
      </c>
      <c r="G10851" t="s">
        <v>38154</v>
      </c>
      <c r="H10851" s="18" t="s">
        <v>2163</v>
      </c>
    </row>
    <row r="10852" spans="1:8" x14ac:dyDescent="0.25">
      <c r="A10852" s="19"/>
      <c r="C10852" t="s">
        <v>38153</v>
      </c>
      <c r="D10852" t="s">
        <v>780</v>
      </c>
      <c r="G10852" t="s">
        <v>38152</v>
      </c>
      <c r="H10852" s="18" t="s">
        <v>2187</v>
      </c>
    </row>
    <row r="10853" spans="1:8" x14ac:dyDescent="0.25">
      <c r="A10853" s="19"/>
      <c r="C10853" t="s">
        <v>38151</v>
      </c>
      <c r="D10853" t="s">
        <v>816</v>
      </c>
      <c r="G10853" t="s">
        <v>38150</v>
      </c>
      <c r="H10853" s="18" t="s">
        <v>2210</v>
      </c>
    </row>
    <row r="10854" spans="1:8" x14ac:dyDescent="0.25">
      <c r="A10854" s="19"/>
      <c r="C10854" t="s">
        <v>38149</v>
      </c>
      <c r="D10854" t="s">
        <v>849</v>
      </c>
      <c r="G10854" t="s">
        <v>38148</v>
      </c>
      <c r="H10854" s="18" t="s">
        <v>2230</v>
      </c>
    </row>
    <row r="10855" spans="1:8" x14ac:dyDescent="0.25">
      <c r="A10855" s="19"/>
      <c r="C10855" t="s">
        <v>38147</v>
      </c>
      <c r="D10855" t="s">
        <v>879</v>
      </c>
      <c r="G10855" t="s">
        <v>38146</v>
      </c>
      <c r="H10855" s="18" t="s">
        <v>2250</v>
      </c>
    </row>
    <row r="10856" spans="1:8" x14ac:dyDescent="0.25">
      <c r="A10856" s="19"/>
      <c r="C10856" t="s">
        <v>34986</v>
      </c>
      <c r="D10856" t="s">
        <v>484</v>
      </c>
      <c r="G10856" t="s">
        <v>38145</v>
      </c>
      <c r="H10856" s="18" t="s">
        <v>2270</v>
      </c>
    </row>
    <row r="10857" spans="1:8" x14ac:dyDescent="0.25">
      <c r="A10857" s="19"/>
      <c r="C10857" t="s">
        <v>34985</v>
      </c>
      <c r="D10857" t="s">
        <v>547</v>
      </c>
      <c r="G10857" t="s">
        <v>38144</v>
      </c>
      <c r="H10857" s="18" t="s">
        <v>2290</v>
      </c>
    </row>
    <row r="10858" spans="1:8" x14ac:dyDescent="0.25">
      <c r="A10858" s="19"/>
      <c r="C10858" t="s">
        <v>34984</v>
      </c>
      <c r="D10858" t="s">
        <v>601</v>
      </c>
      <c r="G10858" t="s">
        <v>38143</v>
      </c>
      <c r="H10858" s="18" t="s">
        <v>2310</v>
      </c>
    </row>
    <row r="10859" spans="1:8" x14ac:dyDescent="0.25">
      <c r="A10859" s="19"/>
      <c r="C10859" t="s">
        <v>34983</v>
      </c>
      <c r="D10859" t="s">
        <v>650</v>
      </c>
      <c r="G10859" t="s">
        <v>38142</v>
      </c>
      <c r="H10859" s="18" t="s">
        <v>21942</v>
      </c>
    </row>
    <row r="10860" spans="1:8" x14ac:dyDescent="0.25">
      <c r="A10860" s="19"/>
      <c r="C10860" t="s">
        <v>34982</v>
      </c>
      <c r="D10860" t="s">
        <v>697</v>
      </c>
      <c r="G10860" t="s">
        <v>38141</v>
      </c>
      <c r="H10860" s="18" t="s">
        <v>2347</v>
      </c>
    </row>
    <row r="10861" spans="1:8" x14ac:dyDescent="0.25">
      <c r="A10861" s="19"/>
      <c r="C10861" t="s">
        <v>34981</v>
      </c>
      <c r="D10861" t="s">
        <v>739</v>
      </c>
      <c r="G10861" t="s">
        <v>38140</v>
      </c>
      <c r="H10861" s="18" t="s">
        <v>21943</v>
      </c>
    </row>
    <row r="10862" spans="1:8" x14ac:dyDescent="0.25">
      <c r="A10862" s="19"/>
      <c r="C10862" t="s">
        <v>34980</v>
      </c>
      <c r="D10862" t="s">
        <v>409</v>
      </c>
      <c r="G10862" t="s">
        <v>38139</v>
      </c>
      <c r="H10862" s="18" t="s">
        <v>1749</v>
      </c>
    </row>
    <row r="10863" spans="1:8" x14ac:dyDescent="0.25">
      <c r="A10863" s="19"/>
      <c r="C10863" t="s">
        <v>34979</v>
      </c>
      <c r="D10863" t="s">
        <v>489</v>
      </c>
      <c r="G10863" t="s">
        <v>38138</v>
      </c>
      <c r="H10863" s="18" t="s">
        <v>1803</v>
      </c>
    </row>
    <row r="10864" spans="1:8" x14ac:dyDescent="0.25">
      <c r="A10864" s="19"/>
      <c r="C10864" t="s">
        <v>34978</v>
      </c>
      <c r="D10864" t="s">
        <v>440</v>
      </c>
      <c r="G10864" t="s">
        <v>34977</v>
      </c>
      <c r="H10864" s="18" t="s">
        <v>5217</v>
      </c>
    </row>
    <row r="10865" spans="1:8" x14ac:dyDescent="0.25">
      <c r="A10865" s="19"/>
      <c r="C10865" t="s">
        <v>34976</v>
      </c>
      <c r="D10865" t="s">
        <v>516</v>
      </c>
      <c r="G10865" t="s">
        <v>34975</v>
      </c>
      <c r="H10865" s="18" t="s">
        <v>1750</v>
      </c>
    </row>
    <row r="10866" spans="1:8" x14ac:dyDescent="0.25">
      <c r="A10866" s="19"/>
      <c r="C10866" t="s">
        <v>34974</v>
      </c>
      <c r="D10866" t="s">
        <v>451</v>
      </c>
      <c r="G10866" t="s">
        <v>34973</v>
      </c>
      <c r="H10866" s="18" t="s">
        <v>1804</v>
      </c>
    </row>
    <row r="10867" spans="1:8" x14ac:dyDescent="0.25">
      <c r="A10867" s="19"/>
      <c r="C10867" t="s">
        <v>34972</v>
      </c>
      <c r="D10867" t="s">
        <v>523</v>
      </c>
      <c r="G10867" t="s">
        <v>34971</v>
      </c>
      <c r="H10867" s="18" t="s">
        <v>1850</v>
      </c>
    </row>
    <row r="10868" spans="1:8" x14ac:dyDescent="0.25">
      <c r="A10868" s="19"/>
      <c r="C10868" t="s">
        <v>34970</v>
      </c>
      <c r="D10868" t="s">
        <v>4560</v>
      </c>
      <c r="G10868" t="s">
        <v>34969</v>
      </c>
      <c r="H10868" s="18" t="s">
        <v>1893</v>
      </c>
    </row>
    <row r="10869" spans="1:8" x14ac:dyDescent="0.25">
      <c r="A10869" s="19"/>
      <c r="C10869" t="s">
        <v>34968</v>
      </c>
      <c r="D10869" t="s">
        <v>482</v>
      </c>
      <c r="G10869" t="s">
        <v>38137</v>
      </c>
      <c r="H10869" s="18" t="s">
        <v>1757</v>
      </c>
    </row>
    <row r="10870" spans="1:8" x14ac:dyDescent="0.25">
      <c r="A10870" s="19"/>
      <c r="C10870" t="s">
        <v>34967</v>
      </c>
      <c r="D10870" t="s">
        <v>545</v>
      </c>
      <c r="G10870" t="s">
        <v>38136</v>
      </c>
      <c r="H10870" s="18" t="s">
        <v>1811</v>
      </c>
    </row>
    <row r="10871" spans="1:8" x14ac:dyDescent="0.25">
      <c r="A10871" s="19"/>
      <c r="C10871" t="s">
        <v>34966</v>
      </c>
      <c r="D10871" t="s">
        <v>464</v>
      </c>
      <c r="G10871" t="s">
        <v>38135</v>
      </c>
      <c r="H10871" s="18" t="s">
        <v>1856</v>
      </c>
    </row>
    <row r="10872" spans="1:8" x14ac:dyDescent="0.25">
      <c r="A10872" s="19"/>
      <c r="C10872" t="s">
        <v>34965</v>
      </c>
      <c r="D10872" t="s">
        <v>534</v>
      </c>
      <c r="G10872" t="s">
        <v>38134</v>
      </c>
      <c r="H10872" s="18" t="s">
        <v>1898</v>
      </c>
    </row>
    <row r="10873" spans="1:8" x14ac:dyDescent="0.25">
      <c r="A10873" s="19"/>
      <c r="C10873" t="s">
        <v>38133</v>
      </c>
      <c r="D10873" t="s">
        <v>430</v>
      </c>
      <c r="G10873" t="s">
        <v>38132</v>
      </c>
      <c r="H10873" s="18" t="s">
        <v>1937</v>
      </c>
    </row>
    <row r="10874" spans="1:8" x14ac:dyDescent="0.25">
      <c r="A10874" s="19"/>
      <c r="C10874" t="s">
        <v>34964</v>
      </c>
      <c r="D10874" t="s">
        <v>759</v>
      </c>
      <c r="G10874" t="s">
        <v>38131</v>
      </c>
      <c r="H10874" s="18" t="s">
        <v>1970</v>
      </c>
    </row>
    <row r="10875" spans="1:8" x14ac:dyDescent="0.25">
      <c r="A10875" s="19"/>
      <c r="C10875" t="s">
        <v>34963</v>
      </c>
      <c r="D10875" t="s">
        <v>449</v>
      </c>
      <c r="G10875" t="s">
        <v>38130</v>
      </c>
      <c r="H10875" s="18" t="s">
        <v>2003</v>
      </c>
    </row>
    <row r="10876" spans="1:8" x14ac:dyDescent="0.25">
      <c r="A10876" s="19"/>
      <c r="C10876" t="s">
        <v>34962</v>
      </c>
      <c r="D10876" t="s">
        <v>435</v>
      </c>
      <c r="G10876" t="s">
        <v>38129</v>
      </c>
      <c r="H10876" s="18" t="s">
        <v>2033</v>
      </c>
    </row>
    <row r="10877" spans="1:8" x14ac:dyDescent="0.25">
      <c r="A10877" s="19"/>
      <c r="C10877" t="s">
        <v>34961</v>
      </c>
      <c r="D10877" t="s">
        <v>512</v>
      </c>
      <c r="G10877" t="s">
        <v>38128</v>
      </c>
      <c r="H10877" s="18" t="s">
        <v>2062</v>
      </c>
    </row>
    <row r="10878" spans="1:8" x14ac:dyDescent="0.25">
      <c r="A10878" s="19"/>
      <c r="C10878" t="s">
        <v>34960</v>
      </c>
      <c r="D10878" t="s">
        <v>443</v>
      </c>
      <c r="G10878" t="s">
        <v>38127</v>
      </c>
      <c r="H10878" s="18" t="s">
        <v>2089</v>
      </c>
    </row>
    <row r="10879" spans="1:8" x14ac:dyDescent="0.25">
      <c r="A10879" s="19"/>
      <c r="C10879" t="s">
        <v>34959</v>
      </c>
      <c r="D10879" t="s">
        <v>519</v>
      </c>
      <c r="G10879" t="s">
        <v>38126</v>
      </c>
      <c r="H10879" s="18" t="s">
        <v>2114</v>
      </c>
    </row>
    <row r="10880" spans="1:8" x14ac:dyDescent="0.25">
      <c r="A10880" s="19"/>
      <c r="C10880" t="s">
        <v>34958</v>
      </c>
      <c r="D10880" t="s">
        <v>576</v>
      </c>
      <c r="G10880" t="s">
        <v>38125</v>
      </c>
      <c r="H10880" s="18" t="s">
        <v>2139</v>
      </c>
    </row>
    <row r="10881" spans="1:8" x14ac:dyDescent="0.25">
      <c r="A10881" s="19"/>
      <c r="C10881" t="s">
        <v>34957</v>
      </c>
      <c r="D10881" t="s">
        <v>627</v>
      </c>
      <c r="G10881" t="s">
        <v>38124</v>
      </c>
      <c r="H10881" s="18" t="s">
        <v>2162</v>
      </c>
    </row>
    <row r="10882" spans="1:8" x14ac:dyDescent="0.25">
      <c r="A10882" s="19"/>
      <c r="C10882" t="s">
        <v>38123</v>
      </c>
      <c r="D10882" t="s">
        <v>469</v>
      </c>
      <c r="G10882" t="s">
        <v>38122</v>
      </c>
      <c r="H10882" s="18" t="s">
        <v>2186</v>
      </c>
    </row>
    <row r="10883" spans="1:8" x14ac:dyDescent="0.25">
      <c r="A10883" s="19"/>
      <c r="C10883" t="s">
        <v>38121</v>
      </c>
      <c r="D10883" t="s">
        <v>537</v>
      </c>
      <c r="G10883" t="s">
        <v>38120</v>
      </c>
      <c r="H10883" s="18" t="s">
        <v>2209</v>
      </c>
    </row>
    <row r="10884" spans="1:8" x14ac:dyDescent="0.25">
      <c r="A10884" s="19"/>
      <c r="C10884" t="s">
        <v>38119</v>
      </c>
      <c r="D10884" t="s">
        <v>592</v>
      </c>
      <c r="G10884" t="s">
        <v>38118</v>
      </c>
      <c r="H10884" s="18" t="s">
        <v>2229</v>
      </c>
    </row>
    <row r="10885" spans="1:8" x14ac:dyDescent="0.25">
      <c r="A10885" s="19"/>
      <c r="C10885" t="s">
        <v>34956</v>
      </c>
      <c r="D10885" t="s">
        <v>479</v>
      </c>
      <c r="G10885" t="s">
        <v>38117</v>
      </c>
      <c r="H10885" s="18" t="s">
        <v>2249</v>
      </c>
    </row>
    <row r="10886" spans="1:8" x14ac:dyDescent="0.25">
      <c r="A10886" s="19"/>
      <c r="C10886" t="s">
        <v>34955</v>
      </c>
      <c r="D10886" t="s">
        <v>457</v>
      </c>
      <c r="G10886" t="s">
        <v>38116</v>
      </c>
      <c r="H10886" s="18" t="s">
        <v>2269</v>
      </c>
    </row>
    <row r="10887" spans="1:8" x14ac:dyDescent="0.25">
      <c r="A10887" s="19"/>
      <c r="C10887" t="s">
        <v>34954</v>
      </c>
      <c r="D10887" t="s">
        <v>528</v>
      </c>
      <c r="G10887" t="s">
        <v>38115</v>
      </c>
      <c r="H10887" s="18" t="s">
        <v>2289</v>
      </c>
    </row>
    <row r="10888" spans="1:8" x14ac:dyDescent="0.25">
      <c r="A10888" s="19"/>
      <c r="C10888" t="s">
        <v>34953</v>
      </c>
      <c r="D10888" t="s">
        <v>453</v>
      </c>
      <c r="G10888" t="s">
        <v>38114</v>
      </c>
      <c r="H10888" s="18" t="s">
        <v>1763</v>
      </c>
    </row>
    <row r="10889" spans="1:8" x14ac:dyDescent="0.25">
      <c r="A10889" s="19"/>
      <c r="C10889" t="s">
        <v>34952</v>
      </c>
      <c r="D10889" t="s">
        <v>480</v>
      </c>
      <c r="G10889" t="s">
        <v>38113</v>
      </c>
      <c r="H10889" s="18" t="s">
        <v>1815</v>
      </c>
    </row>
    <row r="10890" spans="1:8" x14ac:dyDescent="0.25">
      <c r="A10890" s="19"/>
      <c r="C10890" t="s">
        <v>38112</v>
      </c>
      <c r="D10890" t="s">
        <v>422</v>
      </c>
      <c r="G10890" t="s">
        <v>38111</v>
      </c>
      <c r="H10890" s="18" t="s">
        <v>1860</v>
      </c>
    </row>
    <row r="10891" spans="1:8" x14ac:dyDescent="0.25">
      <c r="A10891" s="19"/>
      <c r="C10891" t="s">
        <v>38110</v>
      </c>
      <c r="D10891" t="s">
        <v>501</v>
      </c>
      <c r="G10891" t="s">
        <v>38109</v>
      </c>
      <c r="H10891" s="18" t="s">
        <v>1902</v>
      </c>
    </row>
    <row r="10892" spans="1:8" x14ac:dyDescent="0.25">
      <c r="A10892" s="19"/>
      <c r="C10892" t="s">
        <v>38108</v>
      </c>
      <c r="D10892" t="s">
        <v>561</v>
      </c>
      <c r="G10892" t="s">
        <v>38107</v>
      </c>
      <c r="H10892" s="18" t="s">
        <v>1941</v>
      </c>
    </row>
    <row r="10893" spans="1:8" x14ac:dyDescent="0.25">
      <c r="A10893" s="19"/>
      <c r="C10893" t="s">
        <v>38106</v>
      </c>
      <c r="D10893" t="s">
        <v>614</v>
      </c>
      <c r="G10893" t="s">
        <v>38105</v>
      </c>
      <c r="H10893" s="18" t="s">
        <v>1974</v>
      </c>
    </row>
    <row r="10894" spans="1:8" x14ac:dyDescent="0.25">
      <c r="A10894" s="19"/>
      <c r="C10894" t="s">
        <v>38104</v>
      </c>
      <c r="D10894" t="s">
        <v>662</v>
      </c>
      <c r="G10894" t="s">
        <v>38103</v>
      </c>
      <c r="H10894" s="18" t="s">
        <v>2007</v>
      </c>
    </row>
    <row r="10895" spans="1:8" x14ac:dyDescent="0.25">
      <c r="A10895" s="19"/>
      <c r="C10895" t="s">
        <v>34951</v>
      </c>
      <c r="D10895" t="s">
        <v>473</v>
      </c>
      <c r="G10895" t="s">
        <v>38102</v>
      </c>
      <c r="H10895" s="18" t="s">
        <v>1737</v>
      </c>
    </row>
    <row r="10896" spans="1:8" x14ac:dyDescent="0.25">
      <c r="A10896" s="19"/>
      <c r="C10896" t="s">
        <v>34950</v>
      </c>
      <c r="D10896" t="s">
        <v>540</v>
      </c>
      <c r="G10896" t="s">
        <v>38101</v>
      </c>
      <c r="H10896" s="18" t="s">
        <v>1793</v>
      </c>
    </row>
    <row r="10897" spans="1:8" x14ac:dyDescent="0.25">
      <c r="A10897" s="19"/>
      <c r="C10897" t="s">
        <v>34949</v>
      </c>
      <c r="D10897" t="s">
        <v>595</v>
      </c>
      <c r="G10897" t="s">
        <v>38100</v>
      </c>
      <c r="H10897" s="18" t="s">
        <v>1840</v>
      </c>
    </row>
    <row r="10898" spans="1:8" x14ac:dyDescent="0.25">
      <c r="A10898" s="19"/>
      <c r="C10898" t="s">
        <v>34948</v>
      </c>
      <c r="D10898" t="s">
        <v>644</v>
      </c>
      <c r="G10898" t="s">
        <v>34947</v>
      </c>
      <c r="H10898" s="18" t="s">
        <v>1728</v>
      </c>
    </row>
    <row r="10899" spans="1:8" x14ac:dyDescent="0.25">
      <c r="A10899" s="19"/>
      <c r="C10899" t="s">
        <v>38099</v>
      </c>
      <c r="D10899" t="s">
        <v>431</v>
      </c>
      <c r="G10899" t="s">
        <v>34946</v>
      </c>
      <c r="H10899" s="18" t="s">
        <v>1785</v>
      </c>
    </row>
    <row r="10900" spans="1:8" x14ac:dyDescent="0.25">
      <c r="A10900" s="19"/>
      <c r="C10900" t="s">
        <v>34945</v>
      </c>
      <c r="D10900" t="s">
        <v>590</v>
      </c>
      <c r="G10900" t="s">
        <v>34944</v>
      </c>
      <c r="H10900" s="18" t="s">
        <v>1833</v>
      </c>
    </row>
    <row r="10901" spans="1:8" x14ac:dyDescent="0.25">
      <c r="A10901" s="19"/>
      <c r="C10901" t="s">
        <v>34943</v>
      </c>
      <c r="D10901" t="s">
        <v>450</v>
      </c>
      <c r="G10901" t="s">
        <v>34942</v>
      </c>
      <c r="H10901" s="18" t="s">
        <v>1877</v>
      </c>
    </row>
    <row r="10902" spans="1:8" x14ac:dyDescent="0.25">
      <c r="A10902" s="19"/>
      <c r="C10902" t="s">
        <v>34941</v>
      </c>
      <c r="D10902" t="s">
        <v>444</v>
      </c>
      <c r="G10902" t="s">
        <v>34940</v>
      </c>
      <c r="H10902" s="18" t="s">
        <v>1918</v>
      </c>
    </row>
    <row r="10903" spans="1:8" x14ac:dyDescent="0.25">
      <c r="A10903" s="19"/>
      <c r="C10903" t="s">
        <v>34939</v>
      </c>
      <c r="D10903" t="s">
        <v>474</v>
      </c>
      <c r="G10903" t="s">
        <v>34938</v>
      </c>
      <c r="H10903" s="18" t="s">
        <v>1955</v>
      </c>
    </row>
    <row r="10904" spans="1:8" x14ac:dyDescent="0.25">
      <c r="A10904" s="19"/>
      <c r="C10904" t="s">
        <v>34937</v>
      </c>
      <c r="D10904" t="s">
        <v>541</v>
      </c>
      <c r="G10904" t="s">
        <v>34936</v>
      </c>
      <c r="H10904" s="18" t="s">
        <v>1988</v>
      </c>
    </row>
    <row r="10905" spans="1:8" x14ac:dyDescent="0.25">
      <c r="A10905" s="19"/>
      <c r="C10905" t="s">
        <v>38098</v>
      </c>
      <c r="D10905" t="s">
        <v>34935</v>
      </c>
      <c r="G10905" t="s">
        <v>34934</v>
      </c>
      <c r="H10905" s="18" t="s">
        <v>2021</v>
      </c>
    </row>
    <row r="10906" spans="1:8" x14ac:dyDescent="0.25">
      <c r="A10906" s="19"/>
      <c r="C10906" t="s">
        <v>38097</v>
      </c>
      <c r="D10906" t="s">
        <v>34933</v>
      </c>
      <c r="G10906" t="s">
        <v>34932</v>
      </c>
      <c r="H10906" s="18" t="s">
        <v>2051</v>
      </c>
    </row>
    <row r="10907" spans="1:8" x14ac:dyDescent="0.25">
      <c r="A10907" s="19"/>
      <c r="C10907" t="s">
        <v>38096</v>
      </c>
      <c r="D10907" t="s">
        <v>34931</v>
      </c>
      <c r="G10907" t="s">
        <v>34930</v>
      </c>
      <c r="H10907" s="18" t="s">
        <v>2079</v>
      </c>
    </row>
    <row r="10908" spans="1:8" x14ac:dyDescent="0.25">
      <c r="A10908" s="19"/>
      <c r="C10908" t="s">
        <v>38095</v>
      </c>
      <c r="D10908" t="s">
        <v>34929</v>
      </c>
      <c r="G10908" t="s">
        <v>34928</v>
      </c>
      <c r="H10908" s="18" t="s">
        <v>2105</v>
      </c>
    </row>
    <row r="10909" spans="1:8" x14ac:dyDescent="0.25">
      <c r="A10909" s="19"/>
      <c r="C10909" t="s">
        <v>38094</v>
      </c>
      <c r="D10909" t="s">
        <v>34927</v>
      </c>
      <c r="G10909" t="s">
        <v>34926</v>
      </c>
      <c r="H10909" s="18" t="s">
        <v>2130</v>
      </c>
    </row>
    <row r="10910" spans="1:8" x14ac:dyDescent="0.25">
      <c r="A10910" s="19"/>
      <c r="C10910" t="s">
        <v>38093</v>
      </c>
      <c r="D10910" t="s">
        <v>34925</v>
      </c>
      <c r="G10910" t="s">
        <v>34924</v>
      </c>
      <c r="H10910" s="18" t="s">
        <v>2153</v>
      </c>
    </row>
    <row r="10911" spans="1:8" x14ac:dyDescent="0.25">
      <c r="A10911" s="19"/>
      <c r="C10911" t="s">
        <v>38092</v>
      </c>
      <c r="D10911" t="s">
        <v>34923</v>
      </c>
      <c r="G10911" t="s">
        <v>34922</v>
      </c>
      <c r="H10911" s="18" t="s">
        <v>2177</v>
      </c>
    </row>
    <row r="10912" spans="1:8" x14ac:dyDescent="0.25">
      <c r="A10912" s="19"/>
      <c r="C10912" t="s">
        <v>38091</v>
      </c>
      <c r="D10912" t="s">
        <v>34921</v>
      </c>
      <c r="G10912" t="s">
        <v>38090</v>
      </c>
      <c r="H10912" s="18" t="s">
        <v>1718</v>
      </c>
    </row>
    <row r="10913" spans="1:8" x14ac:dyDescent="0.25">
      <c r="A10913" s="19"/>
      <c r="C10913" t="s">
        <v>38089</v>
      </c>
      <c r="D10913" t="s">
        <v>34920</v>
      </c>
      <c r="G10913" t="s">
        <v>38088</v>
      </c>
      <c r="H10913" s="18" t="s">
        <v>1776</v>
      </c>
    </row>
    <row r="10914" spans="1:8" x14ac:dyDescent="0.25">
      <c r="A10914" s="19"/>
      <c r="C10914" t="s">
        <v>38087</v>
      </c>
      <c r="D10914" t="s">
        <v>34919</v>
      </c>
      <c r="G10914" t="s">
        <v>38086</v>
      </c>
      <c r="H10914" s="18" t="s">
        <v>1824</v>
      </c>
    </row>
    <row r="10915" spans="1:8" x14ac:dyDescent="0.25">
      <c r="A10915" s="19"/>
      <c r="C10915" t="s">
        <v>38085</v>
      </c>
      <c r="D10915" t="s">
        <v>34918</v>
      </c>
      <c r="G10915" t="s">
        <v>38084</v>
      </c>
      <c r="H10915" s="18" t="s">
        <v>1868</v>
      </c>
    </row>
    <row r="10916" spans="1:8" x14ac:dyDescent="0.25">
      <c r="A10916" s="19"/>
      <c r="C10916" t="s">
        <v>38083</v>
      </c>
      <c r="D10916" t="s">
        <v>34917</v>
      </c>
      <c r="G10916" t="s">
        <v>38082</v>
      </c>
      <c r="H10916" s="18" t="s">
        <v>1910</v>
      </c>
    </row>
    <row r="10917" spans="1:8" x14ac:dyDescent="0.25">
      <c r="A10917" s="19"/>
      <c r="C10917" t="s">
        <v>38081</v>
      </c>
      <c r="D10917" t="s">
        <v>34916</v>
      </c>
      <c r="G10917" t="s">
        <v>34915</v>
      </c>
      <c r="H10917" s="18" t="s">
        <v>34914</v>
      </c>
    </row>
    <row r="10918" spans="1:8" x14ac:dyDescent="0.25">
      <c r="A10918" s="19"/>
      <c r="C10918" t="s">
        <v>38080</v>
      </c>
      <c r="D10918" t="s">
        <v>34913</v>
      </c>
      <c r="G10918" t="s">
        <v>34912</v>
      </c>
      <c r="H10918" s="18" t="s">
        <v>34911</v>
      </c>
    </row>
    <row r="10919" spans="1:8" x14ac:dyDescent="0.25">
      <c r="A10919" s="19"/>
      <c r="C10919" t="s">
        <v>38079</v>
      </c>
      <c r="D10919" t="s">
        <v>34910</v>
      </c>
      <c r="G10919" t="s">
        <v>34909</v>
      </c>
      <c r="H10919" s="18" t="s">
        <v>1862</v>
      </c>
    </row>
    <row r="10920" spans="1:8" x14ac:dyDescent="0.25">
      <c r="A10920" s="19"/>
      <c r="C10920" t="s">
        <v>38078</v>
      </c>
      <c r="D10920" t="s">
        <v>34908</v>
      </c>
      <c r="G10920" t="s">
        <v>34907</v>
      </c>
      <c r="H10920" s="18" t="s">
        <v>1904</v>
      </c>
    </row>
    <row r="10921" spans="1:8" x14ac:dyDescent="0.25">
      <c r="A10921" s="19"/>
      <c r="C10921" t="s">
        <v>38077</v>
      </c>
      <c r="D10921" t="s">
        <v>34906</v>
      </c>
      <c r="G10921" t="s">
        <v>34905</v>
      </c>
      <c r="H10921" s="18" t="s">
        <v>1943</v>
      </c>
    </row>
    <row r="10922" spans="1:8" x14ac:dyDescent="0.25">
      <c r="A10922" s="19"/>
      <c r="C10922" t="s">
        <v>38076</v>
      </c>
      <c r="D10922" t="s">
        <v>34904</v>
      </c>
      <c r="G10922" t="s">
        <v>34903</v>
      </c>
      <c r="H10922" s="18" t="s">
        <v>1976</v>
      </c>
    </row>
    <row r="10923" spans="1:8" x14ac:dyDescent="0.25">
      <c r="A10923" s="19"/>
      <c r="C10923" t="s">
        <v>38075</v>
      </c>
      <c r="D10923" t="s">
        <v>34902</v>
      </c>
      <c r="G10923" t="s">
        <v>34901</v>
      </c>
      <c r="H10923" s="18" t="s">
        <v>2009</v>
      </c>
    </row>
    <row r="10924" spans="1:8" x14ac:dyDescent="0.25">
      <c r="A10924" s="19"/>
      <c r="C10924" t="s">
        <v>38074</v>
      </c>
      <c r="D10924" t="s">
        <v>34900</v>
      </c>
      <c r="G10924" t="s">
        <v>34899</v>
      </c>
      <c r="H10924" s="18" t="s">
        <v>2039</v>
      </c>
    </row>
    <row r="10925" spans="1:8" x14ac:dyDescent="0.25">
      <c r="A10925" s="19"/>
      <c r="C10925" t="s">
        <v>38073</v>
      </c>
      <c r="D10925" t="s">
        <v>34898</v>
      </c>
      <c r="G10925" t="s">
        <v>34897</v>
      </c>
      <c r="H10925" s="18" t="s">
        <v>2067</v>
      </c>
    </row>
    <row r="10926" spans="1:8" x14ac:dyDescent="0.25">
      <c r="A10926" s="19"/>
      <c r="C10926" t="s">
        <v>38072</v>
      </c>
      <c r="D10926" t="s">
        <v>34896</v>
      </c>
      <c r="G10926" t="s">
        <v>34895</v>
      </c>
      <c r="H10926" s="18" t="s">
        <v>2094</v>
      </c>
    </row>
    <row r="10927" spans="1:8" x14ac:dyDescent="0.25">
      <c r="A10927" s="19"/>
      <c r="C10927" t="s">
        <v>38071</v>
      </c>
      <c r="D10927" t="s">
        <v>34894</v>
      </c>
      <c r="G10927" t="s">
        <v>34893</v>
      </c>
      <c r="H10927" s="18" t="s">
        <v>2119</v>
      </c>
    </row>
    <row r="10928" spans="1:8" x14ac:dyDescent="0.25">
      <c r="A10928" s="19"/>
      <c r="C10928" t="s">
        <v>38070</v>
      </c>
      <c r="D10928" t="s">
        <v>34892</v>
      </c>
      <c r="G10928" t="s">
        <v>34891</v>
      </c>
      <c r="H10928" s="18" t="s">
        <v>2144</v>
      </c>
    </row>
    <row r="10929" spans="1:8" x14ac:dyDescent="0.25">
      <c r="A10929" s="19"/>
      <c r="C10929" t="s">
        <v>38069</v>
      </c>
      <c r="D10929" t="s">
        <v>34890</v>
      </c>
      <c r="G10929" t="s">
        <v>34889</v>
      </c>
      <c r="H10929" s="18" t="s">
        <v>2167</v>
      </c>
    </row>
    <row r="10930" spans="1:8" x14ac:dyDescent="0.25">
      <c r="A10930" s="19"/>
      <c r="C10930" t="s">
        <v>38068</v>
      </c>
      <c r="D10930" t="s">
        <v>34888</v>
      </c>
      <c r="G10930" t="s">
        <v>34887</v>
      </c>
      <c r="H10930" s="18" t="s">
        <v>2191</v>
      </c>
    </row>
    <row r="10931" spans="1:8" x14ac:dyDescent="0.25">
      <c r="A10931" s="19"/>
      <c r="C10931" t="s">
        <v>38067</v>
      </c>
      <c r="D10931" t="s">
        <v>34886</v>
      </c>
      <c r="G10931" t="s">
        <v>34885</v>
      </c>
      <c r="H10931" s="18" t="s">
        <v>2214</v>
      </c>
    </row>
    <row r="10932" spans="1:8" x14ac:dyDescent="0.25">
      <c r="A10932" s="19"/>
      <c r="C10932" t="s">
        <v>34884</v>
      </c>
      <c r="D10932" t="s">
        <v>34883</v>
      </c>
      <c r="G10932" t="s">
        <v>34882</v>
      </c>
      <c r="H10932" s="18" t="s">
        <v>2234</v>
      </c>
    </row>
    <row r="10933" spans="1:8" x14ac:dyDescent="0.25">
      <c r="A10933" s="19"/>
      <c r="C10933" t="s">
        <v>34881</v>
      </c>
      <c r="D10933" t="s">
        <v>34880</v>
      </c>
      <c r="G10933" t="s">
        <v>34879</v>
      </c>
      <c r="H10933" s="18" t="s">
        <v>2254</v>
      </c>
    </row>
    <row r="10934" spans="1:8" x14ac:dyDescent="0.25">
      <c r="A10934" s="19"/>
      <c r="C10934" t="s">
        <v>34878</v>
      </c>
      <c r="D10934" t="s">
        <v>34877</v>
      </c>
      <c r="G10934" t="s">
        <v>34876</v>
      </c>
      <c r="H10934" s="18" t="s">
        <v>2274</v>
      </c>
    </row>
    <row r="10935" spans="1:8" x14ac:dyDescent="0.25">
      <c r="A10935" s="19"/>
      <c r="C10935" t="s">
        <v>34875</v>
      </c>
      <c r="D10935" t="s">
        <v>34874</v>
      </c>
      <c r="G10935" t="s">
        <v>34873</v>
      </c>
      <c r="H10935" s="18" t="s">
        <v>2294</v>
      </c>
    </row>
    <row r="10936" spans="1:8" x14ac:dyDescent="0.25">
      <c r="A10936" s="19"/>
      <c r="C10936" t="s">
        <v>34872</v>
      </c>
      <c r="D10936" t="s">
        <v>34871</v>
      </c>
      <c r="G10936" t="s">
        <v>34870</v>
      </c>
      <c r="H10936" s="18" t="s">
        <v>2314</v>
      </c>
    </row>
    <row r="10937" spans="1:8" x14ac:dyDescent="0.25">
      <c r="A10937" s="19"/>
      <c r="C10937" t="s">
        <v>34869</v>
      </c>
      <c r="D10937" t="s">
        <v>34868</v>
      </c>
      <c r="G10937" t="s">
        <v>34867</v>
      </c>
      <c r="H10937" s="18" t="s">
        <v>1760</v>
      </c>
    </row>
    <row r="10938" spans="1:8" x14ac:dyDescent="0.25">
      <c r="A10938" s="19"/>
      <c r="C10938" t="s">
        <v>34866</v>
      </c>
      <c r="D10938" t="s">
        <v>34865</v>
      </c>
      <c r="G10938" t="s">
        <v>34864</v>
      </c>
      <c r="H10938" s="18" t="s">
        <v>21827</v>
      </c>
    </row>
    <row r="10939" spans="1:8" x14ac:dyDescent="0.25">
      <c r="A10939" s="19"/>
      <c r="C10939" t="s">
        <v>34863</v>
      </c>
      <c r="D10939" t="s">
        <v>34862</v>
      </c>
      <c r="G10939" t="s">
        <v>34861</v>
      </c>
      <c r="H10939" s="18" t="s">
        <v>1733</v>
      </c>
    </row>
    <row r="10940" spans="1:8" x14ac:dyDescent="0.25">
      <c r="A10940" s="19"/>
      <c r="C10940" t="s">
        <v>34860</v>
      </c>
      <c r="D10940" t="s">
        <v>34859</v>
      </c>
      <c r="G10940" t="s">
        <v>34858</v>
      </c>
      <c r="H10940" s="18" t="s">
        <v>1790</v>
      </c>
    </row>
    <row r="10941" spans="1:8" x14ac:dyDescent="0.25">
      <c r="A10941" s="19"/>
      <c r="C10941" t="s">
        <v>34857</v>
      </c>
      <c r="D10941" t="s">
        <v>34856</v>
      </c>
      <c r="G10941" t="s">
        <v>34855</v>
      </c>
      <c r="H10941" s="18" t="s">
        <v>1837</v>
      </c>
    </row>
    <row r="10942" spans="1:8" x14ac:dyDescent="0.25">
      <c r="A10942" s="19"/>
      <c r="C10942" t="s">
        <v>34854</v>
      </c>
      <c r="D10942" t="s">
        <v>34853</v>
      </c>
      <c r="G10942" t="s">
        <v>34852</v>
      </c>
      <c r="H10942" s="18" t="s">
        <v>1880</v>
      </c>
    </row>
    <row r="10943" spans="1:8" x14ac:dyDescent="0.25">
      <c r="A10943" s="19"/>
      <c r="C10943" t="s">
        <v>34851</v>
      </c>
      <c r="D10943" t="s">
        <v>34850</v>
      </c>
      <c r="G10943" t="s">
        <v>34849</v>
      </c>
      <c r="H10943" s="18" t="s">
        <v>1921</v>
      </c>
    </row>
    <row r="10944" spans="1:8" x14ac:dyDescent="0.25">
      <c r="A10944" s="19"/>
      <c r="C10944" t="s">
        <v>34848</v>
      </c>
      <c r="D10944" t="s">
        <v>34847</v>
      </c>
      <c r="G10944" t="s">
        <v>34846</v>
      </c>
      <c r="H10944" s="18" t="s">
        <v>1958</v>
      </c>
    </row>
    <row r="10945" spans="1:8" x14ac:dyDescent="0.25">
      <c r="A10945" s="19"/>
      <c r="C10945" t="s">
        <v>34845</v>
      </c>
      <c r="D10945" t="s">
        <v>34844</v>
      </c>
      <c r="G10945" t="s">
        <v>34843</v>
      </c>
      <c r="H10945" s="18" t="s">
        <v>1991</v>
      </c>
    </row>
    <row r="10946" spans="1:8" x14ac:dyDescent="0.25">
      <c r="A10946" s="19"/>
      <c r="C10946" t="s">
        <v>38066</v>
      </c>
      <c r="D10946" t="s">
        <v>34842</v>
      </c>
      <c r="G10946" t="s">
        <v>34841</v>
      </c>
      <c r="H10946" s="18" t="s">
        <v>2023</v>
      </c>
    </row>
    <row r="10947" spans="1:8" x14ac:dyDescent="0.25">
      <c r="A10947" s="19"/>
      <c r="C10947" t="s">
        <v>38065</v>
      </c>
      <c r="D10947" t="s">
        <v>34840</v>
      </c>
      <c r="G10947" t="s">
        <v>34839</v>
      </c>
      <c r="H10947" s="18" t="s">
        <v>2053</v>
      </c>
    </row>
    <row r="10948" spans="1:8" x14ac:dyDescent="0.25">
      <c r="A10948" s="19"/>
      <c r="C10948" t="s">
        <v>38064</v>
      </c>
      <c r="D10948" t="s">
        <v>34838</v>
      </c>
      <c r="G10948" t="s">
        <v>34837</v>
      </c>
      <c r="H10948" s="18" t="s">
        <v>2081</v>
      </c>
    </row>
    <row r="10949" spans="1:8" x14ac:dyDescent="0.25">
      <c r="A10949" s="19"/>
      <c r="C10949" t="s">
        <v>38063</v>
      </c>
      <c r="D10949" t="s">
        <v>34836</v>
      </c>
      <c r="G10949" t="s">
        <v>34835</v>
      </c>
      <c r="H10949" s="18" t="s">
        <v>2107</v>
      </c>
    </row>
    <row r="10950" spans="1:8" x14ac:dyDescent="0.25">
      <c r="A10950" s="19"/>
      <c r="C10950" t="s">
        <v>38062</v>
      </c>
      <c r="D10950" t="s">
        <v>34834</v>
      </c>
      <c r="G10950" t="s">
        <v>34833</v>
      </c>
      <c r="H10950" s="18" t="s">
        <v>2132</v>
      </c>
    </row>
    <row r="10951" spans="1:8" x14ac:dyDescent="0.25">
      <c r="A10951" s="19"/>
      <c r="C10951" t="s">
        <v>38061</v>
      </c>
      <c r="D10951" t="s">
        <v>34832</v>
      </c>
      <c r="G10951" t="s">
        <v>34831</v>
      </c>
      <c r="H10951" s="18" t="s">
        <v>2155</v>
      </c>
    </row>
    <row r="10952" spans="1:8" x14ac:dyDescent="0.25">
      <c r="A10952" s="19"/>
      <c r="C10952" t="s">
        <v>38060</v>
      </c>
      <c r="D10952" t="s">
        <v>34830</v>
      </c>
      <c r="G10952" t="s">
        <v>34829</v>
      </c>
      <c r="H10952" s="18" t="s">
        <v>2179</v>
      </c>
    </row>
    <row r="10953" spans="1:8" x14ac:dyDescent="0.25">
      <c r="A10953" s="19"/>
      <c r="C10953" t="s">
        <v>38059</v>
      </c>
      <c r="D10953" t="s">
        <v>34828</v>
      </c>
      <c r="G10953" t="s">
        <v>34827</v>
      </c>
      <c r="H10953" s="18" t="s">
        <v>2202</v>
      </c>
    </row>
    <row r="10954" spans="1:8" x14ac:dyDescent="0.25">
      <c r="A10954" s="19"/>
      <c r="C10954" t="s">
        <v>38058</v>
      </c>
      <c r="D10954" t="s">
        <v>34826</v>
      </c>
      <c r="G10954" t="s">
        <v>34825</v>
      </c>
      <c r="H10954" s="18" t="s">
        <v>2223</v>
      </c>
    </row>
    <row r="10955" spans="1:8" x14ac:dyDescent="0.25">
      <c r="A10955" s="19"/>
      <c r="C10955" t="s">
        <v>38057</v>
      </c>
      <c r="D10955" t="s">
        <v>34824</v>
      </c>
      <c r="G10955" t="s">
        <v>34823</v>
      </c>
      <c r="H10955" s="18" t="s">
        <v>2243</v>
      </c>
    </row>
    <row r="10956" spans="1:8" x14ac:dyDescent="0.25">
      <c r="A10956" s="19"/>
      <c r="C10956" t="s">
        <v>38056</v>
      </c>
      <c r="D10956" t="s">
        <v>34822</v>
      </c>
      <c r="G10956" t="s">
        <v>34821</v>
      </c>
      <c r="H10956" s="18" t="s">
        <v>2263</v>
      </c>
    </row>
    <row r="10957" spans="1:8" x14ac:dyDescent="0.25">
      <c r="A10957" s="19"/>
      <c r="C10957" t="s">
        <v>38055</v>
      </c>
      <c r="D10957" t="s">
        <v>34820</v>
      </c>
      <c r="G10957" t="s">
        <v>34819</v>
      </c>
      <c r="H10957" s="18" t="s">
        <v>2283</v>
      </c>
    </row>
    <row r="10958" spans="1:8" x14ac:dyDescent="0.25">
      <c r="A10958" s="19"/>
      <c r="C10958" t="s">
        <v>38054</v>
      </c>
      <c r="D10958" t="s">
        <v>34818</v>
      </c>
      <c r="G10958" t="s">
        <v>34817</v>
      </c>
      <c r="H10958" s="18" t="s">
        <v>2303</v>
      </c>
    </row>
    <row r="10959" spans="1:8" x14ac:dyDescent="0.25">
      <c r="A10959" s="19"/>
      <c r="C10959" t="s">
        <v>38053</v>
      </c>
      <c r="D10959" t="s">
        <v>34816</v>
      </c>
      <c r="G10959" t="s">
        <v>34815</v>
      </c>
      <c r="H10959" s="18" t="s">
        <v>2322</v>
      </c>
    </row>
    <row r="10960" spans="1:8" x14ac:dyDescent="0.25">
      <c r="A10960" s="19"/>
      <c r="C10960" t="s">
        <v>38052</v>
      </c>
      <c r="D10960" t="s">
        <v>38051</v>
      </c>
      <c r="G10960" t="s">
        <v>34813</v>
      </c>
      <c r="H10960" s="18" t="s">
        <v>1723</v>
      </c>
    </row>
    <row r="10961" spans="1:8" x14ac:dyDescent="0.25">
      <c r="A10961" s="19"/>
      <c r="C10961" t="s">
        <v>38050</v>
      </c>
      <c r="D10961" t="s">
        <v>38049</v>
      </c>
      <c r="G10961" t="s">
        <v>34811</v>
      </c>
      <c r="H10961" s="18" t="s">
        <v>1781</v>
      </c>
    </row>
    <row r="10962" spans="1:8" x14ac:dyDescent="0.25">
      <c r="A10962" s="19"/>
      <c r="C10962" t="s">
        <v>38048</v>
      </c>
      <c r="D10962" t="s">
        <v>34814</v>
      </c>
      <c r="G10962" t="s">
        <v>34809</v>
      </c>
      <c r="H10962" s="18" t="s">
        <v>1829</v>
      </c>
    </row>
    <row r="10963" spans="1:8" x14ac:dyDescent="0.25">
      <c r="A10963" s="19"/>
      <c r="C10963" t="s">
        <v>38047</v>
      </c>
      <c r="D10963" t="s">
        <v>34812</v>
      </c>
      <c r="G10963" t="s">
        <v>34807</v>
      </c>
      <c r="H10963" s="18" t="s">
        <v>1873</v>
      </c>
    </row>
    <row r="10964" spans="1:8" x14ac:dyDescent="0.25">
      <c r="A10964" s="19"/>
      <c r="C10964" t="s">
        <v>38046</v>
      </c>
      <c r="D10964" t="s">
        <v>34810</v>
      </c>
      <c r="G10964" t="s">
        <v>34805</v>
      </c>
      <c r="H10964" s="18" t="s">
        <v>1915</v>
      </c>
    </row>
    <row r="10965" spans="1:8" x14ac:dyDescent="0.25">
      <c r="A10965" s="19"/>
      <c r="C10965" t="s">
        <v>38045</v>
      </c>
      <c r="D10965" t="s">
        <v>34808</v>
      </c>
      <c r="G10965" t="s">
        <v>34803</v>
      </c>
      <c r="H10965" s="18" t="s">
        <v>1740</v>
      </c>
    </row>
    <row r="10966" spans="1:8" x14ac:dyDescent="0.25">
      <c r="A10966" s="19"/>
      <c r="C10966" t="s">
        <v>38044</v>
      </c>
      <c r="D10966" t="s">
        <v>34806</v>
      </c>
      <c r="G10966" t="s">
        <v>34801</v>
      </c>
      <c r="H10966" s="18" t="s">
        <v>1796</v>
      </c>
    </row>
    <row r="10967" spans="1:8" x14ac:dyDescent="0.25">
      <c r="A10967" s="19"/>
      <c r="C10967" t="s">
        <v>38043</v>
      </c>
      <c r="D10967" t="s">
        <v>34804</v>
      </c>
      <c r="G10967" t="s">
        <v>34799</v>
      </c>
      <c r="H10967" s="18" t="s">
        <v>1843</v>
      </c>
    </row>
    <row r="10968" spans="1:8" x14ac:dyDescent="0.25">
      <c r="A10968" s="19"/>
      <c r="C10968" t="s">
        <v>38042</v>
      </c>
      <c r="D10968" t="s">
        <v>34802</v>
      </c>
      <c r="G10968" t="s">
        <v>34797</v>
      </c>
      <c r="H10968" s="18" t="s">
        <v>1886</v>
      </c>
    </row>
    <row r="10969" spans="1:8" x14ac:dyDescent="0.25">
      <c r="A10969" s="19"/>
      <c r="C10969" t="s">
        <v>38041</v>
      </c>
      <c r="D10969" t="s">
        <v>34800</v>
      </c>
      <c r="G10969" t="s">
        <v>34795</v>
      </c>
      <c r="H10969" s="18" t="s">
        <v>1748</v>
      </c>
    </row>
    <row r="10970" spans="1:8" x14ac:dyDescent="0.25">
      <c r="A10970" s="19"/>
      <c r="C10970" t="s">
        <v>38040</v>
      </c>
      <c r="D10970" t="s">
        <v>34798</v>
      </c>
      <c r="G10970" t="s">
        <v>34793</v>
      </c>
      <c r="H10970" s="18" t="s">
        <v>1770</v>
      </c>
    </row>
    <row r="10971" spans="1:8" x14ac:dyDescent="0.25">
      <c r="A10971" s="19"/>
      <c r="C10971" t="s">
        <v>38039</v>
      </c>
      <c r="D10971" t="s">
        <v>34796</v>
      </c>
      <c r="G10971" t="s">
        <v>34791</v>
      </c>
      <c r="H10971" s="18" t="s">
        <v>1741</v>
      </c>
    </row>
    <row r="10972" spans="1:8" x14ac:dyDescent="0.25">
      <c r="A10972" s="19"/>
      <c r="C10972" t="s">
        <v>38038</v>
      </c>
      <c r="D10972" t="s">
        <v>34794</v>
      </c>
      <c r="G10972" t="s">
        <v>34789</v>
      </c>
      <c r="H10972" s="18" t="s">
        <v>1797</v>
      </c>
    </row>
    <row r="10973" spans="1:8" x14ac:dyDescent="0.25">
      <c r="A10973" s="19"/>
      <c r="C10973" t="s">
        <v>38037</v>
      </c>
      <c r="D10973" t="s">
        <v>34792</v>
      </c>
      <c r="G10973" t="s">
        <v>34787</v>
      </c>
      <c r="H10973" s="18" t="s">
        <v>1844</v>
      </c>
    </row>
    <row r="10974" spans="1:8" x14ac:dyDescent="0.25">
      <c r="A10974" s="19"/>
      <c r="C10974" t="s">
        <v>38036</v>
      </c>
      <c r="D10974" t="s">
        <v>34790</v>
      </c>
      <c r="G10974" t="s">
        <v>34785</v>
      </c>
      <c r="H10974" s="18" t="s">
        <v>1887</v>
      </c>
    </row>
    <row r="10975" spans="1:8" x14ac:dyDescent="0.25">
      <c r="A10975" s="19"/>
      <c r="C10975" t="s">
        <v>38035</v>
      </c>
      <c r="D10975" t="s">
        <v>34788</v>
      </c>
      <c r="G10975" t="s">
        <v>34783</v>
      </c>
      <c r="H10975" s="18" t="s">
        <v>1927</v>
      </c>
    </row>
    <row r="10976" spans="1:8" x14ac:dyDescent="0.25">
      <c r="A10976" s="19"/>
      <c r="C10976" t="s">
        <v>38034</v>
      </c>
      <c r="D10976" t="s">
        <v>34786</v>
      </c>
      <c r="G10976" t="s">
        <v>34781</v>
      </c>
      <c r="H10976" s="18" t="s">
        <v>1964</v>
      </c>
    </row>
    <row r="10977" spans="1:8" x14ac:dyDescent="0.25">
      <c r="A10977" s="19"/>
      <c r="C10977" t="s">
        <v>38033</v>
      </c>
      <c r="D10977" t="s">
        <v>34784</v>
      </c>
      <c r="G10977" t="s">
        <v>34779</v>
      </c>
      <c r="H10977" s="18" t="s">
        <v>1997</v>
      </c>
    </row>
    <row r="10978" spans="1:8" x14ac:dyDescent="0.25">
      <c r="A10978" s="19"/>
      <c r="C10978" t="s">
        <v>38032</v>
      </c>
      <c r="D10978" t="s">
        <v>34782</v>
      </c>
      <c r="G10978" t="s">
        <v>34777</v>
      </c>
      <c r="H10978" s="18" t="s">
        <v>2028</v>
      </c>
    </row>
    <row r="10979" spans="1:8" x14ac:dyDescent="0.25">
      <c r="A10979" s="19"/>
      <c r="C10979" t="s">
        <v>38031</v>
      </c>
      <c r="D10979" t="s">
        <v>34780</v>
      </c>
      <c r="G10979" t="s">
        <v>34775</v>
      </c>
      <c r="H10979" s="18" t="s">
        <v>2057</v>
      </c>
    </row>
    <row r="10980" spans="1:8" x14ac:dyDescent="0.25">
      <c r="A10980" s="19"/>
      <c r="C10980" t="s">
        <v>38030</v>
      </c>
      <c r="D10980" t="s">
        <v>34778</v>
      </c>
      <c r="G10980" t="s">
        <v>34773</v>
      </c>
      <c r="H10980" s="18" t="s">
        <v>1751</v>
      </c>
    </row>
    <row r="10981" spans="1:8" x14ac:dyDescent="0.25">
      <c r="A10981" s="19"/>
      <c r="C10981" t="s">
        <v>38029</v>
      </c>
      <c r="D10981" t="s">
        <v>34776</v>
      </c>
      <c r="G10981" t="s">
        <v>34771</v>
      </c>
      <c r="H10981" s="18" t="s">
        <v>1805</v>
      </c>
    </row>
    <row r="10982" spans="1:8" x14ac:dyDescent="0.25">
      <c r="A10982" s="19"/>
      <c r="C10982" t="s">
        <v>38028</v>
      </c>
      <c r="D10982" t="s">
        <v>34774</v>
      </c>
      <c r="G10982" t="s">
        <v>34769</v>
      </c>
      <c r="H10982" s="18" t="s">
        <v>1851</v>
      </c>
    </row>
    <row r="10983" spans="1:8" x14ac:dyDescent="0.25">
      <c r="A10983" s="19"/>
      <c r="C10983" t="s">
        <v>38027</v>
      </c>
      <c r="D10983" t="s">
        <v>34772</v>
      </c>
      <c r="G10983" t="s">
        <v>34767</v>
      </c>
      <c r="H10983" s="18" t="s">
        <v>1726</v>
      </c>
    </row>
    <row r="10984" spans="1:8" x14ac:dyDescent="0.25">
      <c r="A10984" s="19"/>
      <c r="C10984" t="s">
        <v>38026</v>
      </c>
      <c r="D10984" t="s">
        <v>34770</v>
      </c>
      <c r="G10984" t="s">
        <v>34765</v>
      </c>
      <c r="H10984" s="18" t="s">
        <v>1783</v>
      </c>
    </row>
    <row r="10985" spans="1:8" x14ac:dyDescent="0.25">
      <c r="A10985" s="19"/>
      <c r="C10985" t="s">
        <v>38025</v>
      </c>
      <c r="D10985" t="s">
        <v>34768</v>
      </c>
      <c r="G10985" t="s">
        <v>34763</v>
      </c>
      <c r="H10985" s="18" t="s">
        <v>1831</v>
      </c>
    </row>
    <row r="10986" spans="1:8" x14ac:dyDescent="0.25">
      <c r="A10986" s="19"/>
      <c r="C10986" t="s">
        <v>38024</v>
      </c>
      <c r="D10986" t="s">
        <v>34766</v>
      </c>
      <c r="G10986" t="s">
        <v>34761</v>
      </c>
      <c r="H10986" s="18" t="s">
        <v>1724</v>
      </c>
    </row>
    <row r="10987" spans="1:8" x14ac:dyDescent="0.25">
      <c r="A10987" s="19"/>
      <c r="C10987" t="s">
        <v>38023</v>
      </c>
      <c r="D10987" t="s">
        <v>34764</v>
      </c>
      <c r="G10987" t="s">
        <v>34759</v>
      </c>
      <c r="H10987" s="18" t="s">
        <v>1742</v>
      </c>
    </row>
    <row r="10988" spans="1:8" x14ac:dyDescent="0.25">
      <c r="A10988" s="19"/>
      <c r="C10988" t="s">
        <v>38022</v>
      </c>
      <c r="D10988" t="s">
        <v>34762</v>
      </c>
      <c r="G10988" t="s">
        <v>34757</v>
      </c>
      <c r="H10988" s="18" t="s">
        <v>1798</v>
      </c>
    </row>
    <row r="10989" spans="1:8" x14ac:dyDescent="0.25">
      <c r="A10989" s="19"/>
      <c r="C10989" t="s">
        <v>38021</v>
      </c>
      <c r="D10989" t="s">
        <v>34760</v>
      </c>
      <c r="G10989" t="s">
        <v>34755</v>
      </c>
      <c r="H10989" s="18" t="s">
        <v>1845</v>
      </c>
    </row>
    <row r="10990" spans="1:8" x14ac:dyDescent="0.25">
      <c r="A10990" s="19"/>
      <c r="C10990" t="s">
        <v>38020</v>
      </c>
      <c r="D10990" t="s">
        <v>34758</v>
      </c>
      <c r="G10990" t="s">
        <v>34753</v>
      </c>
      <c r="H10990" s="18" t="s">
        <v>1888</v>
      </c>
    </row>
    <row r="10991" spans="1:8" x14ac:dyDescent="0.25">
      <c r="A10991" s="19"/>
      <c r="C10991" t="s">
        <v>38019</v>
      </c>
      <c r="D10991" t="s">
        <v>34756</v>
      </c>
      <c r="G10991" t="s">
        <v>38018</v>
      </c>
      <c r="H10991" s="18" t="s">
        <v>1756</v>
      </c>
    </row>
    <row r="10992" spans="1:8" x14ac:dyDescent="0.25">
      <c r="A10992" s="19"/>
      <c r="C10992" t="s">
        <v>38017</v>
      </c>
      <c r="D10992" t="s">
        <v>34754</v>
      </c>
      <c r="G10992" t="s">
        <v>38016</v>
      </c>
      <c r="H10992" s="18" t="s">
        <v>1810</v>
      </c>
    </row>
    <row r="10993" spans="1:8" x14ac:dyDescent="0.25">
      <c r="A10993" s="19"/>
      <c r="C10993" t="s">
        <v>38015</v>
      </c>
      <c r="D10993" t="s">
        <v>34752</v>
      </c>
      <c r="G10993" t="s">
        <v>38014</v>
      </c>
      <c r="H10993" s="18" t="s">
        <v>1855</v>
      </c>
    </row>
    <row r="10994" spans="1:8" x14ac:dyDescent="0.25">
      <c r="A10994" s="19"/>
      <c r="C10994" t="s">
        <v>38013</v>
      </c>
      <c r="D10994" t="s">
        <v>34751</v>
      </c>
      <c r="G10994" t="s">
        <v>34748</v>
      </c>
      <c r="H10994" s="18" t="s">
        <v>1725</v>
      </c>
    </row>
    <row r="10995" spans="1:8" x14ac:dyDescent="0.25">
      <c r="A10995" s="19"/>
      <c r="C10995" t="s">
        <v>38012</v>
      </c>
      <c r="D10995" t="s">
        <v>34750</v>
      </c>
      <c r="G10995" t="s">
        <v>34746</v>
      </c>
      <c r="H10995" s="18" t="s">
        <v>34745</v>
      </c>
    </row>
    <row r="10996" spans="1:8" x14ac:dyDescent="0.25">
      <c r="A10996" s="19"/>
      <c r="C10996" t="s">
        <v>38011</v>
      </c>
      <c r="D10996" t="s">
        <v>34749</v>
      </c>
      <c r="G10996" t="s">
        <v>34743</v>
      </c>
      <c r="H10996" s="18" t="s">
        <v>34742</v>
      </c>
    </row>
    <row r="10997" spans="1:8" x14ac:dyDescent="0.25">
      <c r="A10997" s="19"/>
      <c r="C10997" t="s">
        <v>38010</v>
      </c>
      <c r="D10997" t="s">
        <v>34747</v>
      </c>
      <c r="G10997" t="s">
        <v>34740</v>
      </c>
      <c r="H10997" s="18" t="s">
        <v>34739</v>
      </c>
    </row>
    <row r="10998" spans="1:8" x14ac:dyDescent="0.25">
      <c r="A10998" s="19"/>
      <c r="C10998" t="s">
        <v>38009</v>
      </c>
      <c r="D10998" t="s">
        <v>34744</v>
      </c>
      <c r="G10998" t="s">
        <v>34737</v>
      </c>
      <c r="H10998" s="18" t="s">
        <v>34736</v>
      </c>
    </row>
    <row r="10999" spans="1:8" x14ac:dyDescent="0.25">
      <c r="A10999" s="19"/>
      <c r="C10999" t="s">
        <v>38008</v>
      </c>
      <c r="D10999" t="s">
        <v>34741</v>
      </c>
      <c r="G10999" t="s">
        <v>34734</v>
      </c>
      <c r="H10999" s="18" t="s">
        <v>34733</v>
      </c>
    </row>
    <row r="11000" spans="1:8" x14ac:dyDescent="0.25">
      <c r="A11000" s="19"/>
      <c r="C11000" t="s">
        <v>38007</v>
      </c>
      <c r="D11000" t="s">
        <v>34738</v>
      </c>
      <c r="G11000" t="s">
        <v>34732</v>
      </c>
      <c r="H11000" s="18" t="s">
        <v>34731</v>
      </c>
    </row>
    <row r="11001" spans="1:8" x14ac:dyDescent="0.25">
      <c r="A11001" s="19"/>
      <c r="C11001" t="s">
        <v>38006</v>
      </c>
      <c r="D11001" t="s">
        <v>34735</v>
      </c>
      <c r="G11001" t="s">
        <v>34729</v>
      </c>
      <c r="H11001" s="18" t="s">
        <v>34728</v>
      </c>
    </row>
    <row r="11002" spans="1:8" x14ac:dyDescent="0.25">
      <c r="A11002" s="19"/>
      <c r="C11002" t="s">
        <v>38005</v>
      </c>
      <c r="D11002" t="s">
        <v>21186</v>
      </c>
      <c r="G11002" t="s">
        <v>34726</v>
      </c>
      <c r="H11002" s="18" t="s">
        <v>34725</v>
      </c>
    </row>
    <row r="11003" spans="1:8" x14ac:dyDescent="0.25">
      <c r="A11003" s="19"/>
      <c r="C11003" t="s">
        <v>38004</v>
      </c>
      <c r="D11003" t="s">
        <v>34730</v>
      </c>
      <c r="G11003" t="s">
        <v>34723</v>
      </c>
      <c r="H11003" s="18" t="s">
        <v>34722</v>
      </c>
    </row>
    <row r="11004" spans="1:8" x14ac:dyDescent="0.25">
      <c r="A11004" s="19"/>
      <c r="C11004" t="s">
        <v>38003</v>
      </c>
      <c r="D11004" t="s">
        <v>34727</v>
      </c>
      <c r="G11004" t="s">
        <v>34720</v>
      </c>
      <c r="H11004" s="18" t="s">
        <v>34719</v>
      </c>
    </row>
    <row r="11005" spans="1:8" x14ac:dyDescent="0.25">
      <c r="A11005" s="19"/>
      <c r="C11005" t="s">
        <v>38002</v>
      </c>
      <c r="D11005" t="s">
        <v>34724</v>
      </c>
      <c r="G11005" t="s">
        <v>34717</v>
      </c>
      <c r="H11005" s="18" t="s">
        <v>34716</v>
      </c>
    </row>
    <row r="11006" spans="1:8" x14ac:dyDescent="0.25">
      <c r="A11006" s="19"/>
      <c r="C11006" t="s">
        <v>38001</v>
      </c>
      <c r="D11006" t="s">
        <v>34721</v>
      </c>
      <c r="G11006" t="s">
        <v>34714</v>
      </c>
      <c r="H11006" s="18" t="s">
        <v>34713</v>
      </c>
    </row>
    <row r="11007" spans="1:8" x14ac:dyDescent="0.25">
      <c r="A11007" s="19"/>
      <c r="C11007" t="s">
        <v>38000</v>
      </c>
      <c r="D11007" t="s">
        <v>34718</v>
      </c>
      <c r="G11007" t="s">
        <v>34711</v>
      </c>
      <c r="H11007" s="18" t="s">
        <v>34710</v>
      </c>
    </row>
    <row r="11008" spans="1:8" x14ac:dyDescent="0.25">
      <c r="A11008" s="19"/>
      <c r="C11008" t="s">
        <v>37999</v>
      </c>
      <c r="D11008" t="s">
        <v>34715</v>
      </c>
      <c r="G11008" t="s">
        <v>34708</v>
      </c>
      <c r="H11008" s="18" t="s">
        <v>34707</v>
      </c>
    </row>
    <row r="11009" spans="1:8" x14ac:dyDescent="0.25">
      <c r="A11009" s="19"/>
      <c r="C11009" t="s">
        <v>37998</v>
      </c>
      <c r="D11009" t="s">
        <v>34712</v>
      </c>
      <c r="G11009" t="s">
        <v>34705</v>
      </c>
      <c r="H11009" s="18" t="s">
        <v>34704</v>
      </c>
    </row>
    <row r="11010" spans="1:8" x14ac:dyDescent="0.25">
      <c r="A11010" s="19"/>
      <c r="C11010" t="s">
        <v>37997</v>
      </c>
      <c r="D11010" t="s">
        <v>34709</v>
      </c>
      <c r="G11010" t="s">
        <v>34702</v>
      </c>
      <c r="H11010" s="18" t="s">
        <v>34701</v>
      </c>
    </row>
    <row r="11011" spans="1:8" x14ac:dyDescent="0.25">
      <c r="A11011" s="19"/>
      <c r="C11011" t="s">
        <v>37996</v>
      </c>
      <c r="D11011" t="s">
        <v>34706</v>
      </c>
      <c r="G11011" t="s">
        <v>34699</v>
      </c>
      <c r="H11011" s="18" t="s">
        <v>34698</v>
      </c>
    </row>
    <row r="11012" spans="1:8" x14ac:dyDescent="0.25">
      <c r="A11012" s="19"/>
      <c r="C11012" t="s">
        <v>37995</v>
      </c>
      <c r="D11012" t="s">
        <v>34703</v>
      </c>
      <c r="G11012" t="s">
        <v>34696</v>
      </c>
      <c r="H11012" s="18" t="s">
        <v>34695</v>
      </c>
    </row>
    <row r="11013" spans="1:8" x14ac:dyDescent="0.25">
      <c r="A11013" s="19"/>
      <c r="C11013" t="s">
        <v>37994</v>
      </c>
      <c r="D11013" t="s">
        <v>34700</v>
      </c>
      <c r="G11013" t="s">
        <v>34693</v>
      </c>
      <c r="H11013" s="18" t="s">
        <v>34692</v>
      </c>
    </row>
    <row r="11014" spans="1:8" x14ac:dyDescent="0.25">
      <c r="A11014" s="19"/>
      <c r="C11014" t="s">
        <v>37993</v>
      </c>
      <c r="D11014" t="s">
        <v>34697</v>
      </c>
      <c r="G11014" t="s">
        <v>34690</v>
      </c>
      <c r="H11014" s="18" t="s">
        <v>34689</v>
      </c>
    </row>
    <row r="11015" spans="1:8" x14ac:dyDescent="0.25">
      <c r="A11015" s="19"/>
      <c r="C11015" t="s">
        <v>37992</v>
      </c>
      <c r="D11015" t="s">
        <v>34694</v>
      </c>
      <c r="G11015" t="s">
        <v>34687</v>
      </c>
      <c r="H11015" s="18" t="s">
        <v>34686</v>
      </c>
    </row>
    <row r="11016" spans="1:8" x14ac:dyDescent="0.25">
      <c r="A11016" s="19"/>
      <c r="C11016" t="s">
        <v>37991</v>
      </c>
      <c r="D11016" t="s">
        <v>37990</v>
      </c>
      <c r="G11016" t="s">
        <v>34684</v>
      </c>
      <c r="H11016" s="18" t="s">
        <v>34683</v>
      </c>
    </row>
    <row r="11017" spans="1:8" x14ac:dyDescent="0.25">
      <c r="A11017" s="19"/>
      <c r="C11017" t="s">
        <v>37989</v>
      </c>
      <c r="D11017" t="s">
        <v>34691</v>
      </c>
      <c r="G11017" t="s">
        <v>34681</v>
      </c>
      <c r="H11017" s="18" t="s">
        <v>34680</v>
      </c>
    </row>
    <row r="11018" spans="1:8" x14ac:dyDescent="0.25">
      <c r="A11018" s="19"/>
      <c r="C11018" t="s">
        <v>37988</v>
      </c>
      <c r="D11018" t="s">
        <v>34688</v>
      </c>
      <c r="G11018" t="s">
        <v>34678</v>
      </c>
      <c r="H11018" s="18" t="s">
        <v>34677</v>
      </c>
    </row>
    <row r="11019" spans="1:8" x14ac:dyDescent="0.25">
      <c r="A11019" s="19"/>
      <c r="C11019" t="s">
        <v>37987</v>
      </c>
      <c r="D11019" t="s">
        <v>34685</v>
      </c>
      <c r="G11019" t="s">
        <v>34675</v>
      </c>
      <c r="H11019" s="18" t="s">
        <v>34674</v>
      </c>
    </row>
    <row r="11020" spans="1:8" x14ac:dyDescent="0.25">
      <c r="A11020" s="19"/>
      <c r="C11020" t="s">
        <v>37986</v>
      </c>
      <c r="D11020" t="s">
        <v>34682</v>
      </c>
      <c r="G11020" t="s">
        <v>34672</v>
      </c>
      <c r="H11020" s="18" t="s">
        <v>34671</v>
      </c>
    </row>
    <row r="11021" spans="1:8" x14ac:dyDescent="0.25">
      <c r="A11021" s="19"/>
      <c r="C11021" t="s">
        <v>37985</v>
      </c>
      <c r="D11021" t="s">
        <v>34679</v>
      </c>
      <c r="G11021" t="s">
        <v>37984</v>
      </c>
      <c r="H11021" s="18" t="s">
        <v>37983</v>
      </c>
    </row>
    <row r="11022" spans="1:8" x14ac:dyDescent="0.25">
      <c r="A11022" s="19"/>
      <c r="C11022" t="s">
        <v>37982</v>
      </c>
      <c r="D11022" t="s">
        <v>34676</v>
      </c>
      <c r="G11022" t="s">
        <v>37981</v>
      </c>
      <c r="H11022" s="18" t="s">
        <v>34669</v>
      </c>
    </row>
    <row r="11023" spans="1:8" x14ac:dyDescent="0.25">
      <c r="A11023" s="19"/>
      <c r="C11023" t="s">
        <v>37980</v>
      </c>
      <c r="D11023" t="s">
        <v>34673</v>
      </c>
      <c r="G11023" t="s">
        <v>37979</v>
      </c>
      <c r="H11023" s="18" t="s">
        <v>34667</v>
      </c>
    </row>
    <row r="11024" spans="1:8" x14ac:dyDescent="0.25">
      <c r="A11024" s="19"/>
      <c r="C11024" t="s">
        <v>37978</v>
      </c>
      <c r="D11024" t="s">
        <v>34670</v>
      </c>
      <c r="G11024" t="s">
        <v>37977</v>
      </c>
      <c r="H11024" s="18" t="s">
        <v>34665</v>
      </c>
    </row>
    <row r="11025" spans="1:8" x14ac:dyDescent="0.25">
      <c r="A11025" s="19"/>
      <c r="C11025" t="s">
        <v>37976</v>
      </c>
      <c r="D11025" t="s">
        <v>34668</v>
      </c>
      <c r="G11025" t="s">
        <v>37975</v>
      </c>
      <c r="H11025" s="18" t="s">
        <v>34663</v>
      </c>
    </row>
    <row r="11026" spans="1:8" x14ac:dyDescent="0.25">
      <c r="A11026" s="19"/>
      <c r="C11026" t="s">
        <v>37974</v>
      </c>
      <c r="D11026" t="s">
        <v>34666</v>
      </c>
      <c r="G11026" t="s">
        <v>37973</v>
      </c>
      <c r="H11026" s="18" t="s">
        <v>34661</v>
      </c>
    </row>
    <row r="11027" spans="1:8" x14ac:dyDescent="0.25">
      <c r="A11027" s="19"/>
      <c r="C11027" t="s">
        <v>37972</v>
      </c>
      <c r="D11027" t="s">
        <v>34664</v>
      </c>
      <c r="G11027" t="s">
        <v>37971</v>
      </c>
      <c r="H11027" s="18" t="s">
        <v>34659</v>
      </c>
    </row>
    <row r="11028" spans="1:8" x14ac:dyDescent="0.25">
      <c r="A11028" s="19"/>
      <c r="C11028" t="s">
        <v>37970</v>
      </c>
      <c r="D11028" t="s">
        <v>34662</v>
      </c>
      <c r="G11028" t="s">
        <v>37969</v>
      </c>
      <c r="H11028" s="18" t="s">
        <v>34657</v>
      </c>
    </row>
    <row r="11029" spans="1:8" x14ac:dyDescent="0.25">
      <c r="A11029" s="19"/>
      <c r="C11029" t="s">
        <v>37968</v>
      </c>
      <c r="D11029" t="s">
        <v>34660</v>
      </c>
      <c r="G11029" t="s">
        <v>37967</v>
      </c>
      <c r="H11029" s="18" t="s">
        <v>34655</v>
      </c>
    </row>
    <row r="11030" spans="1:8" x14ac:dyDescent="0.25">
      <c r="A11030" s="19"/>
      <c r="C11030" t="s">
        <v>37966</v>
      </c>
      <c r="D11030" t="s">
        <v>34658</v>
      </c>
      <c r="G11030" t="s">
        <v>37965</v>
      </c>
      <c r="H11030" s="18" t="s">
        <v>34653</v>
      </c>
    </row>
    <row r="11031" spans="1:8" x14ac:dyDescent="0.25">
      <c r="A11031" s="19"/>
      <c r="C11031" t="s">
        <v>37964</v>
      </c>
      <c r="D11031" t="s">
        <v>34656</v>
      </c>
      <c r="G11031" t="s">
        <v>37963</v>
      </c>
      <c r="H11031" s="18" t="s">
        <v>34651</v>
      </c>
    </row>
    <row r="11032" spans="1:8" x14ac:dyDescent="0.25">
      <c r="A11032" s="19"/>
      <c r="C11032" t="s">
        <v>37962</v>
      </c>
      <c r="D11032" t="s">
        <v>34654</v>
      </c>
      <c r="G11032" t="s">
        <v>37961</v>
      </c>
      <c r="H11032" s="18" t="s">
        <v>34649</v>
      </c>
    </row>
    <row r="11033" spans="1:8" x14ac:dyDescent="0.25">
      <c r="A11033" s="19"/>
      <c r="C11033" t="s">
        <v>37960</v>
      </c>
      <c r="D11033" t="s">
        <v>34652</v>
      </c>
      <c r="G11033" t="s">
        <v>37959</v>
      </c>
      <c r="H11033" s="18" t="s">
        <v>34647</v>
      </c>
    </row>
    <row r="11034" spans="1:8" x14ac:dyDescent="0.25">
      <c r="A11034" s="19"/>
      <c r="C11034" t="s">
        <v>37958</v>
      </c>
      <c r="D11034" t="s">
        <v>34650</v>
      </c>
      <c r="G11034" t="s">
        <v>37957</v>
      </c>
      <c r="H11034" s="18" t="s">
        <v>34645</v>
      </c>
    </row>
    <row r="11035" spans="1:8" x14ac:dyDescent="0.25">
      <c r="A11035" s="19"/>
      <c r="C11035" t="s">
        <v>37956</v>
      </c>
      <c r="D11035" t="s">
        <v>34648</v>
      </c>
      <c r="G11035" t="s">
        <v>37955</v>
      </c>
      <c r="H11035" s="18" t="s">
        <v>34643</v>
      </c>
    </row>
    <row r="11036" spans="1:8" x14ac:dyDescent="0.25">
      <c r="A11036" s="19"/>
      <c r="C11036" t="s">
        <v>37954</v>
      </c>
      <c r="D11036" t="s">
        <v>34646</v>
      </c>
      <c r="G11036" t="s">
        <v>37953</v>
      </c>
      <c r="H11036" s="18" t="s">
        <v>34641</v>
      </c>
    </row>
    <row r="11037" spans="1:8" x14ac:dyDescent="0.25">
      <c r="A11037" s="19"/>
      <c r="C11037" t="s">
        <v>37952</v>
      </c>
      <c r="D11037" t="s">
        <v>34644</v>
      </c>
      <c r="G11037" t="s">
        <v>37951</v>
      </c>
      <c r="H11037" s="18" t="s">
        <v>34639</v>
      </c>
    </row>
    <row r="11038" spans="1:8" x14ac:dyDescent="0.25">
      <c r="A11038" s="19"/>
      <c r="C11038" t="s">
        <v>37950</v>
      </c>
      <c r="D11038" t="s">
        <v>34642</v>
      </c>
      <c r="G11038" t="s">
        <v>37949</v>
      </c>
      <c r="H11038" s="18" t="s">
        <v>34637</v>
      </c>
    </row>
    <row r="11039" spans="1:8" x14ac:dyDescent="0.25">
      <c r="A11039" s="19"/>
      <c r="C11039" t="s">
        <v>37948</v>
      </c>
      <c r="D11039" t="s">
        <v>34640</v>
      </c>
      <c r="G11039" t="s">
        <v>37947</v>
      </c>
      <c r="H11039" s="18" t="s">
        <v>34635</v>
      </c>
    </row>
    <row r="11040" spans="1:8" x14ac:dyDescent="0.25">
      <c r="A11040" s="19"/>
      <c r="C11040" t="s">
        <v>37946</v>
      </c>
      <c r="D11040" t="s">
        <v>34638</v>
      </c>
      <c r="G11040" t="s">
        <v>37945</v>
      </c>
      <c r="H11040" s="18" t="s">
        <v>34633</v>
      </c>
    </row>
    <row r="11041" spans="1:8" x14ac:dyDescent="0.25">
      <c r="A11041" s="19"/>
      <c r="C11041" t="s">
        <v>37944</v>
      </c>
      <c r="D11041" t="s">
        <v>34636</v>
      </c>
      <c r="G11041" t="s">
        <v>37943</v>
      </c>
      <c r="H11041" s="18" t="s">
        <v>34631</v>
      </c>
    </row>
    <row r="11042" spans="1:8" x14ac:dyDescent="0.25">
      <c r="A11042" s="19"/>
      <c r="C11042" t="s">
        <v>37942</v>
      </c>
      <c r="D11042" t="s">
        <v>34634</v>
      </c>
      <c r="G11042" t="s">
        <v>37941</v>
      </c>
      <c r="H11042" s="18" t="s">
        <v>34629</v>
      </c>
    </row>
    <row r="11043" spans="1:8" x14ac:dyDescent="0.25">
      <c r="A11043" s="19"/>
      <c r="C11043" t="s">
        <v>37940</v>
      </c>
      <c r="D11043" t="s">
        <v>34632</v>
      </c>
      <c r="G11043" t="s">
        <v>37939</v>
      </c>
      <c r="H11043" s="18" t="s">
        <v>34627</v>
      </c>
    </row>
    <row r="11044" spans="1:8" x14ac:dyDescent="0.25">
      <c r="A11044" s="19"/>
      <c r="C11044" t="s">
        <v>37938</v>
      </c>
      <c r="D11044" t="s">
        <v>34630</v>
      </c>
      <c r="G11044" t="s">
        <v>37937</v>
      </c>
      <c r="H11044" s="18" t="s">
        <v>34625</v>
      </c>
    </row>
    <row r="11045" spans="1:8" x14ac:dyDescent="0.25">
      <c r="A11045" s="19"/>
      <c r="C11045" t="s">
        <v>37936</v>
      </c>
      <c r="D11045" t="s">
        <v>37935</v>
      </c>
      <c r="G11045" t="s">
        <v>37934</v>
      </c>
      <c r="H11045" s="18" t="s">
        <v>34623</v>
      </c>
    </row>
    <row r="11046" spans="1:8" x14ac:dyDescent="0.25">
      <c r="A11046" s="19"/>
      <c r="C11046" t="s">
        <v>37933</v>
      </c>
      <c r="D11046" t="s">
        <v>34628</v>
      </c>
      <c r="G11046" t="s">
        <v>37932</v>
      </c>
      <c r="H11046" s="18" t="s">
        <v>34621</v>
      </c>
    </row>
    <row r="11047" spans="1:8" x14ac:dyDescent="0.25">
      <c r="A11047" s="19"/>
      <c r="C11047" t="s">
        <v>37931</v>
      </c>
      <c r="D11047" t="s">
        <v>34626</v>
      </c>
      <c r="G11047" t="s">
        <v>37930</v>
      </c>
      <c r="H11047" s="18" t="s">
        <v>34619</v>
      </c>
    </row>
    <row r="11048" spans="1:8" x14ac:dyDescent="0.25">
      <c r="A11048" s="19"/>
      <c r="C11048" t="s">
        <v>37929</v>
      </c>
      <c r="D11048" t="s">
        <v>34624</v>
      </c>
      <c r="G11048" t="s">
        <v>37928</v>
      </c>
      <c r="H11048" s="18" t="s">
        <v>34617</v>
      </c>
    </row>
    <row r="11049" spans="1:8" x14ac:dyDescent="0.25">
      <c r="A11049" s="19"/>
      <c r="C11049" t="s">
        <v>37927</v>
      </c>
      <c r="D11049" t="s">
        <v>34622</v>
      </c>
      <c r="G11049" t="s">
        <v>37926</v>
      </c>
      <c r="H11049" s="18" t="s">
        <v>34615</v>
      </c>
    </row>
    <row r="11050" spans="1:8" x14ac:dyDescent="0.25">
      <c r="A11050" s="19"/>
      <c r="C11050" t="s">
        <v>37925</v>
      </c>
      <c r="D11050" t="s">
        <v>34620</v>
      </c>
      <c r="G11050" t="s">
        <v>37924</v>
      </c>
      <c r="H11050" s="18" t="s">
        <v>34613</v>
      </c>
    </row>
    <row r="11051" spans="1:8" x14ac:dyDescent="0.25">
      <c r="A11051" s="19"/>
      <c r="C11051" t="s">
        <v>37923</v>
      </c>
      <c r="D11051" t="s">
        <v>34618</v>
      </c>
      <c r="G11051" t="s">
        <v>37922</v>
      </c>
      <c r="H11051" s="18" t="s">
        <v>34611</v>
      </c>
    </row>
    <row r="11052" spans="1:8" x14ac:dyDescent="0.25">
      <c r="A11052" s="19"/>
      <c r="C11052" t="s">
        <v>37921</v>
      </c>
      <c r="D11052" t="s">
        <v>34616</v>
      </c>
      <c r="G11052" t="s">
        <v>37920</v>
      </c>
      <c r="H11052" s="18" t="s">
        <v>34609</v>
      </c>
    </row>
    <row r="11053" spans="1:8" x14ac:dyDescent="0.25">
      <c r="A11053" s="19"/>
      <c r="C11053" t="s">
        <v>37919</v>
      </c>
      <c r="D11053" t="s">
        <v>34614</v>
      </c>
      <c r="G11053" t="s">
        <v>37918</v>
      </c>
      <c r="H11053" s="18" t="s">
        <v>34607</v>
      </c>
    </row>
    <row r="11054" spans="1:8" x14ac:dyDescent="0.25">
      <c r="A11054" s="19"/>
      <c r="C11054" t="s">
        <v>37917</v>
      </c>
      <c r="D11054" t="s">
        <v>34612</v>
      </c>
      <c r="G11054" t="s">
        <v>37916</v>
      </c>
      <c r="H11054" s="18" t="s">
        <v>34605</v>
      </c>
    </row>
    <row r="11055" spans="1:8" x14ac:dyDescent="0.25">
      <c r="A11055" s="19"/>
      <c r="C11055" t="s">
        <v>37915</v>
      </c>
      <c r="D11055" t="s">
        <v>34610</v>
      </c>
      <c r="G11055" t="s">
        <v>37914</v>
      </c>
      <c r="H11055" s="18" t="s">
        <v>34603</v>
      </c>
    </row>
    <row r="11056" spans="1:8" x14ac:dyDescent="0.25">
      <c r="A11056" s="19"/>
      <c r="C11056" t="s">
        <v>37913</v>
      </c>
      <c r="D11056" t="s">
        <v>34608</v>
      </c>
      <c r="G11056" t="s">
        <v>37912</v>
      </c>
      <c r="H11056" s="18" t="s">
        <v>34601</v>
      </c>
    </row>
    <row r="11057" spans="1:8" x14ac:dyDescent="0.25">
      <c r="A11057" s="19"/>
      <c r="C11057" t="s">
        <v>37911</v>
      </c>
      <c r="D11057" t="s">
        <v>34606</v>
      </c>
      <c r="G11057" t="s">
        <v>37910</v>
      </c>
      <c r="H11057" s="18" t="s">
        <v>34599</v>
      </c>
    </row>
    <row r="11058" spans="1:8" x14ac:dyDescent="0.25">
      <c r="A11058" s="19"/>
      <c r="C11058" t="s">
        <v>37909</v>
      </c>
      <c r="D11058" t="s">
        <v>34604</v>
      </c>
      <c r="G11058" t="s">
        <v>37908</v>
      </c>
      <c r="H11058" s="18" t="s">
        <v>34597</v>
      </c>
    </row>
    <row r="11059" spans="1:8" x14ac:dyDescent="0.25">
      <c r="A11059" s="19"/>
      <c r="C11059" t="s">
        <v>37907</v>
      </c>
      <c r="D11059" t="s">
        <v>34602</v>
      </c>
      <c r="G11059" t="s">
        <v>37906</v>
      </c>
      <c r="H11059" s="18" t="s">
        <v>34595</v>
      </c>
    </row>
    <row r="11060" spans="1:8" x14ac:dyDescent="0.25">
      <c r="A11060" s="19"/>
      <c r="C11060" t="s">
        <v>37905</v>
      </c>
      <c r="D11060" t="s">
        <v>34600</v>
      </c>
      <c r="G11060" t="s">
        <v>37904</v>
      </c>
      <c r="H11060" s="18" t="s">
        <v>34593</v>
      </c>
    </row>
    <row r="11061" spans="1:8" x14ac:dyDescent="0.25">
      <c r="A11061" s="19"/>
      <c r="C11061" t="s">
        <v>37903</v>
      </c>
      <c r="D11061" t="s">
        <v>34598</v>
      </c>
      <c r="G11061" t="s">
        <v>37902</v>
      </c>
      <c r="H11061" s="18" t="s">
        <v>34591</v>
      </c>
    </row>
    <row r="11062" spans="1:8" x14ac:dyDescent="0.25">
      <c r="A11062" s="19"/>
      <c r="C11062" t="s">
        <v>37901</v>
      </c>
      <c r="D11062" t="s">
        <v>34596</v>
      </c>
      <c r="G11062" t="s">
        <v>37900</v>
      </c>
      <c r="H11062" s="18" t="s">
        <v>34589</v>
      </c>
    </row>
    <row r="11063" spans="1:8" x14ac:dyDescent="0.25">
      <c r="A11063" s="19"/>
      <c r="C11063" t="s">
        <v>37899</v>
      </c>
      <c r="D11063" t="s">
        <v>34594</v>
      </c>
      <c r="G11063" t="s">
        <v>37898</v>
      </c>
      <c r="H11063" s="18" t="s">
        <v>34587</v>
      </c>
    </row>
    <row r="11064" spans="1:8" x14ac:dyDescent="0.25">
      <c r="A11064" s="19"/>
      <c r="C11064" t="s">
        <v>37897</v>
      </c>
      <c r="D11064" t="s">
        <v>34592</v>
      </c>
      <c r="G11064" t="s">
        <v>37896</v>
      </c>
      <c r="H11064" s="18" t="s">
        <v>34585</v>
      </c>
    </row>
    <row r="11065" spans="1:8" x14ac:dyDescent="0.25">
      <c r="A11065" s="19"/>
      <c r="C11065" t="s">
        <v>37895</v>
      </c>
      <c r="D11065" t="s">
        <v>34590</v>
      </c>
      <c r="G11065" t="s">
        <v>37894</v>
      </c>
      <c r="H11065" s="18" t="s">
        <v>34583</v>
      </c>
    </row>
    <row r="11066" spans="1:8" x14ac:dyDescent="0.25">
      <c r="A11066" s="19"/>
      <c r="C11066" t="s">
        <v>37893</v>
      </c>
      <c r="D11066" t="s">
        <v>34588</v>
      </c>
      <c r="G11066" t="s">
        <v>37892</v>
      </c>
      <c r="H11066" s="18" t="s">
        <v>34581</v>
      </c>
    </row>
    <row r="11067" spans="1:8" x14ac:dyDescent="0.25">
      <c r="A11067" s="19"/>
      <c r="C11067" t="s">
        <v>37891</v>
      </c>
      <c r="D11067" t="s">
        <v>34586</v>
      </c>
      <c r="G11067" t="s">
        <v>37890</v>
      </c>
      <c r="H11067" s="18" t="s">
        <v>34579</v>
      </c>
    </row>
    <row r="11068" spans="1:8" x14ac:dyDescent="0.25">
      <c r="A11068" s="19"/>
      <c r="C11068" t="s">
        <v>37889</v>
      </c>
      <c r="D11068" t="s">
        <v>34584</v>
      </c>
      <c r="G11068" t="s">
        <v>37888</v>
      </c>
      <c r="H11068" s="18" t="s">
        <v>34577</v>
      </c>
    </row>
    <row r="11069" spans="1:8" x14ac:dyDescent="0.25">
      <c r="A11069" s="19"/>
      <c r="C11069" t="s">
        <v>37887</v>
      </c>
      <c r="D11069" t="s">
        <v>34582</v>
      </c>
      <c r="G11069" t="s">
        <v>37886</v>
      </c>
      <c r="H11069" s="18" t="s">
        <v>2559</v>
      </c>
    </row>
    <row r="11070" spans="1:8" x14ac:dyDescent="0.25">
      <c r="A11070" s="19"/>
      <c r="C11070" t="s">
        <v>37885</v>
      </c>
      <c r="D11070" t="s">
        <v>37884</v>
      </c>
      <c r="G11070" t="s">
        <v>37883</v>
      </c>
      <c r="H11070" s="18" t="s">
        <v>34574</v>
      </c>
    </row>
    <row r="11071" spans="1:8" x14ac:dyDescent="0.25">
      <c r="A11071" s="19"/>
      <c r="C11071" t="s">
        <v>37882</v>
      </c>
      <c r="D11071" t="s">
        <v>34580</v>
      </c>
      <c r="G11071" t="s">
        <v>37881</v>
      </c>
      <c r="H11071" s="18" t="s">
        <v>34572</v>
      </c>
    </row>
    <row r="11072" spans="1:8" x14ac:dyDescent="0.25">
      <c r="A11072" s="19"/>
      <c r="C11072" t="s">
        <v>37880</v>
      </c>
      <c r="D11072" t="s">
        <v>34578</v>
      </c>
      <c r="G11072" t="s">
        <v>37879</v>
      </c>
      <c r="H11072" s="18" t="s">
        <v>34570</v>
      </c>
    </row>
    <row r="11073" spans="1:8" x14ac:dyDescent="0.25">
      <c r="A11073" s="19"/>
      <c r="C11073" t="s">
        <v>37878</v>
      </c>
      <c r="D11073" t="s">
        <v>34576</v>
      </c>
      <c r="G11073" t="s">
        <v>37877</v>
      </c>
      <c r="H11073" s="18" t="s">
        <v>34568</v>
      </c>
    </row>
    <row r="11074" spans="1:8" x14ac:dyDescent="0.25">
      <c r="A11074" s="19"/>
      <c r="C11074" t="s">
        <v>37876</v>
      </c>
      <c r="D11074" t="s">
        <v>34575</v>
      </c>
      <c r="G11074" t="s">
        <v>37875</v>
      </c>
      <c r="H11074" s="18" t="s">
        <v>34566</v>
      </c>
    </row>
    <row r="11075" spans="1:8" x14ac:dyDescent="0.25">
      <c r="A11075" s="19"/>
      <c r="C11075" t="s">
        <v>37874</v>
      </c>
      <c r="D11075" t="s">
        <v>34573</v>
      </c>
      <c r="G11075" t="s">
        <v>37873</v>
      </c>
      <c r="H11075" s="18" t="s">
        <v>34564</v>
      </c>
    </row>
    <row r="11076" spans="1:8" x14ac:dyDescent="0.25">
      <c r="A11076" s="19"/>
      <c r="C11076" t="s">
        <v>37872</v>
      </c>
      <c r="D11076" t="s">
        <v>34571</v>
      </c>
      <c r="G11076" t="s">
        <v>37871</v>
      </c>
      <c r="H11076" s="18" t="s">
        <v>34562</v>
      </c>
    </row>
    <row r="11077" spans="1:8" x14ac:dyDescent="0.25">
      <c r="A11077" s="19"/>
      <c r="C11077" t="s">
        <v>37870</v>
      </c>
      <c r="D11077" t="s">
        <v>34569</v>
      </c>
      <c r="G11077" t="s">
        <v>37869</v>
      </c>
      <c r="H11077" s="18" t="s">
        <v>34560</v>
      </c>
    </row>
    <row r="11078" spans="1:8" x14ac:dyDescent="0.25">
      <c r="A11078" s="19"/>
      <c r="C11078" t="s">
        <v>37868</v>
      </c>
      <c r="D11078" t="s">
        <v>34567</v>
      </c>
      <c r="G11078" t="s">
        <v>37867</v>
      </c>
      <c r="H11078" s="18" t="s">
        <v>34558</v>
      </c>
    </row>
    <row r="11079" spans="1:8" x14ac:dyDescent="0.25">
      <c r="A11079" s="19"/>
      <c r="C11079" t="s">
        <v>37866</v>
      </c>
      <c r="D11079" t="s">
        <v>34565</v>
      </c>
      <c r="G11079" t="s">
        <v>37865</v>
      </c>
      <c r="H11079" s="18" t="s">
        <v>34557</v>
      </c>
    </row>
    <row r="11080" spans="1:8" x14ac:dyDescent="0.25">
      <c r="A11080" s="19"/>
      <c r="C11080" t="s">
        <v>37864</v>
      </c>
      <c r="D11080" t="s">
        <v>34563</v>
      </c>
      <c r="G11080" t="s">
        <v>37863</v>
      </c>
      <c r="H11080" s="18" t="s">
        <v>34555</v>
      </c>
    </row>
    <row r="11081" spans="1:8" x14ac:dyDescent="0.25">
      <c r="A11081" s="19"/>
      <c r="C11081" t="s">
        <v>37862</v>
      </c>
      <c r="D11081" t="s">
        <v>34561</v>
      </c>
      <c r="G11081" t="s">
        <v>37861</v>
      </c>
      <c r="H11081" s="18" t="s">
        <v>34553</v>
      </c>
    </row>
    <row r="11082" spans="1:8" x14ac:dyDescent="0.25">
      <c r="A11082" s="19"/>
      <c r="C11082" t="s">
        <v>37860</v>
      </c>
      <c r="D11082" t="s">
        <v>34559</v>
      </c>
      <c r="G11082" t="s">
        <v>37859</v>
      </c>
      <c r="H11082" s="18" t="s">
        <v>34551</v>
      </c>
    </row>
    <row r="11083" spans="1:8" x14ac:dyDescent="0.25">
      <c r="A11083" s="19"/>
      <c r="C11083" t="s">
        <v>37858</v>
      </c>
      <c r="D11083" t="s">
        <v>12733</v>
      </c>
      <c r="G11083" t="s">
        <v>37857</v>
      </c>
      <c r="H11083" s="18" t="s">
        <v>34549</v>
      </c>
    </row>
    <row r="11084" spans="1:8" x14ac:dyDescent="0.25">
      <c r="A11084" s="19"/>
      <c r="C11084" t="s">
        <v>37856</v>
      </c>
      <c r="D11084" t="s">
        <v>34556</v>
      </c>
      <c r="G11084" t="s">
        <v>37855</v>
      </c>
      <c r="H11084" s="18" t="s">
        <v>34547</v>
      </c>
    </row>
    <row r="11085" spans="1:8" x14ac:dyDescent="0.25">
      <c r="A11085" s="19"/>
      <c r="C11085" t="s">
        <v>37854</v>
      </c>
      <c r="D11085" t="s">
        <v>34554</v>
      </c>
      <c r="G11085" t="s">
        <v>37853</v>
      </c>
      <c r="H11085" s="18" t="s">
        <v>34545</v>
      </c>
    </row>
    <row r="11086" spans="1:8" x14ac:dyDescent="0.25">
      <c r="A11086" s="19"/>
      <c r="C11086" t="s">
        <v>37852</v>
      </c>
      <c r="D11086" t="s">
        <v>34552</v>
      </c>
      <c r="G11086" t="s">
        <v>37851</v>
      </c>
      <c r="H11086" s="18" t="s">
        <v>34543</v>
      </c>
    </row>
    <row r="11087" spans="1:8" x14ac:dyDescent="0.25">
      <c r="A11087" s="19"/>
      <c r="C11087" t="s">
        <v>37850</v>
      </c>
      <c r="D11087" t="s">
        <v>34550</v>
      </c>
      <c r="G11087" t="s">
        <v>37849</v>
      </c>
      <c r="H11087" s="18" t="s">
        <v>34541</v>
      </c>
    </row>
    <row r="11088" spans="1:8" x14ac:dyDescent="0.25">
      <c r="A11088" s="19"/>
      <c r="C11088" t="s">
        <v>37848</v>
      </c>
      <c r="D11088" t="s">
        <v>34548</v>
      </c>
      <c r="G11088" t="s">
        <v>37847</v>
      </c>
      <c r="H11088" s="18" t="s">
        <v>34539</v>
      </c>
    </row>
    <row r="11089" spans="1:8" x14ac:dyDescent="0.25">
      <c r="A11089" s="19"/>
      <c r="C11089" t="s">
        <v>37846</v>
      </c>
      <c r="D11089" t="s">
        <v>34546</v>
      </c>
      <c r="G11089" t="s">
        <v>37845</v>
      </c>
      <c r="H11089" s="18" t="s">
        <v>34537</v>
      </c>
    </row>
    <row r="11090" spans="1:8" x14ac:dyDescent="0.25">
      <c r="A11090" s="19"/>
      <c r="C11090" t="s">
        <v>37844</v>
      </c>
      <c r="D11090" t="s">
        <v>34544</v>
      </c>
      <c r="G11090" t="s">
        <v>37843</v>
      </c>
      <c r="H11090" s="18" t="s">
        <v>34535</v>
      </c>
    </row>
    <row r="11091" spans="1:8" x14ac:dyDescent="0.25">
      <c r="A11091" s="19"/>
      <c r="C11091" t="s">
        <v>37842</v>
      </c>
      <c r="D11091" t="s">
        <v>34542</v>
      </c>
      <c r="G11091" t="s">
        <v>37841</v>
      </c>
      <c r="H11091" s="18" t="s">
        <v>34533</v>
      </c>
    </row>
    <row r="11092" spans="1:8" x14ac:dyDescent="0.25">
      <c r="A11092" s="19"/>
      <c r="C11092" t="s">
        <v>37840</v>
      </c>
      <c r="D11092" t="s">
        <v>34540</v>
      </c>
      <c r="G11092" t="s">
        <v>37839</v>
      </c>
      <c r="H11092" s="18" t="s">
        <v>34531</v>
      </c>
    </row>
    <row r="11093" spans="1:8" x14ac:dyDescent="0.25">
      <c r="A11093" s="19"/>
      <c r="C11093" t="s">
        <v>37838</v>
      </c>
      <c r="D11093" t="s">
        <v>34538</v>
      </c>
      <c r="G11093" t="s">
        <v>37837</v>
      </c>
      <c r="H11093" s="18" t="s">
        <v>34529</v>
      </c>
    </row>
    <row r="11094" spans="1:8" x14ac:dyDescent="0.25">
      <c r="A11094" s="19"/>
      <c r="C11094" t="s">
        <v>37836</v>
      </c>
      <c r="D11094" t="s">
        <v>34536</v>
      </c>
      <c r="G11094" t="s">
        <v>37835</v>
      </c>
      <c r="H11094" s="18" t="s">
        <v>34527</v>
      </c>
    </row>
    <row r="11095" spans="1:8" x14ac:dyDescent="0.25">
      <c r="A11095" s="19"/>
      <c r="C11095" t="s">
        <v>37834</v>
      </c>
      <c r="D11095" t="s">
        <v>34534</v>
      </c>
      <c r="G11095" t="s">
        <v>37833</v>
      </c>
      <c r="H11095" s="18" t="s">
        <v>34525</v>
      </c>
    </row>
    <row r="11096" spans="1:8" x14ac:dyDescent="0.25">
      <c r="A11096" s="19"/>
      <c r="C11096" t="s">
        <v>37832</v>
      </c>
      <c r="D11096" t="s">
        <v>34532</v>
      </c>
      <c r="G11096" t="s">
        <v>37831</v>
      </c>
      <c r="H11096" s="18" t="s">
        <v>34523</v>
      </c>
    </row>
    <row r="11097" spans="1:8" x14ac:dyDescent="0.25">
      <c r="A11097" s="19"/>
      <c r="C11097" t="s">
        <v>37830</v>
      </c>
      <c r="D11097" t="s">
        <v>34530</v>
      </c>
      <c r="G11097" t="s">
        <v>37829</v>
      </c>
      <c r="H11097" s="18" t="s">
        <v>34521</v>
      </c>
    </row>
    <row r="11098" spans="1:8" x14ac:dyDescent="0.25">
      <c r="A11098" s="19"/>
      <c r="C11098" t="s">
        <v>37828</v>
      </c>
      <c r="D11098" t="s">
        <v>34528</v>
      </c>
      <c r="G11098" t="s">
        <v>37827</v>
      </c>
      <c r="H11098" s="18" t="s">
        <v>34519</v>
      </c>
    </row>
    <row r="11099" spans="1:8" x14ac:dyDescent="0.25">
      <c r="A11099" s="19"/>
      <c r="C11099" t="s">
        <v>37826</v>
      </c>
      <c r="D11099" t="s">
        <v>34526</v>
      </c>
      <c r="G11099" t="s">
        <v>37825</v>
      </c>
      <c r="H11099" s="18" t="s">
        <v>34517</v>
      </c>
    </row>
    <row r="11100" spans="1:8" x14ac:dyDescent="0.25">
      <c r="A11100" s="19"/>
      <c r="C11100" t="s">
        <v>37824</v>
      </c>
      <c r="D11100" t="s">
        <v>34524</v>
      </c>
      <c r="G11100" t="s">
        <v>37823</v>
      </c>
      <c r="H11100" s="18" t="s">
        <v>34515</v>
      </c>
    </row>
    <row r="11101" spans="1:8" x14ac:dyDescent="0.25">
      <c r="A11101" s="19"/>
      <c r="C11101" t="s">
        <v>37822</v>
      </c>
      <c r="D11101" t="s">
        <v>34522</v>
      </c>
      <c r="G11101" t="s">
        <v>37821</v>
      </c>
      <c r="H11101" s="18" t="s">
        <v>34513</v>
      </c>
    </row>
    <row r="11102" spans="1:8" x14ac:dyDescent="0.25">
      <c r="A11102" s="19"/>
      <c r="C11102" t="s">
        <v>37820</v>
      </c>
      <c r="D11102" t="s">
        <v>37819</v>
      </c>
      <c r="G11102" t="s">
        <v>37818</v>
      </c>
      <c r="H11102" s="18" t="s">
        <v>34511</v>
      </c>
    </row>
    <row r="11103" spans="1:8" x14ac:dyDescent="0.25">
      <c r="A11103" s="19"/>
      <c r="C11103" t="s">
        <v>37817</v>
      </c>
      <c r="D11103" t="s">
        <v>34520</v>
      </c>
      <c r="G11103" t="s">
        <v>37816</v>
      </c>
      <c r="H11103" s="18" t="s">
        <v>34509</v>
      </c>
    </row>
    <row r="11104" spans="1:8" x14ac:dyDescent="0.25">
      <c r="A11104" s="19"/>
      <c r="C11104" t="s">
        <v>37815</v>
      </c>
      <c r="D11104" t="s">
        <v>34518</v>
      </c>
      <c r="G11104" t="s">
        <v>37814</v>
      </c>
      <c r="H11104" s="18" t="s">
        <v>34507</v>
      </c>
    </row>
    <row r="11105" spans="1:8" x14ac:dyDescent="0.25">
      <c r="A11105" s="19"/>
      <c r="C11105" t="s">
        <v>37813</v>
      </c>
      <c r="D11105" t="s">
        <v>34516</v>
      </c>
      <c r="G11105" t="s">
        <v>37812</v>
      </c>
      <c r="H11105" s="18" t="s">
        <v>34505</v>
      </c>
    </row>
    <row r="11106" spans="1:8" x14ac:dyDescent="0.25">
      <c r="A11106" s="19"/>
      <c r="C11106" t="s">
        <v>37811</v>
      </c>
      <c r="D11106" t="s">
        <v>34514</v>
      </c>
      <c r="G11106" t="s">
        <v>37810</v>
      </c>
      <c r="H11106" s="18" t="s">
        <v>34503</v>
      </c>
    </row>
    <row r="11107" spans="1:8" x14ac:dyDescent="0.25">
      <c r="A11107" s="19"/>
      <c r="C11107" t="s">
        <v>37809</v>
      </c>
      <c r="D11107" t="s">
        <v>34512</v>
      </c>
      <c r="G11107" t="s">
        <v>37808</v>
      </c>
      <c r="H11107" s="18" t="s">
        <v>34501</v>
      </c>
    </row>
    <row r="11108" spans="1:8" x14ac:dyDescent="0.25">
      <c r="A11108" s="19"/>
      <c r="C11108" t="s">
        <v>37807</v>
      </c>
      <c r="D11108" t="s">
        <v>34510</v>
      </c>
      <c r="G11108" t="s">
        <v>37806</v>
      </c>
      <c r="H11108" s="18" t="s">
        <v>34499</v>
      </c>
    </row>
    <row r="11109" spans="1:8" x14ac:dyDescent="0.25">
      <c r="A11109" s="19"/>
      <c r="C11109" t="s">
        <v>37805</v>
      </c>
      <c r="D11109" t="s">
        <v>34508</v>
      </c>
      <c r="G11109" t="s">
        <v>37804</v>
      </c>
      <c r="H11109" s="18" t="s">
        <v>34497</v>
      </c>
    </row>
    <row r="11110" spans="1:8" x14ac:dyDescent="0.25">
      <c r="A11110" s="19"/>
      <c r="C11110" t="s">
        <v>37803</v>
      </c>
      <c r="D11110" t="s">
        <v>34506</v>
      </c>
      <c r="G11110" t="s">
        <v>37802</v>
      </c>
      <c r="H11110" s="18" t="s">
        <v>34495</v>
      </c>
    </row>
    <row r="11111" spans="1:8" x14ac:dyDescent="0.25">
      <c r="A11111" s="19"/>
      <c r="C11111" t="s">
        <v>37801</v>
      </c>
      <c r="D11111" t="s">
        <v>34504</v>
      </c>
      <c r="G11111" t="s">
        <v>37800</v>
      </c>
      <c r="H11111" s="18" t="s">
        <v>34493</v>
      </c>
    </row>
    <row r="11112" spans="1:8" x14ac:dyDescent="0.25">
      <c r="A11112" s="19"/>
      <c r="C11112" t="s">
        <v>37799</v>
      </c>
      <c r="D11112" t="s">
        <v>34502</v>
      </c>
      <c r="G11112" t="s">
        <v>37798</v>
      </c>
      <c r="H11112" s="18" t="s">
        <v>34491</v>
      </c>
    </row>
    <row r="11113" spans="1:8" x14ac:dyDescent="0.25">
      <c r="A11113" s="19"/>
      <c r="C11113" t="s">
        <v>37797</v>
      </c>
      <c r="D11113" t="s">
        <v>34500</v>
      </c>
      <c r="G11113" t="s">
        <v>37796</v>
      </c>
      <c r="H11113" s="18" t="s">
        <v>34489</v>
      </c>
    </row>
    <row r="11114" spans="1:8" x14ac:dyDescent="0.25">
      <c r="A11114" s="19"/>
      <c r="C11114" t="s">
        <v>37795</v>
      </c>
      <c r="D11114" t="s">
        <v>37794</v>
      </c>
      <c r="G11114" t="s">
        <v>37793</v>
      </c>
      <c r="H11114" s="18" t="s">
        <v>34486</v>
      </c>
    </row>
    <row r="11115" spans="1:8" x14ac:dyDescent="0.25">
      <c r="A11115" s="19"/>
      <c r="C11115" t="s">
        <v>37792</v>
      </c>
      <c r="D11115" t="s">
        <v>37791</v>
      </c>
      <c r="G11115" t="s">
        <v>37790</v>
      </c>
      <c r="H11115" s="18" t="s">
        <v>34483</v>
      </c>
    </row>
    <row r="11116" spans="1:8" x14ac:dyDescent="0.25">
      <c r="A11116" s="19"/>
      <c r="C11116" t="s">
        <v>37789</v>
      </c>
      <c r="D11116" t="s">
        <v>34498</v>
      </c>
      <c r="G11116" t="s">
        <v>37788</v>
      </c>
      <c r="H11116" s="18" t="s">
        <v>34480</v>
      </c>
    </row>
    <row r="11117" spans="1:8" x14ac:dyDescent="0.25">
      <c r="A11117" s="19"/>
      <c r="C11117" t="s">
        <v>37787</v>
      </c>
      <c r="D11117" t="s">
        <v>34496</v>
      </c>
      <c r="G11117" t="s">
        <v>37786</v>
      </c>
      <c r="H11117" s="18" t="s">
        <v>37785</v>
      </c>
    </row>
    <row r="11118" spans="1:8" x14ac:dyDescent="0.25">
      <c r="A11118" s="19"/>
      <c r="C11118" t="s">
        <v>37784</v>
      </c>
      <c r="D11118" t="s">
        <v>34494</v>
      </c>
      <c r="G11118" t="s">
        <v>37783</v>
      </c>
      <c r="H11118" s="18" t="s">
        <v>37782</v>
      </c>
    </row>
    <row r="11119" spans="1:8" x14ac:dyDescent="0.25">
      <c r="A11119" s="19"/>
      <c r="C11119" t="s">
        <v>37781</v>
      </c>
      <c r="D11119" t="s">
        <v>34492</v>
      </c>
      <c r="G11119" t="s">
        <v>37780</v>
      </c>
      <c r="H11119" s="18" t="s">
        <v>34477</v>
      </c>
    </row>
    <row r="11120" spans="1:8" x14ac:dyDescent="0.25">
      <c r="A11120" s="19"/>
      <c r="C11120" t="s">
        <v>37779</v>
      </c>
      <c r="D11120" t="s">
        <v>34490</v>
      </c>
      <c r="G11120" t="s">
        <v>37778</v>
      </c>
      <c r="H11120" s="18" t="s">
        <v>34474</v>
      </c>
    </row>
    <row r="11121" spans="1:8" x14ac:dyDescent="0.25">
      <c r="A11121" s="19"/>
      <c r="C11121" t="s">
        <v>34488</v>
      </c>
      <c r="D11121" t="s">
        <v>34487</v>
      </c>
      <c r="G11121" t="s">
        <v>37777</v>
      </c>
      <c r="H11121" s="18" t="s">
        <v>34471</v>
      </c>
    </row>
    <row r="11122" spans="1:8" x14ac:dyDescent="0.25">
      <c r="A11122" s="19"/>
      <c r="C11122" t="s">
        <v>34485</v>
      </c>
      <c r="D11122" t="s">
        <v>34484</v>
      </c>
      <c r="G11122" t="s">
        <v>37776</v>
      </c>
      <c r="H11122" s="18" t="s">
        <v>34468</v>
      </c>
    </row>
    <row r="11123" spans="1:8" x14ac:dyDescent="0.25">
      <c r="A11123" s="19"/>
      <c r="C11123" t="s">
        <v>34482</v>
      </c>
      <c r="D11123" t="s">
        <v>34481</v>
      </c>
      <c r="G11123" t="s">
        <v>37775</v>
      </c>
      <c r="H11123" s="18" t="s">
        <v>34465</v>
      </c>
    </row>
    <row r="11124" spans="1:8" x14ac:dyDescent="0.25">
      <c r="A11124" s="19"/>
      <c r="C11124" t="s">
        <v>34479</v>
      </c>
      <c r="D11124" t="s">
        <v>34478</v>
      </c>
      <c r="G11124" t="s">
        <v>37774</v>
      </c>
      <c r="H11124" s="18" t="s">
        <v>34462</v>
      </c>
    </row>
    <row r="11125" spans="1:8" x14ac:dyDescent="0.25">
      <c r="A11125" s="19"/>
      <c r="C11125" t="s">
        <v>34476</v>
      </c>
      <c r="D11125" t="s">
        <v>34475</v>
      </c>
      <c r="G11125" t="s">
        <v>37773</v>
      </c>
      <c r="H11125" s="18" t="s">
        <v>34459</v>
      </c>
    </row>
    <row r="11126" spans="1:8" x14ac:dyDescent="0.25">
      <c r="A11126" s="19"/>
      <c r="C11126" t="s">
        <v>34473</v>
      </c>
      <c r="D11126" t="s">
        <v>34472</v>
      </c>
      <c r="G11126" t="s">
        <v>37772</v>
      </c>
      <c r="H11126" s="18" t="s">
        <v>34456</v>
      </c>
    </row>
    <row r="11127" spans="1:8" x14ac:dyDescent="0.25">
      <c r="A11127" s="19"/>
      <c r="C11127" t="s">
        <v>34470</v>
      </c>
      <c r="D11127" t="s">
        <v>34469</v>
      </c>
      <c r="G11127" t="s">
        <v>37771</v>
      </c>
      <c r="H11127" s="18" t="s">
        <v>34453</v>
      </c>
    </row>
    <row r="11128" spans="1:8" x14ac:dyDescent="0.25">
      <c r="A11128" s="19"/>
      <c r="C11128" t="s">
        <v>34467</v>
      </c>
      <c r="D11128" t="s">
        <v>34466</v>
      </c>
      <c r="G11128" t="s">
        <v>37770</v>
      </c>
      <c r="H11128" s="18" t="s">
        <v>34450</v>
      </c>
    </row>
    <row r="11129" spans="1:8" x14ac:dyDescent="0.25">
      <c r="A11129" s="19"/>
      <c r="C11129" t="s">
        <v>34464</v>
      </c>
      <c r="D11129" t="s">
        <v>34463</v>
      </c>
      <c r="G11129" t="s">
        <v>37769</v>
      </c>
      <c r="H11129" s="18" t="s">
        <v>34447</v>
      </c>
    </row>
    <row r="11130" spans="1:8" x14ac:dyDescent="0.25">
      <c r="A11130" s="19"/>
      <c r="C11130" t="s">
        <v>34461</v>
      </c>
      <c r="D11130" t="s">
        <v>34460</v>
      </c>
      <c r="G11130" t="s">
        <v>37768</v>
      </c>
      <c r="H11130" s="18" t="s">
        <v>34444</v>
      </c>
    </row>
    <row r="11131" spans="1:8" x14ac:dyDescent="0.25">
      <c r="A11131" s="19"/>
      <c r="C11131" t="s">
        <v>34458</v>
      </c>
      <c r="D11131" t="s">
        <v>34457</v>
      </c>
      <c r="G11131" t="s">
        <v>37767</v>
      </c>
      <c r="H11131" s="18" t="s">
        <v>34441</v>
      </c>
    </row>
    <row r="11132" spans="1:8" x14ac:dyDescent="0.25">
      <c r="A11132" s="19"/>
      <c r="C11132" t="s">
        <v>34455</v>
      </c>
      <c r="D11132" t="s">
        <v>34454</v>
      </c>
      <c r="G11132" t="s">
        <v>37766</v>
      </c>
      <c r="H11132" s="18" t="s">
        <v>34438</v>
      </c>
    </row>
    <row r="11133" spans="1:8" x14ac:dyDescent="0.25">
      <c r="A11133" s="19"/>
      <c r="C11133" t="s">
        <v>34452</v>
      </c>
      <c r="D11133" t="s">
        <v>34451</v>
      </c>
      <c r="G11133" t="s">
        <v>37765</v>
      </c>
      <c r="H11133" s="18" t="s">
        <v>34435</v>
      </c>
    </row>
    <row r="11134" spans="1:8" x14ac:dyDescent="0.25">
      <c r="A11134" s="19"/>
      <c r="C11134" t="s">
        <v>34449</v>
      </c>
      <c r="D11134" t="s">
        <v>34448</v>
      </c>
      <c r="G11134" t="s">
        <v>37764</v>
      </c>
      <c r="H11134" s="18" t="s">
        <v>34432</v>
      </c>
    </row>
    <row r="11135" spans="1:8" x14ac:dyDescent="0.25">
      <c r="A11135" s="19"/>
      <c r="C11135" t="s">
        <v>34446</v>
      </c>
      <c r="D11135" t="s">
        <v>34445</v>
      </c>
      <c r="G11135" t="s">
        <v>37763</v>
      </c>
      <c r="H11135" s="18" t="s">
        <v>34429</v>
      </c>
    </row>
    <row r="11136" spans="1:8" x14ac:dyDescent="0.25">
      <c r="A11136" s="19"/>
      <c r="C11136" t="s">
        <v>34443</v>
      </c>
      <c r="D11136" t="s">
        <v>34442</v>
      </c>
      <c r="G11136" t="s">
        <v>37762</v>
      </c>
      <c r="H11136" s="18" t="s">
        <v>34426</v>
      </c>
    </row>
    <row r="11137" spans="1:8" x14ac:dyDescent="0.25">
      <c r="A11137" s="19"/>
      <c r="C11137" t="s">
        <v>34440</v>
      </c>
      <c r="D11137" t="s">
        <v>34439</v>
      </c>
      <c r="G11137" t="s">
        <v>37761</v>
      </c>
      <c r="H11137" s="18" t="s">
        <v>34423</v>
      </c>
    </row>
    <row r="11138" spans="1:8" x14ac:dyDescent="0.25">
      <c r="A11138" s="19"/>
      <c r="C11138" t="s">
        <v>34437</v>
      </c>
      <c r="D11138" t="s">
        <v>34436</v>
      </c>
      <c r="G11138" t="s">
        <v>37760</v>
      </c>
      <c r="H11138" s="18" t="s">
        <v>34420</v>
      </c>
    </row>
    <row r="11139" spans="1:8" x14ac:dyDescent="0.25">
      <c r="A11139" s="19"/>
      <c r="C11139" t="s">
        <v>34434</v>
      </c>
      <c r="D11139" t="s">
        <v>34433</v>
      </c>
      <c r="G11139" t="s">
        <v>37759</v>
      </c>
      <c r="H11139" s="18" t="s">
        <v>34417</v>
      </c>
    </row>
    <row r="11140" spans="1:8" x14ac:dyDescent="0.25">
      <c r="A11140" s="19"/>
      <c r="C11140" t="s">
        <v>34431</v>
      </c>
      <c r="D11140" t="s">
        <v>34430</v>
      </c>
      <c r="G11140" t="s">
        <v>37758</v>
      </c>
      <c r="H11140" s="18" t="s">
        <v>34414</v>
      </c>
    </row>
    <row r="11141" spans="1:8" x14ac:dyDescent="0.25">
      <c r="A11141" s="19"/>
      <c r="C11141" t="s">
        <v>34428</v>
      </c>
      <c r="D11141" t="s">
        <v>34427</v>
      </c>
      <c r="G11141" t="s">
        <v>37757</v>
      </c>
      <c r="H11141" s="18" t="s">
        <v>34411</v>
      </c>
    </row>
    <row r="11142" spans="1:8" x14ac:dyDescent="0.25">
      <c r="A11142" s="19"/>
      <c r="C11142" t="s">
        <v>34425</v>
      </c>
      <c r="D11142" t="s">
        <v>34424</v>
      </c>
      <c r="G11142" t="s">
        <v>37756</v>
      </c>
      <c r="H11142" s="18" t="s">
        <v>34408</v>
      </c>
    </row>
    <row r="11143" spans="1:8" x14ac:dyDescent="0.25">
      <c r="A11143" s="19"/>
      <c r="C11143" t="s">
        <v>34422</v>
      </c>
      <c r="D11143" t="s">
        <v>34421</v>
      </c>
      <c r="G11143" t="s">
        <v>37755</v>
      </c>
      <c r="H11143" s="18" t="s">
        <v>34405</v>
      </c>
    </row>
    <row r="11144" spans="1:8" x14ac:dyDescent="0.25">
      <c r="A11144" s="19"/>
      <c r="C11144" t="s">
        <v>34419</v>
      </c>
      <c r="D11144" t="s">
        <v>34418</v>
      </c>
      <c r="G11144" t="s">
        <v>37754</v>
      </c>
      <c r="H11144" s="18" t="s">
        <v>34402</v>
      </c>
    </row>
    <row r="11145" spans="1:8" x14ac:dyDescent="0.25">
      <c r="A11145" s="19"/>
      <c r="C11145" t="s">
        <v>34416</v>
      </c>
      <c r="D11145" t="s">
        <v>34415</v>
      </c>
      <c r="G11145" t="s">
        <v>37753</v>
      </c>
      <c r="H11145" s="18" t="s">
        <v>34399</v>
      </c>
    </row>
    <row r="11146" spans="1:8" x14ac:dyDescent="0.25">
      <c r="A11146" s="19"/>
      <c r="C11146" t="s">
        <v>34413</v>
      </c>
      <c r="D11146" t="s">
        <v>34412</v>
      </c>
      <c r="G11146" t="s">
        <v>37752</v>
      </c>
      <c r="H11146" s="18" t="s">
        <v>34397</v>
      </c>
    </row>
    <row r="11147" spans="1:8" x14ac:dyDescent="0.25">
      <c r="A11147" s="19"/>
      <c r="C11147" t="s">
        <v>34410</v>
      </c>
      <c r="D11147" t="s">
        <v>34409</v>
      </c>
      <c r="G11147" t="s">
        <v>37751</v>
      </c>
      <c r="H11147" s="18" t="s">
        <v>34395</v>
      </c>
    </row>
    <row r="11148" spans="1:8" x14ac:dyDescent="0.25">
      <c r="A11148" s="19"/>
      <c r="C11148" t="s">
        <v>34407</v>
      </c>
      <c r="D11148" t="s">
        <v>34406</v>
      </c>
      <c r="G11148" t="s">
        <v>37750</v>
      </c>
      <c r="H11148" s="18" t="s">
        <v>34393</v>
      </c>
    </row>
    <row r="11149" spans="1:8" x14ac:dyDescent="0.25">
      <c r="A11149" s="19"/>
      <c r="C11149" t="s">
        <v>34404</v>
      </c>
      <c r="D11149" t="s">
        <v>34403</v>
      </c>
      <c r="G11149" t="s">
        <v>37749</v>
      </c>
      <c r="H11149" s="18" t="s">
        <v>34391</v>
      </c>
    </row>
    <row r="11150" spans="1:8" x14ac:dyDescent="0.25">
      <c r="A11150" s="19"/>
      <c r="C11150" t="s">
        <v>34401</v>
      </c>
      <c r="D11150" t="s">
        <v>34400</v>
      </c>
      <c r="G11150" t="s">
        <v>37748</v>
      </c>
      <c r="H11150" s="18" t="s">
        <v>34389</v>
      </c>
    </row>
    <row r="11151" spans="1:8" x14ac:dyDescent="0.25">
      <c r="A11151" s="19"/>
      <c r="C11151" t="s">
        <v>37747</v>
      </c>
      <c r="D11151" t="s">
        <v>37746</v>
      </c>
      <c r="G11151" t="s">
        <v>37745</v>
      </c>
      <c r="H11151" s="18" t="s">
        <v>34387</v>
      </c>
    </row>
    <row r="11152" spans="1:8" x14ac:dyDescent="0.25">
      <c r="A11152" s="19"/>
      <c r="C11152" t="s">
        <v>37573</v>
      </c>
      <c r="D11152" t="s">
        <v>34398</v>
      </c>
      <c r="G11152" t="s">
        <v>37744</v>
      </c>
      <c r="H11152" s="18" t="s">
        <v>34385</v>
      </c>
    </row>
    <row r="11153" spans="1:8" x14ac:dyDescent="0.25">
      <c r="A11153" s="19"/>
      <c r="C11153" t="s">
        <v>37572</v>
      </c>
      <c r="D11153" t="s">
        <v>34396</v>
      </c>
      <c r="G11153" t="s">
        <v>37743</v>
      </c>
      <c r="H11153" s="18" t="s">
        <v>34383</v>
      </c>
    </row>
    <row r="11154" spans="1:8" x14ac:dyDescent="0.25">
      <c r="A11154" s="19"/>
      <c r="C11154" t="s">
        <v>37571</v>
      </c>
      <c r="D11154" t="s">
        <v>34394</v>
      </c>
      <c r="G11154" t="s">
        <v>37742</v>
      </c>
      <c r="H11154" s="18" t="s">
        <v>34381</v>
      </c>
    </row>
    <row r="11155" spans="1:8" x14ac:dyDescent="0.25">
      <c r="A11155" s="19"/>
      <c r="C11155" t="s">
        <v>37570</v>
      </c>
      <c r="D11155" t="s">
        <v>34392</v>
      </c>
      <c r="G11155" t="s">
        <v>37741</v>
      </c>
      <c r="H11155" s="18" t="s">
        <v>34379</v>
      </c>
    </row>
    <row r="11156" spans="1:8" x14ac:dyDescent="0.25">
      <c r="A11156" s="19"/>
      <c r="C11156" t="s">
        <v>37569</v>
      </c>
      <c r="D11156" t="s">
        <v>34390</v>
      </c>
      <c r="G11156" t="s">
        <v>37740</v>
      </c>
      <c r="H11156" s="18" t="s">
        <v>34377</v>
      </c>
    </row>
    <row r="11157" spans="1:8" x14ac:dyDescent="0.25">
      <c r="A11157" s="19"/>
      <c r="C11157" t="s">
        <v>37568</v>
      </c>
      <c r="D11157" t="s">
        <v>34388</v>
      </c>
      <c r="G11157" t="s">
        <v>37739</v>
      </c>
      <c r="H11157" s="18" t="s">
        <v>34375</v>
      </c>
    </row>
    <row r="11158" spans="1:8" x14ac:dyDescent="0.25">
      <c r="A11158" s="19"/>
      <c r="C11158" t="s">
        <v>37567</v>
      </c>
      <c r="D11158" t="s">
        <v>37738</v>
      </c>
      <c r="G11158" t="s">
        <v>37737</v>
      </c>
      <c r="H11158" s="18" t="s">
        <v>34373</v>
      </c>
    </row>
    <row r="11159" spans="1:8" x14ac:dyDescent="0.25">
      <c r="A11159" s="19"/>
      <c r="C11159" t="s">
        <v>37566</v>
      </c>
      <c r="D11159" t="s">
        <v>37736</v>
      </c>
      <c r="G11159" t="s">
        <v>37735</v>
      </c>
      <c r="H11159" s="18" t="s">
        <v>34371</v>
      </c>
    </row>
    <row r="11160" spans="1:8" x14ac:dyDescent="0.25">
      <c r="A11160" s="19"/>
      <c r="C11160" t="s">
        <v>37734</v>
      </c>
      <c r="D11160" t="s">
        <v>34386</v>
      </c>
      <c r="G11160" t="s">
        <v>37733</v>
      </c>
      <c r="H11160" s="18" t="s">
        <v>34369</v>
      </c>
    </row>
    <row r="11161" spans="1:8" x14ac:dyDescent="0.25">
      <c r="A11161" s="19"/>
      <c r="C11161" t="s">
        <v>37732</v>
      </c>
      <c r="D11161" t="s">
        <v>34384</v>
      </c>
      <c r="G11161" t="s">
        <v>37731</v>
      </c>
      <c r="H11161" s="18" t="s">
        <v>34367</v>
      </c>
    </row>
    <row r="11162" spans="1:8" x14ac:dyDescent="0.25">
      <c r="A11162" s="19"/>
      <c r="C11162" t="s">
        <v>37730</v>
      </c>
      <c r="D11162" t="s">
        <v>34382</v>
      </c>
      <c r="G11162" t="s">
        <v>37729</v>
      </c>
      <c r="H11162" s="18" t="s">
        <v>34365</v>
      </c>
    </row>
    <row r="11163" spans="1:8" x14ac:dyDescent="0.25">
      <c r="A11163" s="19"/>
      <c r="C11163" t="s">
        <v>37728</v>
      </c>
      <c r="D11163" t="s">
        <v>34380</v>
      </c>
      <c r="G11163" t="s">
        <v>37727</v>
      </c>
      <c r="H11163" s="18" t="s">
        <v>34363</v>
      </c>
    </row>
    <row r="11164" spans="1:8" x14ac:dyDescent="0.25">
      <c r="A11164" s="19"/>
      <c r="C11164" t="s">
        <v>37726</v>
      </c>
      <c r="D11164" t="s">
        <v>34378</v>
      </c>
      <c r="G11164" t="s">
        <v>37725</v>
      </c>
      <c r="H11164" s="18" t="s">
        <v>34361</v>
      </c>
    </row>
    <row r="11165" spans="1:8" x14ac:dyDescent="0.25">
      <c r="A11165" s="19"/>
      <c r="C11165" t="s">
        <v>37724</v>
      </c>
      <c r="D11165" t="s">
        <v>34376</v>
      </c>
      <c r="G11165" t="s">
        <v>37723</v>
      </c>
      <c r="H11165" s="18" t="s">
        <v>34359</v>
      </c>
    </row>
    <row r="11166" spans="1:8" x14ac:dyDescent="0.25">
      <c r="A11166" s="19"/>
      <c r="C11166" t="s">
        <v>37722</v>
      </c>
      <c r="D11166" t="s">
        <v>34374</v>
      </c>
      <c r="G11166" t="s">
        <v>37721</v>
      </c>
      <c r="H11166" s="18" t="s">
        <v>34357</v>
      </c>
    </row>
    <row r="11167" spans="1:8" x14ac:dyDescent="0.25">
      <c r="A11167" s="19"/>
      <c r="C11167" t="s">
        <v>37720</v>
      </c>
      <c r="D11167" t="s">
        <v>34372</v>
      </c>
      <c r="G11167" t="s">
        <v>37719</v>
      </c>
      <c r="H11167" s="18" t="s">
        <v>34355</v>
      </c>
    </row>
    <row r="11168" spans="1:8" x14ac:dyDescent="0.25">
      <c r="A11168" s="19"/>
      <c r="C11168" t="s">
        <v>37718</v>
      </c>
      <c r="D11168" t="s">
        <v>34370</v>
      </c>
      <c r="G11168" t="s">
        <v>37717</v>
      </c>
      <c r="H11168" s="18" t="s">
        <v>34353</v>
      </c>
    </row>
    <row r="11169" spans="1:8" x14ac:dyDescent="0.25">
      <c r="A11169" s="19"/>
      <c r="C11169" t="s">
        <v>37716</v>
      </c>
      <c r="D11169" t="s">
        <v>34368</v>
      </c>
      <c r="G11169" t="s">
        <v>37715</v>
      </c>
      <c r="H11169" s="18" t="s">
        <v>34351</v>
      </c>
    </row>
    <row r="11170" spans="1:8" x14ac:dyDescent="0.25">
      <c r="A11170" s="19"/>
      <c r="C11170" t="s">
        <v>37714</v>
      </c>
      <c r="D11170" t="s">
        <v>34366</v>
      </c>
      <c r="G11170" t="s">
        <v>37713</v>
      </c>
      <c r="H11170" s="18" t="s">
        <v>34349</v>
      </c>
    </row>
    <row r="11171" spans="1:8" x14ac:dyDescent="0.25">
      <c r="A11171" s="19"/>
      <c r="C11171" t="s">
        <v>37712</v>
      </c>
      <c r="D11171" t="s">
        <v>34364</v>
      </c>
      <c r="G11171" t="s">
        <v>37711</v>
      </c>
      <c r="H11171" s="18" t="s">
        <v>34347</v>
      </c>
    </row>
    <row r="11172" spans="1:8" x14ac:dyDescent="0.25">
      <c r="A11172" s="19"/>
      <c r="C11172" t="s">
        <v>37710</v>
      </c>
      <c r="D11172" t="s">
        <v>34362</v>
      </c>
      <c r="G11172" t="s">
        <v>37709</v>
      </c>
      <c r="H11172" s="18" t="s">
        <v>34345</v>
      </c>
    </row>
    <row r="11173" spans="1:8" x14ac:dyDescent="0.25">
      <c r="A11173" s="19"/>
      <c r="C11173" t="s">
        <v>37708</v>
      </c>
      <c r="D11173" t="s">
        <v>34360</v>
      </c>
      <c r="G11173" t="s">
        <v>37707</v>
      </c>
      <c r="H11173" s="18" t="s">
        <v>34342</v>
      </c>
    </row>
    <row r="11174" spans="1:8" x14ac:dyDescent="0.25">
      <c r="A11174" s="19"/>
      <c r="C11174" t="s">
        <v>37706</v>
      </c>
      <c r="D11174" t="s">
        <v>34358</v>
      </c>
      <c r="G11174" t="s">
        <v>37705</v>
      </c>
      <c r="H11174" s="18" t="s">
        <v>34339</v>
      </c>
    </row>
    <row r="11175" spans="1:8" x14ac:dyDescent="0.25">
      <c r="A11175" s="19"/>
      <c r="C11175" t="s">
        <v>37704</v>
      </c>
      <c r="D11175" t="s">
        <v>34356</v>
      </c>
      <c r="G11175" t="s">
        <v>37703</v>
      </c>
      <c r="H11175" s="18" t="s">
        <v>34336</v>
      </c>
    </row>
    <row r="11176" spans="1:8" x14ac:dyDescent="0.25">
      <c r="A11176" s="19"/>
      <c r="C11176" t="s">
        <v>37702</v>
      </c>
      <c r="D11176" t="s">
        <v>34354</v>
      </c>
      <c r="G11176" t="s">
        <v>37701</v>
      </c>
      <c r="H11176" s="18" t="s">
        <v>34333</v>
      </c>
    </row>
    <row r="11177" spans="1:8" x14ac:dyDescent="0.25">
      <c r="A11177" s="19"/>
      <c r="C11177" t="s">
        <v>37700</v>
      </c>
      <c r="D11177" t="s">
        <v>34352</v>
      </c>
      <c r="G11177" t="s">
        <v>37699</v>
      </c>
      <c r="H11177" s="18" t="s">
        <v>34330</v>
      </c>
    </row>
    <row r="11178" spans="1:8" x14ac:dyDescent="0.25">
      <c r="A11178" s="19"/>
      <c r="C11178" t="s">
        <v>37698</v>
      </c>
      <c r="D11178" t="s">
        <v>34350</v>
      </c>
      <c r="G11178" t="s">
        <v>37697</v>
      </c>
      <c r="H11178" s="18" t="s">
        <v>34327</v>
      </c>
    </row>
    <row r="11179" spans="1:8" x14ac:dyDescent="0.25">
      <c r="A11179" s="19"/>
      <c r="C11179" t="s">
        <v>37696</v>
      </c>
      <c r="D11179" t="s">
        <v>34348</v>
      </c>
      <c r="G11179" t="s">
        <v>37695</v>
      </c>
      <c r="H11179" s="18" t="s">
        <v>34325</v>
      </c>
    </row>
    <row r="11180" spans="1:8" x14ac:dyDescent="0.25">
      <c r="A11180" s="19"/>
      <c r="C11180" t="s">
        <v>37694</v>
      </c>
      <c r="D11180" t="s">
        <v>34346</v>
      </c>
      <c r="G11180" t="s">
        <v>37693</v>
      </c>
      <c r="H11180" s="18" t="s">
        <v>34322</v>
      </c>
    </row>
    <row r="11181" spans="1:8" x14ac:dyDescent="0.25">
      <c r="A11181" s="19"/>
      <c r="C11181" t="s">
        <v>34344</v>
      </c>
      <c r="D11181" t="s">
        <v>34343</v>
      </c>
      <c r="G11181" t="s">
        <v>37692</v>
      </c>
      <c r="H11181" s="18" t="s">
        <v>34319</v>
      </c>
    </row>
    <row r="11182" spans="1:8" x14ac:dyDescent="0.25">
      <c r="A11182" s="19"/>
      <c r="C11182" t="s">
        <v>34341</v>
      </c>
      <c r="D11182" t="s">
        <v>34340</v>
      </c>
      <c r="G11182" t="s">
        <v>37691</v>
      </c>
      <c r="H11182" s="18" t="s">
        <v>34317</v>
      </c>
    </row>
    <row r="11183" spans="1:8" x14ac:dyDescent="0.25">
      <c r="A11183" s="19"/>
      <c r="C11183" t="s">
        <v>34338</v>
      </c>
      <c r="D11183" t="s">
        <v>34337</v>
      </c>
      <c r="G11183" t="s">
        <v>37690</v>
      </c>
      <c r="H11183" s="18" t="s">
        <v>34315</v>
      </c>
    </row>
    <row r="11184" spans="1:8" x14ac:dyDescent="0.25">
      <c r="A11184" s="19"/>
      <c r="C11184" t="s">
        <v>34335</v>
      </c>
      <c r="D11184" t="s">
        <v>34334</v>
      </c>
      <c r="G11184" t="s">
        <v>37689</v>
      </c>
      <c r="H11184" s="18" t="s">
        <v>37688</v>
      </c>
    </row>
    <row r="11185" spans="1:8" x14ac:dyDescent="0.25">
      <c r="A11185" s="19"/>
      <c r="C11185" t="s">
        <v>34332</v>
      </c>
      <c r="D11185" t="s">
        <v>34331</v>
      </c>
      <c r="G11185" t="s">
        <v>37687</v>
      </c>
      <c r="H11185" s="18" t="s">
        <v>34313</v>
      </c>
    </row>
    <row r="11186" spans="1:8" x14ac:dyDescent="0.25">
      <c r="A11186" s="19"/>
      <c r="C11186" t="s">
        <v>34329</v>
      </c>
      <c r="D11186" t="s">
        <v>34328</v>
      </c>
      <c r="G11186" t="s">
        <v>37686</v>
      </c>
      <c r="H11186" s="18" t="s">
        <v>34311</v>
      </c>
    </row>
    <row r="11187" spans="1:8" x14ac:dyDescent="0.25">
      <c r="A11187" s="19"/>
      <c r="C11187" t="s">
        <v>34326</v>
      </c>
      <c r="D11187" t="s">
        <v>12861</v>
      </c>
      <c r="G11187" t="s">
        <v>37685</v>
      </c>
      <c r="H11187" s="18" t="s">
        <v>34309</v>
      </c>
    </row>
    <row r="11188" spans="1:8" x14ac:dyDescent="0.25">
      <c r="A11188" s="19"/>
      <c r="C11188" t="s">
        <v>34324</v>
      </c>
      <c r="D11188" t="s">
        <v>34323</v>
      </c>
      <c r="G11188" t="s">
        <v>37684</v>
      </c>
      <c r="H11188" s="18" t="s">
        <v>34307</v>
      </c>
    </row>
    <row r="11189" spans="1:8" x14ac:dyDescent="0.25">
      <c r="A11189" s="19"/>
      <c r="C11189" t="s">
        <v>34321</v>
      </c>
      <c r="D11189" t="s">
        <v>34320</v>
      </c>
      <c r="G11189" t="s">
        <v>37683</v>
      </c>
      <c r="H11189" s="18" t="s">
        <v>34305</v>
      </c>
    </row>
    <row r="11190" spans="1:8" x14ac:dyDescent="0.25">
      <c r="A11190" s="19"/>
      <c r="C11190" t="s">
        <v>37525</v>
      </c>
      <c r="D11190" t="s">
        <v>34318</v>
      </c>
      <c r="G11190" t="s">
        <v>37682</v>
      </c>
      <c r="H11190" s="18" t="s">
        <v>34303</v>
      </c>
    </row>
    <row r="11191" spans="1:8" x14ac:dyDescent="0.25">
      <c r="A11191" s="19"/>
      <c r="C11191" t="s">
        <v>37523</v>
      </c>
      <c r="D11191" t="s">
        <v>34316</v>
      </c>
      <c r="G11191" t="s">
        <v>37681</v>
      </c>
      <c r="H11191" s="18" t="s">
        <v>34301</v>
      </c>
    </row>
    <row r="11192" spans="1:8" x14ac:dyDescent="0.25">
      <c r="A11192" s="19"/>
      <c r="C11192" t="s">
        <v>37521</v>
      </c>
      <c r="D11192" t="s">
        <v>34314</v>
      </c>
      <c r="G11192" t="s">
        <v>37680</v>
      </c>
      <c r="H11192" s="18" t="s">
        <v>34299</v>
      </c>
    </row>
    <row r="11193" spans="1:8" x14ac:dyDescent="0.25">
      <c r="A11193" s="19"/>
      <c r="C11193" t="s">
        <v>37519</v>
      </c>
      <c r="D11193" t="s">
        <v>34312</v>
      </c>
      <c r="G11193" t="s">
        <v>37679</v>
      </c>
      <c r="H11193" s="18" t="s">
        <v>34297</v>
      </c>
    </row>
    <row r="11194" spans="1:8" x14ac:dyDescent="0.25">
      <c r="A11194" s="19"/>
      <c r="C11194" t="s">
        <v>37517</v>
      </c>
      <c r="D11194" t="s">
        <v>34310</v>
      </c>
      <c r="G11194" t="s">
        <v>37678</v>
      </c>
      <c r="H11194" s="18" t="s">
        <v>34295</v>
      </c>
    </row>
    <row r="11195" spans="1:8" x14ac:dyDescent="0.25">
      <c r="A11195" s="19"/>
      <c r="C11195" t="s">
        <v>37515</v>
      </c>
      <c r="D11195" t="s">
        <v>34308</v>
      </c>
      <c r="G11195" t="s">
        <v>37677</v>
      </c>
      <c r="H11195" s="18" t="s">
        <v>34293</v>
      </c>
    </row>
    <row r="11196" spans="1:8" x14ac:dyDescent="0.25">
      <c r="A11196" s="19"/>
      <c r="C11196" t="s">
        <v>37513</v>
      </c>
      <c r="D11196" t="s">
        <v>34306</v>
      </c>
      <c r="G11196" t="s">
        <v>37676</v>
      </c>
      <c r="H11196" s="18" t="s">
        <v>34291</v>
      </c>
    </row>
    <row r="11197" spans="1:8" x14ac:dyDescent="0.25">
      <c r="A11197" s="19"/>
      <c r="C11197" t="s">
        <v>37511</v>
      </c>
      <c r="D11197" t="s">
        <v>34304</v>
      </c>
      <c r="G11197" t="s">
        <v>37675</v>
      </c>
      <c r="H11197" s="18" t="s">
        <v>34289</v>
      </c>
    </row>
    <row r="11198" spans="1:8" x14ac:dyDescent="0.25">
      <c r="A11198" s="19"/>
      <c r="C11198" t="s">
        <v>37509</v>
      </c>
      <c r="D11198" t="s">
        <v>34302</v>
      </c>
      <c r="G11198" t="s">
        <v>37674</v>
      </c>
      <c r="H11198" s="18" t="s">
        <v>34287</v>
      </c>
    </row>
    <row r="11199" spans="1:8" x14ac:dyDescent="0.25">
      <c r="A11199" s="19"/>
      <c r="C11199" t="s">
        <v>37507</v>
      </c>
      <c r="D11199" t="s">
        <v>34300</v>
      </c>
      <c r="G11199" t="s">
        <v>37673</v>
      </c>
      <c r="H11199" s="18" t="s">
        <v>34285</v>
      </c>
    </row>
    <row r="11200" spans="1:8" x14ac:dyDescent="0.25">
      <c r="A11200" s="19"/>
      <c r="C11200" t="s">
        <v>37505</v>
      </c>
      <c r="D11200" t="s">
        <v>34298</v>
      </c>
      <c r="G11200" t="s">
        <v>37672</v>
      </c>
      <c r="H11200" s="18" t="s">
        <v>34283</v>
      </c>
    </row>
    <row r="11201" spans="1:8" x14ac:dyDescent="0.25">
      <c r="A11201" s="19"/>
      <c r="C11201" t="s">
        <v>37503</v>
      </c>
      <c r="D11201" t="s">
        <v>34296</v>
      </c>
      <c r="G11201" t="s">
        <v>37671</v>
      </c>
      <c r="H11201" s="18" t="s">
        <v>34281</v>
      </c>
    </row>
    <row r="11202" spans="1:8" x14ac:dyDescent="0.25">
      <c r="A11202" s="19"/>
      <c r="C11202" t="s">
        <v>37501</v>
      </c>
      <c r="D11202" t="s">
        <v>34294</v>
      </c>
      <c r="G11202" t="s">
        <v>37670</v>
      </c>
      <c r="H11202" s="18" t="s">
        <v>34278</v>
      </c>
    </row>
    <row r="11203" spans="1:8" x14ac:dyDescent="0.25">
      <c r="A11203" s="19"/>
      <c r="C11203" t="s">
        <v>37499</v>
      </c>
      <c r="D11203" t="s">
        <v>34292</v>
      </c>
      <c r="G11203" t="s">
        <v>37669</v>
      </c>
      <c r="H11203" s="18" t="s">
        <v>34275</v>
      </c>
    </row>
    <row r="11204" spans="1:8" x14ac:dyDescent="0.25">
      <c r="A11204" s="19"/>
      <c r="C11204" t="s">
        <v>37497</v>
      </c>
      <c r="D11204" t="s">
        <v>34290</v>
      </c>
      <c r="G11204" t="s">
        <v>37668</v>
      </c>
      <c r="H11204" s="18" t="s">
        <v>34272</v>
      </c>
    </row>
    <row r="11205" spans="1:8" x14ac:dyDescent="0.25">
      <c r="A11205" s="19"/>
      <c r="C11205" t="s">
        <v>37667</v>
      </c>
      <c r="D11205" t="s">
        <v>34288</v>
      </c>
      <c r="G11205" t="s">
        <v>37666</v>
      </c>
      <c r="H11205" s="18" t="s">
        <v>34269</v>
      </c>
    </row>
    <row r="11206" spans="1:8" x14ac:dyDescent="0.25">
      <c r="A11206" s="19"/>
      <c r="C11206" t="s">
        <v>37665</v>
      </c>
      <c r="D11206" t="s">
        <v>34286</v>
      </c>
      <c r="G11206" t="s">
        <v>37664</v>
      </c>
      <c r="H11206" s="18" t="s">
        <v>34266</v>
      </c>
    </row>
    <row r="11207" spans="1:8" x14ac:dyDescent="0.25">
      <c r="A11207" s="19"/>
      <c r="C11207" t="s">
        <v>37663</v>
      </c>
      <c r="D11207" t="s">
        <v>34284</v>
      </c>
      <c r="G11207" t="s">
        <v>37662</v>
      </c>
      <c r="H11207" s="18" t="s">
        <v>34263</v>
      </c>
    </row>
    <row r="11208" spans="1:8" x14ac:dyDescent="0.25">
      <c r="A11208" s="19"/>
      <c r="C11208" t="s">
        <v>37661</v>
      </c>
      <c r="D11208" t="s">
        <v>37660</v>
      </c>
      <c r="G11208" t="s">
        <v>37659</v>
      </c>
      <c r="H11208" s="18" t="s">
        <v>34260</v>
      </c>
    </row>
    <row r="11209" spans="1:8" x14ac:dyDescent="0.25">
      <c r="A11209" s="19"/>
      <c r="C11209" t="s">
        <v>37658</v>
      </c>
      <c r="D11209" t="s">
        <v>37657</v>
      </c>
      <c r="G11209" t="s">
        <v>37656</v>
      </c>
      <c r="H11209" s="18" t="s">
        <v>34257</v>
      </c>
    </row>
    <row r="11210" spans="1:8" x14ac:dyDescent="0.25">
      <c r="A11210" s="19"/>
      <c r="C11210" t="s">
        <v>37655</v>
      </c>
      <c r="D11210" t="s">
        <v>34282</v>
      </c>
      <c r="G11210" t="s">
        <v>37654</v>
      </c>
      <c r="H11210" s="18" t="s">
        <v>34254</v>
      </c>
    </row>
    <row r="11211" spans="1:8" x14ac:dyDescent="0.25">
      <c r="A11211" s="19"/>
      <c r="C11211" t="s">
        <v>34280</v>
      </c>
      <c r="D11211" t="s">
        <v>34279</v>
      </c>
      <c r="G11211" t="s">
        <v>37653</v>
      </c>
      <c r="H11211" s="18" t="s">
        <v>34251</v>
      </c>
    </row>
    <row r="11212" spans="1:8" x14ac:dyDescent="0.25">
      <c r="A11212" s="19"/>
      <c r="C11212" t="s">
        <v>34277</v>
      </c>
      <c r="D11212" t="s">
        <v>34276</v>
      </c>
      <c r="G11212" t="s">
        <v>37652</v>
      </c>
      <c r="H11212" s="18" t="s">
        <v>34248</v>
      </c>
    </row>
    <row r="11213" spans="1:8" x14ac:dyDescent="0.25">
      <c r="A11213" s="19"/>
      <c r="C11213" t="s">
        <v>34274</v>
      </c>
      <c r="D11213" t="s">
        <v>34273</v>
      </c>
      <c r="G11213" t="s">
        <v>37651</v>
      </c>
      <c r="H11213" s="18" t="s">
        <v>34246</v>
      </c>
    </row>
    <row r="11214" spans="1:8" x14ac:dyDescent="0.25">
      <c r="A11214" s="19"/>
      <c r="C11214" t="s">
        <v>34271</v>
      </c>
      <c r="D11214" t="s">
        <v>34270</v>
      </c>
      <c r="G11214" t="s">
        <v>37650</v>
      </c>
      <c r="H11214" s="18" t="s">
        <v>34244</v>
      </c>
    </row>
    <row r="11215" spans="1:8" x14ac:dyDescent="0.25">
      <c r="A11215" s="19"/>
      <c r="C11215" t="s">
        <v>34268</v>
      </c>
      <c r="D11215" t="s">
        <v>34267</v>
      </c>
      <c r="G11215" t="s">
        <v>37649</v>
      </c>
      <c r="H11215" s="18" t="s">
        <v>34242</v>
      </c>
    </row>
    <row r="11216" spans="1:8" x14ac:dyDescent="0.25">
      <c r="A11216" s="19"/>
      <c r="C11216" t="s">
        <v>34265</v>
      </c>
      <c r="D11216" t="s">
        <v>34264</v>
      </c>
      <c r="G11216" t="s">
        <v>37648</v>
      </c>
      <c r="H11216" s="18" t="s">
        <v>34240</v>
      </c>
    </row>
    <row r="11217" spans="1:8" x14ac:dyDescent="0.25">
      <c r="A11217" s="19"/>
      <c r="C11217" t="s">
        <v>34262</v>
      </c>
      <c r="D11217" t="s">
        <v>34261</v>
      </c>
      <c r="G11217" t="s">
        <v>37647</v>
      </c>
      <c r="H11217" s="18" t="s">
        <v>34238</v>
      </c>
    </row>
    <row r="11218" spans="1:8" x14ac:dyDescent="0.25">
      <c r="A11218" s="19"/>
      <c r="C11218" t="s">
        <v>37646</v>
      </c>
      <c r="D11218" t="s">
        <v>37645</v>
      </c>
      <c r="G11218" t="s">
        <v>37644</v>
      </c>
      <c r="H11218" s="18" t="s">
        <v>34236</v>
      </c>
    </row>
    <row r="11219" spans="1:8" x14ac:dyDescent="0.25">
      <c r="A11219" s="19"/>
      <c r="C11219" t="s">
        <v>34259</v>
      </c>
      <c r="D11219" t="s">
        <v>34258</v>
      </c>
      <c r="G11219" t="s">
        <v>37643</v>
      </c>
      <c r="H11219" s="18" t="s">
        <v>34233</v>
      </c>
    </row>
    <row r="11220" spans="1:8" x14ac:dyDescent="0.25">
      <c r="A11220" s="19"/>
      <c r="C11220" t="s">
        <v>34256</v>
      </c>
      <c r="D11220" t="s">
        <v>34255</v>
      </c>
      <c r="G11220" t="s">
        <v>37642</v>
      </c>
      <c r="H11220" s="18" t="s">
        <v>34230</v>
      </c>
    </row>
    <row r="11221" spans="1:8" x14ac:dyDescent="0.25">
      <c r="A11221" s="19"/>
      <c r="C11221" t="s">
        <v>34253</v>
      </c>
      <c r="D11221" t="s">
        <v>34252</v>
      </c>
      <c r="G11221" t="s">
        <v>37641</v>
      </c>
      <c r="H11221" s="18" t="s">
        <v>34228</v>
      </c>
    </row>
    <row r="11222" spans="1:8" x14ac:dyDescent="0.25">
      <c r="A11222" s="19"/>
      <c r="C11222" t="s">
        <v>34250</v>
      </c>
      <c r="D11222" t="s">
        <v>34249</v>
      </c>
      <c r="G11222" t="s">
        <v>37640</v>
      </c>
      <c r="H11222" s="18" t="s">
        <v>34226</v>
      </c>
    </row>
    <row r="11223" spans="1:8" x14ac:dyDescent="0.25">
      <c r="A11223" s="19"/>
      <c r="C11223" t="s">
        <v>37639</v>
      </c>
      <c r="D11223" t="s">
        <v>34247</v>
      </c>
      <c r="G11223" t="s">
        <v>37638</v>
      </c>
      <c r="H11223" s="18" t="s">
        <v>37637</v>
      </c>
    </row>
    <row r="11224" spans="1:8" x14ac:dyDescent="0.25">
      <c r="A11224" s="19"/>
      <c r="C11224" t="s">
        <v>37636</v>
      </c>
      <c r="D11224" t="s">
        <v>34245</v>
      </c>
      <c r="G11224" t="s">
        <v>37635</v>
      </c>
      <c r="H11224" s="18" t="s">
        <v>34223</v>
      </c>
    </row>
    <row r="11225" spans="1:8" x14ac:dyDescent="0.25">
      <c r="A11225" s="19"/>
      <c r="C11225" t="s">
        <v>37634</v>
      </c>
      <c r="D11225" t="s">
        <v>34243</v>
      </c>
      <c r="G11225" t="s">
        <v>37633</v>
      </c>
      <c r="H11225" s="18" t="s">
        <v>34220</v>
      </c>
    </row>
    <row r="11226" spans="1:8" x14ac:dyDescent="0.25">
      <c r="A11226" s="19"/>
      <c r="C11226" t="s">
        <v>37632</v>
      </c>
      <c r="D11226" t="s">
        <v>34241</v>
      </c>
      <c r="G11226" t="s">
        <v>37631</v>
      </c>
      <c r="H11226" s="18" t="s">
        <v>34217</v>
      </c>
    </row>
    <row r="11227" spans="1:8" x14ac:dyDescent="0.25">
      <c r="A11227" s="19"/>
      <c r="C11227" t="s">
        <v>37630</v>
      </c>
      <c r="D11227" t="s">
        <v>34239</v>
      </c>
      <c r="G11227" t="s">
        <v>37629</v>
      </c>
      <c r="H11227" s="18" t="s">
        <v>34214</v>
      </c>
    </row>
    <row r="11228" spans="1:8" x14ac:dyDescent="0.25">
      <c r="A11228" s="19"/>
      <c r="C11228" t="s">
        <v>37628</v>
      </c>
      <c r="D11228" t="s">
        <v>34237</v>
      </c>
      <c r="G11228" t="s">
        <v>37627</v>
      </c>
      <c r="H11228" s="18" t="s">
        <v>34211</v>
      </c>
    </row>
    <row r="11229" spans="1:8" x14ac:dyDescent="0.25">
      <c r="A11229" s="19"/>
      <c r="C11229" t="s">
        <v>34235</v>
      </c>
      <c r="D11229" t="s">
        <v>34234</v>
      </c>
      <c r="G11229" t="s">
        <v>37626</v>
      </c>
      <c r="H11229" s="18" t="s">
        <v>34208</v>
      </c>
    </row>
    <row r="11230" spans="1:8" x14ac:dyDescent="0.25">
      <c r="A11230" s="19"/>
      <c r="C11230" t="s">
        <v>34232</v>
      </c>
      <c r="D11230" t="s">
        <v>34231</v>
      </c>
      <c r="G11230" t="s">
        <v>37625</v>
      </c>
      <c r="H11230" s="18" t="s">
        <v>34205</v>
      </c>
    </row>
    <row r="11231" spans="1:8" x14ac:dyDescent="0.25">
      <c r="A11231" s="19"/>
      <c r="C11231" t="s">
        <v>34229</v>
      </c>
      <c r="D11231" t="s">
        <v>23289</v>
      </c>
      <c r="G11231" t="s">
        <v>37624</v>
      </c>
      <c r="H11231" s="18" t="s">
        <v>34202</v>
      </c>
    </row>
    <row r="11232" spans="1:8" x14ac:dyDescent="0.25">
      <c r="A11232" s="19"/>
      <c r="C11232" t="s">
        <v>37623</v>
      </c>
      <c r="D11232" t="s">
        <v>34227</v>
      </c>
      <c r="G11232" t="s">
        <v>34199</v>
      </c>
      <c r="H11232" s="18" t="s">
        <v>34198</v>
      </c>
    </row>
    <row r="11233" spans="1:8" x14ac:dyDescent="0.25">
      <c r="A11233" s="19"/>
      <c r="C11233" t="s">
        <v>34225</v>
      </c>
      <c r="D11233" t="s">
        <v>34224</v>
      </c>
      <c r="G11233" t="s">
        <v>34195</v>
      </c>
      <c r="H11233" s="18" t="s">
        <v>34194</v>
      </c>
    </row>
    <row r="11234" spans="1:8" x14ac:dyDescent="0.25">
      <c r="A11234" s="19"/>
      <c r="C11234" t="s">
        <v>37622</v>
      </c>
      <c r="D11234" t="s">
        <v>37621</v>
      </c>
      <c r="G11234" t="s">
        <v>34191</v>
      </c>
      <c r="H11234" s="18" t="s">
        <v>34190</v>
      </c>
    </row>
    <row r="11235" spans="1:8" x14ac:dyDescent="0.25">
      <c r="A11235" s="19"/>
      <c r="C11235" t="s">
        <v>34222</v>
      </c>
      <c r="D11235" t="s">
        <v>34221</v>
      </c>
      <c r="G11235" t="s">
        <v>34189</v>
      </c>
      <c r="H11235" s="18" t="s">
        <v>34188</v>
      </c>
    </row>
    <row r="11236" spans="1:8" x14ac:dyDescent="0.25">
      <c r="A11236" s="19"/>
      <c r="C11236" t="s">
        <v>34219</v>
      </c>
      <c r="D11236" t="s">
        <v>34218</v>
      </c>
      <c r="G11236" t="s">
        <v>34187</v>
      </c>
      <c r="H11236" s="18" t="s">
        <v>34186</v>
      </c>
    </row>
    <row r="11237" spans="1:8" x14ac:dyDescent="0.25">
      <c r="A11237" s="19"/>
      <c r="C11237" t="s">
        <v>34216</v>
      </c>
      <c r="D11237" t="s">
        <v>34215</v>
      </c>
      <c r="G11237" t="s">
        <v>34185</v>
      </c>
      <c r="H11237" s="18" t="s">
        <v>34184</v>
      </c>
    </row>
    <row r="11238" spans="1:8" x14ac:dyDescent="0.25">
      <c r="A11238" s="19"/>
      <c r="C11238" t="s">
        <v>34213</v>
      </c>
      <c r="D11238" t="s">
        <v>34212</v>
      </c>
      <c r="G11238" t="s">
        <v>34183</v>
      </c>
      <c r="H11238" s="18" t="s">
        <v>34182</v>
      </c>
    </row>
    <row r="11239" spans="1:8" x14ac:dyDescent="0.25">
      <c r="A11239" s="19"/>
      <c r="C11239" t="s">
        <v>34210</v>
      </c>
      <c r="D11239" t="s">
        <v>34209</v>
      </c>
      <c r="G11239" t="s">
        <v>34181</v>
      </c>
      <c r="H11239" s="18" t="s">
        <v>34180</v>
      </c>
    </row>
    <row r="11240" spans="1:8" x14ac:dyDescent="0.25">
      <c r="A11240" s="19"/>
      <c r="C11240" t="s">
        <v>34207</v>
      </c>
      <c r="D11240" t="s">
        <v>34206</v>
      </c>
      <c r="G11240" t="s">
        <v>34179</v>
      </c>
      <c r="H11240" s="18" t="s">
        <v>34178</v>
      </c>
    </row>
    <row r="11241" spans="1:8" x14ac:dyDescent="0.25">
      <c r="A11241" s="19"/>
      <c r="C11241" t="s">
        <v>34204</v>
      </c>
      <c r="D11241" t="s">
        <v>34203</v>
      </c>
      <c r="G11241" t="s">
        <v>34177</v>
      </c>
      <c r="H11241" s="18" t="s">
        <v>34176</v>
      </c>
    </row>
    <row r="11242" spans="1:8" x14ac:dyDescent="0.25">
      <c r="A11242" s="19"/>
      <c r="C11242" t="s">
        <v>34201</v>
      </c>
      <c r="D11242" t="s">
        <v>34200</v>
      </c>
      <c r="G11242" t="s">
        <v>37620</v>
      </c>
      <c r="H11242" s="18" t="s">
        <v>34175</v>
      </c>
    </row>
    <row r="11243" spans="1:8" x14ac:dyDescent="0.25">
      <c r="A11243" s="19"/>
      <c r="C11243" t="s">
        <v>37619</v>
      </c>
      <c r="D11243" t="s">
        <v>37618</v>
      </c>
      <c r="G11243" t="s">
        <v>37617</v>
      </c>
      <c r="H11243" s="18" t="s">
        <v>34174</v>
      </c>
    </row>
    <row r="11244" spans="1:8" x14ac:dyDescent="0.25">
      <c r="A11244" s="19"/>
      <c r="C11244" t="s">
        <v>34197</v>
      </c>
      <c r="D11244" t="s">
        <v>34196</v>
      </c>
      <c r="G11244" t="s">
        <v>37616</v>
      </c>
      <c r="H11244" s="18" t="s">
        <v>34173</v>
      </c>
    </row>
    <row r="11245" spans="1:8" x14ac:dyDescent="0.25">
      <c r="A11245" s="19"/>
      <c r="C11245" t="s">
        <v>34193</v>
      </c>
      <c r="D11245" t="s">
        <v>34192</v>
      </c>
      <c r="G11245" t="s">
        <v>37615</v>
      </c>
      <c r="H11245" s="18" t="s">
        <v>21185</v>
      </c>
    </row>
    <row r="11246" spans="1:8" x14ac:dyDescent="0.25">
      <c r="A11246" s="19"/>
      <c r="C11246" t="s">
        <v>37614</v>
      </c>
      <c r="D11246" t="s">
        <v>37613</v>
      </c>
      <c r="G11246" t="s">
        <v>37612</v>
      </c>
      <c r="H11246" s="18" t="s">
        <v>34172</v>
      </c>
    </row>
    <row r="11247" spans="1:8" x14ac:dyDescent="0.25">
      <c r="A11247" s="19"/>
      <c r="G11247" t="s">
        <v>37611</v>
      </c>
      <c r="H11247" s="18" t="s">
        <v>34171</v>
      </c>
    </row>
    <row r="11248" spans="1:8" x14ac:dyDescent="0.25">
      <c r="A11248" s="19"/>
      <c r="G11248" t="s">
        <v>37610</v>
      </c>
      <c r="H11248" s="18" t="s">
        <v>34170</v>
      </c>
    </row>
    <row r="11249" spans="1:8" x14ac:dyDescent="0.25">
      <c r="A11249" s="19"/>
      <c r="G11249" t="s">
        <v>37609</v>
      </c>
      <c r="H11249" s="18" t="s">
        <v>34169</v>
      </c>
    </row>
    <row r="11250" spans="1:8" x14ac:dyDescent="0.25">
      <c r="A11250" s="19"/>
      <c r="G11250" t="s">
        <v>37608</v>
      </c>
      <c r="H11250" s="18" t="s">
        <v>34168</v>
      </c>
    </row>
    <row r="11251" spans="1:8" x14ac:dyDescent="0.25">
      <c r="A11251" s="19"/>
      <c r="G11251" t="s">
        <v>37607</v>
      </c>
      <c r="H11251" s="18" t="s">
        <v>34167</v>
      </c>
    </row>
    <row r="11252" spans="1:8" x14ac:dyDescent="0.25">
      <c r="A11252" s="19"/>
      <c r="G11252" t="s">
        <v>37606</v>
      </c>
      <c r="H11252" s="18" t="s">
        <v>34166</v>
      </c>
    </row>
    <row r="11253" spans="1:8" x14ac:dyDescent="0.25">
      <c r="A11253" s="19"/>
      <c r="G11253" t="s">
        <v>37605</v>
      </c>
      <c r="H11253" s="18" t="s">
        <v>34165</v>
      </c>
    </row>
    <row r="11254" spans="1:8" x14ac:dyDescent="0.25">
      <c r="A11254" s="19"/>
      <c r="G11254" t="s">
        <v>37604</v>
      </c>
      <c r="H11254" s="18" t="s">
        <v>34164</v>
      </c>
    </row>
    <row r="11255" spans="1:8" x14ac:dyDescent="0.25">
      <c r="A11255" s="19"/>
      <c r="G11255" t="s">
        <v>37603</v>
      </c>
      <c r="H11255" s="18" t="s">
        <v>34163</v>
      </c>
    </row>
    <row r="11256" spans="1:8" x14ac:dyDescent="0.25">
      <c r="A11256" s="19"/>
      <c r="G11256" t="s">
        <v>37602</v>
      </c>
      <c r="H11256" s="18" t="s">
        <v>34162</v>
      </c>
    </row>
    <row r="11257" spans="1:8" x14ac:dyDescent="0.25">
      <c r="A11257" s="19"/>
      <c r="G11257" t="s">
        <v>37601</v>
      </c>
      <c r="H11257" s="18" t="s">
        <v>34161</v>
      </c>
    </row>
    <row r="11258" spans="1:8" x14ac:dyDescent="0.25">
      <c r="A11258" s="19"/>
      <c r="G11258" t="s">
        <v>37600</v>
      </c>
      <c r="H11258" s="18" t="s">
        <v>34160</v>
      </c>
    </row>
    <row r="11259" spans="1:8" x14ac:dyDescent="0.25">
      <c r="A11259" s="19"/>
      <c r="G11259" t="s">
        <v>37599</v>
      </c>
      <c r="H11259" s="18" t="s">
        <v>34159</v>
      </c>
    </row>
    <row r="11260" spans="1:8" x14ac:dyDescent="0.25">
      <c r="A11260" s="19"/>
      <c r="G11260" t="s">
        <v>37598</v>
      </c>
      <c r="H11260" s="18" t="s">
        <v>34158</v>
      </c>
    </row>
    <row r="11261" spans="1:8" x14ac:dyDescent="0.25">
      <c r="A11261" s="19"/>
      <c r="G11261" t="s">
        <v>37597</v>
      </c>
      <c r="H11261" s="18" t="s">
        <v>34157</v>
      </c>
    </row>
    <row r="11262" spans="1:8" x14ac:dyDescent="0.25">
      <c r="A11262" s="19"/>
      <c r="G11262" t="s">
        <v>37596</v>
      </c>
      <c r="H11262" s="18" t="s">
        <v>34156</v>
      </c>
    </row>
    <row r="11263" spans="1:8" x14ac:dyDescent="0.25">
      <c r="A11263" s="19"/>
      <c r="G11263" t="s">
        <v>37595</v>
      </c>
      <c r="H11263" s="18" t="s">
        <v>34155</v>
      </c>
    </row>
    <row r="11264" spans="1:8" x14ac:dyDescent="0.25">
      <c r="A11264" s="19"/>
      <c r="G11264" t="s">
        <v>37594</v>
      </c>
      <c r="H11264" s="18" t="s">
        <v>34154</v>
      </c>
    </row>
    <row r="11265" spans="1:8" x14ac:dyDescent="0.25">
      <c r="A11265" s="19"/>
      <c r="G11265" t="s">
        <v>37593</v>
      </c>
      <c r="H11265" s="18" t="s">
        <v>34153</v>
      </c>
    </row>
    <row r="11266" spans="1:8" x14ac:dyDescent="0.25">
      <c r="A11266" s="19"/>
      <c r="G11266" t="s">
        <v>37592</v>
      </c>
      <c r="H11266" s="18" t="s">
        <v>2220</v>
      </c>
    </row>
    <row r="11267" spans="1:8" x14ac:dyDescent="0.25">
      <c r="A11267" s="19"/>
      <c r="G11267" t="s">
        <v>37591</v>
      </c>
      <c r="H11267" s="18" t="s">
        <v>34152</v>
      </c>
    </row>
    <row r="11268" spans="1:8" x14ac:dyDescent="0.25">
      <c r="A11268" s="19"/>
      <c r="G11268" t="s">
        <v>37590</v>
      </c>
      <c r="H11268" s="18" t="s">
        <v>34151</v>
      </c>
    </row>
    <row r="11269" spans="1:8" x14ac:dyDescent="0.25">
      <c r="A11269" s="19"/>
      <c r="G11269" t="s">
        <v>37589</v>
      </c>
      <c r="H11269" s="18" t="s">
        <v>34150</v>
      </c>
    </row>
    <row r="11270" spans="1:8" x14ac:dyDescent="0.25">
      <c r="A11270" s="19"/>
      <c r="G11270" t="s">
        <v>37588</v>
      </c>
      <c r="H11270" s="18" t="s">
        <v>34149</v>
      </c>
    </row>
    <row r="11271" spans="1:8" x14ac:dyDescent="0.25">
      <c r="A11271" s="19"/>
      <c r="G11271" t="s">
        <v>37587</v>
      </c>
      <c r="H11271" s="18" t="s">
        <v>34148</v>
      </c>
    </row>
    <row r="11272" spans="1:8" x14ac:dyDescent="0.25">
      <c r="A11272" s="19"/>
      <c r="G11272" t="s">
        <v>37586</v>
      </c>
      <c r="H11272" s="18" t="s">
        <v>34147</v>
      </c>
    </row>
    <row r="11273" spans="1:8" x14ac:dyDescent="0.25">
      <c r="A11273" s="19"/>
      <c r="G11273" t="s">
        <v>37585</v>
      </c>
      <c r="H11273" s="18" t="s">
        <v>34146</v>
      </c>
    </row>
    <row r="11274" spans="1:8" x14ac:dyDescent="0.25">
      <c r="A11274" s="19"/>
      <c r="G11274" t="s">
        <v>37584</v>
      </c>
      <c r="H11274" s="18" t="s">
        <v>34145</v>
      </c>
    </row>
    <row r="11275" spans="1:8" x14ac:dyDescent="0.25">
      <c r="A11275" s="19"/>
      <c r="G11275" t="s">
        <v>37583</v>
      </c>
      <c r="H11275" s="18" t="s">
        <v>34144</v>
      </c>
    </row>
    <row r="11276" spans="1:8" x14ac:dyDescent="0.25">
      <c r="A11276" s="19"/>
      <c r="G11276" t="s">
        <v>37582</v>
      </c>
      <c r="H11276" s="18" t="s">
        <v>34143</v>
      </c>
    </row>
    <row r="11277" spans="1:8" x14ac:dyDescent="0.25">
      <c r="A11277" s="19"/>
      <c r="G11277" t="s">
        <v>37581</v>
      </c>
      <c r="H11277" s="18" t="s">
        <v>34142</v>
      </c>
    </row>
    <row r="11278" spans="1:8" x14ac:dyDescent="0.25">
      <c r="A11278" s="19"/>
      <c r="G11278" t="s">
        <v>37580</v>
      </c>
      <c r="H11278" s="18" t="s">
        <v>34141</v>
      </c>
    </row>
    <row r="11279" spans="1:8" x14ac:dyDescent="0.25">
      <c r="A11279" s="19"/>
      <c r="G11279" t="s">
        <v>34140</v>
      </c>
      <c r="H11279" s="18" t="s">
        <v>34139</v>
      </c>
    </row>
    <row r="11280" spans="1:8" x14ac:dyDescent="0.25">
      <c r="A11280" s="19"/>
      <c r="G11280" t="s">
        <v>34138</v>
      </c>
      <c r="H11280" s="18" t="s">
        <v>34137</v>
      </c>
    </row>
    <row r="11281" spans="1:8" x14ac:dyDescent="0.25">
      <c r="A11281" s="19"/>
      <c r="G11281" t="s">
        <v>34136</v>
      </c>
      <c r="H11281" s="18" t="s">
        <v>34135</v>
      </c>
    </row>
    <row r="11282" spans="1:8" x14ac:dyDescent="0.25">
      <c r="A11282" s="19"/>
      <c r="G11282" t="s">
        <v>34134</v>
      </c>
      <c r="H11282" s="18" t="s">
        <v>34133</v>
      </c>
    </row>
    <row r="11283" spans="1:8" x14ac:dyDescent="0.25">
      <c r="A11283" s="19"/>
      <c r="G11283" t="s">
        <v>34132</v>
      </c>
      <c r="H11283" s="18" t="s">
        <v>34131</v>
      </c>
    </row>
    <row r="11284" spans="1:8" x14ac:dyDescent="0.25">
      <c r="A11284" s="19"/>
      <c r="G11284" t="s">
        <v>34130</v>
      </c>
      <c r="H11284" s="18" t="s">
        <v>34129</v>
      </c>
    </row>
    <row r="11285" spans="1:8" x14ac:dyDescent="0.25">
      <c r="A11285" s="19"/>
      <c r="G11285" t="s">
        <v>34128</v>
      </c>
      <c r="H11285" s="18" t="s">
        <v>34127</v>
      </c>
    </row>
    <row r="11286" spans="1:8" x14ac:dyDescent="0.25">
      <c r="A11286" s="19"/>
      <c r="G11286" t="s">
        <v>34126</v>
      </c>
      <c r="H11286" s="18" t="s">
        <v>34125</v>
      </c>
    </row>
    <row r="11287" spans="1:8" x14ac:dyDescent="0.25">
      <c r="A11287" s="19"/>
      <c r="G11287" t="s">
        <v>34124</v>
      </c>
      <c r="H11287" s="18" t="s">
        <v>34123</v>
      </c>
    </row>
    <row r="11288" spans="1:8" x14ac:dyDescent="0.25">
      <c r="A11288" s="19"/>
      <c r="G11288" t="s">
        <v>37579</v>
      </c>
      <c r="H11288" s="18" t="s">
        <v>37578</v>
      </c>
    </row>
    <row r="11289" spans="1:8" x14ac:dyDescent="0.25">
      <c r="A11289" s="19"/>
      <c r="G11289" t="s">
        <v>37577</v>
      </c>
      <c r="H11289" s="18" t="s">
        <v>34122</v>
      </c>
    </row>
    <row r="11290" spans="1:8" x14ac:dyDescent="0.25">
      <c r="A11290" s="19"/>
      <c r="G11290" t="s">
        <v>37576</v>
      </c>
      <c r="H11290" s="18" t="s">
        <v>34121</v>
      </c>
    </row>
    <row r="11291" spans="1:8" x14ac:dyDescent="0.25">
      <c r="A11291" s="19"/>
      <c r="G11291" t="s">
        <v>37575</v>
      </c>
      <c r="H11291" s="18" t="s">
        <v>34120</v>
      </c>
    </row>
    <row r="11292" spans="1:8" x14ac:dyDescent="0.25">
      <c r="A11292" s="19"/>
      <c r="G11292" t="s">
        <v>37574</v>
      </c>
      <c r="H11292" s="18" t="s">
        <v>34119</v>
      </c>
    </row>
    <row r="11293" spans="1:8" x14ac:dyDescent="0.25">
      <c r="A11293" s="19"/>
      <c r="G11293" t="s">
        <v>34118</v>
      </c>
      <c r="H11293" s="18" t="s">
        <v>34117</v>
      </c>
    </row>
    <row r="11294" spans="1:8" x14ac:dyDescent="0.25">
      <c r="A11294" s="19"/>
      <c r="G11294" t="s">
        <v>34116</v>
      </c>
      <c r="H11294" s="18" t="s">
        <v>34115</v>
      </c>
    </row>
    <row r="11295" spans="1:8" x14ac:dyDescent="0.25">
      <c r="A11295" s="19"/>
      <c r="G11295" t="s">
        <v>34114</v>
      </c>
      <c r="H11295" s="18" t="s">
        <v>34113</v>
      </c>
    </row>
    <row r="11296" spans="1:8" x14ac:dyDescent="0.25">
      <c r="A11296" s="19"/>
      <c r="G11296" t="s">
        <v>34112</v>
      </c>
      <c r="H11296" s="18" t="s">
        <v>34111</v>
      </c>
    </row>
    <row r="11297" spans="1:8" x14ac:dyDescent="0.25">
      <c r="A11297" s="19"/>
      <c r="G11297" t="s">
        <v>34110</v>
      </c>
      <c r="H11297" s="18" t="s">
        <v>34109</v>
      </c>
    </row>
    <row r="11298" spans="1:8" x14ac:dyDescent="0.25">
      <c r="A11298" s="19"/>
      <c r="G11298" t="s">
        <v>34108</v>
      </c>
      <c r="H11298" s="18" t="s">
        <v>34107</v>
      </c>
    </row>
    <row r="11299" spans="1:8" x14ac:dyDescent="0.25">
      <c r="A11299" s="19"/>
      <c r="G11299" t="s">
        <v>34106</v>
      </c>
      <c r="H11299" s="18" t="s">
        <v>34105</v>
      </c>
    </row>
    <row r="11300" spans="1:8" x14ac:dyDescent="0.25">
      <c r="A11300" s="19"/>
      <c r="G11300" t="s">
        <v>34104</v>
      </c>
      <c r="H11300" s="18" t="s">
        <v>34103</v>
      </c>
    </row>
    <row r="11301" spans="1:8" x14ac:dyDescent="0.25">
      <c r="A11301" s="19"/>
      <c r="G11301" t="s">
        <v>34102</v>
      </c>
      <c r="H11301" s="18" t="s">
        <v>34101</v>
      </c>
    </row>
    <row r="11302" spans="1:8" x14ac:dyDescent="0.25">
      <c r="A11302" s="19"/>
      <c r="G11302" t="s">
        <v>34100</v>
      </c>
      <c r="H11302" s="18" t="s">
        <v>34099</v>
      </c>
    </row>
    <row r="11303" spans="1:8" x14ac:dyDescent="0.25">
      <c r="A11303" s="19"/>
      <c r="G11303" t="s">
        <v>34098</v>
      </c>
      <c r="H11303" s="18" t="s">
        <v>34097</v>
      </c>
    </row>
    <row r="11304" spans="1:8" x14ac:dyDescent="0.25">
      <c r="A11304" s="19"/>
      <c r="G11304" t="s">
        <v>34096</v>
      </c>
      <c r="H11304" s="18" t="s">
        <v>34095</v>
      </c>
    </row>
    <row r="11305" spans="1:8" x14ac:dyDescent="0.25">
      <c r="A11305" s="19"/>
      <c r="G11305" t="s">
        <v>34094</v>
      </c>
      <c r="H11305" s="18" t="s">
        <v>34093</v>
      </c>
    </row>
    <row r="11306" spans="1:8" x14ac:dyDescent="0.25">
      <c r="A11306" s="19"/>
      <c r="G11306" t="s">
        <v>34092</v>
      </c>
      <c r="H11306" s="18" t="s">
        <v>34091</v>
      </c>
    </row>
    <row r="11307" spans="1:8" x14ac:dyDescent="0.25">
      <c r="A11307" s="19"/>
      <c r="G11307" t="s">
        <v>34090</v>
      </c>
      <c r="H11307" s="18" t="s">
        <v>34089</v>
      </c>
    </row>
    <row r="11308" spans="1:8" x14ac:dyDescent="0.25">
      <c r="A11308" s="19"/>
      <c r="G11308" t="s">
        <v>34088</v>
      </c>
      <c r="H11308" s="18" t="s">
        <v>34087</v>
      </c>
    </row>
    <row r="11309" spans="1:8" x14ac:dyDescent="0.25">
      <c r="A11309" s="19"/>
      <c r="G11309" t="s">
        <v>34086</v>
      </c>
      <c r="H11309" s="18" t="s">
        <v>34085</v>
      </c>
    </row>
    <row r="11310" spans="1:8" x14ac:dyDescent="0.25">
      <c r="A11310" s="19"/>
      <c r="G11310" t="s">
        <v>37573</v>
      </c>
      <c r="H11310" s="18" t="s">
        <v>34084</v>
      </c>
    </row>
    <row r="11311" spans="1:8" x14ac:dyDescent="0.25">
      <c r="A11311" s="19"/>
      <c r="G11311" t="s">
        <v>37572</v>
      </c>
      <c r="H11311" s="18" t="s">
        <v>34083</v>
      </c>
    </row>
    <row r="11312" spans="1:8" x14ac:dyDescent="0.25">
      <c r="A11312" s="19"/>
      <c r="G11312" t="s">
        <v>37571</v>
      </c>
      <c r="H11312" s="18" t="s">
        <v>34082</v>
      </c>
    </row>
    <row r="11313" spans="1:8" x14ac:dyDescent="0.25">
      <c r="A11313" s="19"/>
      <c r="G11313" t="s">
        <v>37570</v>
      </c>
      <c r="H11313" s="18" t="s">
        <v>34081</v>
      </c>
    </row>
    <row r="11314" spans="1:8" x14ac:dyDescent="0.25">
      <c r="A11314" s="19"/>
      <c r="G11314" t="s">
        <v>37569</v>
      </c>
      <c r="H11314" s="18" t="s">
        <v>34080</v>
      </c>
    </row>
    <row r="11315" spans="1:8" x14ac:dyDescent="0.25">
      <c r="A11315" s="19"/>
      <c r="G11315" t="s">
        <v>37568</v>
      </c>
      <c r="H11315" s="18" t="s">
        <v>34079</v>
      </c>
    </row>
    <row r="11316" spans="1:8" x14ac:dyDescent="0.25">
      <c r="A11316" s="19"/>
      <c r="G11316" t="s">
        <v>37567</v>
      </c>
      <c r="H11316" s="18" t="s">
        <v>34078</v>
      </c>
    </row>
    <row r="11317" spans="1:8" x14ac:dyDescent="0.25">
      <c r="A11317" s="19"/>
      <c r="G11317" t="s">
        <v>37566</v>
      </c>
      <c r="H11317" s="18" t="s">
        <v>37565</v>
      </c>
    </row>
    <row r="11318" spans="1:8" x14ac:dyDescent="0.25">
      <c r="A11318" s="19"/>
      <c r="G11318" t="s">
        <v>37564</v>
      </c>
      <c r="H11318" s="18" t="s">
        <v>34077</v>
      </c>
    </row>
    <row r="11319" spans="1:8" x14ac:dyDescent="0.25">
      <c r="A11319" s="19"/>
      <c r="G11319" t="s">
        <v>37563</v>
      </c>
      <c r="H11319" s="18" t="s">
        <v>34076</v>
      </c>
    </row>
    <row r="11320" spans="1:8" x14ac:dyDescent="0.25">
      <c r="A11320" s="19"/>
      <c r="G11320" t="s">
        <v>37562</v>
      </c>
      <c r="H11320" s="18" t="s">
        <v>34075</v>
      </c>
    </row>
    <row r="11321" spans="1:8" x14ac:dyDescent="0.25">
      <c r="A11321" s="19"/>
      <c r="G11321" t="s">
        <v>37561</v>
      </c>
      <c r="H11321" s="18" t="s">
        <v>34074</v>
      </c>
    </row>
    <row r="11322" spans="1:8" x14ac:dyDescent="0.25">
      <c r="A11322" s="19"/>
      <c r="G11322" t="s">
        <v>37560</v>
      </c>
      <c r="H11322" s="18" t="s">
        <v>34073</v>
      </c>
    </row>
    <row r="11323" spans="1:8" x14ac:dyDescent="0.25">
      <c r="A11323" s="19"/>
      <c r="G11323" t="s">
        <v>37559</v>
      </c>
      <c r="H11323" s="18" t="s">
        <v>34072</v>
      </c>
    </row>
    <row r="11324" spans="1:8" x14ac:dyDescent="0.25">
      <c r="A11324" s="19"/>
      <c r="G11324" t="s">
        <v>37558</v>
      </c>
      <c r="H11324" s="18" t="s">
        <v>34071</v>
      </c>
    </row>
    <row r="11325" spans="1:8" x14ac:dyDescent="0.25">
      <c r="A11325" s="19"/>
      <c r="G11325" t="s">
        <v>37557</v>
      </c>
      <c r="H11325" s="18" t="s">
        <v>37556</v>
      </c>
    </row>
    <row r="11326" spans="1:8" x14ac:dyDescent="0.25">
      <c r="A11326" s="19"/>
      <c r="G11326" t="s">
        <v>37555</v>
      </c>
      <c r="H11326" s="18" t="s">
        <v>37554</v>
      </c>
    </row>
    <row r="11327" spans="1:8" x14ac:dyDescent="0.25">
      <c r="A11327" s="19"/>
      <c r="G11327" t="s">
        <v>37553</v>
      </c>
      <c r="H11327" s="18" t="s">
        <v>37552</v>
      </c>
    </row>
    <row r="11328" spans="1:8" x14ac:dyDescent="0.25">
      <c r="A11328" s="19"/>
      <c r="G11328" t="s">
        <v>37551</v>
      </c>
      <c r="H11328" s="18" t="s">
        <v>37550</v>
      </c>
    </row>
    <row r="11329" spans="1:8" x14ac:dyDescent="0.25">
      <c r="A11329" s="19"/>
      <c r="G11329" t="s">
        <v>37549</v>
      </c>
      <c r="H11329" s="18" t="s">
        <v>37548</v>
      </c>
    </row>
    <row r="11330" spans="1:8" x14ac:dyDescent="0.25">
      <c r="A11330" s="19"/>
      <c r="G11330" t="s">
        <v>37547</v>
      </c>
      <c r="H11330" s="18" t="s">
        <v>37546</v>
      </c>
    </row>
    <row r="11331" spans="1:8" x14ac:dyDescent="0.25">
      <c r="A11331" s="19"/>
      <c r="G11331" t="s">
        <v>37545</v>
      </c>
      <c r="H11331" s="18" t="s">
        <v>37544</v>
      </c>
    </row>
    <row r="11332" spans="1:8" x14ac:dyDescent="0.25">
      <c r="A11332" s="19"/>
      <c r="G11332" t="s">
        <v>37543</v>
      </c>
      <c r="H11332" s="18" t="s">
        <v>37542</v>
      </c>
    </row>
    <row r="11333" spans="1:8" x14ac:dyDescent="0.25">
      <c r="A11333" s="19"/>
      <c r="G11333" t="s">
        <v>37541</v>
      </c>
      <c r="H11333" s="18" t="s">
        <v>37540</v>
      </c>
    </row>
    <row r="11334" spans="1:8" x14ac:dyDescent="0.25">
      <c r="A11334" s="19"/>
      <c r="G11334" t="s">
        <v>37539</v>
      </c>
      <c r="H11334" s="18" t="s">
        <v>37538</v>
      </c>
    </row>
    <row r="11335" spans="1:8" x14ac:dyDescent="0.25">
      <c r="A11335" s="19"/>
      <c r="G11335" t="s">
        <v>37537</v>
      </c>
      <c r="H11335" s="18" t="s">
        <v>37536</v>
      </c>
    </row>
    <row r="11336" spans="1:8" x14ac:dyDescent="0.25">
      <c r="A11336" s="19"/>
      <c r="G11336" t="s">
        <v>37535</v>
      </c>
      <c r="H11336" s="18" t="s">
        <v>37534</v>
      </c>
    </row>
    <row r="11337" spans="1:8" x14ac:dyDescent="0.25">
      <c r="A11337" s="19"/>
      <c r="G11337" t="s">
        <v>37533</v>
      </c>
      <c r="H11337" s="18" t="s">
        <v>37532</v>
      </c>
    </row>
    <row r="11338" spans="1:8" x14ac:dyDescent="0.25">
      <c r="A11338" s="19"/>
      <c r="G11338" t="s">
        <v>37531</v>
      </c>
      <c r="H11338" s="18" t="s">
        <v>37530</v>
      </c>
    </row>
    <row r="11339" spans="1:8" x14ac:dyDescent="0.25">
      <c r="A11339" s="19"/>
      <c r="G11339" t="s">
        <v>37529</v>
      </c>
      <c r="H11339" s="18" t="s">
        <v>37528</v>
      </c>
    </row>
    <row r="11340" spans="1:8" x14ac:dyDescent="0.25">
      <c r="A11340" s="19"/>
      <c r="G11340" t="s">
        <v>37527</v>
      </c>
      <c r="H11340" s="18" t="s">
        <v>37526</v>
      </c>
    </row>
    <row r="11341" spans="1:8" x14ac:dyDescent="0.25">
      <c r="A11341" s="19"/>
      <c r="G11341" t="s">
        <v>37525</v>
      </c>
      <c r="H11341" s="18" t="s">
        <v>37524</v>
      </c>
    </row>
    <row r="11342" spans="1:8" x14ac:dyDescent="0.25">
      <c r="A11342" s="19"/>
      <c r="G11342" t="s">
        <v>37523</v>
      </c>
      <c r="H11342" s="18" t="s">
        <v>37522</v>
      </c>
    </row>
    <row r="11343" spans="1:8" x14ac:dyDescent="0.25">
      <c r="A11343" s="19"/>
      <c r="G11343" t="s">
        <v>37521</v>
      </c>
      <c r="H11343" s="18" t="s">
        <v>37520</v>
      </c>
    </row>
    <row r="11344" spans="1:8" x14ac:dyDescent="0.25">
      <c r="A11344" s="19"/>
      <c r="G11344" t="s">
        <v>37519</v>
      </c>
      <c r="H11344" s="18" t="s">
        <v>37518</v>
      </c>
    </row>
    <row r="11345" spans="1:8" x14ac:dyDescent="0.25">
      <c r="A11345" s="19"/>
      <c r="G11345" t="s">
        <v>37517</v>
      </c>
      <c r="H11345" s="18" t="s">
        <v>37516</v>
      </c>
    </row>
    <row r="11346" spans="1:8" x14ac:dyDescent="0.25">
      <c r="A11346" s="19"/>
      <c r="G11346" t="s">
        <v>37515</v>
      </c>
      <c r="H11346" s="18" t="s">
        <v>37514</v>
      </c>
    </row>
    <row r="11347" spans="1:8" x14ac:dyDescent="0.25">
      <c r="A11347" s="19"/>
      <c r="G11347" t="s">
        <v>37513</v>
      </c>
      <c r="H11347" s="18" t="s">
        <v>37512</v>
      </c>
    </row>
    <row r="11348" spans="1:8" x14ac:dyDescent="0.25">
      <c r="A11348" s="19"/>
      <c r="G11348" t="s">
        <v>37511</v>
      </c>
      <c r="H11348" s="18" t="s">
        <v>37510</v>
      </c>
    </row>
    <row r="11349" spans="1:8" x14ac:dyDescent="0.25">
      <c r="A11349" s="19"/>
      <c r="G11349" t="s">
        <v>37509</v>
      </c>
      <c r="H11349" s="18" t="s">
        <v>37508</v>
      </c>
    </row>
    <row r="11350" spans="1:8" x14ac:dyDescent="0.25">
      <c r="A11350" s="19"/>
      <c r="G11350" t="s">
        <v>37507</v>
      </c>
      <c r="H11350" s="18" t="s">
        <v>37506</v>
      </c>
    </row>
    <row r="11351" spans="1:8" x14ac:dyDescent="0.25">
      <c r="A11351" s="19"/>
      <c r="G11351" t="s">
        <v>37505</v>
      </c>
      <c r="H11351" s="18" t="s">
        <v>37504</v>
      </c>
    </row>
    <row r="11352" spans="1:8" x14ac:dyDescent="0.25">
      <c r="A11352" s="19"/>
      <c r="G11352" t="s">
        <v>37503</v>
      </c>
      <c r="H11352" s="18" t="s">
        <v>37502</v>
      </c>
    </row>
    <row r="11353" spans="1:8" x14ac:dyDescent="0.25">
      <c r="A11353" s="19"/>
      <c r="G11353" t="s">
        <v>37501</v>
      </c>
      <c r="H11353" s="18" t="s">
        <v>37500</v>
      </c>
    </row>
    <row r="11354" spans="1:8" x14ac:dyDescent="0.25">
      <c r="A11354" s="19"/>
      <c r="G11354" t="s">
        <v>37499</v>
      </c>
      <c r="H11354" s="18" t="s">
        <v>37498</v>
      </c>
    </row>
    <row r="11355" spans="1:8" x14ac:dyDescent="0.25">
      <c r="A11355" s="19"/>
      <c r="G11355" t="s">
        <v>37497</v>
      </c>
      <c r="H11355" s="18" t="s">
        <v>37496</v>
      </c>
    </row>
    <row r="11356" spans="1:8" x14ac:dyDescent="0.25">
      <c r="A11356" s="19"/>
      <c r="G11356" t="s">
        <v>37495</v>
      </c>
      <c r="H11356" s="18" t="s">
        <v>37494</v>
      </c>
    </row>
    <row r="11357" spans="1:8" x14ac:dyDescent="0.25">
      <c r="A11357" s="19"/>
      <c r="G11357" t="s">
        <v>37493</v>
      </c>
      <c r="H11357" s="18" t="s">
        <v>37492</v>
      </c>
    </row>
    <row r="11358" spans="1:8" x14ac:dyDescent="0.25">
      <c r="A11358" s="19"/>
      <c r="G11358" t="s">
        <v>37491</v>
      </c>
      <c r="H11358" s="18" t="s">
        <v>37490</v>
      </c>
    </row>
    <row r="11359" spans="1:8" x14ac:dyDescent="0.25">
      <c r="A11359" s="19"/>
      <c r="G11359" t="s">
        <v>37489</v>
      </c>
      <c r="H11359" s="18" t="s">
        <v>37488</v>
      </c>
    </row>
    <row r="11360" spans="1:8" x14ac:dyDescent="0.25">
      <c r="A11360" s="19"/>
      <c r="G11360" t="s">
        <v>37487</v>
      </c>
      <c r="H11360" s="18" t="s">
        <v>37486</v>
      </c>
    </row>
    <row r="11361" spans="1:8" x14ac:dyDescent="0.25">
      <c r="A11361" s="19"/>
      <c r="G11361" t="s">
        <v>37485</v>
      </c>
      <c r="H11361" s="18" t="s">
        <v>37484</v>
      </c>
    </row>
    <row r="11362" spans="1:8" x14ac:dyDescent="0.25">
      <c r="A11362" s="19"/>
      <c r="G11362" t="s">
        <v>37483</v>
      </c>
      <c r="H11362" s="18" t="s">
        <v>37482</v>
      </c>
    </row>
    <row r="11363" spans="1:8" x14ac:dyDescent="0.25">
      <c r="A11363" s="19"/>
      <c r="G11363" t="s">
        <v>37481</v>
      </c>
      <c r="H11363" s="18" t="s">
        <v>37480</v>
      </c>
    </row>
    <row r="11364" spans="1:8" x14ac:dyDescent="0.25">
      <c r="A11364" s="19"/>
      <c r="G11364" t="s">
        <v>37479</v>
      </c>
      <c r="H11364" s="18" t="s">
        <v>37478</v>
      </c>
    </row>
    <row r="11365" spans="1:8" x14ac:dyDescent="0.25">
      <c r="A11365" s="19"/>
      <c r="G11365" t="s">
        <v>37477</v>
      </c>
      <c r="H11365" s="18" t="s">
        <v>37476</v>
      </c>
    </row>
    <row r="11366" spans="1:8" x14ac:dyDescent="0.25">
      <c r="A11366" s="19"/>
      <c r="G11366" t="s">
        <v>37475</v>
      </c>
      <c r="H11366" s="18" t="s">
        <v>37474</v>
      </c>
    </row>
    <row r="11367" spans="1:8" x14ac:dyDescent="0.25">
      <c r="A11367" s="19"/>
      <c r="G11367" t="s">
        <v>37473</v>
      </c>
      <c r="H11367" s="18" t="s">
        <v>37472</v>
      </c>
    </row>
    <row r="11368" spans="1:8" x14ac:dyDescent="0.25">
      <c r="A11368" s="19"/>
      <c r="G11368" t="s">
        <v>37471</v>
      </c>
      <c r="H11368" s="18" t="s">
        <v>37470</v>
      </c>
    </row>
    <row r="11369" spans="1:8" x14ac:dyDescent="0.25">
      <c r="A11369" s="19"/>
      <c r="G11369" t="s">
        <v>37469</v>
      </c>
      <c r="H11369" s="18" t="s">
        <v>37468</v>
      </c>
    </row>
    <row r="11370" spans="1:8" x14ac:dyDescent="0.25">
      <c r="A11370" s="19"/>
      <c r="G11370" t="s">
        <v>37467</v>
      </c>
      <c r="H11370" s="18" t="s">
        <v>37466</v>
      </c>
    </row>
    <row r="11371" spans="1:8" x14ac:dyDescent="0.25">
      <c r="A11371" s="19"/>
      <c r="G11371" t="s">
        <v>37465</v>
      </c>
      <c r="H11371" s="18" t="s">
        <v>37464</v>
      </c>
    </row>
    <row r="11372" spans="1:8" x14ac:dyDescent="0.25">
      <c r="A11372" s="19"/>
      <c r="G11372" t="s">
        <v>37463</v>
      </c>
      <c r="H11372" s="18" t="s">
        <v>37462</v>
      </c>
    </row>
    <row r="11373" spans="1:8" x14ac:dyDescent="0.25">
      <c r="A11373" s="19"/>
      <c r="G11373" t="s">
        <v>37461</v>
      </c>
      <c r="H11373" s="18" t="s">
        <v>37460</v>
      </c>
    </row>
    <row r="11374" spans="1:8" x14ac:dyDescent="0.25">
      <c r="A11374" s="19"/>
      <c r="G11374" t="s">
        <v>37459</v>
      </c>
      <c r="H11374" s="18" t="s">
        <v>37458</v>
      </c>
    </row>
    <row r="11375" spans="1:8" x14ac:dyDescent="0.25">
      <c r="A11375" s="19"/>
      <c r="G11375" t="s">
        <v>37457</v>
      </c>
      <c r="H11375" s="18" t="s">
        <v>37456</v>
      </c>
    </row>
    <row r="11376" spans="1:8" x14ac:dyDescent="0.25">
      <c r="A11376" s="19"/>
      <c r="G11376" t="s">
        <v>37455</v>
      </c>
      <c r="H11376" s="18" t="s">
        <v>37454</v>
      </c>
    </row>
    <row r="11377" spans="1:8" x14ac:dyDescent="0.25">
      <c r="A11377" s="19"/>
      <c r="G11377" t="s">
        <v>37453</v>
      </c>
      <c r="H11377" s="18" t="s">
        <v>37452</v>
      </c>
    </row>
    <row r="11378" spans="1:8" x14ac:dyDescent="0.25">
      <c r="A11378" s="19"/>
      <c r="G11378" t="s">
        <v>37451</v>
      </c>
      <c r="H11378" s="18" t="s">
        <v>37450</v>
      </c>
    </row>
    <row r="11379" spans="1:8" x14ac:dyDescent="0.25">
      <c r="A11379" s="19"/>
      <c r="G11379" t="s">
        <v>37449</v>
      </c>
      <c r="H11379" s="18" t="s">
        <v>37448</v>
      </c>
    </row>
    <row r="11380" spans="1:8" x14ac:dyDescent="0.25">
      <c r="A11380" s="19"/>
      <c r="G11380" t="s">
        <v>37447</v>
      </c>
      <c r="H11380" s="18" t="s">
        <v>37446</v>
      </c>
    </row>
    <row r="11381" spans="1:8" x14ac:dyDescent="0.25">
      <c r="A11381" s="19"/>
      <c r="G11381" t="s">
        <v>37445</v>
      </c>
      <c r="H11381" s="18" t="s">
        <v>37444</v>
      </c>
    </row>
    <row r="11382" spans="1:8" x14ac:dyDescent="0.25">
      <c r="A11382" s="19"/>
      <c r="G11382" t="s">
        <v>37443</v>
      </c>
      <c r="H11382" s="18" t="s">
        <v>37442</v>
      </c>
    </row>
    <row r="11383" spans="1:8" x14ac:dyDescent="0.25">
      <c r="A11383" s="19"/>
      <c r="G11383" t="s">
        <v>37441</v>
      </c>
      <c r="H11383" s="18" t="s">
        <v>37440</v>
      </c>
    </row>
    <row r="11384" spans="1:8" x14ac:dyDescent="0.25">
      <c r="A11384" s="19"/>
      <c r="G11384" t="s">
        <v>37439</v>
      </c>
      <c r="H11384" s="18" t="s">
        <v>37438</v>
      </c>
    </row>
    <row r="11385" spans="1:8" x14ac:dyDescent="0.25">
      <c r="A11385" s="19"/>
      <c r="G11385" t="s">
        <v>37437</v>
      </c>
      <c r="H11385" s="18" t="s">
        <v>37436</v>
      </c>
    </row>
    <row r="11386" spans="1:8" x14ac:dyDescent="0.25">
      <c r="A11386" s="19"/>
      <c r="G11386" t="s">
        <v>37435</v>
      </c>
      <c r="H11386" s="18" t="s">
        <v>37434</v>
      </c>
    </row>
    <row r="11387" spans="1:8" x14ac:dyDescent="0.25">
      <c r="A11387" s="19"/>
      <c r="G11387" t="s">
        <v>37433</v>
      </c>
      <c r="H11387" s="18" t="s">
        <v>37432</v>
      </c>
    </row>
    <row r="11388" spans="1:8" x14ac:dyDescent="0.25">
      <c r="A11388" s="19"/>
      <c r="G11388" t="s">
        <v>37431</v>
      </c>
      <c r="H11388" s="18" t="s">
        <v>37430</v>
      </c>
    </row>
    <row r="11389" spans="1:8" x14ac:dyDescent="0.25">
      <c r="A11389" s="19"/>
      <c r="G11389" t="s">
        <v>37429</v>
      </c>
      <c r="H11389" s="18" t="s">
        <v>37428</v>
      </c>
    </row>
    <row r="11390" spans="1:8" x14ac:dyDescent="0.25">
      <c r="A11390" s="19"/>
      <c r="G11390" t="s">
        <v>37427</v>
      </c>
      <c r="H11390" s="18" t="s">
        <v>37426</v>
      </c>
    </row>
    <row r="11391" spans="1:8" x14ac:dyDescent="0.25">
      <c r="A11391" s="19"/>
      <c r="G11391" t="s">
        <v>37425</v>
      </c>
      <c r="H11391" s="18" t="s">
        <v>37424</v>
      </c>
    </row>
    <row r="11392" spans="1:8" x14ac:dyDescent="0.25">
      <c r="A11392" s="19"/>
      <c r="G11392" t="s">
        <v>37423</v>
      </c>
      <c r="H11392" s="18" t="s">
        <v>37422</v>
      </c>
    </row>
    <row r="11393" spans="1:8" x14ac:dyDescent="0.25">
      <c r="A11393" s="19"/>
      <c r="G11393" t="s">
        <v>37421</v>
      </c>
      <c r="H11393" s="18" t="s">
        <v>37420</v>
      </c>
    </row>
    <row r="11394" spans="1:8" x14ac:dyDescent="0.25">
      <c r="A11394" s="19"/>
      <c r="G11394" t="s">
        <v>37419</v>
      </c>
      <c r="H11394" s="18" t="s">
        <v>37418</v>
      </c>
    </row>
    <row r="11395" spans="1:8" x14ac:dyDescent="0.25">
      <c r="A11395" s="19"/>
      <c r="G11395" t="s">
        <v>37417</v>
      </c>
      <c r="H11395" s="18" t="s">
        <v>37416</v>
      </c>
    </row>
    <row r="11396" spans="1:8" x14ac:dyDescent="0.25">
      <c r="A11396" s="19"/>
      <c r="G11396" t="s">
        <v>37415</v>
      </c>
      <c r="H11396" s="18" t="s">
        <v>37414</v>
      </c>
    </row>
    <row r="11397" spans="1:8" x14ac:dyDescent="0.25">
      <c r="A11397" s="19"/>
      <c r="G11397" t="s">
        <v>37413</v>
      </c>
      <c r="H11397" s="18" t="s">
        <v>37412</v>
      </c>
    </row>
    <row r="11398" spans="1:8" x14ac:dyDescent="0.25">
      <c r="A11398" s="19"/>
      <c r="G11398" t="s">
        <v>37411</v>
      </c>
      <c r="H11398" s="18" t="s">
        <v>37410</v>
      </c>
    </row>
    <row r="11399" spans="1:8" x14ac:dyDescent="0.25">
      <c r="A11399" s="19"/>
      <c r="G11399" t="s">
        <v>37409</v>
      </c>
      <c r="H11399" s="18" t="s">
        <v>37408</v>
      </c>
    </row>
    <row r="11400" spans="1:8" x14ac:dyDescent="0.25">
      <c r="A11400" s="19"/>
      <c r="G11400" t="s">
        <v>37407</v>
      </c>
      <c r="H11400" s="18" t="s">
        <v>37406</v>
      </c>
    </row>
    <row r="11401" spans="1:8" x14ac:dyDescent="0.25">
      <c r="A11401" s="19"/>
      <c r="G11401" t="s">
        <v>37405</v>
      </c>
      <c r="H11401" s="18" t="s">
        <v>37404</v>
      </c>
    </row>
    <row r="11402" spans="1:8" x14ac:dyDescent="0.25">
      <c r="A11402" s="19"/>
      <c r="G11402" t="s">
        <v>37403</v>
      </c>
      <c r="H11402" s="18" t="s">
        <v>37402</v>
      </c>
    </row>
    <row r="11403" spans="1:8" x14ac:dyDescent="0.25">
      <c r="A11403" s="19"/>
      <c r="G11403" t="s">
        <v>37401</v>
      </c>
      <c r="H11403" s="18" t="s">
        <v>37400</v>
      </c>
    </row>
    <row r="11404" spans="1:8" x14ac:dyDescent="0.25">
      <c r="A11404" s="19"/>
      <c r="G11404" t="s">
        <v>37399</v>
      </c>
      <c r="H11404" s="18" t="s">
        <v>37398</v>
      </c>
    </row>
    <row r="11405" spans="1:8" x14ac:dyDescent="0.25">
      <c r="A11405" s="19"/>
      <c r="G11405" t="s">
        <v>37397</v>
      </c>
      <c r="H11405" s="18" t="s">
        <v>37396</v>
      </c>
    </row>
  </sheetData>
  <mergeCells count="31">
    <mergeCell ref="AE1:AN1"/>
    <mergeCell ref="P1:T1"/>
    <mergeCell ref="U1:AD1"/>
    <mergeCell ref="A4177:H4177"/>
    <mergeCell ref="A4178:D4178"/>
    <mergeCell ref="E4178:H4178"/>
    <mergeCell ref="A6303:H6303"/>
    <mergeCell ref="A6304:D6304"/>
    <mergeCell ref="E6304:H6304"/>
    <mergeCell ref="K1:O1"/>
    <mergeCell ref="A19:H19"/>
    <mergeCell ref="A20:D20"/>
    <mergeCell ref="E20:H20"/>
    <mergeCell ref="A2019:H2019"/>
    <mergeCell ref="A3269:H3269"/>
    <mergeCell ref="A3270:D3270"/>
    <mergeCell ref="E3270:H3270"/>
    <mergeCell ref="A645:H645"/>
    <mergeCell ref="A646:D646"/>
    <mergeCell ref="E646:H646"/>
    <mergeCell ref="A2020:D2020"/>
    <mergeCell ref="E2020:H2020"/>
    <mergeCell ref="A10509:H10509"/>
    <mergeCell ref="A10510:D10510"/>
    <mergeCell ref="E10510:H10510"/>
    <mergeCell ref="A8117:H8117"/>
    <mergeCell ref="A8118:D8118"/>
    <mergeCell ref="E8118:H8118"/>
    <mergeCell ref="A9100:H9100"/>
    <mergeCell ref="A9101:D9101"/>
    <mergeCell ref="E9101:H9101"/>
  </mergeCells>
  <phoneticPr fontId="59" type="noConversion"/>
  <dataValidations count="1">
    <dataValidation type="list" allowBlank="1" showInputMessage="1" showErrorMessage="1" sqref="A14" xr:uid="{00000000-0002-0000-0C00-000000000000}">
      <formula1>"ETO,EMS"</formula1>
    </dataValidation>
  </dataValidations>
  <pageMargins left="0.511811024" right="0.511811024" top="0.78740157499999996" bottom="0.78740157499999996" header="0.31496062000000002" footer="0.31496062000000002"/>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7">
    <tabColor rgb="FFFF0000"/>
  </sheetPr>
  <dimension ref="A1:CO1719"/>
  <sheetViews>
    <sheetView showGridLines="0" showRowColHeaders="0" zoomScaleNormal="100" workbookViewId="0">
      <selection activeCell="D4" sqref="D4"/>
    </sheetView>
  </sheetViews>
  <sheetFormatPr defaultRowHeight="15" x14ac:dyDescent="0.25"/>
  <cols>
    <col min="1" max="1" width="40.5703125" bestFit="1" customWidth="1"/>
    <col min="2" max="2" width="27.5703125" customWidth="1"/>
    <col min="3" max="3" width="34.42578125" bestFit="1" customWidth="1"/>
    <col min="4" max="4" width="33.85546875" bestFit="1" customWidth="1"/>
    <col min="5" max="5" width="33.140625" customWidth="1"/>
    <col min="6" max="6" width="34" bestFit="1" customWidth="1"/>
    <col min="7" max="7" width="35" bestFit="1" customWidth="1"/>
    <col min="8" max="8" width="31.140625" bestFit="1" customWidth="1"/>
    <col min="9" max="9" width="30.7109375" bestFit="1" customWidth="1"/>
    <col min="10" max="10" width="31" bestFit="1" customWidth="1"/>
    <col min="11" max="11" width="24.28515625" bestFit="1" customWidth="1"/>
    <col min="12" max="12" width="29.140625" bestFit="1" customWidth="1"/>
    <col min="13" max="13" width="27.28515625" bestFit="1" customWidth="1"/>
    <col min="14" max="14" width="35" bestFit="1" customWidth="1"/>
    <col min="15" max="15" width="43.85546875" bestFit="1" customWidth="1"/>
    <col min="16" max="16" width="39.140625" bestFit="1" customWidth="1"/>
    <col min="17" max="17" width="30" bestFit="1" customWidth="1"/>
    <col min="18" max="18" width="31.7109375" bestFit="1" customWidth="1"/>
    <col min="19" max="19" width="32.42578125" bestFit="1" customWidth="1"/>
    <col min="20" max="20" width="69.28515625" bestFit="1" customWidth="1"/>
    <col min="21" max="21" width="28.5703125" bestFit="1" customWidth="1"/>
    <col min="22" max="22" width="42" bestFit="1" customWidth="1"/>
    <col min="23" max="23" width="35.7109375" bestFit="1" customWidth="1"/>
    <col min="24" max="24" width="17.28515625" bestFit="1" customWidth="1"/>
    <col min="25" max="25" width="53.85546875" bestFit="1" customWidth="1"/>
    <col min="26" max="26" width="31.7109375" bestFit="1" customWidth="1"/>
    <col min="27" max="27" width="26.7109375" bestFit="1" customWidth="1"/>
    <col min="28" max="28" width="28.28515625" customWidth="1"/>
    <col min="29" max="29" width="31.5703125" bestFit="1" customWidth="1"/>
    <col min="30" max="30" width="33" bestFit="1" customWidth="1"/>
    <col min="31" max="31" width="21.7109375" bestFit="1" customWidth="1"/>
    <col min="32" max="32" width="18.7109375" bestFit="1" customWidth="1"/>
    <col min="33" max="33" width="34.28515625" bestFit="1" customWidth="1"/>
    <col min="34" max="34" width="31.7109375" bestFit="1" customWidth="1"/>
    <col min="35" max="35" width="28.140625" bestFit="1" customWidth="1"/>
    <col min="36" max="36" width="35.85546875" bestFit="1" customWidth="1"/>
    <col min="37" max="37" width="26.42578125" bestFit="1" customWidth="1"/>
    <col min="38" max="38" width="14" customWidth="1"/>
    <col min="39" max="39" width="30.28515625" bestFit="1" customWidth="1"/>
    <col min="40" max="40" width="35.42578125" bestFit="1" customWidth="1"/>
    <col min="41" max="41" width="33.42578125" bestFit="1" customWidth="1"/>
    <col min="42" max="42" width="30" bestFit="1" customWidth="1"/>
    <col min="43" max="43" width="30.5703125" bestFit="1" customWidth="1"/>
    <col min="44" max="44" width="25.42578125" bestFit="1" customWidth="1"/>
    <col min="45" max="45" width="37.42578125" bestFit="1" customWidth="1"/>
    <col min="46" max="46" width="44.42578125" bestFit="1" customWidth="1"/>
    <col min="47" max="47" width="26.42578125" bestFit="1" customWidth="1"/>
    <col min="48" max="48" width="34.28515625" bestFit="1" customWidth="1"/>
    <col min="49" max="49" width="29.5703125" bestFit="1" customWidth="1"/>
    <col min="50" max="50" width="26" bestFit="1" customWidth="1"/>
    <col min="51" max="51" width="28.28515625" bestFit="1" customWidth="1"/>
    <col min="52" max="52" width="26.7109375" bestFit="1" customWidth="1"/>
    <col min="53" max="53" width="24.42578125" bestFit="1" customWidth="1"/>
    <col min="54" max="54" width="30.140625" bestFit="1" customWidth="1"/>
    <col min="55" max="55" width="23.140625" bestFit="1" customWidth="1"/>
    <col min="56" max="56" width="51.42578125" bestFit="1" customWidth="1"/>
    <col min="57" max="57" width="30.140625" bestFit="1" customWidth="1"/>
    <col min="58" max="58" width="20.7109375" bestFit="1" customWidth="1"/>
    <col min="59" max="59" width="37.42578125" bestFit="1" customWidth="1"/>
    <col min="60" max="60" width="39.28515625" bestFit="1" customWidth="1"/>
    <col min="61" max="61" width="27.42578125" bestFit="1" customWidth="1"/>
    <col min="62" max="62" width="18.85546875" bestFit="1" customWidth="1"/>
    <col min="63" max="63" width="25.7109375" bestFit="1" customWidth="1"/>
    <col min="64" max="64" width="23.85546875" bestFit="1" customWidth="1"/>
    <col min="65" max="65" width="28.85546875" bestFit="1" customWidth="1"/>
    <col min="66" max="66" width="14.85546875" bestFit="1" customWidth="1"/>
    <col min="67" max="67" width="30.28515625" bestFit="1" customWidth="1"/>
    <col min="68" max="68" width="25.42578125" bestFit="1" customWidth="1"/>
    <col min="69" max="69" width="27.85546875" bestFit="1" customWidth="1"/>
    <col min="70" max="70" width="39.140625" bestFit="1" customWidth="1"/>
    <col min="71" max="71" width="24.28515625" bestFit="1" customWidth="1"/>
    <col min="72" max="72" width="33.42578125" bestFit="1" customWidth="1"/>
    <col min="73" max="73" width="17.7109375" bestFit="1" customWidth="1"/>
    <col min="74" max="74" width="18.140625" bestFit="1" customWidth="1"/>
    <col min="75" max="75" width="30.140625" bestFit="1" customWidth="1"/>
    <col min="76" max="76" width="23.5703125" bestFit="1" customWidth="1"/>
    <col min="77" max="77" width="27.85546875" bestFit="1" customWidth="1"/>
    <col min="78" max="78" width="31.7109375" bestFit="1" customWidth="1"/>
    <col min="79" max="79" width="17.28515625" bestFit="1" customWidth="1"/>
    <col min="80" max="80" width="25.5703125" bestFit="1" customWidth="1"/>
    <col min="81" max="81" width="31.7109375" bestFit="1" customWidth="1"/>
    <col min="82" max="82" width="33.140625" bestFit="1" customWidth="1"/>
    <col min="83" max="83" width="26.42578125" bestFit="1" customWidth="1"/>
    <col min="84" max="84" width="18" bestFit="1" customWidth="1"/>
    <col min="85" max="85" width="18.28515625" bestFit="1" customWidth="1"/>
    <col min="86" max="86" width="25.28515625" bestFit="1" customWidth="1"/>
    <col min="87" max="87" width="24" bestFit="1" customWidth="1"/>
    <col min="88" max="88" width="33.140625" bestFit="1" customWidth="1"/>
    <col min="89" max="90" width="33.85546875" bestFit="1" customWidth="1"/>
    <col min="91" max="91" width="35.140625" bestFit="1" customWidth="1"/>
    <col min="93" max="93" width="22.140625" bestFit="1" customWidth="1"/>
  </cols>
  <sheetData>
    <row r="1" spans="1:53" ht="15.75" thickBot="1" x14ac:dyDescent="0.3">
      <c r="A1" s="743" t="s">
        <v>172</v>
      </c>
      <c r="B1" s="744" t="s">
        <v>173</v>
      </c>
      <c r="C1" s="744" t="s">
        <v>3792</v>
      </c>
      <c r="D1" s="744" t="s">
        <v>174</v>
      </c>
      <c r="E1" s="744" t="s">
        <v>175</v>
      </c>
      <c r="F1" s="744" t="s">
        <v>176</v>
      </c>
      <c r="G1" s="744" t="s">
        <v>177</v>
      </c>
      <c r="H1" s="744" t="s">
        <v>178</v>
      </c>
      <c r="I1" s="744" t="s">
        <v>179</v>
      </c>
      <c r="J1" s="744" t="s">
        <v>180</v>
      </c>
      <c r="K1" s="744" t="s">
        <v>181</v>
      </c>
      <c r="L1" s="744" t="s">
        <v>182</v>
      </c>
      <c r="M1" s="744" t="s">
        <v>183</v>
      </c>
      <c r="N1" s="744" t="s">
        <v>184</v>
      </c>
      <c r="O1" s="744" t="s">
        <v>185</v>
      </c>
      <c r="P1" s="744" t="s">
        <v>186</v>
      </c>
      <c r="Q1" s="744" t="s">
        <v>187</v>
      </c>
      <c r="R1" s="744" t="s">
        <v>188</v>
      </c>
      <c r="S1" s="744" t="s">
        <v>189</v>
      </c>
      <c r="T1" s="744" t="s">
        <v>190</v>
      </c>
      <c r="U1" s="744" t="s">
        <v>191</v>
      </c>
      <c r="V1" s="744" t="s">
        <v>192</v>
      </c>
      <c r="W1" s="744" t="s">
        <v>193</v>
      </c>
      <c r="X1" s="744" t="s">
        <v>194</v>
      </c>
      <c r="Y1" s="745" t="s">
        <v>195</v>
      </c>
      <c r="Z1" s="745" t="s">
        <v>59</v>
      </c>
      <c r="AA1" s="746"/>
      <c r="AB1" s="746"/>
      <c r="AC1" s="746"/>
      <c r="AD1" s="746"/>
      <c r="AE1" s="746"/>
      <c r="AF1" s="746"/>
      <c r="AG1" s="746"/>
      <c r="AH1" s="746"/>
      <c r="AI1" s="746"/>
      <c r="AJ1" s="746"/>
      <c r="AK1" s="746"/>
      <c r="AL1" s="747"/>
      <c r="AM1" s="748" t="s">
        <v>8874</v>
      </c>
      <c r="AN1" s="748" t="s">
        <v>37294</v>
      </c>
      <c r="AO1" s="748" t="s">
        <v>37295</v>
      </c>
      <c r="AP1" s="748" t="s">
        <v>37296</v>
      </c>
      <c r="AQ1" s="749" t="s">
        <v>37297</v>
      </c>
      <c r="AR1" s="746"/>
      <c r="AS1" s="746"/>
      <c r="AT1" s="746"/>
      <c r="AU1" s="746"/>
      <c r="AV1" s="746"/>
      <c r="AW1" s="746"/>
      <c r="AX1" s="746"/>
      <c r="AY1" s="746"/>
      <c r="AZ1" s="746"/>
      <c r="BA1" s="746"/>
    </row>
    <row r="2" spans="1:53" ht="15.75" thickBot="1" x14ac:dyDescent="0.3">
      <c r="A2" s="750">
        <f>'FSA MICRO &lt;=10'!C7</f>
        <v>0</v>
      </c>
      <c r="B2" s="751">
        <f>'FSA MICRO &gt;10'!C7</f>
        <v>0</v>
      </c>
      <c r="C2" s="751">
        <f>SOLICITACAO!C7</f>
        <v>0</v>
      </c>
      <c r="D2" s="752" t="str">
        <f>IF(A2=0,"",'FSA MICRO &lt;=10'!C7)&amp;IF(CONFIG!B2=0,"",'FSA MICRO &gt;10'!C7)&amp;IF(CONFIG!C2=0,"",SOLICITACAO!C7)</f>
        <v/>
      </c>
      <c r="E2" s="751" t="str">
        <f>IF(A2=0,"",'FSA MICRO &lt;=10'!C8)&amp;IF(CONFIG!B2=0,"",'FSA MICRO &gt;10'!C8)&amp;IF(CONFIG!C2=0,"",SOLICITACAO!C8)</f>
        <v/>
      </c>
      <c r="F2" s="751" t="str">
        <f>IF(A2=0,"",'FSA MICRO &lt;=10'!I7)&amp;IF(CONFIG!B2=0,"",'FSA MICRO &gt;10'!I7)&amp;IF(CONFIG!C2=0,"",SOLICITACAO!I7)</f>
        <v/>
      </c>
      <c r="G2" s="751" t="str">
        <f>IF(A2=0,"",'FSA MICRO &lt;=10'!C9)&amp;IF(CONFIG!B2=0,"",'FSA MICRO &gt;10'!C9)&amp;IF(CONFIG!C2=0,"",SOLICITACAO!C9)</f>
        <v/>
      </c>
      <c r="H2" s="751" t="str">
        <f>IF(A2=0,"",'FSA MICRO &lt;=10'!C10)&amp;IF(CONFIG!B2=0,"",'FSA MICRO &gt;10'!C10)&amp;IF(CONFIG!C2=0,"",SOLICITACAO!C10)</f>
        <v/>
      </c>
      <c r="I2" s="751" t="str">
        <f>IF(A2=0,"",'FSA MICRO &lt;=10'!E10)&amp;IF(CONFIG!B2=0,"",'FSA MICRO &gt;10'!E10)&amp;IF(CONFIG!C2=0,"",SOLICITACAO!E10)</f>
        <v/>
      </c>
      <c r="J2" s="753" t="str">
        <f>IF(A2=0,"",'FSA MICRO &lt;=10'!I11)&amp;IF(CONFIG!B2=0,"",'FSA MICRO &gt;10'!I11)&amp;IF(CONFIG!C2=0,"",SOLICITACAO!I11)</f>
        <v/>
      </c>
      <c r="K2" s="751" t="str">
        <f>IF(A2=0,"",'FSA MICRO &lt;=10'!C11)&amp;IF(CONFIG!B2=0,"",'FSA MICRO &gt;10'!C11)&amp;IF(CONFIG!C2=0,"",SOLICITACAO!C11)</f>
        <v/>
      </c>
      <c r="L2" s="751" t="str">
        <f>IF(A2=0,"",'FSA MICRO &lt;=10'!I10)&amp;IF(CONFIG!B2=0,"",'FSA MICRO &gt;10'!I10)&amp;IF(CONFIG!C2=0,"",SOLICITACAO!I10)</f>
        <v/>
      </c>
      <c r="M2" s="751" t="str">
        <f>IF(A2=0,"",'FSA MICRO &lt;=10'!K10)&amp;IF(CONFIG!B2=0,"",'FSA MICRO &gt;10'!K10)&amp;IF(CONFIG!C2=0,"",SOLICITACAO!K10)</f>
        <v/>
      </c>
      <c r="N2" s="754" t="str">
        <f>IF(ISERROR(VALUE(M2)),"",VALUE(M2))</f>
        <v/>
      </c>
      <c r="O2" s="751" t="str">
        <f>IF(A2=0,"",'FSA MICRO &lt;=10'!C12)&amp;IF(CONFIG!B2=0,"",'FSA MICRO &gt;10'!C12)&amp;IF(CONFIG!C2=0,"",SOLICITACAO!C12)</f>
        <v/>
      </c>
      <c r="P2" s="755" t="str">
        <f>IF(ISERROR(VALUE(O2)),"",VALUE(O2))</f>
        <v/>
      </c>
      <c r="Q2" s="751" t="str">
        <f>IF(A2=0,"",'FSA MICRO &lt;=10'!I12)&amp;IF(CONFIG!B2=0,"",'FSA MICRO &gt;10'!I12)&amp;IF(CONFIG!C2=0,"",SOLICITACAO!I12)</f>
        <v/>
      </c>
      <c r="R2" s="756" t="str">
        <f>IF(ISERROR(VALUE(Q2)),"",VALUE(Q2))</f>
        <v/>
      </c>
      <c r="S2" s="757" t="str">
        <f>IF(A2=0,"",'FSA MICRO &lt;=10'!C13)&amp;IF(CONFIG!B2=0,"",'FSA MICRO &gt;10'!C13)&amp;IF(CONFIG!C2=0,"",SOLICITACAO!C13)</f>
        <v/>
      </c>
      <c r="T2" s="758" t="str">
        <f>IF(ISERROR(VALUE(S2)),"",VALUE(S2))</f>
        <v/>
      </c>
      <c r="U2" s="758" t="str">
        <f>IF(A2=0,"",'FSA MICRO &lt;=10'!D15)&amp;IF(CONFIG!B2=0,"",'FSA MICRO &gt;10'!D15)&amp;IF(CONFIG!C2=0,"",SOLICITACAO!D15)</f>
        <v/>
      </c>
      <c r="V2" s="758" t="str">
        <f>IF(A2=0,"",'FSA MICRO &lt;=10'!J15)&amp;IF(CONFIG!B2=0,"",'FSA MICRO &gt;10'!J15)&amp;IF(CONFIG!C2=0,"",SOLICITACAO!J15)</f>
        <v/>
      </c>
      <c r="W2" s="758" t="str">
        <f>IF(A2=0,"",'FSA MICRO &lt;=10'!D16)&amp;IF(CONFIG!B2=0,"",'FSA MICRO &gt;10'!D16)&amp;IF(CONFIG!C2=0,"",SOLICITACAO!D16)</f>
        <v/>
      </c>
      <c r="X2" s="758" t="str">
        <f>IF(A2=0,"",'FSA MICRO &lt;=10'!D17)&amp;IF(CONFIG!B2=0,"",'FSA MICRO &gt;10'!D17)&amp;IF(CONFIG!C2=0,"",SOLICITACAO!D17)</f>
        <v/>
      </c>
      <c r="Y2" s="759" t="str">
        <f>IF(A2=0,"",'FSA MICRO &lt;=10'!D20)&amp;IF(CONFIG!B2=0,"",'FSA MICRO &gt;10'!D20)&amp;IF(CONFIG!C2=0,"",SOLICITACAO!D20)</f>
        <v/>
      </c>
      <c r="Z2" s="760" t="str">
        <f>IF(SOLICITACAO!H20=0,"",SOLICITACAO!H20)</f>
        <v/>
      </c>
      <c r="AA2" s="746"/>
      <c r="AB2" s="746"/>
      <c r="AC2" s="746"/>
      <c r="AD2" s="746"/>
      <c r="AE2" s="761"/>
      <c r="AF2" s="761"/>
      <c r="AG2" s="761"/>
      <c r="AH2" s="761"/>
      <c r="AI2" s="761"/>
      <c r="AJ2" s="761"/>
      <c r="AK2" s="761"/>
      <c r="AL2" s="762" t="s">
        <v>204</v>
      </c>
      <c r="AM2" s="763" t="s">
        <v>37298</v>
      </c>
      <c r="AN2" s="764" t="s">
        <v>37299</v>
      </c>
      <c r="AO2" s="764" t="s">
        <v>37300</v>
      </c>
      <c r="AP2" s="764" t="s">
        <v>37301</v>
      </c>
      <c r="AQ2" s="765" t="s">
        <v>37302</v>
      </c>
      <c r="AR2" s="761"/>
      <c r="AS2" s="746"/>
      <c r="AT2" s="746"/>
      <c r="AU2" s="746"/>
      <c r="AV2" s="746"/>
      <c r="AW2" s="746"/>
      <c r="AX2" s="746"/>
      <c r="AY2" s="746"/>
      <c r="AZ2" s="746"/>
      <c r="BA2" s="746"/>
    </row>
    <row r="3" spans="1:53" ht="15.75" thickBot="1" x14ac:dyDescent="0.3">
      <c r="A3" s="746"/>
      <c r="B3" s="746"/>
      <c r="C3" s="746"/>
      <c r="D3" s="746"/>
      <c r="E3" s="746"/>
      <c r="F3" s="746"/>
      <c r="G3" s="746"/>
      <c r="H3" s="746"/>
      <c r="I3" s="746"/>
      <c r="J3" s="746"/>
      <c r="K3" s="746"/>
      <c r="L3" s="746"/>
      <c r="M3" s="746"/>
      <c r="N3" s="746"/>
      <c r="O3" s="746"/>
      <c r="P3" s="746"/>
      <c r="Q3" s="746"/>
      <c r="R3" s="746"/>
      <c r="S3" s="746"/>
      <c r="T3" s="746"/>
      <c r="U3" s="746"/>
      <c r="V3" s="746"/>
      <c r="W3" s="746"/>
      <c r="X3" s="746"/>
      <c r="Y3" s="746"/>
      <c r="Z3" s="746"/>
      <c r="AA3" s="746"/>
      <c r="AB3" s="746"/>
      <c r="AC3" s="746"/>
      <c r="AD3" s="746"/>
      <c r="AE3" s="746"/>
      <c r="AF3" s="746"/>
      <c r="AG3" s="746"/>
      <c r="AH3" s="746"/>
      <c r="AI3" s="746"/>
      <c r="AJ3" s="746"/>
      <c r="AK3" s="746"/>
      <c r="AL3" s="762" t="s">
        <v>14745</v>
      </c>
      <c r="AM3" s="766" t="s">
        <v>37303</v>
      </c>
      <c r="AN3" s="767" t="s">
        <v>37304</v>
      </c>
      <c r="AO3" s="767" t="s">
        <v>37305</v>
      </c>
      <c r="AP3" s="767" t="s">
        <v>37306</v>
      </c>
      <c r="AQ3" s="768" t="s">
        <v>37307</v>
      </c>
      <c r="AR3" s="746"/>
      <c r="AS3" s="746"/>
      <c r="AT3" s="746"/>
      <c r="AU3" s="746"/>
      <c r="AV3" s="746"/>
      <c r="AW3" s="746"/>
      <c r="AX3" s="746"/>
      <c r="AY3" s="746"/>
      <c r="AZ3" s="746"/>
      <c r="BA3" s="746"/>
    </row>
    <row r="4" spans="1:53" ht="16.5" thickBot="1" x14ac:dyDescent="0.3">
      <c r="A4" s="769" t="s">
        <v>196</v>
      </c>
      <c r="B4" s="770">
        <f>IF(A2&lt;&gt;0,A1,IF(B2&lt;&gt;0,B1,IF(C2&lt;&gt;0,C1,0)))</f>
        <v>0</v>
      </c>
      <c r="C4" s="771" t="s">
        <v>197</v>
      </c>
      <c r="D4" s="772">
        <v>45280</v>
      </c>
      <c r="E4" s="746"/>
      <c r="F4" s="746"/>
      <c r="G4" s="773" t="s">
        <v>198</v>
      </c>
      <c r="H4" s="774" t="s">
        <v>199</v>
      </c>
      <c r="I4" s="775" t="s">
        <v>200</v>
      </c>
      <c r="J4" s="776" t="s">
        <v>201</v>
      </c>
      <c r="K4" s="777" t="s">
        <v>202</v>
      </c>
      <c r="L4" s="778" t="s">
        <v>203</v>
      </c>
      <c r="M4" s="779" t="s">
        <v>203</v>
      </c>
      <c r="N4" s="780" t="s">
        <v>204</v>
      </c>
      <c r="O4" s="781" t="s">
        <v>205</v>
      </c>
      <c r="P4" s="781" t="s">
        <v>206</v>
      </c>
      <c r="Q4" s="781" t="s">
        <v>207</v>
      </c>
      <c r="R4" s="781" t="s">
        <v>208</v>
      </c>
      <c r="S4" s="781" t="s">
        <v>209</v>
      </c>
      <c r="T4" s="781" t="s">
        <v>210</v>
      </c>
      <c r="U4" s="781" t="s">
        <v>14745</v>
      </c>
      <c r="V4" s="781" t="s">
        <v>212</v>
      </c>
      <c r="W4" s="781" t="s">
        <v>213</v>
      </c>
      <c r="X4" s="782" t="s">
        <v>214</v>
      </c>
      <c r="Y4" s="779" t="s">
        <v>192</v>
      </c>
      <c r="Z4" s="783" t="s">
        <v>215</v>
      </c>
      <c r="AA4" s="783" t="s">
        <v>216</v>
      </c>
      <c r="AB4" s="778" t="s">
        <v>217</v>
      </c>
      <c r="AC4" s="746"/>
      <c r="AD4" s="746"/>
      <c r="AE4" s="746"/>
      <c r="AF4" s="746"/>
      <c r="AG4" s="746"/>
      <c r="AH4" s="746"/>
      <c r="AI4" s="779" t="s">
        <v>203</v>
      </c>
      <c r="AJ4" s="784" t="s">
        <v>203</v>
      </c>
      <c r="AK4" s="746"/>
      <c r="AL4" s="762" t="s">
        <v>206</v>
      </c>
      <c r="AM4" s="766" t="s">
        <v>37376</v>
      </c>
      <c r="AN4" s="767" t="s">
        <v>37308</v>
      </c>
      <c r="AO4" s="767" t="s">
        <v>37309</v>
      </c>
      <c r="AP4" s="767" t="s">
        <v>37310</v>
      </c>
      <c r="AQ4" s="768" t="s">
        <v>37308</v>
      </c>
      <c r="AR4" s="746"/>
      <c r="AS4" s="746"/>
      <c r="AT4" s="746"/>
      <c r="AU4" s="746"/>
      <c r="AV4" s="746"/>
      <c r="AW4" s="746"/>
      <c r="AX4" s="746"/>
      <c r="AY4" s="746"/>
      <c r="AZ4" s="746"/>
      <c r="BA4" s="746"/>
    </row>
    <row r="5" spans="1:53" ht="15.75" thickBot="1" x14ac:dyDescent="0.3">
      <c r="A5" s="785" t="s">
        <v>218</v>
      </c>
      <c r="B5" s="786">
        <v>0</v>
      </c>
      <c r="C5" s="771" t="s">
        <v>219</v>
      </c>
      <c r="D5" s="772" t="str">
        <f>IF(A2=0,"",'FSA MICRO &lt;=10'!D20)&amp;IF(CONFIG!B2=0,"",'FSA MICRO &gt;10'!D20)&amp;IF(CONFIG!C2=0,"",SOLICITACAO!D20)</f>
        <v/>
      </c>
      <c r="E5" s="746"/>
      <c r="F5" s="746"/>
      <c r="G5" s="787">
        <v>0</v>
      </c>
      <c r="H5" s="788">
        <v>2</v>
      </c>
      <c r="I5" s="789">
        <v>1.5</v>
      </c>
      <c r="J5" s="790" t="s">
        <v>220</v>
      </c>
      <c r="K5" s="791" t="s">
        <v>204</v>
      </c>
      <c r="L5" s="792">
        <v>230</v>
      </c>
      <c r="M5" s="790">
        <v>115</v>
      </c>
      <c r="N5" s="767">
        <v>127</v>
      </c>
      <c r="O5" s="767">
        <v>127</v>
      </c>
      <c r="P5" s="767">
        <v>127</v>
      </c>
      <c r="Q5" s="767" t="s">
        <v>222</v>
      </c>
      <c r="R5" s="767" t="s">
        <v>224</v>
      </c>
      <c r="S5" s="767">
        <v>220</v>
      </c>
      <c r="T5" s="793" t="s">
        <v>223</v>
      </c>
      <c r="U5" s="767">
        <v>127</v>
      </c>
      <c r="V5" s="794">
        <v>230</v>
      </c>
      <c r="W5" s="764" t="s">
        <v>222</v>
      </c>
      <c r="X5" s="795">
        <v>230</v>
      </c>
      <c r="Y5" s="796">
        <v>115</v>
      </c>
      <c r="Z5" s="796" t="s">
        <v>225</v>
      </c>
      <c r="AA5" s="796" t="s">
        <v>226</v>
      </c>
      <c r="AB5" s="791" t="s">
        <v>227</v>
      </c>
      <c r="AC5" s="746"/>
      <c r="AD5" s="746"/>
      <c r="AE5" s="746"/>
      <c r="AF5" s="746"/>
      <c r="AG5" s="746"/>
      <c r="AH5" s="746"/>
      <c r="AI5" s="790">
        <v>115</v>
      </c>
      <c r="AJ5" s="797">
        <v>230</v>
      </c>
      <c r="AK5" s="746"/>
      <c r="AL5" s="762" t="s">
        <v>205</v>
      </c>
      <c r="AM5" s="766" t="s">
        <v>37311</v>
      </c>
      <c r="AN5" s="767" t="s">
        <v>37312</v>
      </c>
      <c r="AO5" s="767" t="s">
        <v>37313</v>
      </c>
      <c r="AP5" s="767" t="s">
        <v>37314</v>
      </c>
      <c r="AQ5" s="768" t="s">
        <v>37307</v>
      </c>
      <c r="AR5" s="746"/>
      <c r="AS5" s="746"/>
      <c r="AT5" s="746"/>
      <c r="AU5" s="746"/>
      <c r="AV5" s="746"/>
      <c r="AW5" s="746"/>
      <c r="AX5" s="746"/>
      <c r="AY5" s="746"/>
      <c r="AZ5" s="746"/>
      <c r="BA5" s="746"/>
    </row>
    <row r="6" spans="1:53" ht="15.75" thickBot="1" x14ac:dyDescent="0.3">
      <c r="A6" s="798" t="s">
        <v>228</v>
      </c>
      <c r="B6" s="799">
        <v>1</v>
      </c>
      <c r="C6" s="746"/>
      <c r="D6" s="746"/>
      <c r="E6" s="746"/>
      <c r="F6" s="746"/>
      <c r="G6" s="787">
        <v>1</v>
      </c>
      <c r="H6" s="788">
        <v>4</v>
      </c>
      <c r="I6" s="789">
        <v>2.5</v>
      </c>
      <c r="J6" s="790" t="s">
        <v>229</v>
      </c>
      <c r="K6" s="791" t="s">
        <v>14745</v>
      </c>
      <c r="L6" s="792" t="s">
        <v>223</v>
      </c>
      <c r="M6" s="790">
        <v>127</v>
      </c>
      <c r="N6" s="767">
        <v>220</v>
      </c>
      <c r="O6" s="767">
        <v>220</v>
      </c>
      <c r="P6" s="767">
        <v>220</v>
      </c>
      <c r="Q6" s="767" t="s">
        <v>223</v>
      </c>
      <c r="R6" s="767">
        <v>440</v>
      </c>
      <c r="S6" s="767">
        <v>380</v>
      </c>
      <c r="T6" s="746" t="s">
        <v>222</v>
      </c>
      <c r="U6" s="767">
        <v>220</v>
      </c>
      <c r="V6" s="746" t="s">
        <v>223</v>
      </c>
      <c r="W6" s="767" t="s">
        <v>230</v>
      </c>
      <c r="X6" s="791" t="s">
        <v>224</v>
      </c>
      <c r="Y6" s="796">
        <v>120</v>
      </c>
      <c r="Z6" s="796" t="s">
        <v>232</v>
      </c>
      <c r="AA6" s="796" t="s">
        <v>226</v>
      </c>
      <c r="AB6" s="791" t="s">
        <v>233</v>
      </c>
      <c r="AC6" s="746"/>
      <c r="AD6" s="746"/>
      <c r="AE6" s="746"/>
      <c r="AF6" s="746"/>
      <c r="AG6" s="746"/>
      <c r="AH6" s="746"/>
      <c r="AI6" s="790">
        <v>127</v>
      </c>
      <c r="AJ6" s="797" t="s">
        <v>223</v>
      </c>
      <c r="AK6" s="746"/>
      <c r="AL6" s="762" t="s">
        <v>209</v>
      </c>
      <c r="AM6" s="766" t="s">
        <v>37315</v>
      </c>
      <c r="AN6" s="767" t="s">
        <v>37316</v>
      </c>
      <c r="AO6" s="767" t="s">
        <v>37317</v>
      </c>
      <c r="AP6" s="767" t="s">
        <v>37301</v>
      </c>
      <c r="AQ6" s="768" t="s">
        <v>37318</v>
      </c>
      <c r="AR6" s="746"/>
      <c r="AS6" s="746"/>
      <c r="AT6" s="746"/>
      <c r="AU6" s="746"/>
      <c r="AV6" s="746"/>
      <c r="AW6" s="746"/>
      <c r="AX6" s="746"/>
      <c r="AY6" s="746"/>
      <c r="AZ6" s="746"/>
      <c r="BA6" s="746"/>
    </row>
    <row r="7" spans="1:53" ht="15.75" thickBot="1" x14ac:dyDescent="0.3">
      <c r="A7" s="800" t="s">
        <v>234</v>
      </c>
      <c r="B7" s="801"/>
      <c r="C7" s="802"/>
      <c r="D7" s="803" t="s">
        <v>235</v>
      </c>
      <c r="E7" s="804"/>
      <c r="F7" s="803" t="s">
        <v>236</v>
      </c>
      <c r="G7" s="787">
        <v>5</v>
      </c>
      <c r="H7" s="788">
        <v>6</v>
      </c>
      <c r="I7" s="789">
        <v>4</v>
      </c>
      <c r="J7" s="790" t="s">
        <v>237</v>
      </c>
      <c r="K7" s="791" t="s">
        <v>206</v>
      </c>
      <c r="L7" s="792" t="s">
        <v>222</v>
      </c>
      <c r="M7" s="790">
        <v>220</v>
      </c>
      <c r="N7" s="767" t="s">
        <v>37336</v>
      </c>
      <c r="O7" s="767">
        <v>254</v>
      </c>
      <c r="P7" s="767">
        <v>254</v>
      </c>
      <c r="Q7" s="767" t="s">
        <v>221</v>
      </c>
      <c r="R7" s="767" t="s">
        <v>37332</v>
      </c>
      <c r="S7" s="767" t="s">
        <v>37336</v>
      </c>
      <c r="T7" s="746" t="s">
        <v>224</v>
      </c>
      <c r="U7" s="767">
        <v>380</v>
      </c>
      <c r="V7" s="746" t="s">
        <v>224</v>
      </c>
      <c r="W7" s="767" t="s">
        <v>239</v>
      </c>
      <c r="X7" s="791" t="s">
        <v>238</v>
      </c>
      <c r="Y7" s="796">
        <v>127</v>
      </c>
      <c r="Z7" s="796" t="s">
        <v>240</v>
      </c>
      <c r="AA7" s="796" t="s">
        <v>226</v>
      </c>
      <c r="AB7" s="791" t="s">
        <v>241</v>
      </c>
      <c r="AC7" s="746"/>
      <c r="AD7" s="746"/>
      <c r="AE7" s="746"/>
      <c r="AF7" s="746"/>
      <c r="AG7" s="746"/>
      <c r="AH7" s="746"/>
      <c r="AI7" s="790">
        <v>220</v>
      </c>
      <c r="AJ7" s="797" t="s">
        <v>222</v>
      </c>
      <c r="AK7" s="746"/>
      <c r="AL7" s="762" t="s">
        <v>213</v>
      </c>
      <c r="AM7" s="766" t="s">
        <v>37319</v>
      </c>
      <c r="AN7" s="767" t="s">
        <v>37320</v>
      </c>
      <c r="AO7" s="767" t="s">
        <v>37321</v>
      </c>
      <c r="AP7" s="767" t="s">
        <v>37322</v>
      </c>
      <c r="AQ7" s="805" t="s">
        <v>37377</v>
      </c>
      <c r="AR7" s="746"/>
      <c r="AS7" s="746"/>
      <c r="AT7" s="746"/>
      <c r="AU7" s="746"/>
      <c r="AV7" s="746"/>
      <c r="AW7" s="746"/>
      <c r="AX7" s="746"/>
      <c r="AY7" s="746"/>
      <c r="AZ7" s="746"/>
      <c r="BA7" s="746"/>
    </row>
    <row r="8" spans="1:53" x14ac:dyDescent="0.25">
      <c r="A8" s="790" t="s">
        <v>174</v>
      </c>
      <c r="B8" s="806" t="str">
        <f>$D$2</f>
        <v/>
      </c>
      <c r="C8" s="791"/>
      <c r="D8" s="807" t="str">
        <f>IF(D2="","C7; ","")&amp;IF(E2="","C8; ","")&amp;IF(F2="","I7;","")&amp;IF(G2="","C9;","")&amp;IF(I2="","E10;","")&amp;IF(J2="","I10;","")&amp;IF(K2="","C11; ","")&amp;IF(L2="","I11;","")&amp;IF(M2="","K11;","")&amp;IF(OR(Q2="",Q2=0),"I12;","")&amp;IF(T2="","C13;","")&amp;IF(U2=0,"D15;","")&amp;IF(V2="","J15;","")&amp;IF(W2="","D16;","")&amp;IF(X2="","D17;","")&amp;IF(Y2="","D20; ","")</f>
        <v xml:space="preserve">C7; C8; I7;C9;E10;I10;C11; I11;K11;I12;C13;J15;D16;D17;D20; </v>
      </c>
      <c r="E8" s="808"/>
      <c r="F8" s="809" t="s">
        <v>242</v>
      </c>
      <c r="G8" s="787">
        <v>10</v>
      </c>
      <c r="H8" s="788">
        <v>10</v>
      </c>
      <c r="I8" s="789">
        <v>6</v>
      </c>
      <c r="J8" s="790" t="s">
        <v>243</v>
      </c>
      <c r="K8" s="791" t="s">
        <v>205</v>
      </c>
      <c r="L8" s="792" t="s">
        <v>230</v>
      </c>
      <c r="M8" s="790">
        <v>230</v>
      </c>
      <c r="N8" s="767" t="s">
        <v>285</v>
      </c>
      <c r="O8" s="767">
        <v>380</v>
      </c>
      <c r="P8" s="767" t="s">
        <v>37332</v>
      </c>
      <c r="Q8" s="767" t="s">
        <v>224</v>
      </c>
      <c r="R8" s="767" t="s">
        <v>37333</v>
      </c>
      <c r="S8" s="767" t="s">
        <v>37332</v>
      </c>
      <c r="T8" s="746" t="s">
        <v>238</v>
      </c>
      <c r="U8" s="767">
        <v>230</v>
      </c>
      <c r="V8" s="746" t="s">
        <v>239</v>
      </c>
      <c r="W8" s="767" t="s">
        <v>238</v>
      </c>
      <c r="X8" s="791"/>
      <c r="Y8" s="796" t="s">
        <v>244</v>
      </c>
      <c r="Z8" s="796" t="s">
        <v>245</v>
      </c>
      <c r="AA8" s="796" t="s">
        <v>226</v>
      </c>
      <c r="AB8" s="791" t="s">
        <v>246</v>
      </c>
      <c r="AC8" s="746"/>
      <c r="AD8" s="746"/>
      <c r="AE8" s="746"/>
      <c r="AF8" s="746"/>
      <c r="AG8" s="746"/>
      <c r="AH8" s="746"/>
      <c r="AI8" s="790">
        <v>230</v>
      </c>
      <c r="AJ8" s="797" t="s">
        <v>230</v>
      </c>
      <c r="AK8" s="746"/>
      <c r="AL8" s="762" t="s">
        <v>14745</v>
      </c>
      <c r="AM8" s="766" t="s">
        <v>37303</v>
      </c>
      <c r="AN8" s="767" t="s">
        <v>37304</v>
      </c>
      <c r="AO8" s="767" t="s">
        <v>37305</v>
      </c>
      <c r="AP8" s="767" t="s">
        <v>37306</v>
      </c>
      <c r="AQ8" s="768" t="s">
        <v>37307</v>
      </c>
      <c r="AR8" s="746"/>
      <c r="AS8" s="746"/>
      <c r="AT8" s="746"/>
      <c r="AU8" s="746"/>
      <c r="AV8" s="746"/>
      <c r="AW8" s="746"/>
      <c r="AX8" s="746"/>
      <c r="AY8" s="746"/>
      <c r="AZ8" s="746"/>
      <c r="BA8" s="746"/>
    </row>
    <row r="9" spans="1:53" x14ac:dyDescent="0.25">
      <c r="A9" s="790" t="s">
        <v>175</v>
      </c>
      <c r="B9" s="746" t="str">
        <f>$E$2</f>
        <v/>
      </c>
      <c r="C9" s="791"/>
      <c r="D9" s="810"/>
      <c r="E9" s="811"/>
      <c r="F9" s="746" t="s">
        <v>247</v>
      </c>
      <c r="G9" s="787">
        <v>15</v>
      </c>
      <c r="H9" s="788">
        <v>16</v>
      </c>
      <c r="I9" s="789">
        <v>8</v>
      </c>
      <c r="J9" s="790" t="s">
        <v>248</v>
      </c>
      <c r="K9" s="791" t="s">
        <v>209</v>
      </c>
      <c r="L9" s="792" t="s">
        <v>224</v>
      </c>
      <c r="M9" s="790">
        <v>254</v>
      </c>
      <c r="N9" s="767" t="s">
        <v>282</v>
      </c>
      <c r="O9" s="767" t="s">
        <v>37332</v>
      </c>
      <c r="P9" s="767" t="s">
        <v>37333</v>
      </c>
      <c r="Q9" s="767" t="s">
        <v>37338</v>
      </c>
      <c r="R9" s="767" t="s">
        <v>37334</v>
      </c>
      <c r="S9" s="767" t="s">
        <v>37334</v>
      </c>
      <c r="T9" s="746"/>
      <c r="U9" s="767">
        <v>115</v>
      </c>
      <c r="V9" s="746"/>
      <c r="W9" s="767" t="s">
        <v>288</v>
      </c>
      <c r="X9" s="791"/>
      <c r="Y9" s="796"/>
      <c r="Z9" s="796"/>
      <c r="AA9" s="796"/>
      <c r="AB9" s="791"/>
      <c r="AC9" s="746"/>
      <c r="AD9" s="746"/>
      <c r="AE9" s="746"/>
      <c r="AF9" s="746"/>
      <c r="AG9" s="746"/>
      <c r="AH9" s="746"/>
      <c r="AI9" s="790">
        <v>254</v>
      </c>
      <c r="AJ9" s="797" t="s">
        <v>224</v>
      </c>
      <c r="AK9" s="746"/>
      <c r="AL9" s="762" t="s">
        <v>207</v>
      </c>
      <c r="AM9" s="766" t="s">
        <v>37323</v>
      </c>
      <c r="AN9" s="767" t="s">
        <v>37324</v>
      </c>
      <c r="AO9" s="767" t="s">
        <v>37325</v>
      </c>
      <c r="AP9" s="767" t="s">
        <v>37301</v>
      </c>
      <c r="AQ9" s="768" t="s">
        <v>37307</v>
      </c>
      <c r="AR9" s="746"/>
      <c r="AS9" s="746"/>
      <c r="AT9" s="746"/>
      <c r="AU9" s="746"/>
      <c r="AV9" s="746"/>
      <c r="AW9" s="746"/>
      <c r="AX9" s="746"/>
      <c r="AY9" s="746"/>
      <c r="AZ9" s="746"/>
      <c r="BA9" s="746"/>
    </row>
    <row r="10" spans="1:53" x14ac:dyDescent="0.25">
      <c r="A10" s="790" t="s">
        <v>177</v>
      </c>
      <c r="B10" s="746" t="str">
        <f>$G$2</f>
        <v/>
      </c>
      <c r="C10" s="791"/>
      <c r="D10" s="810"/>
      <c r="E10" s="811"/>
      <c r="F10" s="809" t="s">
        <v>249</v>
      </c>
      <c r="G10" s="787">
        <v>25</v>
      </c>
      <c r="H10" s="788">
        <v>20</v>
      </c>
      <c r="I10" s="789">
        <v>10</v>
      </c>
      <c r="J10" s="790" t="s">
        <v>250</v>
      </c>
      <c r="K10" s="791" t="s">
        <v>213</v>
      </c>
      <c r="L10" s="792" t="s">
        <v>231</v>
      </c>
      <c r="M10" s="790">
        <v>380</v>
      </c>
      <c r="N10" s="767" t="s">
        <v>288</v>
      </c>
      <c r="O10" s="767" t="s">
        <v>37333</v>
      </c>
      <c r="P10" s="746"/>
      <c r="Q10" s="767" t="s">
        <v>37339</v>
      </c>
      <c r="R10" s="767" t="s">
        <v>37335</v>
      </c>
      <c r="S10" s="746"/>
      <c r="T10" s="746"/>
      <c r="U10" s="767" t="s">
        <v>37337</v>
      </c>
      <c r="V10" s="746"/>
      <c r="W10" s="767" t="s">
        <v>37341</v>
      </c>
      <c r="X10" s="791"/>
      <c r="Y10" s="796"/>
      <c r="Z10" s="796"/>
      <c r="AA10" s="796"/>
      <c r="AB10" s="791"/>
      <c r="AC10" s="746"/>
      <c r="AD10" s="746"/>
      <c r="AE10" s="746"/>
      <c r="AF10" s="746"/>
      <c r="AG10" s="746"/>
      <c r="AH10" s="746"/>
      <c r="AI10" s="790">
        <v>380</v>
      </c>
      <c r="AJ10" s="797" t="s">
        <v>231</v>
      </c>
      <c r="AK10" s="746"/>
      <c r="AL10" s="762" t="s">
        <v>210</v>
      </c>
      <c r="AM10" s="766" t="s">
        <v>37326</v>
      </c>
      <c r="AN10" s="767" t="s">
        <v>37327</v>
      </c>
      <c r="AO10" s="767" t="s">
        <v>37328</v>
      </c>
      <c r="AP10" s="767" t="s">
        <v>37301</v>
      </c>
      <c r="AQ10" s="768" t="s">
        <v>37307</v>
      </c>
      <c r="AR10" s="746"/>
      <c r="AS10" s="746"/>
      <c r="AT10" s="746"/>
      <c r="AU10" s="746"/>
      <c r="AV10" s="746"/>
      <c r="AW10" s="746"/>
      <c r="AX10" s="746"/>
      <c r="AY10" s="746"/>
      <c r="AZ10" s="746"/>
      <c r="BA10" s="746"/>
    </row>
    <row r="11" spans="1:53" x14ac:dyDescent="0.25">
      <c r="A11" s="790" t="s">
        <v>179</v>
      </c>
      <c r="B11" s="746" t="str">
        <f>$I$2</f>
        <v/>
      </c>
      <c r="C11" s="791"/>
      <c r="D11" s="810"/>
      <c r="E11" s="811"/>
      <c r="F11" s="809" t="s">
        <v>251</v>
      </c>
      <c r="G11" s="787">
        <v>30</v>
      </c>
      <c r="H11" s="788">
        <v>25</v>
      </c>
      <c r="I11" s="789">
        <v>16</v>
      </c>
      <c r="J11" s="790" t="s">
        <v>252</v>
      </c>
      <c r="K11" s="791" t="s">
        <v>14745</v>
      </c>
      <c r="L11" s="792" t="s">
        <v>253</v>
      </c>
      <c r="M11" s="790">
        <v>440</v>
      </c>
      <c r="N11" s="790"/>
      <c r="O11" s="746"/>
      <c r="P11" s="746"/>
      <c r="Q11" s="767" t="s">
        <v>37340</v>
      </c>
      <c r="R11" s="746"/>
      <c r="S11" s="746"/>
      <c r="T11" s="746"/>
      <c r="U11" s="767" t="s">
        <v>290</v>
      </c>
      <c r="V11" s="746"/>
      <c r="W11" s="767" t="s">
        <v>37334</v>
      </c>
      <c r="X11" s="791"/>
      <c r="Y11" s="796" t="s">
        <v>254</v>
      </c>
      <c r="Z11" s="796" t="s">
        <v>255</v>
      </c>
      <c r="AA11" s="796" t="s">
        <v>256</v>
      </c>
      <c r="AB11" s="791" t="s">
        <v>241</v>
      </c>
      <c r="AC11" s="746"/>
      <c r="AD11" s="746"/>
      <c r="AE11" s="746"/>
      <c r="AF11" s="746"/>
      <c r="AG11" s="746"/>
      <c r="AH11" s="746"/>
      <c r="AI11" s="790">
        <v>440</v>
      </c>
      <c r="AJ11" s="797" t="s">
        <v>253</v>
      </c>
      <c r="AK11" s="746"/>
      <c r="AL11" s="762" t="s">
        <v>208</v>
      </c>
      <c r="AM11" s="766" t="s">
        <v>37329</v>
      </c>
      <c r="AN11" s="767" t="s">
        <v>37330</v>
      </c>
      <c r="AO11" s="767" t="s">
        <v>37331</v>
      </c>
      <c r="AP11" s="767" t="s">
        <v>37301</v>
      </c>
      <c r="AQ11" s="768" t="s">
        <v>37307</v>
      </c>
      <c r="AR11" s="746"/>
      <c r="AS11" s="746"/>
      <c r="AT11" s="746"/>
      <c r="AU11" s="746"/>
      <c r="AV11" s="746"/>
      <c r="AW11" s="746"/>
      <c r="AX11" s="746"/>
      <c r="AY11" s="746"/>
      <c r="AZ11" s="746"/>
      <c r="BA11" s="746"/>
    </row>
    <row r="12" spans="1:53" ht="15.75" thickBot="1" x14ac:dyDescent="0.3">
      <c r="A12" s="790" t="s">
        <v>257</v>
      </c>
      <c r="B12" s="746" t="str">
        <f>J2</f>
        <v/>
      </c>
      <c r="C12" s="791"/>
      <c r="D12" s="810"/>
      <c r="E12" s="811"/>
      <c r="F12" s="809" t="s">
        <v>34</v>
      </c>
      <c r="G12" s="787">
        <v>45</v>
      </c>
      <c r="H12" s="788">
        <v>32</v>
      </c>
      <c r="I12" s="789">
        <v>25</v>
      </c>
      <c r="J12" s="790" t="s">
        <v>258</v>
      </c>
      <c r="K12" s="791" t="s">
        <v>207</v>
      </c>
      <c r="L12" s="792" t="s">
        <v>259</v>
      </c>
      <c r="M12" s="790">
        <v>6.58</v>
      </c>
      <c r="N12" s="812"/>
      <c r="O12" s="753"/>
      <c r="P12" s="753"/>
      <c r="Q12" s="767" t="s">
        <v>37334</v>
      </c>
      <c r="R12" s="753"/>
      <c r="S12" s="753"/>
      <c r="T12" s="753"/>
      <c r="U12" s="753"/>
      <c r="V12" s="753"/>
      <c r="W12" s="813" t="s">
        <v>37342</v>
      </c>
      <c r="X12" s="814"/>
      <c r="Y12" s="796">
        <v>230</v>
      </c>
      <c r="Z12" s="796" t="s">
        <v>260</v>
      </c>
      <c r="AA12" s="796" t="s">
        <v>256</v>
      </c>
      <c r="AB12" s="791" t="s">
        <v>227</v>
      </c>
      <c r="AC12" s="746"/>
      <c r="AD12" s="746"/>
      <c r="AE12" s="746"/>
      <c r="AF12" s="746"/>
      <c r="AG12" s="746"/>
      <c r="AH12" s="746"/>
      <c r="AI12" s="790">
        <v>6.58</v>
      </c>
      <c r="AJ12" s="797" t="s">
        <v>259</v>
      </c>
      <c r="AK12" s="746"/>
      <c r="AL12" s="815" t="s">
        <v>213</v>
      </c>
      <c r="AM12" s="816" t="s">
        <v>37319</v>
      </c>
      <c r="AN12" s="813" t="s">
        <v>37320</v>
      </c>
      <c r="AO12" s="813" t="s">
        <v>37321</v>
      </c>
      <c r="AP12" s="813" t="s">
        <v>37322</v>
      </c>
      <c r="AQ12" s="817" t="s">
        <v>37377</v>
      </c>
      <c r="AR12" s="746"/>
      <c r="AS12" s="746"/>
      <c r="AT12" s="746"/>
      <c r="AU12" s="746"/>
      <c r="AV12" s="746"/>
      <c r="AW12" s="746"/>
      <c r="AX12" s="746"/>
      <c r="AY12" s="746"/>
      <c r="AZ12" s="746"/>
      <c r="BA12" s="746"/>
    </row>
    <row r="13" spans="1:53" ht="15.75" thickBot="1" x14ac:dyDescent="0.3">
      <c r="A13" s="790" t="s">
        <v>181</v>
      </c>
      <c r="B13" s="746" t="str">
        <f>$K$2</f>
        <v/>
      </c>
      <c r="C13" s="791"/>
      <c r="D13" s="810"/>
      <c r="E13" s="811"/>
      <c r="F13" s="809" t="s">
        <v>261</v>
      </c>
      <c r="G13" s="787">
        <v>75</v>
      </c>
      <c r="H13" s="788">
        <v>40</v>
      </c>
      <c r="I13" s="789">
        <v>35</v>
      </c>
      <c r="J13" s="790" t="s">
        <v>262</v>
      </c>
      <c r="K13" s="791" t="s">
        <v>210</v>
      </c>
      <c r="L13" s="792" t="s">
        <v>263</v>
      </c>
      <c r="M13" s="818">
        <v>7.96</v>
      </c>
      <c r="N13" s="746"/>
      <c r="O13" s="746"/>
      <c r="P13" s="746"/>
      <c r="Q13" s="767" t="s">
        <v>37335</v>
      </c>
      <c r="R13" s="746"/>
      <c r="S13" s="746"/>
      <c r="T13" s="746"/>
      <c r="U13" s="746"/>
      <c r="V13" s="746"/>
      <c r="W13" s="767" t="s">
        <v>37335</v>
      </c>
      <c r="X13" s="746"/>
      <c r="Y13" s="809">
        <v>240</v>
      </c>
      <c r="Z13" s="796" t="s">
        <v>264</v>
      </c>
      <c r="AA13" s="796" t="s">
        <v>256</v>
      </c>
      <c r="AB13" s="791" t="s">
        <v>233</v>
      </c>
      <c r="AC13" s="746"/>
      <c r="AD13" s="746"/>
      <c r="AE13" s="746"/>
      <c r="AF13" s="746"/>
      <c r="AG13" s="746"/>
      <c r="AH13" s="746"/>
      <c r="AI13" s="790">
        <v>7.96</v>
      </c>
      <c r="AJ13" s="797" t="s">
        <v>263</v>
      </c>
      <c r="AK13" s="746"/>
      <c r="AL13" s="746"/>
      <c r="AM13" s="746"/>
      <c r="AN13" s="746"/>
      <c r="AO13" s="746"/>
      <c r="AP13" s="746"/>
      <c r="AQ13" s="746"/>
      <c r="AR13" s="746"/>
      <c r="AS13" s="746"/>
      <c r="AT13" s="746"/>
      <c r="AU13" s="746"/>
      <c r="AV13" s="746"/>
      <c r="AW13" s="746"/>
      <c r="AX13" s="746"/>
      <c r="AY13" s="746"/>
      <c r="AZ13" s="746"/>
      <c r="BA13" s="746"/>
    </row>
    <row r="14" spans="1:53" ht="15.75" thickBot="1" x14ac:dyDescent="0.3">
      <c r="A14" s="790" t="s">
        <v>182</v>
      </c>
      <c r="B14" s="746" t="str">
        <f>$L$2</f>
        <v/>
      </c>
      <c r="C14" s="791"/>
      <c r="D14" s="819"/>
      <c r="E14" s="820"/>
      <c r="F14" s="821"/>
      <c r="G14" s="787">
        <v>100</v>
      </c>
      <c r="H14" s="788">
        <v>50</v>
      </c>
      <c r="I14" s="789">
        <v>50</v>
      </c>
      <c r="J14" s="790" t="s">
        <v>265</v>
      </c>
      <c r="K14" s="791" t="s">
        <v>208</v>
      </c>
      <c r="L14" s="792" t="s">
        <v>266</v>
      </c>
      <c r="M14" s="818">
        <v>11.4</v>
      </c>
      <c r="N14" s="780" t="s">
        <v>204</v>
      </c>
      <c r="O14" s="781" t="s">
        <v>205</v>
      </c>
      <c r="P14" s="781" t="s">
        <v>206</v>
      </c>
      <c r="Q14" s="781" t="s">
        <v>207</v>
      </c>
      <c r="R14" s="781" t="s">
        <v>208</v>
      </c>
      <c r="S14" s="781" t="s">
        <v>209</v>
      </c>
      <c r="T14" s="781" t="s">
        <v>210</v>
      </c>
      <c r="U14" s="781" t="s">
        <v>211</v>
      </c>
      <c r="V14" s="781" t="s">
        <v>212</v>
      </c>
      <c r="W14" s="781" t="s">
        <v>213</v>
      </c>
      <c r="X14" s="782" t="s">
        <v>214</v>
      </c>
      <c r="Y14" s="809">
        <v>380</v>
      </c>
      <c r="Z14" s="796" t="s">
        <v>267</v>
      </c>
      <c r="AA14" s="796" t="s">
        <v>256</v>
      </c>
      <c r="AB14" s="791" t="s">
        <v>246</v>
      </c>
      <c r="AC14" s="746"/>
      <c r="AD14" s="746"/>
      <c r="AE14" s="746"/>
      <c r="AF14" s="746"/>
      <c r="AG14" s="746"/>
      <c r="AH14" s="746"/>
      <c r="AI14" s="790">
        <v>11.4</v>
      </c>
      <c r="AJ14" s="797" t="s">
        <v>266</v>
      </c>
      <c r="AK14" s="746"/>
      <c r="AL14" s="746"/>
      <c r="AM14" s="746"/>
      <c r="AN14" s="746"/>
      <c r="AO14" s="746"/>
      <c r="AP14" s="746"/>
      <c r="AQ14" s="746"/>
      <c r="AR14" s="746"/>
      <c r="AS14" s="746"/>
      <c r="AT14" s="746"/>
      <c r="AU14" s="746"/>
      <c r="AV14" s="746"/>
      <c r="AW14" s="746"/>
      <c r="AX14" s="746"/>
      <c r="AY14" s="746"/>
      <c r="AZ14" s="746"/>
      <c r="BA14" s="746"/>
    </row>
    <row r="15" spans="1:53" ht="15.75" thickBot="1" x14ac:dyDescent="0.3">
      <c r="A15" s="790" t="s">
        <v>183</v>
      </c>
      <c r="B15" s="822" t="str">
        <f>N$2</f>
        <v/>
      </c>
      <c r="C15" s="791"/>
      <c r="D15" s="803" t="s">
        <v>268</v>
      </c>
      <c r="E15" s="804"/>
      <c r="F15" s="779" t="s">
        <v>201</v>
      </c>
      <c r="G15" s="823" t="s">
        <v>3789</v>
      </c>
      <c r="H15" s="788">
        <v>63</v>
      </c>
      <c r="I15" s="789">
        <v>70</v>
      </c>
      <c r="J15" s="790" t="s">
        <v>248</v>
      </c>
      <c r="K15" s="791" t="s">
        <v>209</v>
      </c>
      <c r="L15" s="792">
        <v>69</v>
      </c>
      <c r="M15" s="818">
        <v>12.7</v>
      </c>
      <c r="N15" s="824">
        <v>120</v>
      </c>
      <c r="O15" s="825">
        <v>127</v>
      </c>
      <c r="P15" s="825">
        <v>127</v>
      </c>
      <c r="Q15" s="825">
        <v>120</v>
      </c>
      <c r="R15" s="825">
        <v>220</v>
      </c>
      <c r="S15" s="825">
        <v>230</v>
      </c>
      <c r="T15" s="825">
        <v>115</v>
      </c>
      <c r="U15" s="825">
        <v>115</v>
      </c>
      <c r="V15" s="825">
        <v>115</v>
      </c>
      <c r="W15" s="764" t="s">
        <v>222</v>
      </c>
      <c r="X15" s="792">
        <v>230</v>
      </c>
      <c r="Y15" s="809">
        <v>440</v>
      </c>
      <c r="Z15" s="796" t="s">
        <v>269</v>
      </c>
      <c r="AA15" s="796" t="s">
        <v>256</v>
      </c>
      <c r="AB15" s="791" t="s">
        <v>208</v>
      </c>
      <c r="AC15" s="746"/>
      <c r="AD15" s="746"/>
      <c r="AE15" s="746"/>
      <c r="AF15" s="746"/>
      <c r="AG15" s="746"/>
      <c r="AH15" s="746"/>
      <c r="AI15" s="790">
        <v>12.7</v>
      </c>
      <c r="AJ15" s="797">
        <v>69</v>
      </c>
      <c r="AK15" s="746"/>
      <c r="AL15" s="746"/>
      <c r="AM15" s="746"/>
      <c r="AN15" s="746"/>
      <c r="AO15" s="746"/>
      <c r="AP15" s="746"/>
      <c r="AQ15" s="746"/>
      <c r="AR15" s="746"/>
      <c r="AS15" s="746"/>
      <c r="AT15" s="746"/>
      <c r="AU15" s="746"/>
      <c r="AV15" s="746"/>
      <c r="AW15" s="746"/>
      <c r="AX15" s="746"/>
      <c r="AY15" s="746"/>
      <c r="AZ15" s="746"/>
      <c r="BA15" s="746"/>
    </row>
    <row r="16" spans="1:53" ht="15.75" thickBot="1" x14ac:dyDescent="0.3">
      <c r="A16" s="790" t="s">
        <v>270</v>
      </c>
      <c r="B16" s="826" t="str">
        <f>$R$2</f>
        <v/>
      </c>
      <c r="C16" s="791"/>
      <c r="D16" s="807"/>
      <c r="E16" s="827"/>
      <c r="F16" s="828" t="s">
        <v>220</v>
      </c>
      <c r="G16" s="787">
        <v>150</v>
      </c>
      <c r="H16" s="788">
        <v>70</v>
      </c>
      <c r="I16" s="789">
        <v>95</v>
      </c>
      <c r="J16" s="812" t="s">
        <v>271</v>
      </c>
      <c r="K16" s="814" t="s">
        <v>213</v>
      </c>
      <c r="L16" s="829">
        <v>138</v>
      </c>
      <c r="M16" s="818">
        <v>13.8</v>
      </c>
      <c r="N16" s="824">
        <v>127</v>
      </c>
      <c r="O16" s="825">
        <v>220</v>
      </c>
      <c r="P16" s="825">
        <v>220</v>
      </c>
      <c r="Q16" s="825">
        <v>127</v>
      </c>
      <c r="R16" s="825">
        <v>380</v>
      </c>
      <c r="S16" s="825">
        <v>220</v>
      </c>
      <c r="T16" s="825">
        <v>127</v>
      </c>
      <c r="U16" s="825">
        <v>127</v>
      </c>
      <c r="V16" s="825">
        <v>220</v>
      </c>
      <c r="W16" s="767" t="s">
        <v>230</v>
      </c>
      <c r="X16" s="792">
        <v>220</v>
      </c>
      <c r="Y16" s="809">
        <v>254</v>
      </c>
      <c r="Z16" s="796" t="s">
        <v>272</v>
      </c>
      <c r="AA16" s="796" t="s">
        <v>256</v>
      </c>
      <c r="AB16" s="791" t="s">
        <v>273</v>
      </c>
      <c r="AC16" s="746"/>
      <c r="AD16" s="746"/>
      <c r="AE16" s="746"/>
      <c r="AF16" s="746"/>
      <c r="AG16" s="746"/>
      <c r="AH16" s="746"/>
      <c r="AI16" s="790">
        <v>13.8</v>
      </c>
      <c r="AJ16" s="830">
        <v>138</v>
      </c>
      <c r="AK16" s="746"/>
      <c r="AL16" s="746"/>
      <c r="AM16" s="746"/>
      <c r="AN16" s="746"/>
      <c r="AO16" s="746"/>
      <c r="AP16" s="746"/>
      <c r="AQ16" s="746"/>
      <c r="AR16" s="746"/>
      <c r="AS16" s="746"/>
      <c r="AT16" s="746"/>
      <c r="AU16" s="746"/>
      <c r="AV16" s="746"/>
      <c r="AW16" s="746"/>
      <c r="AX16" s="746"/>
      <c r="AY16" s="746"/>
      <c r="AZ16" s="746"/>
      <c r="BA16" s="746"/>
    </row>
    <row r="17" spans="1:53" ht="15.75" thickBot="1" x14ac:dyDescent="0.3">
      <c r="A17" s="790" t="s">
        <v>274</v>
      </c>
      <c r="B17" s="831" t="str">
        <f>$T$2</f>
        <v/>
      </c>
      <c r="C17" s="791"/>
      <c r="D17" s="810"/>
      <c r="E17" s="832"/>
      <c r="F17" s="818" t="s">
        <v>229</v>
      </c>
      <c r="G17" s="787">
        <v>225</v>
      </c>
      <c r="H17" s="788">
        <v>80</v>
      </c>
      <c r="I17" s="833">
        <v>120</v>
      </c>
      <c r="J17" s="746"/>
      <c r="K17" s="746"/>
      <c r="L17" s="746"/>
      <c r="M17" s="818">
        <v>19.899999999999999</v>
      </c>
      <c r="N17" s="824">
        <v>220</v>
      </c>
      <c r="O17" s="825">
        <v>254</v>
      </c>
      <c r="P17" s="825">
        <v>254</v>
      </c>
      <c r="Q17" s="825">
        <v>220</v>
      </c>
      <c r="R17" s="825">
        <v>440</v>
      </c>
      <c r="S17" s="825">
        <v>380</v>
      </c>
      <c r="T17" s="825">
        <v>220</v>
      </c>
      <c r="U17" s="825">
        <v>220</v>
      </c>
      <c r="V17" s="825">
        <v>230</v>
      </c>
      <c r="W17" s="767" t="s">
        <v>239</v>
      </c>
      <c r="X17" s="792">
        <v>380</v>
      </c>
      <c r="Y17" s="809"/>
      <c r="Z17" s="796"/>
      <c r="AA17" s="796"/>
      <c r="AB17" s="791"/>
      <c r="AC17" s="746"/>
      <c r="AD17" s="746"/>
      <c r="AE17" s="746"/>
      <c r="AF17" s="746"/>
      <c r="AG17" s="746"/>
      <c r="AH17" s="746"/>
      <c r="AI17" s="818">
        <v>19.899999999999999</v>
      </c>
      <c r="AJ17" s="746"/>
      <c r="AK17" s="746"/>
      <c r="AL17" s="746"/>
      <c r="AM17" s="746"/>
      <c r="AN17" s="746"/>
      <c r="AO17" s="746"/>
      <c r="AP17" s="746"/>
      <c r="AQ17" s="746"/>
      <c r="AR17" s="746"/>
      <c r="AS17" s="746"/>
      <c r="AT17" s="746"/>
      <c r="AU17" s="746"/>
      <c r="AV17" s="746"/>
      <c r="AW17" s="746"/>
      <c r="AX17" s="746"/>
      <c r="AY17" s="746"/>
      <c r="AZ17" s="746"/>
      <c r="BA17" s="746"/>
    </row>
    <row r="18" spans="1:53" ht="15.75" x14ac:dyDescent="0.25">
      <c r="A18" s="790" t="s">
        <v>275</v>
      </c>
      <c r="B18" s="834" t="str">
        <f>$U$2</f>
        <v/>
      </c>
      <c r="C18" s="791"/>
      <c r="D18" s="810"/>
      <c r="E18" s="832"/>
      <c r="F18" s="818" t="s">
        <v>237</v>
      </c>
      <c r="G18" s="787">
        <v>300</v>
      </c>
      <c r="H18" s="788">
        <v>100</v>
      </c>
      <c r="I18" s="833">
        <v>150</v>
      </c>
      <c r="J18" s="746"/>
      <c r="K18" s="835" t="s">
        <v>276</v>
      </c>
      <c r="L18" s="746"/>
      <c r="M18" s="818">
        <v>22</v>
      </c>
      <c r="N18" s="824">
        <v>240</v>
      </c>
      <c r="O18" s="825">
        <v>380</v>
      </c>
      <c r="P18" s="825" t="s">
        <v>277</v>
      </c>
      <c r="Q18" s="825">
        <v>240</v>
      </c>
      <c r="R18" s="825" t="s">
        <v>277</v>
      </c>
      <c r="S18" s="825" t="s">
        <v>277</v>
      </c>
      <c r="T18" s="825">
        <v>230</v>
      </c>
      <c r="U18" s="825">
        <v>230</v>
      </c>
      <c r="V18" s="825">
        <v>380</v>
      </c>
      <c r="W18" s="767" t="s">
        <v>238</v>
      </c>
      <c r="X18" s="792" t="s">
        <v>277</v>
      </c>
      <c r="Y18" s="809" t="s">
        <v>254</v>
      </c>
      <c r="Z18" s="796" t="s">
        <v>279</v>
      </c>
      <c r="AA18" s="796" t="s">
        <v>280</v>
      </c>
      <c r="AB18" s="791" t="s">
        <v>241</v>
      </c>
      <c r="AC18" s="746"/>
      <c r="AD18" s="746"/>
      <c r="AE18" s="746"/>
      <c r="AF18" s="746"/>
      <c r="AG18" s="746"/>
      <c r="AH18" s="746"/>
      <c r="AI18" s="818">
        <v>22</v>
      </c>
      <c r="AJ18" s="746"/>
      <c r="AK18" s="746"/>
      <c r="AL18" s="746"/>
      <c r="AM18" s="746"/>
      <c r="AN18" s="746"/>
      <c r="AO18" s="746"/>
      <c r="AP18" s="746"/>
      <c r="AQ18" s="746"/>
      <c r="AR18" s="746"/>
      <c r="AS18" s="746"/>
      <c r="AT18" s="746"/>
      <c r="AU18" s="746"/>
      <c r="AV18" s="746"/>
      <c r="AW18" s="746"/>
      <c r="AX18" s="746"/>
      <c r="AY18" s="746"/>
      <c r="AZ18" s="746"/>
      <c r="BA18" s="746"/>
    </row>
    <row r="19" spans="1:53" x14ac:dyDescent="0.25">
      <c r="A19" s="790" t="s">
        <v>281</v>
      </c>
      <c r="B19" s="834" t="str">
        <f>$V$2</f>
        <v/>
      </c>
      <c r="C19" s="791"/>
      <c r="D19" s="810"/>
      <c r="E19" s="832"/>
      <c r="F19" s="818" t="s">
        <v>243</v>
      </c>
      <c r="G19" s="787">
        <v>500</v>
      </c>
      <c r="H19" s="788">
        <v>125</v>
      </c>
      <c r="I19" s="833">
        <v>185</v>
      </c>
      <c r="J19" s="746"/>
      <c r="K19" s="746"/>
      <c r="L19" s="746"/>
      <c r="M19" s="818">
        <v>34.5</v>
      </c>
      <c r="N19" s="824" t="s">
        <v>282</v>
      </c>
      <c r="O19" s="825" t="s">
        <v>282</v>
      </c>
      <c r="P19" s="825" t="s">
        <v>283</v>
      </c>
      <c r="Q19" s="825" t="s">
        <v>277</v>
      </c>
      <c r="R19" s="825" t="s">
        <v>282</v>
      </c>
      <c r="S19" s="825" t="s">
        <v>282</v>
      </c>
      <c r="T19" s="825">
        <v>380</v>
      </c>
      <c r="U19" s="825" t="s">
        <v>278</v>
      </c>
      <c r="V19" s="825" t="s">
        <v>278</v>
      </c>
      <c r="W19" s="767" t="s">
        <v>288</v>
      </c>
      <c r="X19" s="792" t="s">
        <v>282</v>
      </c>
      <c r="Y19" s="809">
        <v>230</v>
      </c>
      <c r="Z19" s="796" t="s">
        <v>284</v>
      </c>
      <c r="AA19" s="796" t="s">
        <v>280</v>
      </c>
      <c r="AB19" s="791" t="s">
        <v>227</v>
      </c>
      <c r="AC19" s="746"/>
      <c r="AD19" s="746"/>
      <c r="AE19" s="746"/>
      <c r="AF19" s="746"/>
      <c r="AG19" s="746"/>
      <c r="AH19" s="746"/>
      <c r="AI19" s="818">
        <v>34.5</v>
      </c>
      <c r="AJ19" s="746"/>
      <c r="AK19" s="746"/>
      <c r="AL19" s="746"/>
      <c r="AM19" s="746"/>
      <c r="AN19" s="746"/>
      <c r="AO19" s="746"/>
      <c r="AP19" s="746"/>
      <c r="AQ19" s="746"/>
      <c r="AR19" s="746"/>
      <c r="AS19" s="746"/>
      <c r="AT19" s="746"/>
      <c r="AU19" s="746"/>
      <c r="AV19" s="746"/>
      <c r="AW19" s="746"/>
      <c r="AX19" s="746"/>
      <c r="AY19" s="746"/>
      <c r="AZ19" s="746"/>
      <c r="BA19" s="746"/>
    </row>
    <row r="20" spans="1:53" ht="15.75" thickBot="1" x14ac:dyDescent="0.3">
      <c r="A20" s="790" t="s">
        <v>193</v>
      </c>
      <c r="B20" s="834" t="str">
        <f>$W$2</f>
        <v/>
      </c>
      <c r="C20" s="791"/>
      <c r="D20" s="810"/>
      <c r="E20" s="832"/>
      <c r="F20" s="818" t="s">
        <v>248</v>
      </c>
      <c r="G20" s="787">
        <v>750</v>
      </c>
      <c r="H20" s="788">
        <v>150</v>
      </c>
      <c r="I20" s="833">
        <v>240</v>
      </c>
      <c r="J20" s="746"/>
      <c r="K20" s="815" t="e">
        <f>IF(OR(J2="Campina Grande",J2="Lagoa Seca",J2="Queimadas",J2="Fagundes",J2="Massaranduba",J2="Boa Vista"),"EPB",IF(OR(J2="EXTREMA",J2="TOLEDO",J2="CAMBUI",J2="SENADOR AMARAL",J2="CAMANDUCAIA",J2="VILA MONTE VERDE",J2="ITAPEVA",J2="BUENO BRANDAO",J2="MUNHOZ",J2="ESTIVA",J2="PANTANO DAS ROSAS",J2="PONTE SEGURA"),"ESS",VLOOKUP(L2,J5:K16,2,0)))</f>
        <v>#N/A</v>
      </c>
      <c r="L20" s="746"/>
      <c r="M20" s="818">
        <v>69</v>
      </c>
      <c r="N20" s="824" t="s">
        <v>285</v>
      </c>
      <c r="O20" s="825" t="s">
        <v>285</v>
      </c>
      <c r="P20" s="825" t="s">
        <v>282</v>
      </c>
      <c r="Q20" s="825" t="s">
        <v>282</v>
      </c>
      <c r="R20" s="825" t="s">
        <v>285</v>
      </c>
      <c r="S20" s="746"/>
      <c r="T20" s="825" t="s">
        <v>277</v>
      </c>
      <c r="U20" s="825" t="s">
        <v>286</v>
      </c>
      <c r="V20" s="825" t="s">
        <v>286</v>
      </c>
      <c r="W20" s="767" t="s">
        <v>37341</v>
      </c>
      <c r="X20" s="791"/>
      <c r="Y20" s="821">
        <v>380</v>
      </c>
      <c r="Z20" s="836" t="s">
        <v>287</v>
      </c>
      <c r="AA20" s="836" t="s">
        <v>280</v>
      </c>
      <c r="AB20" s="814" t="s">
        <v>246</v>
      </c>
      <c r="AC20" s="746"/>
      <c r="AD20" s="746"/>
      <c r="AE20" s="746"/>
      <c r="AF20" s="746"/>
      <c r="AG20" s="746"/>
      <c r="AH20" s="746"/>
      <c r="AI20" s="818">
        <v>69</v>
      </c>
      <c r="AJ20" s="746"/>
      <c r="AK20" s="746"/>
      <c r="AL20" s="746"/>
      <c r="AM20" s="746"/>
      <c r="AN20" s="746"/>
      <c r="AO20" s="746"/>
      <c r="AP20" s="746"/>
      <c r="AQ20" s="746"/>
      <c r="AR20" s="746"/>
      <c r="AS20" s="746"/>
      <c r="AT20" s="746"/>
      <c r="AU20" s="746"/>
      <c r="AV20" s="746"/>
      <c r="AW20" s="746"/>
      <c r="AX20" s="746"/>
      <c r="AY20" s="746"/>
      <c r="AZ20" s="746"/>
      <c r="BA20" s="746"/>
    </row>
    <row r="21" spans="1:53" ht="15.75" thickBot="1" x14ac:dyDescent="0.3">
      <c r="A21" s="790" t="s">
        <v>194</v>
      </c>
      <c r="B21" s="834" t="str">
        <f>$X$2</f>
        <v/>
      </c>
      <c r="C21" s="791"/>
      <c r="D21" s="810"/>
      <c r="E21" s="832"/>
      <c r="F21" s="818" t="s">
        <v>250</v>
      </c>
      <c r="G21" s="837">
        <v>1000</v>
      </c>
      <c r="H21" s="788">
        <v>160</v>
      </c>
      <c r="I21" s="833">
        <v>300</v>
      </c>
      <c r="J21" s="746"/>
      <c r="K21" s="746"/>
      <c r="L21" s="746"/>
      <c r="M21" s="838">
        <v>138</v>
      </c>
      <c r="N21" s="824" t="s">
        <v>288</v>
      </c>
      <c r="O21" s="825" t="s">
        <v>288</v>
      </c>
      <c r="P21" s="825" t="s">
        <v>285</v>
      </c>
      <c r="Q21" s="825" t="s">
        <v>285</v>
      </c>
      <c r="R21" s="825" t="s">
        <v>288</v>
      </c>
      <c r="S21" s="825"/>
      <c r="T21" s="825" t="s">
        <v>282</v>
      </c>
      <c r="U21" s="825" t="s">
        <v>283</v>
      </c>
      <c r="V21" s="746"/>
      <c r="W21" s="767" t="s">
        <v>37334</v>
      </c>
      <c r="X21" s="791"/>
      <c r="Y21" s="746"/>
      <c r="Z21" s="746"/>
      <c r="AA21" s="746"/>
      <c r="AB21" s="746"/>
      <c r="AC21" s="746"/>
      <c r="AD21" s="746"/>
      <c r="AE21" s="746"/>
      <c r="AF21" s="746"/>
      <c r="AG21" s="746"/>
      <c r="AH21" s="746"/>
      <c r="AI21" s="838">
        <v>138</v>
      </c>
      <c r="AJ21" s="746"/>
      <c r="AK21" s="746"/>
      <c r="AL21" s="746"/>
      <c r="AM21" s="746"/>
      <c r="AN21" s="746"/>
      <c r="AO21" s="746"/>
      <c r="AP21" s="746"/>
      <c r="AQ21" s="746"/>
      <c r="AR21" s="746"/>
      <c r="AS21" s="746"/>
      <c r="AT21" s="746"/>
      <c r="AU21" s="746"/>
      <c r="AV21" s="746"/>
      <c r="AW21" s="746"/>
      <c r="AX21" s="746"/>
      <c r="AY21" s="746"/>
      <c r="AZ21" s="746"/>
      <c r="BA21" s="746"/>
    </row>
    <row r="22" spans="1:53" ht="15.75" thickBot="1" x14ac:dyDescent="0.3">
      <c r="A22" s="790" t="s">
        <v>195</v>
      </c>
      <c r="B22" s="834" t="str">
        <f>$Y$2</f>
        <v/>
      </c>
      <c r="C22" s="791"/>
      <c r="D22" s="839"/>
      <c r="E22" s="840"/>
      <c r="F22" s="818" t="s">
        <v>252</v>
      </c>
      <c r="G22" s="837">
        <v>1250</v>
      </c>
      <c r="H22" s="788">
        <v>175</v>
      </c>
      <c r="I22" s="833">
        <v>400</v>
      </c>
      <c r="J22" s="746"/>
      <c r="K22" s="841" t="s">
        <v>289</v>
      </c>
      <c r="L22" s="746"/>
      <c r="M22" s="746"/>
      <c r="N22" s="824" t="s">
        <v>277</v>
      </c>
      <c r="O22" s="825" t="s">
        <v>277</v>
      </c>
      <c r="P22" s="825" t="s">
        <v>290</v>
      </c>
      <c r="Q22" s="825" t="s">
        <v>288</v>
      </c>
      <c r="R22" s="825"/>
      <c r="S22" s="825"/>
      <c r="T22" s="746"/>
      <c r="U22" s="825" t="s">
        <v>290</v>
      </c>
      <c r="V22" s="825"/>
      <c r="W22" s="813" t="s">
        <v>37342</v>
      </c>
      <c r="X22" s="792"/>
      <c r="Y22" s="746"/>
      <c r="Z22" s="746"/>
      <c r="AA22" s="746"/>
      <c r="AB22" s="746"/>
      <c r="AC22" s="746"/>
      <c r="AD22" s="746"/>
      <c r="AE22" s="746"/>
      <c r="AF22" s="746"/>
      <c r="AG22" s="746"/>
      <c r="AH22" s="746"/>
      <c r="AI22" s="746"/>
      <c r="AJ22" s="746"/>
      <c r="AK22" s="746"/>
      <c r="AL22" s="746"/>
      <c r="AM22" s="746"/>
      <c r="AN22" s="746"/>
      <c r="AO22" s="746"/>
      <c r="AP22" s="746"/>
      <c r="AQ22" s="746"/>
      <c r="AR22" s="746"/>
      <c r="AS22" s="746"/>
      <c r="AT22" s="746"/>
      <c r="AU22" s="746"/>
      <c r="AV22" s="746"/>
      <c r="AW22" s="746"/>
      <c r="AX22" s="746"/>
      <c r="AY22" s="746"/>
      <c r="AZ22" s="746"/>
      <c r="BA22" s="746"/>
    </row>
    <row r="23" spans="1:53" ht="15.75" customHeight="1" thickBot="1" x14ac:dyDescent="0.3">
      <c r="A23" s="790" t="s">
        <v>176</v>
      </c>
      <c r="B23" s="746" t="str">
        <f>F2</f>
        <v/>
      </c>
      <c r="C23" s="791"/>
      <c r="D23" s="746"/>
      <c r="E23" s="803" t="s">
        <v>236</v>
      </c>
      <c r="F23" s="818" t="s">
        <v>258</v>
      </c>
      <c r="G23" s="837">
        <v>1500</v>
      </c>
      <c r="H23" s="788">
        <v>180</v>
      </c>
      <c r="I23" s="833">
        <v>500</v>
      </c>
      <c r="J23" s="842" t="s">
        <v>291</v>
      </c>
      <c r="K23" s="843"/>
      <c r="L23" s="844"/>
      <c r="M23" s="746"/>
      <c r="N23" s="845"/>
      <c r="O23" s="846"/>
      <c r="P23" s="846" t="s">
        <v>288</v>
      </c>
      <c r="Q23" s="846"/>
      <c r="R23" s="846"/>
      <c r="S23" s="846"/>
      <c r="T23" s="846"/>
      <c r="U23" s="846"/>
      <c r="V23" s="846"/>
      <c r="W23" s="767" t="s">
        <v>37335</v>
      </c>
      <c r="X23" s="829"/>
      <c r="Y23" s="746"/>
      <c r="Z23" s="746"/>
      <c r="AA23" s="746"/>
      <c r="AB23" s="746"/>
      <c r="AC23" s="746"/>
      <c r="AD23" s="746"/>
      <c r="AE23" s="746"/>
      <c r="AF23" s="746"/>
      <c r="AG23" s="746"/>
      <c r="AH23" s="746"/>
      <c r="AI23" s="746"/>
      <c r="AJ23" s="746"/>
      <c r="AK23" s="746"/>
      <c r="AL23" s="746"/>
      <c r="AM23" s="746"/>
      <c r="AN23" s="746"/>
      <c r="AO23" s="746"/>
      <c r="AP23" s="746"/>
      <c r="AQ23" s="746"/>
      <c r="AR23" s="746"/>
      <c r="AS23" s="746"/>
      <c r="AT23" s="746"/>
      <c r="AU23" s="746"/>
      <c r="AV23" s="746"/>
      <c r="AW23" s="746"/>
      <c r="AX23" s="746"/>
      <c r="AY23" s="746"/>
      <c r="AZ23" s="746"/>
      <c r="BA23" s="746"/>
    </row>
    <row r="24" spans="1:53" ht="15.75" thickBot="1" x14ac:dyDescent="0.3">
      <c r="A24" s="790" t="s">
        <v>44373</v>
      </c>
      <c r="B24" s="834" t="str">
        <f>$Z$2</f>
        <v/>
      </c>
      <c r="C24" s="791"/>
      <c r="D24" s="746"/>
      <c r="E24" s="746" t="s">
        <v>292</v>
      </c>
      <c r="F24" s="818" t="s">
        <v>271</v>
      </c>
      <c r="G24" s="837">
        <v>2000</v>
      </c>
      <c r="H24" s="788">
        <v>200</v>
      </c>
      <c r="I24" s="833"/>
      <c r="J24" s="847"/>
      <c r="K24" s="848"/>
      <c r="L24" s="849"/>
      <c r="M24" s="746"/>
      <c r="N24" s="746"/>
      <c r="O24" s="746"/>
      <c r="P24" s="746"/>
      <c r="Q24" s="746"/>
      <c r="R24" s="746"/>
      <c r="S24" s="746"/>
      <c r="T24" s="746"/>
      <c r="U24" s="746"/>
      <c r="V24" s="746"/>
      <c r="W24" s="746"/>
      <c r="X24" s="746"/>
      <c r="Y24" s="746"/>
      <c r="Z24" s="746"/>
      <c r="AA24" s="746"/>
      <c r="AB24" s="746"/>
      <c r="AC24" s="746"/>
      <c r="AD24" s="746"/>
      <c r="AE24" s="746"/>
      <c r="AF24" s="746"/>
      <c r="AG24" s="746"/>
      <c r="AH24" s="746"/>
      <c r="AI24" s="746"/>
      <c r="AJ24" s="746"/>
      <c r="AK24" s="746"/>
      <c r="AL24" s="746"/>
      <c r="AM24" s="746"/>
      <c r="AN24" s="746"/>
      <c r="AO24" s="746"/>
      <c r="AP24" s="746"/>
      <c r="AQ24" s="746"/>
      <c r="AR24" s="746"/>
      <c r="AS24" s="746"/>
      <c r="AT24" s="746"/>
      <c r="AU24" s="746"/>
      <c r="AV24" s="746"/>
      <c r="AW24" s="746"/>
      <c r="AX24" s="746"/>
      <c r="AY24" s="746"/>
      <c r="AZ24" s="746"/>
      <c r="BA24" s="746"/>
    </row>
    <row r="25" spans="1:53" ht="15.75" thickBot="1" x14ac:dyDescent="0.3">
      <c r="A25" s="850" t="s">
        <v>293</v>
      </c>
      <c r="B25" s="851">
        <f>COUNTBLANK(B8:B24)</f>
        <v>17</v>
      </c>
      <c r="C25" s="814"/>
      <c r="D25" s="746"/>
      <c r="E25" s="746" t="s">
        <v>294</v>
      </c>
      <c r="F25" s="818" t="s">
        <v>262</v>
      </c>
      <c r="G25" s="837">
        <v>2500</v>
      </c>
      <c r="H25" s="788">
        <v>225</v>
      </c>
      <c r="I25" s="833"/>
      <c r="J25" s="746"/>
      <c r="K25" s="746"/>
      <c r="L25" s="746"/>
      <c r="M25" s="746"/>
      <c r="N25" s="746"/>
      <c r="O25" s="746"/>
      <c r="P25" s="746"/>
      <c r="Q25" s="746"/>
      <c r="R25" s="746"/>
      <c r="S25" s="746"/>
      <c r="T25" s="746"/>
      <c r="U25" s="746"/>
      <c r="V25" s="746"/>
      <c r="W25" s="746"/>
      <c r="X25" s="746"/>
      <c r="Y25" s="746"/>
      <c r="Z25" s="746"/>
      <c r="AA25" s="746"/>
      <c r="AB25" s="746"/>
      <c r="AC25" s="746"/>
      <c r="AD25" s="746"/>
      <c r="AE25" s="746"/>
      <c r="AF25" s="746"/>
      <c r="AG25" s="746"/>
      <c r="AH25" s="746"/>
      <c r="AI25" s="746"/>
      <c r="AJ25" s="746"/>
      <c r="AK25" s="746"/>
      <c r="AL25" s="746"/>
      <c r="AM25" s="746"/>
      <c r="AN25" s="746"/>
      <c r="AO25" s="746"/>
      <c r="AP25" s="746"/>
      <c r="AQ25" s="746"/>
      <c r="AR25" s="746"/>
      <c r="AS25" s="746"/>
      <c r="AT25" s="746"/>
      <c r="AU25" s="746"/>
      <c r="AV25" s="746"/>
      <c r="AW25" s="746"/>
      <c r="AX25" s="746"/>
      <c r="AY25" s="746"/>
      <c r="AZ25" s="746"/>
      <c r="BA25" s="746"/>
    </row>
    <row r="26" spans="1:53" ht="15" customHeight="1" thickBot="1" x14ac:dyDescent="0.3">
      <c r="A26" s="746"/>
      <c r="B26" s="746"/>
      <c r="C26" s="746"/>
      <c r="D26" s="746"/>
      <c r="E26" s="746" t="s">
        <v>295</v>
      </c>
      <c r="F26" s="838" t="s">
        <v>265</v>
      </c>
      <c r="G26" s="837">
        <v>2800</v>
      </c>
      <c r="H26" s="788">
        <v>250</v>
      </c>
      <c r="I26" s="833"/>
      <c r="J26" s="746"/>
      <c r="K26" s="746"/>
      <c r="L26" s="746"/>
      <c r="M26" s="746"/>
      <c r="N26" s="746"/>
      <c r="O26" s="779" t="s">
        <v>193</v>
      </c>
      <c r="P26" s="744" t="s">
        <v>296</v>
      </c>
      <c r="Q26" s="852" t="s">
        <v>297</v>
      </c>
      <c r="R26" s="778" t="s">
        <v>298</v>
      </c>
      <c r="S26" s="784" t="s">
        <v>299</v>
      </c>
      <c r="T26" s="746"/>
      <c r="U26" s="746"/>
      <c r="V26" s="746"/>
      <c r="W26" s="746"/>
      <c r="X26" s="746"/>
      <c r="Y26" s="746"/>
      <c r="Z26" s="746"/>
      <c r="AA26" s="746"/>
      <c r="AB26" s="746"/>
      <c r="AC26" s="746"/>
      <c r="AD26" s="746"/>
      <c r="AE26" s="746"/>
      <c r="AF26" s="746"/>
      <c r="AG26" s="746"/>
      <c r="AH26" s="746"/>
      <c r="AI26" s="746"/>
      <c r="AJ26" s="746"/>
      <c r="AK26" s="746"/>
      <c r="AL26" s="746"/>
      <c r="AM26" s="746"/>
      <c r="AN26" s="746"/>
      <c r="AO26" s="746"/>
      <c r="AP26" s="746"/>
      <c r="AQ26" s="746"/>
      <c r="AR26" s="746"/>
      <c r="AS26" s="746"/>
      <c r="AT26" s="746"/>
      <c r="AU26" s="746"/>
      <c r="AV26" s="746"/>
      <c r="AW26" s="746"/>
      <c r="AX26" s="746"/>
      <c r="AY26" s="746"/>
      <c r="AZ26" s="746"/>
      <c r="BA26" s="746"/>
    </row>
    <row r="27" spans="1:53" ht="21.75" thickBot="1" x14ac:dyDescent="0.4">
      <c r="A27" s="853" t="s">
        <v>300</v>
      </c>
      <c r="B27" s="746"/>
      <c r="C27" s="746"/>
      <c r="D27" s="746"/>
      <c r="E27" s="746" t="s">
        <v>301</v>
      </c>
      <c r="F27" s="854" t="s">
        <v>302</v>
      </c>
      <c r="G27" s="837">
        <v>3000</v>
      </c>
      <c r="H27" s="788">
        <v>300</v>
      </c>
      <c r="I27" s="833"/>
      <c r="J27" s="746"/>
      <c r="K27" s="746"/>
      <c r="L27" s="746"/>
      <c r="M27" s="746"/>
      <c r="N27" s="746"/>
      <c r="O27" s="812" t="str">
        <f>IF(W2="MONOFÁSICO",1,"")&amp;IF(W2="BIFÁSICO",2,"")&amp;IF(W2="TRIFÁSICO",3,"")&amp;IF(W2="MÉDIA TENSÃO","3","")&amp;IF(W2="ALTA TENSÃO","3","")</f>
        <v/>
      </c>
      <c r="P27" s="753" t="str">
        <f>IF(V2="115/230",115,"")&amp;IF(V2="120/240",120,"")&amp;IF(V2="127/220",127,"")&amp;IF(V2="127/254",127,"")&amp;IF(V2="220/380",220,"")&amp;IF(V2="230",230,"")&amp;IF(V2="220/440",220,"")&amp;IF(V2="6,58kV","MÉDIA","")&amp;IF(V2="7,96kV","MÉDIA","")&amp;IF(V2="11,4kV","MÉDIA","")&amp;IF(V2="12,7kV","MÉDIA","")&amp;IF(V2="13,8kV","MÉDIA","")&amp;IF(V2="19,9kV","MÉDIA","")&amp;IF(V2="22,0kV","MÉDIA","")&amp;IF(V2="34,5kV","MÉDIA","")&amp;IF(V2="69kV","ALTA","")&amp;IF(V2="138kV","ALTA","")</f>
        <v/>
      </c>
      <c r="Q27" s="855" t="e">
        <f>P27*O27</f>
        <v>#VALUE!</v>
      </c>
      <c r="R27" s="814" t="str">
        <f>IF(LEN(T2)&gt;11,"CNPJ","CPF")</f>
        <v>CPF</v>
      </c>
      <c r="S27" s="838" t="str">
        <f>IF(O27="1","MONOFÁSICO","")&amp;IF(O27="2","BIFÁSICO","")&amp;IF(O27="3","TRIFÁSICO","")</f>
        <v/>
      </c>
      <c r="T27" s="856" t="s">
        <v>140</v>
      </c>
      <c r="U27" s="857" t="s">
        <v>303</v>
      </c>
      <c r="V27" s="858" t="s">
        <v>304</v>
      </c>
      <c r="W27" s="746"/>
      <c r="X27" s="746"/>
      <c r="Y27" s="746"/>
      <c r="Z27" s="746"/>
      <c r="AA27" s="746"/>
      <c r="AB27" s="746"/>
      <c r="AC27" s="746"/>
      <c r="AD27" s="746"/>
      <c r="AE27" s="746"/>
      <c r="AF27" s="746"/>
      <c r="AG27" s="746"/>
      <c r="AH27" s="746"/>
      <c r="AI27" s="746"/>
      <c r="AJ27" s="746"/>
      <c r="AK27" s="746"/>
      <c r="AL27" s="746"/>
      <c r="AM27" s="746"/>
      <c r="AN27" s="746"/>
      <c r="AO27" s="746"/>
      <c r="AP27" s="746"/>
      <c r="AQ27" s="746"/>
      <c r="AR27" s="746"/>
      <c r="AS27" s="746"/>
      <c r="AT27" s="746"/>
      <c r="AU27" s="746"/>
      <c r="AV27" s="746"/>
      <c r="AW27" s="746"/>
      <c r="AX27" s="746"/>
      <c r="AY27" s="746"/>
      <c r="AZ27" s="746"/>
      <c r="BA27" s="746"/>
    </row>
    <row r="28" spans="1:53" ht="21.75" thickBot="1" x14ac:dyDescent="0.4">
      <c r="A28" s="859" t="s">
        <v>300</v>
      </c>
      <c r="B28" s="746"/>
      <c r="C28" s="746"/>
      <c r="D28" s="746"/>
      <c r="E28" s="746"/>
      <c r="F28" s="818" t="s">
        <v>305</v>
      </c>
      <c r="G28" s="837">
        <v>3500</v>
      </c>
      <c r="H28" s="788">
        <v>315</v>
      </c>
      <c r="I28" s="833"/>
      <c r="J28" s="746"/>
      <c r="K28" s="746"/>
      <c r="L28" s="746"/>
      <c r="M28" s="746"/>
      <c r="N28" s="746"/>
      <c r="O28" s="746"/>
      <c r="P28" s="746"/>
      <c r="Q28" s="746"/>
      <c r="R28" s="746"/>
      <c r="S28" s="860"/>
      <c r="T28" s="861" t="s">
        <v>306</v>
      </c>
      <c r="U28" s="862" t="str">
        <f>IF(B4=C1,75.1,IFERROR(VALUE(IF(AND(V2="127/220",W2="MONOFÁSICO"),"0",IF(AND(V2="127/220",W2="BIFÁSICO"),"8,8",IF(AND(V2="127/220",W2="TRIFÁSICO"),"17,7",IF(AND(V2="120/240",W2="MONOFÁSICO"),"0",IF(AND(V2="120/240",2="BIFÁSICO"),"7,5",IF(AND(V2="127/254",W2="BIFÁSICO"),"8,8",IF(AND(V2="127/254",W2="MONOFÁSICO"),"23",IF(AND(V2="127/254",W2="BIFÁSICO"),"23",IF(AND(V2="220/380",W2="MONOFÁSICO"),"0",IF(AND(V2="220/380",W2="BIFÁSICO"),"15,4",IF(AND(V2="220/380",W2="TRIFÁSICO"),"26,3",IF(AND(V2="230",W2="MONOFÁSICO"),"0",IF(AND(V2="115/230",W2="MONOFÁSICO"),"0",IF(AND(V2="115/230",W2="BIFÁSICO"),"8,05",IF(AND(V2="220/440",W2="BIFÁSICO"),"23",IF(AND(V2="115/230",W2="MONOFÁSICO"),"8,05",""))))))))))))))))),""))</f>
        <v/>
      </c>
      <c r="V28" s="863">
        <v>1</v>
      </c>
      <c r="W28" s="746"/>
      <c r="X28" s="746"/>
      <c r="Y28" s="864"/>
      <c r="Z28" s="746"/>
      <c r="AA28" s="746"/>
      <c r="AB28" s="746"/>
      <c r="AC28" s="746"/>
      <c r="AD28" s="746"/>
      <c r="AE28" s="746"/>
      <c r="AF28" s="746"/>
      <c r="AG28" s="746"/>
      <c r="AH28" s="746"/>
      <c r="AI28" s="746"/>
      <c r="AJ28" s="746"/>
      <c r="AK28" s="746"/>
      <c r="AL28" s="746"/>
      <c r="AM28" s="746"/>
      <c r="AN28" s="746"/>
      <c r="AO28" s="746"/>
      <c r="AP28" s="746"/>
      <c r="AQ28" s="746"/>
      <c r="AR28" s="746"/>
      <c r="AS28" s="746"/>
      <c r="AT28" s="746"/>
      <c r="AU28" s="746"/>
      <c r="AV28" s="746"/>
      <c r="AW28" s="746"/>
      <c r="AX28" s="746"/>
      <c r="AY28" s="746"/>
      <c r="AZ28" s="746"/>
      <c r="BA28" s="746"/>
    </row>
    <row r="29" spans="1:53" x14ac:dyDescent="0.25">
      <c r="A29" s="746"/>
      <c r="B29" s="746"/>
      <c r="C29" s="746"/>
      <c r="D29" s="746"/>
      <c r="E29" s="746"/>
      <c r="F29" s="818" t="s">
        <v>307</v>
      </c>
      <c r="G29" s="837">
        <v>4000</v>
      </c>
      <c r="H29" s="788">
        <v>350</v>
      </c>
      <c r="I29" s="833"/>
      <c r="J29" s="746"/>
      <c r="K29" s="746"/>
      <c r="L29" s="746"/>
      <c r="M29" s="746"/>
      <c r="N29" s="746"/>
      <c r="O29" s="746"/>
      <c r="P29" s="746"/>
      <c r="Q29" s="746"/>
      <c r="R29" s="746"/>
      <c r="S29" s="860"/>
      <c r="T29" s="861" t="s">
        <v>308</v>
      </c>
      <c r="U29" s="862" t="str">
        <f>IFERROR(VALUE(IF(AND(V2="127/220",W2="MONOFÁSICO"),"8,8",IF(AND(V2="127/220",W2="BIFÁSICO"),"17,7",IF(AND(V2="127/220",W2="TRIFÁSICO"),"",IF(AND(V2="120/240",W2="MONOFÁSICO"),"7,5",IF(AND(V2="120/240",2="BIFÁSICO"),"37,5",IF(AND(V2="220/380",W2="MONOFÁSICO"),"15,4",IF(AND(V2="220/380",W2="BIFÁSICO"),"26,3",IF(AND(V2="220/380",W2="TRIFÁSICO"),"",IF(AND(V2="115/230",W2="MONOFÁSICO"),"8,05",IF(AND(V2="115/230",W2="BIFÁSICO"),"23",IF(AND(V2="230",W2="MONOFÁSICO"),"8,05",IF(AND(V2="127/254",W2="MONOFÁSICO"),"23",IF(AND(V2="127/254",W2="BIFÁSICO"),"23",IF(AND(V2="127/254",W2="BIFÁSICO"),"23",IF(AND(V2="220/440",W2="BIFÁSICO"),"23","")))))))))))))))),"")</f>
        <v/>
      </c>
      <c r="V29" s="746"/>
      <c r="W29" s="746"/>
      <c r="X29" s="746"/>
      <c r="Y29" s="746"/>
      <c r="Z29" s="746"/>
      <c r="AA29" s="746"/>
      <c r="AB29" s="746"/>
      <c r="AC29" s="746"/>
      <c r="AD29" s="746"/>
      <c r="AE29" s="746"/>
      <c r="AF29" s="746"/>
      <c r="AG29" s="746"/>
      <c r="AH29" s="746"/>
      <c r="AI29" s="746"/>
      <c r="AJ29" s="746"/>
      <c r="AK29" s="746"/>
      <c r="AL29" s="746"/>
      <c r="AM29" s="746"/>
      <c r="AN29" s="746"/>
      <c r="AO29" s="746"/>
      <c r="AP29" s="746"/>
      <c r="AQ29" s="746"/>
      <c r="AR29" s="746"/>
      <c r="AS29" s="746"/>
      <c r="AT29" s="746"/>
      <c r="AU29" s="746"/>
      <c r="AV29" s="746"/>
      <c r="AW29" s="746"/>
      <c r="AX29" s="746"/>
      <c r="AY29" s="746"/>
      <c r="AZ29" s="746"/>
      <c r="BA29" s="746"/>
    </row>
    <row r="30" spans="1:53" x14ac:dyDescent="0.25">
      <c r="A30" s="746"/>
      <c r="B30" s="746"/>
      <c r="C30" s="746"/>
      <c r="D30" s="746"/>
      <c r="E30" s="746"/>
      <c r="F30" s="818" t="s">
        <v>309</v>
      </c>
      <c r="G30" s="837">
        <v>4500</v>
      </c>
      <c r="H30" s="788">
        <v>400</v>
      </c>
      <c r="I30" s="833"/>
      <c r="J30" s="746"/>
      <c r="K30" s="746"/>
      <c r="L30" s="746"/>
      <c r="M30" s="746"/>
      <c r="N30" s="746"/>
      <c r="O30" s="746"/>
      <c r="P30" s="746"/>
      <c r="Q30" s="746"/>
      <c r="R30" s="746"/>
      <c r="S30" s="860"/>
      <c r="T30" s="861" t="s">
        <v>310</v>
      </c>
      <c r="U30" s="862" t="str">
        <f>IF(W2="MONOFÁSICO","BIFÁSICO",IF(W2="BIFÁSICO","TRIFÁSICO",IF(W2="TRIFÁSICO","MÉDIA TENSÃO",IF(W2="MÉDIA TENSÃO","ALTA TENSÃO",""))))</f>
        <v/>
      </c>
      <c r="V30" s="746"/>
      <c r="W30" s="746"/>
      <c r="X30" s="746"/>
      <c r="Y30" s="746"/>
      <c r="Z30" s="746"/>
      <c r="AA30" s="746"/>
      <c r="AB30" s="746"/>
      <c r="AC30" s="746"/>
      <c r="AD30" s="746"/>
      <c r="AE30" s="746"/>
      <c r="AF30" s="746"/>
      <c r="AG30" s="746"/>
      <c r="AH30" s="746"/>
      <c r="AI30" s="746"/>
      <c r="AJ30" s="746"/>
      <c r="AK30" s="746"/>
      <c r="AL30" s="746"/>
      <c r="AM30" s="746"/>
      <c r="AN30" s="746"/>
      <c r="AO30" s="746"/>
      <c r="AP30" s="746"/>
      <c r="AQ30" s="746"/>
      <c r="AR30" s="746"/>
      <c r="AS30" s="746"/>
      <c r="AT30" s="746"/>
      <c r="AU30" s="746"/>
      <c r="AV30" s="746"/>
      <c r="AW30" s="746"/>
      <c r="AX30" s="746"/>
      <c r="AY30" s="746"/>
      <c r="AZ30" s="746"/>
      <c r="BA30" s="746"/>
    </row>
    <row r="31" spans="1:53" ht="15.75" customHeight="1" thickBot="1" x14ac:dyDescent="0.3">
      <c r="A31" s="865"/>
      <c r="B31" s="865"/>
      <c r="C31" s="865"/>
      <c r="D31" s="865"/>
      <c r="E31" s="865"/>
      <c r="F31" s="818" t="s">
        <v>311</v>
      </c>
      <c r="G31" s="837">
        <v>5000</v>
      </c>
      <c r="H31" s="788">
        <v>450</v>
      </c>
      <c r="I31" s="833"/>
      <c r="J31" s="746"/>
      <c r="K31" s="746"/>
      <c r="L31" s="746"/>
      <c r="M31" s="746"/>
      <c r="N31" s="746"/>
      <c r="O31" s="746"/>
      <c r="P31" s="746"/>
      <c r="Q31" s="746"/>
      <c r="R31" s="746"/>
      <c r="S31" s="860"/>
      <c r="T31" s="861" t="s">
        <v>312</v>
      </c>
      <c r="U31" s="866">
        <v>10</v>
      </c>
      <c r="V31" s="746"/>
      <c r="W31" s="746"/>
      <c r="X31" s="746"/>
      <c r="Y31" s="746"/>
      <c r="Z31" s="746"/>
      <c r="AA31" s="746"/>
      <c r="AB31" s="746"/>
      <c r="AC31" s="746"/>
      <c r="AD31" s="746"/>
      <c r="AE31" s="746"/>
      <c r="AF31" s="746"/>
      <c r="AG31" s="746"/>
      <c r="AH31" s="746"/>
      <c r="AI31" s="746"/>
      <c r="AJ31" s="746"/>
      <c r="AK31" s="746"/>
      <c r="AL31" s="746"/>
      <c r="AM31" s="746"/>
      <c r="AN31" s="746"/>
      <c r="AO31" s="746"/>
      <c r="AP31" s="746"/>
      <c r="AQ31" s="746"/>
      <c r="AR31" s="746"/>
      <c r="AS31" s="746"/>
      <c r="AT31" s="746"/>
      <c r="AU31" s="746"/>
      <c r="AV31" s="746"/>
      <c r="AW31" s="746"/>
      <c r="AX31" s="746"/>
      <c r="AY31" s="746"/>
      <c r="AZ31" s="746"/>
      <c r="BA31" s="746"/>
    </row>
    <row r="32" spans="1:53" ht="15" customHeight="1" x14ac:dyDescent="0.25">
      <c r="A32" s="867" t="s">
        <v>313</v>
      </c>
      <c r="B32" s="868" t="str">
        <f>IF(D2="","- UC, ","")&amp;IF(E2="","- TITULAR, ","")&amp;IF(F2="","- CLASSE, ","")&amp;IF(G2="","- LOGRADOURO, ","")&amp;IF(I2="","- BAIRRO, ","")&amp;IF(J2="","- CIDADE, ","")&amp;IF(K2="","- E-MAIL, ","")&amp;IF(L2="","- UF, ","")&amp;IF(N2="","- CEP, ","")&amp;IF(OR(R2="",R2=0),"- CELULAR, ","")&amp;IF(U2=0,"- POTÊNCIA INSTALADA, ","")&amp;IF(T2="","- DOCUMENTO, ","")&amp;IF(V2="","- TENSÃO, ","")&amp;IF(W2="","- CONEXÃO, ","")&amp;IF(X2="","- RAMAL, ","")&amp;IF(Y2="","- FONTE DE GERAÇÃO, ","")&amp;IF(H2="","- NÚMERO, ","")&amp;IF(U2="","- POTÊNCIA INSTALADA, ","")&amp;IF(Z2="","-TIPO DE GERAÇÃO","")</f>
        <v>- UC, - TITULAR, - CLASSE, - LOGRADOURO, - BAIRRO, - CIDADE, - E-MAIL, - UF, - CEP, - CELULAR, - DOCUMENTO, - TENSÃO, - CONEXÃO, - RAMAL, - FONTE DE GERAÇÃO, - NÚMERO, - POTÊNCIA INSTALADA, -TIPO DE GERAÇÃO</v>
      </c>
      <c r="C32" s="869"/>
      <c r="D32" s="869"/>
      <c r="E32" s="870"/>
      <c r="F32" s="818" t="s">
        <v>314</v>
      </c>
      <c r="G32" s="787" t="s">
        <v>315</v>
      </c>
      <c r="H32" s="788">
        <v>500</v>
      </c>
      <c r="I32" s="833"/>
      <c r="J32" s="746"/>
      <c r="K32" s="746"/>
      <c r="L32" s="746"/>
      <c r="M32" s="746"/>
      <c r="N32" s="746"/>
      <c r="O32" s="746"/>
      <c r="P32" s="746"/>
      <c r="Q32" s="806"/>
      <c r="R32" s="746"/>
      <c r="S32" s="860"/>
      <c r="T32" s="861" t="s">
        <v>316</v>
      </c>
      <c r="U32" s="866">
        <v>10.1</v>
      </c>
      <c r="V32" s="746"/>
      <c r="W32" s="746"/>
      <c r="X32" s="746"/>
      <c r="Y32" s="746"/>
      <c r="Z32" s="746"/>
      <c r="AA32" s="746"/>
      <c r="AB32" s="746"/>
      <c r="AC32" s="746"/>
      <c r="AD32" s="746"/>
      <c r="AE32" s="746"/>
      <c r="AF32" s="746"/>
      <c r="AG32" s="746"/>
      <c r="AH32" s="746"/>
      <c r="AI32" s="746"/>
      <c r="AJ32" s="746"/>
      <c r="AK32" s="746"/>
      <c r="AL32" s="746"/>
      <c r="AM32" s="746"/>
      <c r="AN32" s="746"/>
      <c r="AO32" s="746"/>
      <c r="AP32" s="746"/>
      <c r="AQ32" s="746"/>
      <c r="AR32" s="746"/>
      <c r="AS32" s="746"/>
      <c r="AT32" s="746"/>
      <c r="AU32" s="746"/>
      <c r="AV32" s="746"/>
      <c r="AW32" s="746"/>
      <c r="AX32" s="746"/>
      <c r="AY32" s="746"/>
      <c r="AZ32" s="746"/>
      <c r="BA32" s="746"/>
    </row>
    <row r="33" spans="1:82" ht="15.75" customHeight="1" thickBot="1" x14ac:dyDescent="0.3">
      <c r="A33" s="871"/>
      <c r="B33" s="872"/>
      <c r="C33" s="873"/>
      <c r="D33" s="873"/>
      <c r="E33" s="874"/>
      <c r="F33" s="818" t="s">
        <v>317</v>
      </c>
      <c r="G33" s="787"/>
      <c r="H33" s="788">
        <v>600</v>
      </c>
      <c r="I33" s="833"/>
      <c r="J33" s="746"/>
      <c r="K33" s="746"/>
      <c r="L33" s="746"/>
      <c r="M33" s="746"/>
      <c r="N33" s="746"/>
      <c r="O33" s="746"/>
      <c r="P33" s="746"/>
      <c r="Q33" s="875"/>
      <c r="R33" s="746"/>
      <c r="S33" s="860"/>
      <c r="T33" s="861" t="s">
        <v>318</v>
      </c>
      <c r="U33" s="866">
        <v>76</v>
      </c>
      <c r="V33" s="746"/>
      <c r="W33" s="746"/>
      <c r="X33" s="746"/>
      <c r="Y33" s="746"/>
      <c r="Z33" s="746"/>
      <c r="AA33" s="746"/>
      <c r="AB33" s="746"/>
      <c r="AC33" s="746"/>
      <c r="AD33" s="746"/>
      <c r="AE33" s="746"/>
      <c r="AF33" s="746"/>
      <c r="AG33" s="746"/>
      <c r="AH33" s="746"/>
      <c r="AI33" s="746"/>
      <c r="AJ33" s="746"/>
      <c r="AK33" s="746"/>
      <c r="AL33" s="746"/>
      <c r="AM33" s="746"/>
      <c r="AN33" s="746"/>
      <c r="AO33" s="746"/>
      <c r="AP33" s="746"/>
      <c r="AQ33" s="746"/>
      <c r="AR33" s="746"/>
      <c r="AS33" s="746"/>
      <c r="AT33" s="746"/>
      <c r="AU33" s="746"/>
      <c r="AV33" s="746"/>
      <c r="AW33" s="746"/>
      <c r="AX33" s="746"/>
      <c r="AY33" s="746"/>
      <c r="AZ33" s="746"/>
      <c r="BA33" s="746"/>
    </row>
    <row r="34" spans="1:82" ht="15.75" customHeight="1" thickBot="1" x14ac:dyDescent="0.35">
      <c r="A34" s="871"/>
      <c r="B34" s="872"/>
      <c r="C34" s="873"/>
      <c r="D34" s="873"/>
      <c r="E34" s="874"/>
      <c r="F34" s="818" t="s">
        <v>319</v>
      </c>
      <c r="G34" s="787"/>
      <c r="H34" s="788">
        <v>630</v>
      </c>
      <c r="I34" s="833"/>
      <c r="J34" s="746"/>
      <c r="K34" s="746"/>
      <c r="L34" s="746"/>
      <c r="M34" s="746"/>
      <c r="N34" s="746"/>
      <c r="O34" s="746"/>
      <c r="P34" s="746"/>
      <c r="Q34" s="746"/>
      <c r="R34" s="746"/>
      <c r="S34" s="860"/>
      <c r="T34" s="861" t="s">
        <v>3791</v>
      </c>
      <c r="U34" s="876">
        <f>SUM(VALUE(IF('MD-SOLAR'!L41&gt;'MD-SOLAR'!K56,'MD-SOLAR'!K56,'MD-SOLAR'!L41)),(VALUE(IF('GD EXISTENTE'!L12&gt;'GD EXISTENTE'!K22,'GD EXISTENTE'!K22,'GD EXISTENTE'!L12))))</f>
        <v>0</v>
      </c>
      <c r="V34" s="877" t="s">
        <v>320</v>
      </c>
      <c r="W34" s="878"/>
      <c r="X34" s="796"/>
      <c r="Y34" s="746"/>
      <c r="Z34" s="746"/>
      <c r="AA34" s="746"/>
      <c r="AB34" s="746"/>
      <c r="AC34" s="746"/>
      <c r="AD34" s="746"/>
      <c r="AE34" s="746"/>
      <c r="AF34" s="746"/>
      <c r="AG34" s="746"/>
      <c r="AH34" s="746"/>
      <c r="AI34" s="746"/>
      <c r="AJ34" s="746"/>
      <c r="AK34" s="746"/>
      <c r="AL34" s="746"/>
      <c r="AM34" s="746"/>
      <c r="AN34" s="746"/>
      <c r="AO34" s="746"/>
      <c r="AP34" s="746"/>
      <c r="AQ34" s="746"/>
      <c r="AR34" s="746"/>
      <c r="AS34" s="746"/>
      <c r="AT34" s="746"/>
      <c r="AU34" s="746"/>
      <c r="AV34" s="746"/>
      <c r="AW34" s="746"/>
      <c r="AX34" s="746"/>
      <c r="AY34" s="746"/>
      <c r="AZ34" s="746"/>
      <c r="BA34" s="746"/>
    </row>
    <row r="35" spans="1:82" ht="15.75" customHeight="1" thickBot="1" x14ac:dyDescent="0.3">
      <c r="A35" s="871"/>
      <c r="B35" s="872"/>
      <c r="C35" s="873"/>
      <c r="D35" s="873"/>
      <c r="E35" s="874"/>
      <c r="F35" s="838" t="s">
        <v>321</v>
      </c>
      <c r="G35" s="787"/>
      <c r="H35" s="788">
        <v>700</v>
      </c>
      <c r="I35" s="833"/>
      <c r="J35" s="746"/>
      <c r="K35" s="746"/>
      <c r="L35" s="746"/>
      <c r="M35" s="746"/>
      <c r="N35" s="746"/>
      <c r="O35" s="746"/>
      <c r="P35" s="746"/>
      <c r="Q35" s="746"/>
      <c r="R35" s="746"/>
      <c r="S35" s="860"/>
      <c r="T35" s="861" t="s">
        <v>322</v>
      </c>
      <c r="U35" s="879" t="str">
        <f>IF('MD-SOLAR'!J62="","",IF('MD-SOLAR'!J62&lt;U34,"TRAFO MENOR","OK"))</f>
        <v/>
      </c>
      <c r="V35" s="746"/>
      <c r="W35" s="746"/>
      <c r="X35" s="746"/>
      <c r="Y35" s="746"/>
      <c r="Z35" s="746"/>
      <c r="AA35" s="746"/>
      <c r="AB35" s="746"/>
      <c r="AC35" s="746"/>
      <c r="AD35" s="746"/>
      <c r="AE35" s="746"/>
      <c r="AF35" s="746"/>
      <c r="AG35" s="746"/>
      <c r="AH35" s="746"/>
      <c r="AI35" s="746"/>
      <c r="AJ35" s="746"/>
      <c r="AK35" s="746"/>
      <c r="AL35" s="746"/>
      <c r="AM35" s="746"/>
      <c r="AN35" s="746"/>
      <c r="AO35" s="746"/>
      <c r="AP35" s="746"/>
      <c r="AQ35" s="746"/>
      <c r="AR35" s="746"/>
      <c r="AS35" s="746"/>
      <c r="AT35" s="746"/>
      <c r="AU35" s="746"/>
      <c r="AV35" s="746"/>
      <c r="AW35" s="746"/>
      <c r="AX35" s="746"/>
      <c r="AY35" s="746"/>
      <c r="AZ35" s="746"/>
      <c r="BA35" s="746"/>
    </row>
    <row r="36" spans="1:82" ht="15.75" customHeight="1" thickBot="1" x14ac:dyDescent="0.3">
      <c r="A36" s="880"/>
      <c r="B36" s="881"/>
      <c r="C36" s="882"/>
      <c r="D36" s="882"/>
      <c r="E36" s="883"/>
      <c r="F36" s="746"/>
      <c r="G36" s="884"/>
      <c r="H36" s="885">
        <v>800</v>
      </c>
      <c r="I36" s="886"/>
      <c r="J36" s="746"/>
      <c r="K36" s="746"/>
      <c r="L36" s="746"/>
      <c r="M36" s="746"/>
      <c r="N36" s="746"/>
      <c r="O36" s="746"/>
      <c r="P36" s="746"/>
      <c r="Q36" s="746"/>
      <c r="R36" s="746"/>
      <c r="S36" s="860"/>
      <c r="T36" s="887" t="s">
        <v>323</v>
      </c>
      <c r="U36" s="888" t="str">
        <f>IFERROR(IF(AND(W2="MONOFÁSICO",U34&gt;U29),"1",IF(AND(W2="BIFÁSICO",U34&gt;U29),"2",IF(AND(W2="TRIFÁSICO",U34&gt;U29),"3","0"))),"")</f>
        <v>0</v>
      </c>
      <c r="V36" s="746"/>
      <c r="W36" s="746"/>
      <c r="X36" s="746"/>
      <c r="Y36" s="746"/>
      <c r="Z36" s="746"/>
      <c r="AA36" s="746"/>
      <c r="AB36" s="746"/>
      <c r="AC36" s="746"/>
      <c r="AD36" s="746"/>
      <c r="AE36" s="746"/>
      <c r="AF36" s="746"/>
      <c r="AG36" s="746"/>
      <c r="AH36" s="746"/>
      <c r="AI36" s="746"/>
      <c r="AJ36" s="746"/>
      <c r="AK36" s="746"/>
      <c r="AL36" s="746"/>
      <c r="AM36" s="746"/>
      <c r="AN36" s="746"/>
      <c r="AO36" s="746"/>
      <c r="AP36" s="746"/>
      <c r="AQ36" s="746"/>
      <c r="AR36" s="746"/>
      <c r="AS36" s="746"/>
      <c r="AT36" s="746"/>
      <c r="AU36" s="746"/>
      <c r="AV36" s="746"/>
      <c r="AW36" s="746"/>
      <c r="AX36" s="746"/>
      <c r="AY36" s="746"/>
      <c r="AZ36" s="746"/>
      <c r="BA36" s="746"/>
    </row>
    <row r="37" spans="1:82" ht="15.75" thickBot="1" x14ac:dyDescent="0.3">
      <c r="A37" s="865"/>
      <c r="B37" s="865"/>
      <c r="C37" s="865"/>
      <c r="D37" s="865"/>
      <c r="E37" s="865"/>
      <c r="F37" s="746"/>
      <c r="G37" s="746"/>
      <c r="H37" s="746"/>
      <c r="I37" s="746"/>
      <c r="J37" s="746"/>
      <c r="K37" s="746"/>
      <c r="L37" s="746"/>
      <c r="M37" s="746"/>
      <c r="N37" s="746"/>
      <c r="O37" s="746"/>
      <c r="P37" s="746"/>
      <c r="Q37" s="746"/>
      <c r="R37" s="746"/>
      <c r="S37" s="746"/>
      <c r="T37" s="889"/>
      <c r="U37" s="876"/>
      <c r="V37" s="746"/>
      <c r="W37" s="746"/>
      <c r="X37" s="746"/>
      <c r="Y37" s="746"/>
      <c r="Z37" s="746"/>
      <c r="AA37" s="746"/>
      <c r="AB37" s="746"/>
      <c r="AC37" s="746"/>
      <c r="AD37" s="746"/>
      <c r="AE37" s="746"/>
      <c r="AF37" s="746"/>
      <c r="AG37" s="746"/>
      <c r="AH37" s="746"/>
      <c r="AI37" s="746"/>
      <c r="AJ37" s="746"/>
      <c r="AK37" s="746"/>
      <c r="AL37" s="746"/>
      <c r="AM37" s="746"/>
      <c r="AN37" s="746"/>
      <c r="AO37" s="746"/>
      <c r="AP37" s="746"/>
      <c r="AQ37" s="746"/>
      <c r="AR37" s="746"/>
      <c r="AS37" s="746"/>
      <c r="AT37" s="746"/>
      <c r="AU37" s="746"/>
      <c r="AV37" s="746"/>
      <c r="AW37" s="746"/>
      <c r="AX37" s="746"/>
      <c r="AY37" s="746"/>
      <c r="AZ37" s="746"/>
      <c r="BA37" s="746"/>
    </row>
    <row r="38" spans="1:82" x14ac:dyDescent="0.25">
      <c r="A38" s="779" t="s">
        <v>324</v>
      </c>
      <c r="B38" s="783"/>
      <c r="C38" s="783"/>
      <c r="D38" s="783"/>
      <c r="E38" s="783"/>
      <c r="F38" s="783"/>
      <c r="G38" s="783"/>
      <c r="H38" s="783"/>
      <c r="I38" s="783"/>
      <c r="J38" s="783"/>
      <c r="K38" s="783"/>
      <c r="L38" s="783"/>
      <c r="M38" s="783"/>
      <c r="N38" s="783"/>
      <c r="O38" s="783"/>
      <c r="P38" s="783"/>
      <c r="Q38" s="783"/>
      <c r="R38" s="783"/>
      <c r="S38" s="783"/>
      <c r="T38" s="783"/>
      <c r="U38" s="783"/>
      <c r="V38" s="783"/>
      <c r="W38" s="783"/>
      <c r="X38" s="783"/>
      <c r="Y38" s="783"/>
      <c r="Z38" s="783"/>
      <c r="AA38" s="783"/>
      <c r="AB38" s="783"/>
      <c r="AC38" s="783"/>
      <c r="AD38" s="783"/>
      <c r="AE38" s="783"/>
      <c r="AF38" s="783"/>
      <c r="AG38" s="783"/>
      <c r="AH38" s="783"/>
      <c r="AI38" s="783"/>
      <c r="AJ38" s="783"/>
      <c r="AK38" s="783"/>
      <c r="AL38" s="783"/>
      <c r="AM38" s="783"/>
      <c r="AN38" s="783"/>
      <c r="AO38" s="783"/>
      <c r="AP38" s="783"/>
      <c r="AQ38" s="783"/>
      <c r="AR38" s="783"/>
      <c r="AS38" s="783"/>
      <c r="AT38" s="783"/>
      <c r="AU38" s="783"/>
      <c r="AV38" s="783"/>
      <c r="AW38" s="783"/>
      <c r="AX38" s="783"/>
      <c r="AY38" s="783"/>
      <c r="AZ38" s="783"/>
      <c r="BA38" s="783"/>
      <c r="BB38" s="214"/>
      <c r="BC38" s="214"/>
      <c r="BD38" s="214"/>
      <c r="BE38" s="214"/>
      <c r="BF38" s="214"/>
      <c r="BG38" s="214"/>
      <c r="BH38" s="214"/>
      <c r="BI38" s="214"/>
      <c r="BJ38" s="214"/>
      <c r="BK38" s="214"/>
      <c r="BL38" s="214"/>
      <c r="BM38" s="214"/>
      <c r="BN38" s="214"/>
      <c r="BO38" s="214"/>
      <c r="BP38" s="214"/>
      <c r="BQ38" s="214"/>
      <c r="BR38" s="214"/>
      <c r="BS38" s="214"/>
      <c r="BT38" s="214"/>
      <c r="BU38" s="214"/>
      <c r="BV38" s="214"/>
      <c r="BW38" s="214"/>
      <c r="BX38" s="214"/>
      <c r="BY38" s="214"/>
      <c r="BZ38" s="214"/>
      <c r="CA38" s="32"/>
      <c r="CC38" s="132" t="s">
        <v>325</v>
      </c>
      <c r="CD38" s="132" t="s">
        <v>326</v>
      </c>
    </row>
    <row r="39" spans="1:82" x14ac:dyDescent="0.25">
      <c r="A39" s="890" t="s">
        <v>327</v>
      </c>
      <c r="B39" s="891" t="s">
        <v>328</v>
      </c>
      <c r="C39" s="891" t="s">
        <v>329</v>
      </c>
      <c r="D39" s="891" t="s">
        <v>330</v>
      </c>
      <c r="E39" s="892" t="s">
        <v>331</v>
      </c>
      <c r="F39" s="891" t="s">
        <v>332</v>
      </c>
      <c r="G39" s="891" t="s">
        <v>333</v>
      </c>
      <c r="H39" s="891" t="s">
        <v>334</v>
      </c>
      <c r="I39" s="891" t="s">
        <v>335</v>
      </c>
      <c r="J39" s="891" t="s">
        <v>336</v>
      </c>
      <c r="K39" s="891" t="s">
        <v>337</v>
      </c>
      <c r="L39" s="891" t="s">
        <v>338</v>
      </c>
      <c r="M39" s="891" t="s">
        <v>339</v>
      </c>
      <c r="N39" s="891" t="s">
        <v>340</v>
      </c>
      <c r="O39" s="891" t="s">
        <v>341</v>
      </c>
      <c r="P39" s="891" t="s">
        <v>342</v>
      </c>
      <c r="Q39" s="891" t="s">
        <v>343</v>
      </c>
      <c r="R39" s="891" t="s">
        <v>344</v>
      </c>
      <c r="S39" s="891" t="s">
        <v>345</v>
      </c>
      <c r="T39" s="891" t="s">
        <v>346</v>
      </c>
      <c r="U39" s="891" t="s">
        <v>347</v>
      </c>
      <c r="V39" s="891" t="s">
        <v>348</v>
      </c>
      <c r="W39" s="891" t="s">
        <v>349</v>
      </c>
      <c r="X39" s="891" t="s">
        <v>350</v>
      </c>
      <c r="Y39" s="891" t="s">
        <v>351</v>
      </c>
      <c r="Z39" s="891" t="s">
        <v>352</v>
      </c>
      <c r="AA39" s="891" t="s">
        <v>353</v>
      </c>
      <c r="AB39" s="891" t="s">
        <v>354</v>
      </c>
      <c r="AC39" s="891" t="s">
        <v>355</v>
      </c>
      <c r="AD39" s="891" t="s">
        <v>356</v>
      </c>
      <c r="AE39" s="891" t="s">
        <v>357</v>
      </c>
      <c r="AF39" s="891" t="s">
        <v>358</v>
      </c>
      <c r="AG39" s="891" t="s">
        <v>359</v>
      </c>
      <c r="AH39" s="891" t="s">
        <v>360</v>
      </c>
      <c r="AI39" s="891" t="s">
        <v>361</v>
      </c>
      <c r="AJ39" s="891" t="s">
        <v>362</v>
      </c>
      <c r="AK39" s="891" t="s">
        <v>363</v>
      </c>
      <c r="AL39" s="891" t="s">
        <v>364</v>
      </c>
      <c r="AM39" s="891" t="s">
        <v>365</v>
      </c>
      <c r="AN39" s="891" t="s">
        <v>366</v>
      </c>
      <c r="AO39" s="891" t="s">
        <v>367</v>
      </c>
      <c r="AP39" s="891" t="s">
        <v>368</v>
      </c>
      <c r="AQ39" s="891" t="s">
        <v>369</v>
      </c>
      <c r="AR39" s="891" t="s">
        <v>370</v>
      </c>
      <c r="AS39" s="891" t="s">
        <v>371</v>
      </c>
      <c r="AT39" s="891" t="s">
        <v>372</v>
      </c>
      <c r="AU39" s="891" t="s">
        <v>373</v>
      </c>
      <c r="AV39" s="891" t="s">
        <v>374</v>
      </c>
      <c r="AW39" s="891" t="s">
        <v>375</v>
      </c>
      <c r="AX39" s="891" t="s">
        <v>376</v>
      </c>
      <c r="AY39" s="891" t="s">
        <v>377</v>
      </c>
      <c r="AZ39" s="891" t="s">
        <v>378</v>
      </c>
      <c r="BA39" s="891" t="s">
        <v>379</v>
      </c>
      <c r="BB39" s="216" t="s">
        <v>380</v>
      </c>
      <c r="BC39" s="216" t="s">
        <v>381</v>
      </c>
      <c r="BD39" s="216" t="s">
        <v>382</v>
      </c>
      <c r="BE39" s="216" t="s">
        <v>383</v>
      </c>
      <c r="BF39" s="216" t="s">
        <v>384</v>
      </c>
      <c r="BG39" s="216" t="s">
        <v>385</v>
      </c>
      <c r="BH39" s="216" t="s">
        <v>386</v>
      </c>
      <c r="BI39" s="216" t="s">
        <v>387</v>
      </c>
      <c r="BJ39" s="216" t="s">
        <v>388</v>
      </c>
      <c r="BK39" s="216" t="s">
        <v>389</v>
      </c>
      <c r="BL39" s="216" t="s">
        <v>390</v>
      </c>
      <c r="BM39" s="216" t="s">
        <v>391</v>
      </c>
      <c r="BN39" s="216" t="s">
        <v>392</v>
      </c>
      <c r="BO39" s="216" t="s">
        <v>393</v>
      </c>
      <c r="BP39" s="216" t="s">
        <v>394</v>
      </c>
      <c r="BQ39" s="216" t="s">
        <v>395</v>
      </c>
      <c r="BR39" s="216" t="s">
        <v>396</v>
      </c>
      <c r="BS39" s="216" t="s">
        <v>397</v>
      </c>
      <c r="BT39" s="216" t="s">
        <v>398</v>
      </c>
      <c r="BU39" s="216" t="s">
        <v>399</v>
      </c>
      <c r="BV39" s="216" t="s">
        <v>400</v>
      </c>
      <c r="BW39" s="216" t="s">
        <v>401</v>
      </c>
      <c r="BX39" s="216" t="s">
        <v>402</v>
      </c>
      <c r="BY39" s="216" t="s">
        <v>403</v>
      </c>
      <c r="BZ39" s="216" t="s">
        <v>404</v>
      </c>
      <c r="CA39" s="244" t="s">
        <v>405</v>
      </c>
      <c r="CC39" s="179" t="s">
        <v>327</v>
      </c>
      <c r="CD39" s="130" t="s">
        <v>406</v>
      </c>
    </row>
    <row r="40" spans="1:82" x14ac:dyDescent="0.25">
      <c r="A40" s="790" t="s">
        <v>407</v>
      </c>
      <c r="B40" s="746" t="s">
        <v>408</v>
      </c>
      <c r="C40" s="746" t="s">
        <v>409</v>
      </c>
      <c r="D40" s="746" t="s">
        <v>410</v>
      </c>
      <c r="E40" s="746" t="s">
        <v>411</v>
      </c>
      <c r="F40" s="746" t="s">
        <v>412</v>
      </c>
      <c r="G40" s="746" t="s">
        <v>413</v>
      </c>
      <c r="H40" s="746" t="s">
        <v>414</v>
      </c>
      <c r="I40" s="746" t="s">
        <v>415</v>
      </c>
      <c r="J40" s="746" t="s">
        <v>416</v>
      </c>
      <c r="K40" s="746" t="s">
        <v>417</v>
      </c>
      <c r="L40" s="746" t="s">
        <v>418</v>
      </c>
      <c r="M40" s="746" t="s">
        <v>419</v>
      </c>
      <c r="N40" s="746" t="s">
        <v>420</v>
      </c>
      <c r="O40" s="746" t="s">
        <v>421</v>
      </c>
      <c r="P40" s="746" t="s">
        <v>422</v>
      </c>
      <c r="Q40" s="746" t="s">
        <v>423</v>
      </c>
      <c r="R40" s="746" t="s">
        <v>424</v>
      </c>
      <c r="S40" s="746" t="s">
        <v>425</v>
      </c>
      <c r="T40" s="746" t="s">
        <v>426</v>
      </c>
      <c r="U40" s="746" t="s">
        <v>427</v>
      </c>
      <c r="V40" s="746" t="s">
        <v>428</v>
      </c>
      <c r="W40" s="746" t="s">
        <v>429</v>
      </c>
      <c r="X40" s="746" t="s">
        <v>430</v>
      </c>
      <c r="Y40" s="746" t="s">
        <v>431</v>
      </c>
      <c r="Z40" s="746" t="s">
        <v>432</v>
      </c>
      <c r="AA40" s="746" t="s">
        <v>433</v>
      </c>
      <c r="AB40" s="746" t="s">
        <v>434</v>
      </c>
      <c r="AC40" s="746" t="s">
        <v>435</v>
      </c>
      <c r="AD40" s="746" t="s">
        <v>436</v>
      </c>
      <c r="AE40" s="746" t="s">
        <v>437</v>
      </c>
      <c r="AF40" s="746" t="s">
        <v>438</v>
      </c>
      <c r="AG40" s="746" t="s">
        <v>439</v>
      </c>
      <c r="AH40" s="746" t="s">
        <v>440</v>
      </c>
      <c r="AI40" s="746" t="s">
        <v>441</v>
      </c>
      <c r="AJ40" s="746" t="s">
        <v>442</v>
      </c>
      <c r="AK40" s="746" t="s">
        <v>443</v>
      </c>
      <c r="AL40" s="746" t="s">
        <v>444</v>
      </c>
      <c r="AM40" s="746" t="s">
        <v>445</v>
      </c>
      <c r="AN40" s="746" t="s">
        <v>446</v>
      </c>
      <c r="AO40" s="746" t="s">
        <v>447</v>
      </c>
      <c r="AP40" s="746" t="s">
        <v>448</v>
      </c>
      <c r="AQ40" s="746" t="s">
        <v>449</v>
      </c>
      <c r="AR40" s="746" t="s">
        <v>450</v>
      </c>
      <c r="AS40" s="746" t="s">
        <v>451</v>
      </c>
      <c r="AT40" s="746" t="s">
        <v>452</v>
      </c>
      <c r="AU40" s="746" t="s">
        <v>453</v>
      </c>
      <c r="AV40" s="746" t="s">
        <v>454</v>
      </c>
      <c r="AW40" s="746" t="s">
        <v>455</v>
      </c>
      <c r="AX40" s="746" t="s">
        <v>456</v>
      </c>
      <c r="AY40" s="746" t="s">
        <v>457</v>
      </c>
      <c r="AZ40" s="746" t="s">
        <v>458</v>
      </c>
      <c r="BA40" s="746" t="s">
        <v>459</v>
      </c>
      <c r="BB40" s="22" t="s">
        <v>460</v>
      </c>
      <c r="BC40" s="22" t="s">
        <v>461</v>
      </c>
      <c r="BD40" s="22" t="s">
        <v>462</v>
      </c>
      <c r="BE40" t="s">
        <v>463</v>
      </c>
      <c r="BF40" s="22" t="s">
        <v>464</v>
      </c>
      <c r="BG40" s="22" t="s">
        <v>465</v>
      </c>
      <c r="BH40" s="22" t="s">
        <v>466</v>
      </c>
      <c r="BI40" s="22" t="s">
        <v>467</v>
      </c>
      <c r="BJ40" t="s">
        <v>468</v>
      </c>
      <c r="BK40" s="22" t="s">
        <v>469</v>
      </c>
      <c r="BL40" t="s">
        <v>470</v>
      </c>
      <c r="BM40" t="s">
        <v>471</v>
      </c>
      <c r="BN40" t="s">
        <v>472</v>
      </c>
      <c r="BO40" t="s">
        <v>473</v>
      </c>
      <c r="BP40" t="s">
        <v>474</v>
      </c>
      <c r="BQ40" t="s">
        <v>475</v>
      </c>
      <c r="BR40" t="s">
        <v>476</v>
      </c>
      <c r="BS40" t="s">
        <v>477</v>
      </c>
      <c r="BT40" t="s">
        <v>478</v>
      </c>
      <c r="BU40" t="s">
        <v>479</v>
      </c>
      <c r="BV40" t="s">
        <v>480</v>
      </c>
      <c r="BW40" t="s">
        <v>481</v>
      </c>
      <c r="BX40" t="s">
        <v>482</v>
      </c>
      <c r="BY40" t="s">
        <v>483</v>
      </c>
      <c r="BZ40" t="s">
        <v>484</v>
      </c>
      <c r="CA40" s="125" t="s">
        <v>485</v>
      </c>
      <c r="CC40" s="179" t="s">
        <v>328</v>
      </c>
      <c r="CD40" s="130" t="s">
        <v>486</v>
      </c>
    </row>
    <row r="41" spans="1:82" x14ac:dyDescent="0.25">
      <c r="A41" s="790" t="s">
        <v>487</v>
      </c>
      <c r="B41" s="746" t="s">
        <v>488</v>
      </c>
      <c r="C41" s="746" t="s">
        <v>489</v>
      </c>
      <c r="D41" s="746" t="s">
        <v>490</v>
      </c>
      <c r="E41" s="746"/>
      <c r="F41" s="746" t="s">
        <v>491</v>
      </c>
      <c r="G41" s="746" t="s">
        <v>492</v>
      </c>
      <c r="H41" s="746" t="s">
        <v>493</v>
      </c>
      <c r="I41" s="746" t="s">
        <v>494</v>
      </c>
      <c r="J41" s="746" t="s">
        <v>495</v>
      </c>
      <c r="K41" s="746" t="s">
        <v>496</v>
      </c>
      <c r="L41" s="746" t="s">
        <v>497</v>
      </c>
      <c r="M41" s="746" t="s">
        <v>498</v>
      </c>
      <c r="N41" s="746" t="s">
        <v>499</v>
      </c>
      <c r="O41" s="746" t="s">
        <v>500</v>
      </c>
      <c r="P41" s="746" t="s">
        <v>501</v>
      </c>
      <c r="Q41" s="746" t="s">
        <v>502</v>
      </c>
      <c r="R41" s="788"/>
      <c r="S41" s="746" t="s">
        <v>503</v>
      </c>
      <c r="T41" s="746" t="s">
        <v>504</v>
      </c>
      <c r="U41" s="746" t="s">
        <v>505</v>
      </c>
      <c r="V41" s="746" t="s">
        <v>506</v>
      </c>
      <c r="W41" s="746" t="s">
        <v>507</v>
      </c>
      <c r="X41" s="746" t="s">
        <v>508</v>
      </c>
      <c r="Y41" s="746" t="s">
        <v>509</v>
      </c>
      <c r="Z41" s="746"/>
      <c r="AA41" s="746" t="s">
        <v>510</v>
      </c>
      <c r="AB41" s="746" t="s">
        <v>511</v>
      </c>
      <c r="AC41" s="746" t="s">
        <v>512</v>
      </c>
      <c r="AD41" s="746" t="s">
        <v>513</v>
      </c>
      <c r="AE41" s="788"/>
      <c r="AF41" s="746" t="s">
        <v>514</v>
      </c>
      <c r="AG41" s="746" t="s">
        <v>515</v>
      </c>
      <c r="AH41" s="746" t="s">
        <v>516</v>
      </c>
      <c r="AI41" s="746" t="s">
        <v>517</v>
      </c>
      <c r="AJ41" s="746" t="s">
        <v>518</v>
      </c>
      <c r="AK41" s="746" t="s">
        <v>519</v>
      </c>
      <c r="AL41" s="746"/>
      <c r="AM41" s="746" t="s">
        <v>520</v>
      </c>
      <c r="AN41" s="746"/>
      <c r="AO41" s="788"/>
      <c r="AP41" s="746" t="s">
        <v>521</v>
      </c>
      <c r="AQ41" s="788"/>
      <c r="AR41" s="746" t="s">
        <v>522</v>
      </c>
      <c r="AS41" s="746" t="s">
        <v>523</v>
      </c>
      <c r="AT41" s="746" t="s">
        <v>524</v>
      </c>
      <c r="AU41" s="746" t="s">
        <v>525</v>
      </c>
      <c r="AV41" s="746" t="s">
        <v>526</v>
      </c>
      <c r="AW41" s="746"/>
      <c r="AX41" s="746" t="s">
        <v>527</v>
      </c>
      <c r="AY41" s="746" t="s">
        <v>528</v>
      </c>
      <c r="AZ41" s="746" t="s">
        <v>529</v>
      </c>
      <c r="BA41" s="746" t="s">
        <v>530</v>
      </c>
      <c r="BB41" s="22" t="s">
        <v>531</v>
      </c>
      <c r="BC41" s="121"/>
      <c r="BD41" s="22" t="s">
        <v>532</v>
      </c>
      <c r="BE41" t="s">
        <v>533</v>
      </c>
      <c r="BF41" s="22" t="s">
        <v>534</v>
      </c>
      <c r="BG41" s="121" t="s">
        <v>535</v>
      </c>
      <c r="BH41" s="22" t="s">
        <v>536</v>
      </c>
      <c r="BI41" s="121"/>
      <c r="BK41" s="22" t="s">
        <v>537</v>
      </c>
      <c r="BL41" s="121"/>
      <c r="BM41" t="s">
        <v>538</v>
      </c>
      <c r="BN41" t="s">
        <v>539</v>
      </c>
      <c r="BO41" t="s">
        <v>540</v>
      </c>
      <c r="BP41" t="s">
        <v>541</v>
      </c>
      <c r="BQ41" t="s">
        <v>542</v>
      </c>
      <c r="BR41" t="s">
        <v>543</v>
      </c>
      <c r="BT41" t="s">
        <v>544</v>
      </c>
      <c r="BU41" s="121"/>
      <c r="BV41" s="121"/>
      <c r="BX41" t="s">
        <v>545</v>
      </c>
      <c r="BY41" t="s">
        <v>546</v>
      </c>
      <c r="BZ41" t="s">
        <v>547</v>
      </c>
      <c r="CA41" s="122" t="s">
        <v>548</v>
      </c>
      <c r="CC41" s="179" t="s">
        <v>329</v>
      </c>
      <c r="CD41" s="130" t="s">
        <v>549</v>
      </c>
    </row>
    <row r="42" spans="1:82" x14ac:dyDescent="0.25">
      <c r="A42" s="790" t="s">
        <v>550</v>
      </c>
      <c r="B42" s="746" t="s">
        <v>551</v>
      </c>
      <c r="C42" s="788"/>
      <c r="D42" s="746" t="s">
        <v>552</v>
      </c>
      <c r="E42" s="746"/>
      <c r="F42" s="746" t="s">
        <v>553</v>
      </c>
      <c r="G42" s="746" t="s">
        <v>554</v>
      </c>
      <c r="H42" s="746" t="s">
        <v>555</v>
      </c>
      <c r="I42" s="746" t="s">
        <v>556</v>
      </c>
      <c r="J42" s="788" t="s">
        <v>557</v>
      </c>
      <c r="K42" s="746"/>
      <c r="L42" s="788"/>
      <c r="M42" s="746" t="s">
        <v>558</v>
      </c>
      <c r="N42" s="746" t="s">
        <v>559</v>
      </c>
      <c r="O42" s="746" t="s">
        <v>560</v>
      </c>
      <c r="P42" s="746" t="s">
        <v>561</v>
      </c>
      <c r="Q42" s="746" t="s">
        <v>562</v>
      </c>
      <c r="R42" s="788" t="s">
        <v>548</v>
      </c>
      <c r="S42" s="746" t="s">
        <v>563</v>
      </c>
      <c r="T42" s="746" t="s">
        <v>564</v>
      </c>
      <c r="U42" s="746" t="s">
        <v>565</v>
      </c>
      <c r="V42" s="746"/>
      <c r="W42" s="746" t="s">
        <v>566</v>
      </c>
      <c r="X42" s="788"/>
      <c r="Y42" s="746" t="s">
        <v>567</v>
      </c>
      <c r="Z42" s="746"/>
      <c r="AA42" s="746" t="s">
        <v>568</v>
      </c>
      <c r="AB42" s="746" t="s">
        <v>569</v>
      </c>
      <c r="AC42" s="746" t="s">
        <v>570</v>
      </c>
      <c r="AD42" s="746" t="s">
        <v>571</v>
      </c>
      <c r="AE42" s="746"/>
      <c r="AF42" s="746" t="s">
        <v>572</v>
      </c>
      <c r="AG42" s="746" t="s">
        <v>573</v>
      </c>
      <c r="AH42" s="788"/>
      <c r="AI42" s="788" t="s">
        <v>574</v>
      </c>
      <c r="AJ42" s="746" t="s">
        <v>575</v>
      </c>
      <c r="AK42" s="746" t="s">
        <v>576</v>
      </c>
      <c r="AL42" s="746" t="s">
        <v>548</v>
      </c>
      <c r="AM42" s="746" t="s">
        <v>577</v>
      </c>
      <c r="AN42" s="746"/>
      <c r="AO42" s="746"/>
      <c r="AP42" s="746" t="s">
        <v>578</v>
      </c>
      <c r="AQ42" s="788" t="s">
        <v>548</v>
      </c>
      <c r="AR42" s="746" t="s">
        <v>579</v>
      </c>
      <c r="AS42" s="788"/>
      <c r="AT42" s="746" t="s">
        <v>580</v>
      </c>
      <c r="AU42" s="746" t="s">
        <v>581</v>
      </c>
      <c r="AV42" s="746" t="s">
        <v>582</v>
      </c>
      <c r="AW42" s="746"/>
      <c r="AX42" s="746" t="s">
        <v>583</v>
      </c>
      <c r="AY42" s="746" t="s">
        <v>584</v>
      </c>
      <c r="AZ42" s="746" t="s">
        <v>585</v>
      </c>
      <c r="BA42" s="746" t="s">
        <v>586</v>
      </c>
      <c r="BB42" s="22" t="s">
        <v>587</v>
      </c>
      <c r="BC42" s="22"/>
      <c r="BD42" s="22" t="s">
        <v>588</v>
      </c>
      <c r="BE42" t="s">
        <v>589</v>
      </c>
      <c r="BF42" s="22" t="s">
        <v>590</v>
      </c>
      <c r="BG42" s="22"/>
      <c r="BH42" s="22" t="s">
        <v>591</v>
      </c>
      <c r="BI42" s="22"/>
      <c r="BK42" s="22" t="s">
        <v>592</v>
      </c>
      <c r="BM42" t="s">
        <v>593</v>
      </c>
      <c r="BN42" t="s">
        <v>594</v>
      </c>
      <c r="BO42" t="s">
        <v>595</v>
      </c>
      <c r="BP42" t="s">
        <v>596</v>
      </c>
      <c r="BQ42" t="s">
        <v>597</v>
      </c>
      <c r="BR42" t="s">
        <v>598</v>
      </c>
      <c r="BT42" t="s">
        <v>599</v>
      </c>
      <c r="BU42" s="121" t="s">
        <v>548</v>
      </c>
      <c r="BV42" s="121" t="s">
        <v>548</v>
      </c>
      <c r="BX42" s="121"/>
      <c r="BY42" t="s">
        <v>600</v>
      </c>
      <c r="BZ42" t="s">
        <v>601</v>
      </c>
      <c r="CA42" s="122" t="s">
        <v>548</v>
      </c>
      <c r="CC42" s="179" t="s">
        <v>330</v>
      </c>
      <c r="CD42" s="130" t="s">
        <v>602</v>
      </c>
    </row>
    <row r="43" spans="1:82" x14ac:dyDescent="0.25">
      <c r="A43" s="790" t="s">
        <v>603</v>
      </c>
      <c r="B43" s="746" t="s">
        <v>604</v>
      </c>
      <c r="C43" s="788"/>
      <c r="D43" s="746" t="s">
        <v>605</v>
      </c>
      <c r="E43" s="746"/>
      <c r="F43" s="746" t="s">
        <v>606</v>
      </c>
      <c r="G43" s="746" t="s">
        <v>607</v>
      </c>
      <c r="H43" s="746" t="s">
        <v>608</v>
      </c>
      <c r="I43" s="746" t="s">
        <v>609</v>
      </c>
      <c r="J43" s="746" t="s">
        <v>610</v>
      </c>
      <c r="K43" s="746"/>
      <c r="L43" s="746"/>
      <c r="M43" s="788" t="s">
        <v>611</v>
      </c>
      <c r="N43" s="746" t="s">
        <v>612</v>
      </c>
      <c r="O43" s="746" t="s">
        <v>613</v>
      </c>
      <c r="P43" s="746" t="s">
        <v>614</v>
      </c>
      <c r="Q43" s="746" t="s">
        <v>615</v>
      </c>
      <c r="R43" s="788" t="s">
        <v>548</v>
      </c>
      <c r="S43" s="746" t="s">
        <v>616</v>
      </c>
      <c r="T43" s="788" t="s">
        <v>617</v>
      </c>
      <c r="U43" s="746" t="s">
        <v>618</v>
      </c>
      <c r="V43" s="746"/>
      <c r="W43" s="746" t="s">
        <v>619</v>
      </c>
      <c r="X43" s="788" t="s">
        <v>548</v>
      </c>
      <c r="Y43" s="746" t="s">
        <v>620</v>
      </c>
      <c r="Z43" s="746"/>
      <c r="AA43" s="746" t="s">
        <v>621</v>
      </c>
      <c r="AB43" s="788" t="s">
        <v>622</v>
      </c>
      <c r="AC43" s="746" t="s">
        <v>623</v>
      </c>
      <c r="AD43" s="746" t="s">
        <v>624</v>
      </c>
      <c r="AE43" s="746"/>
      <c r="AF43" s="788"/>
      <c r="AG43" s="746" t="s">
        <v>625</v>
      </c>
      <c r="AH43" s="788" t="s">
        <v>548</v>
      </c>
      <c r="AI43" s="746"/>
      <c r="AJ43" s="746" t="s">
        <v>626</v>
      </c>
      <c r="AK43" s="746" t="s">
        <v>627</v>
      </c>
      <c r="AL43" s="746" t="s">
        <v>548</v>
      </c>
      <c r="AM43" s="746" t="s">
        <v>628</v>
      </c>
      <c r="AN43" s="746"/>
      <c r="AO43" s="746"/>
      <c r="AP43" s="746" t="s">
        <v>629</v>
      </c>
      <c r="AQ43" s="788" t="s">
        <v>548</v>
      </c>
      <c r="AR43" s="746" t="s">
        <v>630</v>
      </c>
      <c r="AS43" s="788" t="s">
        <v>548</v>
      </c>
      <c r="AT43" s="746" t="s">
        <v>631</v>
      </c>
      <c r="AU43" s="746" t="s">
        <v>632</v>
      </c>
      <c r="AV43" s="746" t="s">
        <v>633</v>
      </c>
      <c r="AW43" s="746"/>
      <c r="AX43" s="746" t="s">
        <v>634</v>
      </c>
      <c r="AY43" s="788"/>
      <c r="AZ43" s="746" t="s">
        <v>635</v>
      </c>
      <c r="BA43" s="746" t="s">
        <v>636</v>
      </c>
      <c r="BB43" s="22" t="s">
        <v>637</v>
      </c>
      <c r="BC43" s="22"/>
      <c r="BD43" s="22" t="s">
        <v>638</v>
      </c>
      <c r="BE43" t="s">
        <v>639</v>
      </c>
      <c r="BF43" s="121" t="s">
        <v>640</v>
      </c>
      <c r="BG43" s="22"/>
      <c r="BH43" s="121"/>
      <c r="BI43" s="22"/>
      <c r="BK43" s="22" t="s">
        <v>641</v>
      </c>
      <c r="BM43" t="s">
        <v>642</v>
      </c>
      <c r="BN43" t="s">
        <v>643</v>
      </c>
      <c r="BO43" t="s">
        <v>644</v>
      </c>
      <c r="BP43" t="s">
        <v>645</v>
      </c>
      <c r="BQ43" t="s">
        <v>646</v>
      </c>
      <c r="BR43" t="s">
        <v>647</v>
      </c>
      <c r="BT43" t="s">
        <v>648</v>
      </c>
      <c r="BU43" s="121" t="s">
        <v>548</v>
      </c>
      <c r="BV43" s="121" t="s">
        <v>548</v>
      </c>
      <c r="BX43" s="121" t="s">
        <v>548</v>
      </c>
      <c r="BY43" t="s">
        <v>649</v>
      </c>
      <c r="BZ43" t="s">
        <v>650</v>
      </c>
      <c r="CA43" s="122" t="s">
        <v>548</v>
      </c>
      <c r="CC43" s="179" t="s">
        <v>651</v>
      </c>
      <c r="CD43" s="130" t="s">
        <v>652</v>
      </c>
    </row>
    <row r="44" spans="1:82" x14ac:dyDescent="0.25">
      <c r="A44" s="787" t="s">
        <v>653</v>
      </c>
      <c r="B44" s="746" t="s">
        <v>654</v>
      </c>
      <c r="C44" s="788" t="s">
        <v>548</v>
      </c>
      <c r="D44" s="746" t="s">
        <v>655</v>
      </c>
      <c r="E44" s="746"/>
      <c r="F44" s="788" t="s">
        <v>656</v>
      </c>
      <c r="G44" s="746" t="s">
        <v>657</v>
      </c>
      <c r="H44" s="746" t="s">
        <v>658</v>
      </c>
      <c r="I44" s="746" t="s">
        <v>659</v>
      </c>
      <c r="J44" s="746"/>
      <c r="K44" s="746"/>
      <c r="L44" s="746"/>
      <c r="M44" s="746"/>
      <c r="N44" s="746" t="s">
        <v>660</v>
      </c>
      <c r="O44" s="746" t="s">
        <v>661</v>
      </c>
      <c r="P44" s="746" t="s">
        <v>662</v>
      </c>
      <c r="Q44" s="746" t="s">
        <v>663</v>
      </c>
      <c r="R44" s="788" t="s">
        <v>548</v>
      </c>
      <c r="S44" s="746" t="s">
        <v>664</v>
      </c>
      <c r="T44" s="746" t="s">
        <v>665</v>
      </c>
      <c r="U44" s="746" t="s">
        <v>666</v>
      </c>
      <c r="V44" s="746"/>
      <c r="W44" s="746" t="s">
        <v>667</v>
      </c>
      <c r="X44" s="788" t="s">
        <v>548</v>
      </c>
      <c r="Y44" s="788" t="s">
        <v>668</v>
      </c>
      <c r="Z44" s="746"/>
      <c r="AA44" s="746" t="s">
        <v>669</v>
      </c>
      <c r="AB44" s="746" t="s">
        <v>670</v>
      </c>
      <c r="AC44" s="746" t="s">
        <v>671</v>
      </c>
      <c r="AD44" s="746" t="s">
        <v>672</v>
      </c>
      <c r="AE44" s="746"/>
      <c r="AF44" s="788" t="s">
        <v>548</v>
      </c>
      <c r="AG44" s="746" t="s">
        <v>673</v>
      </c>
      <c r="AH44" s="788" t="s">
        <v>548</v>
      </c>
      <c r="AI44" s="746"/>
      <c r="AJ44" s="746" t="s">
        <v>674</v>
      </c>
      <c r="AK44" s="746" t="s">
        <v>675</v>
      </c>
      <c r="AL44" s="746" t="s">
        <v>548</v>
      </c>
      <c r="AM44" s="746" t="s">
        <v>676</v>
      </c>
      <c r="AN44" s="746"/>
      <c r="AO44" s="746"/>
      <c r="AP44" s="746" t="s">
        <v>677</v>
      </c>
      <c r="AQ44" s="788" t="s">
        <v>548</v>
      </c>
      <c r="AR44" s="746" t="s">
        <v>678</v>
      </c>
      <c r="AS44" s="788" t="s">
        <v>548</v>
      </c>
      <c r="AT44" s="746" t="s">
        <v>679</v>
      </c>
      <c r="AU44" s="746" t="s">
        <v>680</v>
      </c>
      <c r="AV44" s="746" t="s">
        <v>681</v>
      </c>
      <c r="AW44" s="746"/>
      <c r="AX44" s="746" t="s">
        <v>682</v>
      </c>
      <c r="AY44" s="788" t="s">
        <v>548</v>
      </c>
      <c r="AZ44" s="746" t="s">
        <v>683</v>
      </c>
      <c r="BA44" s="746" t="s">
        <v>684</v>
      </c>
      <c r="BB44" s="22" t="s">
        <v>685</v>
      </c>
      <c r="BC44" s="22"/>
      <c r="BD44" s="22" t="s">
        <v>686</v>
      </c>
      <c r="BE44" t="s">
        <v>687</v>
      </c>
      <c r="BF44" s="22"/>
      <c r="BG44" s="22"/>
      <c r="BH44" s="22"/>
      <c r="BI44" s="22"/>
      <c r="BK44" s="22" t="s">
        <v>688</v>
      </c>
      <c r="BM44" t="s">
        <v>689</v>
      </c>
      <c r="BN44" t="s">
        <v>690</v>
      </c>
      <c r="BO44" t="s">
        <v>691</v>
      </c>
      <c r="BP44" t="s">
        <v>692</v>
      </c>
      <c r="BQ44" t="s">
        <v>693</v>
      </c>
      <c r="BR44" t="s">
        <v>694</v>
      </c>
      <c r="BT44" t="s">
        <v>695</v>
      </c>
      <c r="BU44" s="121" t="s">
        <v>548</v>
      </c>
      <c r="BV44" s="121" t="s">
        <v>548</v>
      </c>
      <c r="BX44" s="121" t="s">
        <v>548</v>
      </c>
      <c r="BY44" t="s">
        <v>696</v>
      </c>
      <c r="BZ44" t="s">
        <v>697</v>
      </c>
      <c r="CA44" s="122" t="s">
        <v>548</v>
      </c>
      <c r="CC44" s="179" t="s">
        <v>332</v>
      </c>
      <c r="CD44" s="130" t="s">
        <v>698</v>
      </c>
    </row>
    <row r="45" spans="1:82" x14ac:dyDescent="0.25">
      <c r="A45" s="787" t="s">
        <v>699</v>
      </c>
      <c r="B45" s="746" t="s">
        <v>700</v>
      </c>
      <c r="C45" s="788" t="s">
        <v>548</v>
      </c>
      <c r="D45" s="746" t="s">
        <v>701</v>
      </c>
      <c r="E45" s="746"/>
      <c r="F45" s="746"/>
      <c r="G45" s="788" t="s">
        <v>702</v>
      </c>
      <c r="H45" s="746" t="s">
        <v>703</v>
      </c>
      <c r="I45" s="746" t="s">
        <v>704</v>
      </c>
      <c r="J45" s="746"/>
      <c r="K45" s="746"/>
      <c r="L45" s="746"/>
      <c r="M45" s="746"/>
      <c r="N45" s="746" t="s">
        <v>705</v>
      </c>
      <c r="O45" s="746" t="s">
        <v>706</v>
      </c>
      <c r="P45" s="788" t="s">
        <v>707</v>
      </c>
      <c r="Q45" s="746" t="s">
        <v>708</v>
      </c>
      <c r="R45" s="788" t="s">
        <v>548</v>
      </c>
      <c r="S45" s="746" t="s">
        <v>709</v>
      </c>
      <c r="T45" s="746" t="s">
        <v>710</v>
      </c>
      <c r="U45" s="746" t="s">
        <v>711</v>
      </c>
      <c r="V45" s="746"/>
      <c r="W45" s="746" t="s">
        <v>712</v>
      </c>
      <c r="X45" s="788" t="s">
        <v>548</v>
      </c>
      <c r="Y45" s="788"/>
      <c r="Z45" s="746"/>
      <c r="AA45" s="746"/>
      <c r="AB45" s="746"/>
      <c r="AC45" s="746" t="s">
        <v>713</v>
      </c>
      <c r="AD45" s="746" t="s">
        <v>714</v>
      </c>
      <c r="AE45" s="746"/>
      <c r="AF45" s="788" t="s">
        <v>548</v>
      </c>
      <c r="AG45" s="746" t="s">
        <v>715</v>
      </c>
      <c r="AH45" s="788" t="s">
        <v>548</v>
      </c>
      <c r="AI45" s="746"/>
      <c r="AJ45" s="746" t="s">
        <v>716</v>
      </c>
      <c r="AK45" s="746" t="s">
        <v>717</v>
      </c>
      <c r="AL45" s="746" t="s">
        <v>548</v>
      </c>
      <c r="AM45" s="746" t="s">
        <v>718</v>
      </c>
      <c r="AN45" s="746"/>
      <c r="AO45" s="746"/>
      <c r="AP45" s="746" t="s">
        <v>719</v>
      </c>
      <c r="AQ45" s="788" t="s">
        <v>548</v>
      </c>
      <c r="AR45" s="746" t="s">
        <v>720</v>
      </c>
      <c r="AS45" s="788" t="s">
        <v>548</v>
      </c>
      <c r="AT45" s="746" t="s">
        <v>721</v>
      </c>
      <c r="AU45" s="746" t="s">
        <v>722</v>
      </c>
      <c r="AV45" s="746" t="s">
        <v>723</v>
      </c>
      <c r="AW45" s="746"/>
      <c r="AX45" s="746" t="s">
        <v>724</v>
      </c>
      <c r="AY45" s="788" t="s">
        <v>548</v>
      </c>
      <c r="AZ45" s="746" t="s">
        <v>725</v>
      </c>
      <c r="BA45" s="746" t="s">
        <v>726</v>
      </c>
      <c r="BB45" s="22" t="s">
        <v>727</v>
      </c>
      <c r="BC45" s="22"/>
      <c r="BD45" s="22" t="s">
        <v>728</v>
      </c>
      <c r="BE45" t="s">
        <v>729</v>
      </c>
      <c r="BF45" s="22"/>
      <c r="BG45" s="22"/>
      <c r="BH45" s="22"/>
      <c r="BI45" s="22"/>
      <c r="BK45" s="22" t="s">
        <v>730</v>
      </c>
      <c r="BM45" t="s">
        <v>731</v>
      </c>
      <c r="BN45" t="s">
        <v>732</v>
      </c>
      <c r="BO45" t="s">
        <v>733</v>
      </c>
      <c r="BP45" t="s">
        <v>734</v>
      </c>
      <c r="BQ45" t="s">
        <v>735</v>
      </c>
      <c r="BR45" t="s">
        <v>736</v>
      </c>
      <c r="BT45" t="s">
        <v>737</v>
      </c>
      <c r="BU45" s="121" t="s">
        <v>548</v>
      </c>
      <c r="BV45" s="121" t="s">
        <v>548</v>
      </c>
      <c r="BX45" s="121" t="s">
        <v>548</v>
      </c>
      <c r="BY45" t="s">
        <v>738</v>
      </c>
      <c r="BZ45" t="s">
        <v>739</v>
      </c>
      <c r="CA45" s="122" t="s">
        <v>548</v>
      </c>
      <c r="CC45" s="179" t="s">
        <v>333</v>
      </c>
      <c r="CD45" s="130" t="s">
        <v>740</v>
      </c>
    </row>
    <row r="46" spans="1:82" x14ac:dyDescent="0.25">
      <c r="A46" s="787" t="s">
        <v>741</v>
      </c>
      <c r="B46" s="746" t="s">
        <v>742</v>
      </c>
      <c r="C46" s="788" t="s">
        <v>548</v>
      </c>
      <c r="D46" s="746" t="s">
        <v>743</v>
      </c>
      <c r="E46" s="746"/>
      <c r="F46" s="746"/>
      <c r="G46" s="788" t="s">
        <v>548</v>
      </c>
      <c r="H46" s="788" t="s">
        <v>744</v>
      </c>
      <c r="I46" s="746" t="s">
        <v>745</v>
      </c>
      <c r="J46" s="746"/>
      <c r="K46" s="746"/>
      <c r="L46" s="746"/>
      <c r="M46" s="746"/>
      <c r="N46" s="746" t="s">
        <v>746</v>
      </c>
      <c r="O46" s="746" t="s">
        <v>747</v>
      </c>
      <c r="P46" s="788" t="s">
        <v>548</v>
      </c>
      <c r="Q46" s="746" t="s">
        <v>748</v>
      </c>
      <c r="R46" s="788" t="s">
        <v>548</v>
      </c>
      <c r="S46" s="746" t="s">
        <v>749</v>
      </c>
      <c r="T46" s="746" t="s">
        <v>750</v>
      </c>
      <c r="U46" s="746" t="s">
        <v>751</v>
      </c>
      <c r="V46" s="746"/>
      <c r="W46" s="746" t="s">
        <v>752</v>
      </c>
      <c r="X46" s="788" t="s">
        <v>548</v>
      </c>
      <c r="Y46" s="788"/>
      <c r="Z46" s="746"/>
      <c r="AA46" s="746"/>
      <c r="AB46" s="746"/>
      <c r="AC46" s="746" t="s">
        <v>753</v>
      </c>
      <c r="AD46" s="746" t="s">
        <v>754</v>
      </c>
      <c r="AE46" s="746"/>
      <c r="AF46" s="788" t="s">
        <v>548</v>
      </c>
      <c r="AG46" s="746" t="s">
        <v>755</v>
      </c>
      <c r="AH46" s="788" t="s">
        <v>548</v>
      </c>
      <c r="AI46" s="746"/>
      <c r="AJ46" s="746" t="s">
        <v>756</v>
      </c>
      <c r="AK46" s="746" t="s">
        <v>757</v>
      </c>
      <c r="AL46" s="746" t="s">
        <v>548</v>
      </c>
      <c r="AM46" s="746" t="s">
        <v>758</v>
      </c>
      <c r="AN46" s="746"/>
      <c r="AO46" s="746"/>
      <c r="AP46" s="746" t="s">
        <v>759</v>
      </c>
      <c r="AQ46" s="788" t="s">
        <v>548</v>
      </c>
      <c r="AR46" s="746" t="s">
        <v>760</v>
      </c>
      <c r="AS46" s="788" t="s">
        <v>548</v>
      </c>
      <c r="AT46" s="746" t="s">
        <v>761</v>
      </c>
      <c r="AU46" s="788"/>
      <c r="AV46" s="746" t="s">
        <v>762</v>
      </c>
      <c r="AW46" s="746"/>
      <c r="AX46" s="788" t="s">
        <v>763</v>
      </c>
      <c r="AY46" s="788" t="s">
        <v>548</v>
      </c>
      <c r="AZ46" s="746" t="s">
        <v>764</v>
      </c>
      <c r="BA46" s="746" t="s">
        <v>765</v>
      </c>
      <c r="BB46" s="22" t="s">
        <v>766</v>
      </c>
      <c r="BC46" s="22"/>
      <c r="BD46" s="22" t="s">
        <v>767</v>
      </c>
      <c r="BE46" t="s">
        <v>768</v>
      </c>
      <c r="BF46" s="22"/>
      <c r="BG46" s="22"/>
      <c r="BH46" s="22"/>
      <c r="BI46" s="22"/>
      <c r="BK46" s="22" t="s">
        <v>769</v>
      </c>
      <c r="BM46" t="s">
        <v>770</v>
      </c>
      <c r="BN46" s="121"/>
      <c r="BO46" t="s">
        <v>771</v>
      </c>
      <c r="BP46" s="121"/>
      <c r="BQ46" t="s">
        <v>772</v>
      </c>
      <c r="BR46" t="s">
        <v>773</v>
      </c>
      <c r="BT46" t="s">
        <v>774</v>
      </c>
      <c r="BU46" s="121" t="s">
        <v>548</v>
      </c>
      <c r="BV46" s="121" t="s">
        <v>548</v>
      </c>
      <c r="BX46" s="121" t="s">
        <v>548</v>
      </c>
      <c r="BY46" t="s">
        <v>775</v>
      </c>
      <c r="BZ46" t="s">
        <v>776</v>
      </c>
      <c r="CA46" s="122" t="s">
        <v>548</v>
      </c>
      <c r="CC46" s="179" t="s">
        <v>334</v>
      </c>
      <c r="CD46" s="130" t="s">
        <v>777</v>
      </c>
    </row>
    <row r="47" spans="1:82" x14ac:dyDescent="0.25">
      <c r="A47" s="787" t="s">
        <v>778</v>
      </c>
      <c r="B47" s="746" t="s">
        <v>779</v>
      </c>
      <c r="C47" s="788" t="s">
        <v>548</v>
      </c>
      <c r="D47" s="746" t="s">
        <v>780</v>
      </c>
      <c r="E47" s="746"/>
      <c r="F47" s="746"/>
      <c r="G47" s="788" t="s">
        <v>548</v>
      </c>
      <c r="H47" s="788" t="s">
        <v>781</v>
      </c>
      <c r="I47" s="788" t="s">
        <v>782</v>
      </c>
      <c r="J47" s="746"/>
      <c r="K47" s="746"/>
      <c r="L47" s="746"/>
      <c r="M47" s="746"/>
      <c r="N47" s="746" t="s">
        <v>783</v>
      </c>
      <c r="O47" s="746" t="s">
        <v>784</v>
      </c>
      <c r="P47" s="788" t="s">
        <v>548</v>
      </c>
      <c r="Q47" s="746" t="s">
        <v>785</v>
      </c>
      <c r="R47" s="788" t="s">
        <v>548</v>
      </c>
      <c r="S47" s="788" t="s">
        <v>786</v>
      </c>
      <c r="T47" s="746" t="s">
        <v>787</v>
      </c>
      <c r="U47" s="746" t="s">
        <v>788</v>
      </c>
      <c r="V47" s="746"/>
      <c r="W47" s="746" t="s">
        <v>789</v>
      </c>
      <c r="X47" s="788" t="s">
        <v>548</v>
      </c>
      <c r="Y47" s="788" t="s">
        <v>548</v>
      </c>
      <c r="Z47" s="746"/>
      <c r="AA47" s="746"/>
      <c r="AB47" s="746"/>
      <c r="AC47" s="746" t="s">
        <v>790</v>
      </c>
      <c r="AD47" s="746" t="s">
        <v>791</v>
      </c>
      <c r="AE47" s="746"/>
      <c r="AF47" s="788" t="s">
        <v>548</v>
      </c>
      <c r="AG47" s="746" t="s">
        <v>792</v>
      </c>
      <c r="AH47" s="788" t="s">
        <v>548</v>
      </c>
      <c r="AI47" s="746"/>
      <c r="AJ47" s="746"/>
      <c r="AK47" s="746" t="s">
        <v>793</v>
      </c>
      <c r="AL47" s="746" t="s">
        <v>548</v>
      </c>
      <c r="AM47" s="746" t="s">
        <v>794</v>
      </c>
      <c r="AN47" s="746"/>
      <c r="AO47" s="746"/>
      <c r="AP47" s="746" t="s">
        <v>795</v>
      </c>
      <c r="AQ47" s="788" t="s">
        <v>548</v>
      </c>
      <c r="AR47" s="746" t="s">
        <v>796</v>
      </c>
      <c r="AS47" s="788" t="s">
        <v>548</v>
      </c>
      <c r="AT47" s="746" t="s">
        <v>797</v>
      </c>
      <c r="AU47" s="788" t="s">
        <v>548</v>
      </c>
      <c r="AV47" s="746" t="s">
        <v>798</v>
      </c>
      <c r="AW47" s="746"/>
      <c r="AX47" s="746" t="s">
        <v>799</v>
      </c>
      <c r="AY47" s="788" t="s">
        <v>548</v>
      </c>
      <c r="AZ47" s="746" t="s">
        <v>800</v>
      </c>
      <c r="BA47" s="746" t="s">
        <v>801</v>
      </c>
      <c r="BB47" s="22" t="s">
        <v>802</v>
      </c>
      <c r="BC47" s="22"/>
      <c r="BD47" s="22" t="s">
        <v>803</v>
      </c>
      <c r="BE47" t="s">
        <v>804</v>
      </c>
      <c r="BF47" s="121" t="s">
        <v>548</v>
      </c>
      <c r="BG47" s="22"/>
      <c r="BH47" s="22"/>
      <c r="BI47" s="22"/>
      <c r="BK47" s="121"/>
      <c r="BM47" t="s">
        <v>805</v>
      </c>
      <c r="BN47" s="121" t="s">
        <v>548</v>
      </c>
      <c r="BO47" t="s">
        <v>806</v>
      </c>
      <c r="BP47" s="121" t="s">
        <v>548</v>
      </c>
      <c r="BQ47" t="s">
        <v>807</v>
      </c>
      <c r="BR47" t="s">
        <v>808</v>
      </c>
      <c r="BT47" t="s">
        <v>809</v>
      </c>
      <c r="BU47" s="121" t="s">
        <v>548</v>
      </c>
      <c r="BV47" s="121" t="s">
        <v>548</v>
      </c>
      <c r="BX47" s="121" t="s">
        <v>548</v>
      </c>
      <c r="BY47" t="s">
        <v>810</v>
      </c>
      <c r="BZ47" t="s">
        <v>811</v>
      </c>
      <c r="CA47" s="122" t="s">
        <v>548</v>
      </c>
      <c r="CC47" s="179" t="s">
        <v>812</v>
      </c>
      <c r="CD47" s="130" t="s">
        <v>813</v>
      </c>
    </row>
    <row r="48" spans="1:82" x14ac:dyDescent="0.25">
      <c r="A48" s="787" t="s">
        <v>814</v>
      </c>
      <c r="B48" s="746" t="s">
        <v>815</v>
      </c>
      <c r="C48" s="788" t="s">
        <v>548</v>
      </c>
      <c r="D48" s="746" t="s">
        <v>816</v>
      </c>
      <c r="E48" s="746"/>
      <c r="F48" s="788" t="s">
        <v>548</v>
      </c>
      <c r="G48" s="788" t="s">
        <v>548</v>
      </c>
      <c r="H48" s="788" t="s">
        <v>817</v>
      </c>
      <c r="I48" s="788" t="s">
        <v>818</v>
      </c>
      <c r="J48" s="746"/>
      <c r="K48" s="746"/>
      <c r="L48" s="746"/>
      <c r="M48" s="746"/>
      <c r="N48" s="746" t="s">
        <v>819</v>
      </c>
      <c r="O48" s="746" t="s">
        <v>820</v>
      </c>
      <c r="P48" s="788" t="s">
        <v>548</v>
      </c>
      <c r="Q48" s="746" t="s">
        <v>821</v>
      </c>
      <c r="R48" s="788" t="s">
        <v>548</v>
      </c>
      <c r="S48" s="788" t="s">
        <v>822</v>
      </c>
      <c r="T48" s="746" t="s">
        <v>823</v>
      </c>
      <c r="U48" s="788" t="s">
        <v>824</v>
      </c>
      <c r="V48" s="746"/>
      <c r="W48" s="746" t="s">
        <v>825</v>
      </c>
      <c r="X48" s="788" t="s">
        <v>548</v>
      </c>
      <c r="Y48" s="788" t="s">
        <v>548</v>
      </c>
      <c r="Z48" s="746"/>
      <c r="AA48" s="746"/>
      <c r="AB48" s="746"/>
      <c r="AC48" s="746" t="s">
        <v>826</v>
      </c>
      <c r="AD48" s="746" t="s">
        <v>827</v>
      </c>
      <c r="AE48" s="746"/>
      <c r="AF48" s="788" t="s">
        <v>548</v>
      </c>
      <c r="AG48" s="746" t="s">
        <v>828</v>
      </c>
      <c r="AH48" s="788" t="s">
        <v>548</v>
      </c>
      <c r="AI48" s="746"/>
      <c r="AJ48" s="746"/>
      <c r="AK48" s="746" t="s">
        <v>829</v>
      </c>
      <c r="AL48" s="746" t="s">
        <v>548</v>
      </c>
      <c r="AM48" s="746" t="s">
        <v>830</v>
      </c>
      <c r="AN48" s="746"/>
      <c r="AO48" s="746"/>
      <c r="AP48" s="788"/>
      <c r="AQ48" s="788" t="s">
        <v>548</v>
      </c>
      <c r="AR48" s="746" t="s">
        <v>831</v>
      </c>
      <c r="AS48" s="788" t="s">
        <v>548</v>
      </c>
      <c r="AT48" s="746" t="s">
        <v>832</v>
      </c>
      <c r="AU48" s="788" t="s">
        <v>548</v>
      </c>
      <c r="AV48" s="746" t="s">
        <v>833</v>
      </c>
      <c r="AW48" s="746"/>
      <c r="AX48" s="746"/>
      <c r="AY48" s="788" t="s">
        <v>548</v>
      </c>
      <c r="AZ48" s="746" t="s">
        <v>834</v>
      </c>
      <c r="BA48" s="746" t="s">
        <v>835</v>
      </c>
      <c r="BB48" s="22" t="s">
        <v>836</v>
      </c>
      <c r="BC48" s="22"/>
      <c r="BD48" s="22" t="s">
        <v>837</v>
      </c>
      <c r="BE48" t="s">
        <v>838</v>
      </c>
      <c r="BF48" s="121" t="s">
        <v>548</v>
      </c>
      <c r="BG48" s="22"/>
      <c r="BH48" s="22"/>
      <c r="BI48" s="22"/>
      <c r="BK48" s="121" t="s">
        <v>548</v>
      </c>
      <c r="BM48" t="s">
        <v>839</v>
      </c>
      <c r="BN48" s="121" t="s">
        <v>548</v>
      </c>
      <c r="BO48" t="s">
        <v>840</v>
      </c>
      <c r="BP48" s="121" t="s">
        <v>548</v>
      </c>
      <c r="BQ48" t="s">
        <v>841</v>
      </c>
      <c r="BR48" t="s">
        <v>842</v>
      </c>
      <c r="BT48" t="s">
        <v>843</v>
      </c>
      <c r="BU48" s="121" t="s">
        <v>548</v>
      </c>
      <c r="BV48" s="121" t="s">
        <v>548</v>
      </c>
      <c r="BX48" s="121" t="s">
        <v>548</v>
      </c>
      <c r="BY48" s="121" t="s">
        <v>844</v>
      </c>
      <c r="BZ48" t="s">
        <v>845</v>
      </c>
      <c r="CA48" s="122" t="s">
        <v>548</v>
      </c>
      <c r="CC48" s="179" t="s">
        <v>336</v>
      </c>
      <c r="CD48" s="130" t="s">
        <v>846</v>
      </c>
    </row>
    <row r="49" spans="1:93" x14ac:dyDescent="0.25">
      <c r="A49" s="787" t="s">
        <v>847</v>
      </c>
      <c r="B49" s="746" t="s">
        <v>848</v>
      </c>
      <c r="C49" s="788" t="s">
        <v>548</v>
      </c>
      <c r="D49" s="746" t="s">
        <v>849</v>
      </c>
      <c r="E49" s="746"/>
      <c r="F49" s="788" t="s">
        <v>548</v>
      </c>
      <c r="G49" s="788" t="s">
        <v>548</v>
      </c>
      <c r="H49" s="788" t="s">
        <v>850</v>
      </c>
      <c r="I49" s="788" t="s">
        <v>851</v>
      </c>
      <c r="J49" s="746"/>
      <c r="K49" s="746"/>
      <c r="L49" s="746"/>
      <c r="M49" s="746"/>
      <c r="N49" s="746" t="s">
        <v>852</v>
      </c>
      <c r="O49" s="746" t="s">
        <v>853</v>
      </c>
      <c r="P49" s="788" t="s">
        <v>548</v>
      </c>
      <c r="Q49" s="746" t="s">
        <v>854</v>
      </c>
      <c r="R49" s="788" t="s">
        <v>548</v>
      </c>
      <c r="S49" s="788" t="s">
        <v>855</v>
      </c>
      <c r="T49" s="746"/>
      <c r="U49" s="746" t="s">
        <v>856</v>
      </c>
      <c r="V49" s="746"/>
      <c r="W49" s="746" t="s">
        <v>857</v>
      </c>
      <c r="X49" s="788" t="s">
        <v>548</v>
      </c>
      <c r="Y49" s="788" t="s">
        <v>548</v>
      </c>
      <c r="Z49" s="746"/>
      <c r="AA49" s="746"/>
      <c r="AB49" s="746"/>
      <c r="AC49" s="746" t="s">
        <v>858</v>
      </c>
      <c r="AD49" s="746" t="s">
        <v>859</v>
      </c>
      <c r="AE49" s="746"/>
      <c r="AF49" s="788" t="s">
        <v>548</v>
      </c>
      <c r="AG49" s="746" t="s">
        <v>860</v>
      </c>
      <c r="AH49" s="788" t="s">
        <v>548</v>
      </c>
      <c r="AI49" s="746"/>
      <c r="AJ49" s="746"/>
      <c r="AK49" s="746" t="s">
        <v>861</v>
      </c>
      <c r="AL49" s="746" t="s">
        <v>548</v>
      </c>
      <c r="AM49" s="746" t="s">
        <v>862</v>
      </c>
      <c r="AN49" s="746"/>
      <c r="AO49" s="746"/>
      <c r="AP49" s="788" t="s">
        <v>548</v>
      </c>
      <c r="AQ49" s="788" t="s">
        <v>548</v>
      </c>
      <c r="AR49" s="746" t="s">
        <v>863</v>
      </c>
      <c r="AS49" s="788" t="s">
        <v>548</v>
      </c>
      <c r="AT49" s="746" t="s">
        <v>864</v>
      </c>
      <c r="AU49" s="788" t="s">
        <v>548</v>
      </c>
      <c r="AV49" s="746" t="s">
        <v>865</v>
      </c>
      <c r="AW49" s="746"/>
      <c r="AX49" s="746"/>
      <c r="AY49" s="788" t="s">
        <v>548</v>
      </c>
      <c r="AZ49" s="746" t="s">
        <v>866</v>
      </c>
      <c r="BA49" s="746" t="s">
        <v>867</v>
      </c>
      <c r="BB49" s="22" t="s">
        <v>868</v>
      </c>
      <c r="BC49" s="22"/>
      <c r="BD49" s="22" t="s">
        <v>869</v>
      </c>
      <c r="BF49" s="121" t="s">
        <v>548</v>
      </c>
      <c r="BG49" s="22"/>
      <c r="BH49" s="22"/>
      <c r="BI49" s="22"/>
      <c r="BK49" s="121" t="s">
        <v>548</v>
      </c>
      <c r="BM49" t="s">
        <v>870</v>
      </c>
      <c r="BN49" s="121" t="s">
        <v>548</v>
      </c>
      <c r="BO49" t="s">
        <v>871</v>
      </c>
      <c r="BP49" s="121" t="s">
        <v>548</v>
      </c>
      <c r="BQ49" t="s">
        <v>872</v>
      </c>
      <c r="BR49" t="s">
        <v>873</v>
      </c>
      <c r="BT49" t="s">
        <v>874</v>
      </c>
      <c r="BU49" s="121" t="s">
        <v>548</v>
      </c>
      <c r="BV49" s="121" t="s">
        <v>548</v>
      </c>
      <c r="BX49" s="121" t="s">
        <v>548</v>
      </c>
      <c r="BY49" s="121" t="s">
        <v>548</v>
      </c>
      <c r="BZ49" t="s">
        <v>875</v>
      </c>
      <c r="CA49" s="122" t="s">
        <v>548</v>
      </c>
      <c r="CC49" s="179" t="s">
        <v>337</v>
      </c>
      <c r="CD49" s="130" t="s">
        <v>876</v>
      </c>
    </row>
    <row r="50" spans="1:93" x14ac:dyDescent="0.25">
      <c r="A50" s="787" t="s">
        <v>877</v>
      </c>
      <c r="B50" s="746" t="s">
        <v>878</v>
      </c>
      <c r="C50" s="788" t="s">
        <v>548</v>
      </c>
      <c r="D50" s="746" t="s">
        <v>879</v>
      </c>
      <c r="E50" s="746"/>
      <c r="F50" s="788" t="s">
        <v>548</v>
      </c>
      <c r="G50" s="788" t="s">
        <v>548</v>
      </c>
      <c r="H50" s="788" t="s">
        <v>548</v>
      </c>
      <c r="I50" s="788" t="s">
        <v>880</v>
      </c>
      <c r="J50" s="746"/>
      <c r="K50" s="746"/>
      <c r="L50" s="746"/>
      <c r="M50" s="746"/>
      <c r="N50" s="746" t="s">
        <v>881</v>
      </c>
      <c r="O50" s="746" t="s">
        <v>882</v>
      </c>
      <c r="P50" s="788" t="s">
        <v>548</v>
      </c>
      <c r="Q50" s="746" t="s">
        <v>883</v>
      </c>
      <c r="R50" s="788" t="s">
        <v>548</v>
      </c>
      <c r="S50" s="788" t="s">
        <v>884</v>
      </c>
      <c r="T50" s="746"/>
      <c r="U50" s="746" t="s">
        <v>885</v>
      </c>
      <c r="V50" s="746"/>
      <c r="W50" s="746" t="s">
        <v>886</v>
      </c>
      <c r="X50" s="788" t="s">
        <v>548</v>
      </c>
      <c r="Y50" s="788" t="s">
        <v>548</v>
      </c>
      <c r="Z50" s="746"/>
      <c r="AA50" s="746"/>
      <c r="AB50" s="746"/>
      <c r="AC50" s="788" t="s">
        <v>887</v>
      </c>
      <c r="AD50" s="746" t="s">
        <v>888</v>
      </c>
      <c r="AE50" s="746"/>
      <c r="AF50" s="788" t="s">
        <v>548</v>
      </c>
      <c r="AG50" s="746" t="s">
        <v>889</v>
      </c>
      <c r="AH50" s="788" t="s">
        <v>548</v>
      </c>
      <c r="AI50" s="746"/>
      <c r="AJ50" s="746"/>
      <c r="AK50" s="746" t="s">
        <v>890</v>
      </c>
      <c r="AL50" s="746" t="s">
        <v>548</v>
      </c>
      <c r="AM50" s="746" t="s">
        <v>891</v>
      </c>
      <c r="AN50" s="746"/>
      <c r="AO50" s="746"/>
      <c r="AP50" s="788" t="s">
        <v>548</v>
      </c>
      <c r="AQ50" s="788" t="s">
        <v>548</v>
      </c>
      <c r="AR50" s="746" t="s">
        <v>892</v>
      </c>
      <c r="AS50" s="788" t="s">
        <v>548</v>
      </c>
      <c r="AT50" s="746" t="s">
        <v>893</v>
      </c>
      <c r="AU50" s="788" t="s">
        <v>548</v>
      </c>
      <c r="AV50" s="746" t="s">
        <v>894</v>
      </c>
      <c r="AW50" s="746"/>
      <c r="AX50" s="746"/>
      <c r="AY50" s="788" t="s">
        <v>548</v>
      </c>
      <c r="AZ50" s="788" t="s">
        <v>895</v>
      </c>
      <c r="BA50" s="746" t="s">
        <v>896</v>
      </c>
      <c r="BB50" s="22" t="s">
        <v>897</v>
      </c>
      <c r="BC50" s="22"/>
      <c r="BD50" s="22" t="s">
        <v>898</v>
      </c>
      <c r="BF50" s="121" t="s">
        <v>548</v>
      </c>
      <c r="BG50" s="22"/>
      <c r="BH50" s="22"/>
      <c r="BI50" s="22"/>
      <c r="BK50" s="121" t="s">
        <v>548</v>
      </c>
      <c r="BM50" t="s">
        <v>899</v>
      </c>
      <c r="BN50" s="121" t="s">
        <v>548</v>
      </c>
      <c r="BO50" t="s">
        <v>900</v>
      </c>
      <c r="BP50" s="121" t="s">
        <v>548</v>
      </c>
      <c r="BQ50" t="s">
        <v>901</v>
      </c>
      <c r="BR50" t="s">
        <v>902</v>
      </c>
      <c r="BT50" t="s">
        <v>903</v>
      </c>
      <c r="BU50" s="121" t="s">
        <v>548</v>
      </c>
      <c r="BV50" s="121" t="s">
        <v>548</v>
      </c>
      <c r="BX50" s="121" t="s">
        <v>548</v>
      </c>
      <c r="BY50" s="121" t="s">
        <v>548</v>
      </c>
      <c r="BZ50" t="s">
        <v>904</v>
      </c>
      <c r="CA50" s="122" t="s">
        <v>548</v>
      </c>
      <c r="CC50" s="179" t="s">
        <v>338</v>
      </c>
      <c r="CD50" s="130" t="s">
        <v>905</v>
      </c>
    </row>
    <row r="51" spans="1:93" x14ac:dyDescent="0.25">
      <c r="A51" s="787" t="s">
        <v>906</v>
      </c>
      <c r="B51" s="746" t="s">
        <v>907</v>
      </c>
      <c r="C51" s="788" t="s">
        <v>548</v>
      </c>
      <c r="D51" s="746" t="s">
        <v>908</v>
      </c>
      <c r="E51" s="746"/>
      <c r="F51" s="788" t="s">
        <v>548</v>
      </c>
      <c r="G51" s="788" t="s">
        <v>548</v>
      </c>
      <c r="H51" s="788" t="s">
        <v>548</v>
      </c>
      <c r="I51" s="788" t="s">
        <v>909</v>
      </c>
      <c r="J51" s="746"/>
      <c r="K51" s="746"/>
      <c r="L51" s="746"/>
      <c r="M51" s="746"/>
      <c r="N51" s="746" t="s">
        <v>910</v>
      </c>
      <c r="O51" s="746" t="s">
        <v>911</v>
      </c>
      <c r="P51" s="788" t="s">
        <v>548</v>
      </c>
      <c r="Q51" s="746" t="s">
        <v>912</v>
      </c>
      <c r="R51" s="788" t="s">
        <v>548</v>
      </c>
      <c r="S51" s="788" t="s">
        <v>913</v>
      </c>
      <c r="T51" s="746"/>
      <c r="U51" s="746" t="s">
        <v>914</v>
      </c>
      <c r="V51" s="746"/>
      <c r="W51" s="746" t="s">
        <v>915</v>
      </c>
      <c r="X51" s="788" t="s">
        <v>548</v>
      </c>
      <c r="Y51" s="788" t="s">
        <v>548</v>
      </c>
      <c r="Z51" s="746"/>
      <c r="AA51" s="746"/>
      <c r="AB51" s="746"/>
      <c r="AC51" s="788" t="s">
        <v>916</v>
      </c>
      <c r="AD51" s="746" t="s">
        <v>917</v>
      </c>
      <c r="AE51" s="746"/>
      <c r="AF51" s="788" t="s">
        <v>548</v>
      </c>
      <c r="AG51" s="746" t="s">
        <v>918</v>
      </c>
      <c r="AH51" s="788" t="s">
        <v>548</v>
      </c>
      <c r="AI51" s="746"/>
      <c r="AJ51" s="746"/>
      <c r="AK51" s="746" t="s">
        <v>919</v>
      </c>
      <c r="AL51" s="746" t="s">
        <v>548</v>
      </c>
      <c r="AM51" s="746" t="s">
        <v>920</v>
      </c>
      <c r="AN51" s="746"/>
      <c r="AO51" s="746"/>
      <c r="AP51" s="788" t="s">
        <v>548</v>
      </c>
      <c r="AQ51" s="788" t="s">
        <v>548</v>
      </c>
      <c r="AR51" s="746" t="s">
        <v>921</v>
      </c>
      <c r="AS51" s="788" t="s">
        <v>548</v>
      </c>
      <c r="AT51" s="746" t="s">
        <v>922</v>
      </c>
      <c r="AU51" s="788" t="s">
        <v>548</v>
      </c>
      <c r="AV51" s="746" t="s">
        <v>923</v>
      </c>
      <c r="AW51" s="746"/>
      <c r="AX51" s="746"/>
      <c r="AY51" s="788" t="s">
        <v>548</v>
      </c>
      <c r="AZ51" s="788" t="s">
        <v>924</v>
      </c>
      <c r="BA51" s="788" t="s">
        <v>925</v>
      </c>
      <c r="BB51" s="22" t="s">
        <v>926</v>
      </c>
      <c r="BC51" s="22"/>
      <c r="BD51" s="22" t="s">
        <v>927</v>
      </c>
      <c r="BF51" s="121" t="s">
        <v>548</v>
      </c>
      <c r="BG51" s="22"/>
      <c r="BH51" s="22"/>
      <c r="BI51" s="22"/>
      <c r="BK51" s="121" t="s">
        <v>548</v>
      </c>
      <c r="BM51" t="s">
        <v>928</v>
      </c>
      <c r="BN51" s="121" t="s">
        <v>548</v>
      </c>
      <c r="BO51" t="s">
        <v>929</v>
      </c>
      <c r="BP51" s="121" t="s">
        <v>548</v>
      </c>
      <c r="BQ51" t="s">
        <v>930</v>
      </c>
      <c r="BR51" t="s">
        <v>931</v>
      </c>
      <c r="BT51" t="s">
        <v>932</v>
      </c>
      <c r="BU51" s="121" t="s">
        <v>548</v>
      </c>
      <c r="BV51" s="121" t="s">
        <v>548</v>
      </c>
      <c r="BX51" s="121" t="s">
        <v>548</v>
      </c>
      <c r="BY51" s="121" t="s">
        <v>548</v>
      </c>
      <c r="BZ51" t="s">
        <v>933</v>
      </c>
      <c r="CA51" s="122" t="s">
        <v>548</v>
      </c>
      <c r="CC51" s="179" t="s">
        <v>339</v>
      </c>
      <c r="CD51" s="130" t="s">
        <v>934</v>
      </c>
    </row>
    <row r="52" spans="1:93" x14ac:dyDescent="0.25">
      <c r="A52" s="787" t="s">
        <v>935</v>
      </c>
      <c r="B52" s="746" t="s">
        <v>936</v>
      </c>
      <c r="C52" s="788" t="s">
        <v>548</v>
      </c>
      <c r="D52" s="746" t="s">
        <v>937</v>
      </c>
      <c r="E52" s="746"/>
      <c r="F52" s="788" t="s">
        <v>548</v>
      </c>
      <c r="G52" s="788" t="s">
        <v>548</v>
      </c>
      <c r="H52" s="788" t="s">
        <v>548</v>
      </c>
      <c r="I52" s="788" t="s">
        <v>938</v>
      </c>
      <c r="J52" s="746"/>
      <c r="K52" s="746"/>
      <c r="L52" s="746"/>
      <c r="M52" s="746"/>
      <c r="N52" s="746" t="s">
        <v>939</v>
      </c>
      <c r="O52" s="746" t="s">
        <v>940</v>
      </c>
      <c r="P52" s="788" t="s">
        <v>548</v>
      </c>
      <c r="Q52" s="746" t="s">
        <v>941</v>
      </c>
      <c r="R52" s="788" t="s">
        <v>548</v>
      </c>
      <c r="S52" s="788" t="s">
        <v>548</v>
      </c>
      <c r="T52" s="746"/>
      <c r="U52" s="746" t="s">
        <v>942</v>
      </c>
      <c r="V52" s="746"/>
      <c r="W52" s="746" t="s">
        <v>943</v>
      </c>
      <c r="X52" s="788" t="s">
        <v>548</v>
      </c>
      <c r="Y52" s="788" t="s">
        <v>548</v>
      </c>
      <c r="Z52" s="746"/>
      <c r="AA52" s="746"/>
      <c r="AB52" s="746"/>
      <c r="AC52" s="788" t="s">
        <v>944</v>
      </c>
      <c r="AD52" s="746" t="s">
        <v>945</v>
      </c>
      <c r="AE52" s="746"/>
      <c r="AF52" s="788" t="s">
        <v>548</v>
      </c>
      <c r="AG52" s="746" t="s">
        <v>946</v>
      </c>
      <c r="AH52" s="788" t="s">
        <v>548</v>
      </c>
      <c r="AI52" s="746"/>
      <c r="AJ52" s="746"/>
      <c r="AK52" s="746" t="s">
        <v>947</v>
      </c>
      <c r="AL52" s="746" t="s">
        <v>548</v>
      </c>
      <c r="AM52" s="746" t="s">
        <v>948</v>
      </c>
      <c r="AN52" s="746"/>
      <c r="AO52" s="746"/>
      <c r="AP52" s="746"/>
      <c r="AQ52" s="788" t="s">
        <v>548</v>
      </c>
      <c r="AR52" s="746" t="s">
        <v>949</v>
      </c>
      <c r="AS52" s="788" t="s">
        <v>548</v>
      </c>
      <c r="AT52" s="746" t="s">
        <v>950</v>
      </c>
      <c r="AU52" s="788" t="s">
        <v>548</v>
      </c>
      <c r="AV52" s="746" t="s">
        <v>951</v>
      </c>
      <c r="AW52" s="746"/>
      <c r="AX52" s="746"/>
      <c r="AY52" s="788" t="s">
        <v>548</v>
      </c>
      <c r="AZ52" s="788" t="s">
        <v>952</v>
      </c>
      <c r="BA52" s="788" t="s">
        <v>953</v>
      </c>
      <c r="BB52" s="22" t="s">
        <v>954</v>
      </c>
      <c r="BC52" s="22"/>
      <c r="BD52" s="121" t="s">
        <v>955</v>
      </c>
      <c r="BF52" s="121" t="s">
        <v>548</v>
      </c>
      <c r="BG52" s="22"/>
      <c r="BH52" s="22"/>
      <c r="BI52" s="22"/>
      <c r="BK52" s="121" t="s">
        <v>548</v>
      </c>
      <c r="BM52" t="s">
        <v>956</v>
      </c>
      <c r="BN52" s="121" t="s">
        <v>548</v>
      </c>
      <c r="BO52" t="s">
        <v>957</v>
      </c>
      <c r="BP52" s="121" t="s">
        <v>548</v>
      </c>
      <c r="BQ52" t="s">
        <v>958</v>
      </c>
      <c r="BR52" t="s">
        <v>959</v>
      </c>
      <c r="BT52" t="s">
        <v>960</v>
      </c>
      <c r="BU52" s="121" t="s">
        <v>548</v>
      </c>
      <c r="BV52" s="121" t="s">
        <v>548</v>
      </c>
      <c r="BX52" s="121" t="s">
        <v>548</v>
      </c>
      <c r="BY52" s="121" t="s">
        <v>548</v>
      </c>
      <c r="BZ52" t="s">
        <v>961</v>
      </c>
      <c r="CA52" s="122" t="s">
        <v>548</v>
      </c>
      <c r="CC52" s="179" t="s">
        <v>340</v>
      </c>
      <c r="CD52" s="130" t="s">
        <v>962</v>
      </c>
    </row>
    <row r="53" spans="1:93" x14ac:dyDescent="0.25">
      <c r="A53" s="787" t="s">
        <v>963</v>
      </c>
      <c r="B53" s="746" t="s">
        <v>964</v>
      </c>
      <c r="C53" s="788" t="s">
        <v>548</v>
      </c>
      <c r="D53" s="746" t="s">
        <v>965</v>
      </c>
      <c r="E53" s="746"/>
      <c r="F53" s="788" t="s">
        <v>548</v>
      </c>
      <c r="G53" s="788" t="s">
        <v>548</v>
      </c>
      <c r="H53" s="788" t="s">
        <v>548</v>
      </c>
      <c r="I53" s="788" t="s">
        <v>966</v>
      </c>
      <c r="J53" s="746"/>
      <c r="K53" s="746"/>
      <c r="L53" s="746"/>
      <c r="M53" s="746"/>
      <c r="N53" s="746" t="s">
        <v>967</v>
      </c>
      <c r="O53" s="746" t="s">
        <v>968</v>
      </c>
      <c r="P53" s="788" t="s">
        <v>548</v>
      </c>
      <c r="Q53" s="746" t="s">
        <v>969</v>
      </c>
      <c r="R53" s="788" t="s">
        <v>548</v>
      </c>
      <c r="S53" s="788" t="s">
        <v>548</v>
      </c>
      <c r="T53" s="746"/>
      <c r="U53" s="746" t="s">
        <v>970</v>
      </c>
      <c r="V53" s="746"/>
      <c r="W53" s="746" t="s">
        <v>971</v>
      </c>
      <c r="X53" s="788" t="s">
        <v>548</v>
      </c>
      <c r="Y53" s="788" t="s">
        <v>548</v>
      </c>
      <c r="Z53" s="746"/>
      <c r="AA53" s="746"/>
      <c r="AB53" s="746"/>
      <c r="AC53" s="788" t="s">
        <v>972</v>
      </c>
      <c r="AD53" s="746" t="s">
        <v>973</v>
      </c>
      <c r="AE53" s="746"/>
      <c r="AF53" s="788" t="s">
        <v>548</v>
      </c>
      <c r="AG53" s="746" t="s">
        <v>974</v>
      </c>
      <c r="AH53" s="788" t="s">
        <v>548</v>
      </c>
      <c r="AI53" s="746"/>
      <c r="AJ53" s="746"/>
      <c r="AK53" s="746" t="s">
        <v>975</v>
      </c>
      <c r="AL53" s="788" t="s">
        <v>548</v>
      </c>
      <c r="AM53" s="788" t="s">
        <v>976</v>
      </c>
      <c r="AN53" s="746"/>
      <c r="AO53" s="746"/>
      <c r="AP53" s="746"/>
      <c r="AQ53" s="788" t="s">
        <v>548</v>
      </c>
      <c r="AR53" s="746" t="s">
        <v>977</v>
      </c>
      <c r="AS53" s="788" t="s">
        <v>548</v>
      </c>
      <c r="AT53" s="746" t="s">
        <v>978</v>
      </c>
      <c r="AU53" s="788" t="s">
        <v>548</v>
      </c>
      <c r="AV53" s="746" t="s">
        <v>979</v>
      </c>
      <c r="AW53" s="746"/>
      <c r="AX53" s="746"/>
      <c r="AY53" s="788" t="s">
        <v>548</v>
      </c>
      <c r="AZ53" s="788" t="s">
        <v>980</v>
      </c>
      <c r="BA53" s="788" t="s">
        <v>981</v>
      </c>
      <c r="BB53" s="22" t="s">
        <v>982</v>
      </c>
      <c r="BC53" s="22"/>
      <c r="BD53" s="22" t="s">
        <v>983</v>
      </c>
      <c r="BF53" s="121" t="s">
        <v>548</v>
      </c>
      <c r="BG53" s="22"/>
      <c r="BH53" s="22"/>
      <c r="BI53" s="22"/>
      <c r="BK53" s="121" t="s">
        <v>548</v>
      </c>
      <c r="BM53" t="s">
        <v>984</v>
      </c>
      <c r="BN53" s="121" t="s">
        <v>548</v>
      </c>
      <c r="BO53" t="s">
        <v>985</v>
      </c>
      <c r="BP53" s="121" t="s">
        <v>548</v>
      </c>
      <c r="BQ53" t="s">
        <v>986</v>
      </c>
      <c r="BR53" t="s">
        <v>987</v>
      </c>
      <c r="BT53" t="s">
        <v>988</v>
      </c>
      <c r="BU53" s="121" t="s">
        <v>548</v>
      </c>
      <c r="BV53" s="121" t="s">
        <v>548</v>
      </c>
      <c r="BX53" s="121" t="s">
        <v>548</v>
      </c>
      <c r="BY53" s="121" t="s">
        <v>548</v>
      </c>
      <c r="BZ53" t="s">
        <v>989</v>
      </c>
      <c r="CA53" s="122" t="s">
        <v>548</v>
      </c>
      <c r="CC53" s="179" t="s">
        <v>341</v>
      </c>
      <c r="CD53" s="130" t="s">
        <v>990</v>
      </c>
    </row>
    <row r="54" spans="1:93" x14ac:dyDescent="0.25">
      <c r="A54" s="787" t="s">
        <v>548</v>
      </c>
      <c r="B54" s="746" t="s">
        <v>991</v>
      </c>
      <c r="C54" s="788" t="s">
        <v>548</v>
      </c>
      <c r="D54" s="746" t="s">
        <v>992</v>
      </c>
      <c r="E54" s="746"/>
      <c r="F54" s="788" t="s">
        <v>548</v>
      </c>
      <c r="G54" s="788" t="s">
        <v>548</v>
      </c>
      <c r="H54" s="788" t="s">
        <v>548</v>
      </c>
      <c r="I54" s="788" t="s">
        <v>993</v>
      </c>
      <c r="J54" s="746"/>
      <c r="K54" s="746"/>
      <c r="L54" s="746"/>
      <c r="M54" s="746"/>
      <c r="N54" s="746" t="s">
        <v>994</v>
      </c>
      <c r="O54" s="746" t="s">
        <v>995</v>
      </c>
      <c r="P54" s="788" t="s">
        <v>548</v>
      </c>
      <c r="Q54" s="746" t="s">
        <v>996</v>
      </c>
      <c r="R54" s="788" t="s">
        <v>548</v>
      </c>
      <c r="S54" s="788" t="s">
        <v>548</v>
      </c>
      <c r="T54" s="746"/>
      <c r="U54" s="746" t="s">
        <v>997</v>
      </c>
      <c r="V54" s="746"/>
      <c r="W54" s="746" t="s">
        <v>998</v>
      </c>
      <c r="X54" s="788" t="s">
        <v>548</v>
      </c>
      <c r="Y54" s="788" t="s">
        <v>548</v>
      </c>
      <c r="Z54" s="746"/>
      <c r="AA54" s="746"/>
      <c r="AB54" s="746"/>
      <c r="AC54" s="788" t="s">
        <v>999</v>
      </c>
      <c r="AD54" s="746" t="s">
        <v>1000</v>
      </c>
      <c r="AE54" s="746"/>
      <c r="AF54" s="788" t="s">
        <v>548</v>
      </c>
      <c r="AG54" s="746" t="s">
        <v>1001</v>
      </c>
      <c r="AH54" s="788" t="s">
        <v>548</v>
      </c>
      <c r="AI54" s="746"/>
      <c r="AJ54" s="746"/>
      <c r="AK54" s="746" t="s">
        <v>1002</v>
      </c>
      <c r="AL54" s="788" t="s">
        <v>548</v>
      </c>
      <c r="AM54" s="788" t="s">
        <v>1003</v>
      </c>
      <c r="AN54" s="746"/>
      <c r="AO54" s="746"/>
      <c r="AP54" s="746"/>
      <c r="AQ54" s="788" t="s">
        <v>548</v>
      </c>
      <c r="AR54" s="746" t="s">
        <v>1004</v>
      </c>
      <c r="AS54" s="788" t="s">
        <v>548</v>
      </c>
      <c r="AT54" s="746" t="s">
        <v>1005</v>
      </c>
      <c r="AU54" s="788" t="s">
        <v>548</v>
      </c>
      <c r="AV54" s="746" t="s">
        <v>1006</v>
      </c>
      <c r="AW54" s="746"/>
      <c r="AX54" s="746"/>
      <c r="AY54" s="788" t="s">
        <v>548</v>
      </c>
      <c r="AZ54" s="788" t="s">
        <v>548</v>
      </c>
      <c r="BA54" s="788" t="s">
        <v>1007</v>
      </c>
      <c r="BB54" s="22" t="s">
        <v>1008</v>
      </c>
      <c r="BC54" s="22"/>
      <c r="BD54" s="22" t="s">
        <v>1009</v>
      </c>
      <c r="BF54" s="121" t="s">
        <v>548</v>
      </c>
      <c r="BG54" s="22"/>
      <c r="BH54" s="22"/>
      <c r="BI54" s="22"/>
      <c r="BK54" s="121" t="s">
        <v>548</v>
      </c>
      <c r="BM54" s="121" t="s">
        <v>1010</v>
      </c>
      <c r="BN54" s="121" t="s">
        <v>548</v>
      </c>
      <c r="BO54" s="121" t="s">
        <v>1011</v>
      </c>
      <c r="BP54" s="121" t="s">
        <v>548</v>
      </c>
      <c r="BQ54" t="s">
        <v>1012</v>
      </c>
      <c r="BR54" t="s">
        <v>1013</v>
      </c>
      <c r="BT54" t="s">
        <v>1014</v>
      </c>
      <c r="BU54" s="121" t="s">
        <v>548</v>
      </c>
      <c r="BV54" s="121" t="s">
        <v>548</v>
      </c>
      <c r="BX54" s="121" t="s">
        <v>548</v>
      </c>
      <c r="BY54" s="121" t="s">
        <v>548</v>
      </c>
      <c r="BZ54" t="s">
        <v>1015</v>
      </c>
      <c r="CA54" s="122" t="s">
        <v>548</v>
      </c>
      <c r="CC54" s="179" t="s">
        <v>342</v>
      </c>
      <c r="CD54" s="130" t="s">
        <v>1016</v>
      </c>
    </row>
    <row r="55" spans="1:93" x14ac:dyDescent="0.25">
      <c r="A55" s="787" t="s">
        <v>548</v>
      </c>
      <c r="B55" s="746" t="s">
        <v>1017</v>
      </c>
      <c r="C55" s="788" t="s">
        <v>548</v>
      </c>
      <c r="D55" s="746" t="s">
        <v>1018</v>
      </c>
      <c r="E55" s="746"/>
      <c r="F55" s="788" t="s">
        <v>548</v>
      </c>
      <c r="G55" s="788" t="s">
        <v>548</v>
      </c>
      <c r="H55" s="788" t="s">
        <v>548</v>
      </c>
      <c r="I55" s="788" t="s">
        <v>548</v>
      </c>
      <c r="J55" s="746"/>
      <c r="K55" s="746"/>
      <c r="L55" s="746"/>
      <c r="M55" s="746"/>
      <c r="N55" s="746" t="s">
        <v>1019</v>
      </c>
      <c r="O55" s="746" t="s">
        <v>1020</v>
      </c>
      <c r="P55" s="788" t="s">
        <v>548</v>
      </c>
      <c r="Q55" s="746" t="s">
        <v>1021</v>
      </c>
      <c r="R55" s="788" t="s">
        <v>548</v>
      </c>
      <c r="S55" s="788" t="s">
        <v>548</v>
      </c>
      <c r="T55" s="746"/>
      <c r="U55" s="746"/>
      <c r="V55" s="746"/>
      <c r="W55" s="746" t="s">
        <v>1022</v>
      </c>
      <c r="X55" s="788" t="s">
        <v>548</v>
      </c>
      <c r="Y55" s="788" t="s">
        <v>548</v>
      </c>
      <c r="Z55" s="746"/>
      <c r="AA55" s="746"/>
      <c r="AB55" s="746"/>
      <c r="AC55" s="788" t="s">
        <v>548</v>
      </c>
      <c r="AD55" s="746" t="s">
        <v>1023</v>
      </c>
      <c r="AE55" s="746"/>
      <c r="AF55" s="788" t="s">
        <v>548</v>
      </c>
      <c r="AG55" s="746" t="s">
        <v>1024</v>
      </c>
      <c r="AH55" s="788" t="s">
        <v>548</v>
      </c>
      <c r="AI55" s="746"/>
      <c r="AJ55" s="746"/>
      <c r="AK55" s="746" t="s">
        <v>1025</v>
      </c>
      <c r="AL55" s="788" t="s">
        <v>548</v>
      </c>
      <c r="AM55" s="788" t="s">
        <v>1026</v>
      </c>
      <c r="AN55" s="746"/>
      <c r="AO55" s="746"/>
      <c r="AP55" s="746"/>
      <c r="AQ55" s="788" t="s">
        <v>548</v>
      </c>
      <c r="AR55" s="746" t="s">
        <v>1027</v>
      </c>
      <c r="AS55" s="788" t="s">
        <v>548</v>
      </c>
      <c r="AT55" s="746" t="s">
        <v>1028</v>
      </c>
      <c r="AU55" s="788" t="s">
        <v>548</v>
      </c>
      <c r="AV55" s="746" t="s">
        <v>1029</v>
      </c>
      <c r="AW55" s="746"/>
      <c r="AX55" s="746"/>
      <c r="AY55" s="788" t="s">
        <v>548</v>
      </c>
      <c r="AZ55" s="788" t="s">
        <v>548</v>
      </c>
      <c r="BA55" s="788" t="s">
        <v>1030</v>
      </c>
      <c r="BB55" s="22" t="s">
        <v>1031</v>
      </c>
      <c r="BC55" s="22"/>
      <c r="BD55" s="121" t="s">
        <v>1032</v>
      </c>
      <c r="BF55" s="121" t="s">
        <v>548</v>
      </c>
      <c r="BG55" s="22"/>
      <c r="BH55" s="22"/>
      <c r="BI55" s="22"/>
      <c r="BK55" s="121" t="s">
        <v>548</v>
      </c>
      <c r="BM55" s="121" t="s">
        <v>1033</v>
      </c>
      <c r="BN55" s="121" t="s">
        <v>548</v>
      </c>
      <c r="BO55" s="121" t="s">
        <v>1034</v>
      </c>
      <c r="BP55" s="121" t="s">
        <v>548</v>
      </c>
      <c r="BQ55" t="s">
        <v>1035</v>
      </c>
      <c r="BR55" t="s">
        <v>1036</v>
      </c>
      <c r="BT55" t="s">
        <v>1037</v>
      </c>
      <c r="BU55" s="121" t="s">
        <v>548</v>
      </c>
      <c r="BV55" s="121" t="s">
        <v>548</v>
      </c>
      <c r="BX55" s="121" t="s">
        <v>548</v>
      </c>
      <c r="BY55" s="121" t="s">
        <v>548</v>
      </c>
      <c r="BZ55" t="s">
        <v>1038</v>
      </c>
      <c r="CA55" s="122" t="s">
        <v>548</v>
      </c>
      <c r="CC55" s="179" t="s">
        <v>343</v>
      </c>
      <c r="CD55" s="130" t="s">
        <v>1039</v>
      </c>
    </row>
    <row r="56" spans="1:93" x14ac:dyDescent="0.25">
      <c r="A56" s="787" t="s">
        <v>548</v>
      </c>
      <c r="B56" s="746" t="s">
        <v>1040</v>
      </c>
      <c r="C56" s="788" t="s">
        <v>548</v>
      </c>
      <c r="D56" s="746" t="s">
        <v>1041</v>
      </c>
      <c r="E56" s="746"/>
      <c r="F56" s="788" t="s">
        <v>548</v>
      </c>
      <c r="G56" s="788" t="s">
        <v>548</v>
      </c>
      <c r="H56" s="788" t="s">
        <v>548</v>
      </c>
      <c r="I56" s="788" t="s">
        <v>548</v>
      </c>
      <c r="J56" s="746"/>
      <c r="K56" s="746"/>
      <c r="L56" s="746"/>
      <c r="M56" s="746"/>
      <c r="N56" s="746" t="s">
        <v>1042</v>
      </c>
      <c r="O56" s="746" t="s">
        <v>1043</v>
      </c>
      <c r="P56" s="788" t="s">
        <v>548</v>
      </c>
      <c r="Q56" s="746" t="s">
        <v>1044</v>
      </c>
      <c r="R56" s="788" t="s">
        <v>548</v>
      </c>
      <c r="S56" s="788" t="s">
        <v>548</v>
      </c>
      <c r="T56" s="746"/>
      <c r="U56" s="746"/>
      <c r="V56" s="746"/>
      <c r="W56" s="746" t="s">
        <v>1045</v>
      </c>
      <c r="X56" s="788" t="s">
        <v>548</v>
      </c>
      <c r="Y56" s="788" t="s">
        <v>548</v>
      </c>
      <c r="Z56" s="746"/>
      <c r="AA56" s="746"/>
      <c r="AB56" s="746"/>
      <c r="AC56" s="788" t="s">
        <v>548</v>
      </c>
      <c r="AD56" s="746" t="s">
        <v>1046</v>
      </c>
      <c r="AE56" s="746"/>
      <c r="AF56" s="788" t="s">
        <v>548</v>
      </c>
      <c r="AG56" s="746" t="s">
        <v>1047</v>
      </c>
      <c r="AH56" s="788" t="s">
        <v>548</v>
      </c>
      <c r="AI56" s="746"/>
      <c r="AJ56" s="746"/>
      <c r="AK56" s="788" t="s">
        <v>1048</v>
      </c>
      <c r="AL56" s="788" t="s">
        <v>548</v>
      </c>
      <c r="AM56" s="788" t="s">
        <v>1049</v>
      </c>
      <c r="AN56" s="746"/>
      <c r="AO56" s="746"/>
      <c r="AP56" s="788" t="s">
        <v>548</v>
      </c>
      <c r="AQ56" s="788" t="s">
        <v>548</v>
      </c>
      <c r="AR56" s="788" t="s">
        <v>1050</v>
      </c>
      <c r="AS56" s="788" t="s">
        <v>548</v>
      </c>
      <c r="AT56" s="746" t="s">
        <v>1051</v>
      </c>
      <c r="AU56" s="788" t="s">
        <v>548</v>
      </c>
      <c r="AV56" s="746" t="s">
        <v>1052</v>
      </c>
      <c r="AW56" s="746"/>
      <c r="AX56" s="746"/>
      <c r="AY56" s="788" t="s">
        <v>548</v>
      </c>
      <c r="AZ56" s="788" t="s">
        <v>548</v>
      </c>
      <c r="BA56" s="788" t="s">
        <v>1053</v>
      </c>
      <c r="BB56" s="22" t="s">
        <v>1054</v>
      </c>
      <c r="BC56" s="22"/>
      <c r="BD56" s="121" t="s">
        <v>548</v>
      </c>
      <c r="BF56" s="121" t="s">
        <v>548</v>
      </c>
      <c r="BG56" s="22"/>
      <c r="BH56" s="22"/>
      <c r="BI56" s="22"/>
      <c r="BK56" s="121" t="s">
        <v>548</v>
      </c>
      <c r="BM56" s="121" t="s">
        <v>1055</v>
      </c>
      <c r="BN56" s="121" t="s">
        <v>548</v>
      </c>
      <c r="BO56" s="121" t="s">
        <v>1056</v>
      </c>
      <c r="BP56" s="121" t="s">
        <v>548</v>
      </c>
      <c r="BQ56" t="s">
        <v>1057</v>
      </c>
      <c r="BR56" t="s">
        <v>1058</v>
      </c>
      <c r="BT56" s="121" t="s">
        <v>1059</v>
      </c>
      <c r="BU56" s="121" t="s">
        <v>548</v>
      </c>
      <c r="BV56" s="121" t="s">
        <v>548</v>
      </c>
      <c r="BX56" s="121" t="s">
        <v>548</v>
      </c>
      <c r="BY56" s="121" t="s">
        <v>548</v>
      </c>
      <c r="BZ56" t="s">
        <v>1060</v>
      </c>
      <c r="CA56" s="122" t="s">
        <v>548</v>
      </c>
      <c r="CC56" s="179" t="s">
        <v>344</v>
      </c>
      <c r="CD56" s="130" t="s">
        <v>1061</v>
      </c>
    </row>
    <row r="57" spans="1:93" x14ac:dyDescent="0.25">
      <c r="A57" s="787" t="s">
        <v>548</v>
      </c>
      <c r="B57" s="746" t="s">
        <v>1062</v>
      </c>
      <c r="C57" s="788" t="s">
        <v>548</v>
      </c>
      <c r="D57" s="746" t="s">
        <v>1063</v>
      </c>
      <c r="E57" s="746"/>
      <c r="F57" s="788" t="s">
        <v>548</v>
      </c>
      <c r="G57" s="788" t="s">
        <v>548</v>
      </c>
      <c r="H57" s="788" t="s">
        <v>548</v>
      </c>
      <c r="I57" s="788" t="s">
        <v>548</v>
      </c>
      <c r="J57" s="746"/>
      <c r="K57" s="746"/>
      <c r="L57" s="746"/>
      <c r="M57" s="746"/>
      <c r="N57" s="746" t="s">
        <v>1064</v>
      </c>
      <c r="O57" s="746" t="s">
        <v>1065</v>
      </c>
      <c r="P57" s="788" t="s">
        <v>548</v>
      </c>
      <c r="Q57" s="746" t="s">
        <v>1066</v>
      </c>
      <c r="R57" s="788" t="s">
        <v>548</v>
      </c>
      <c r="S57" s="788" t="s">
        <v>548</v>
      </c>
      <c r="T57" s="746"/>
      <c r="U57" s="746"/>
      <c r="V57" s="746"/>
      <c r="W57" s="746" t="s">
        <v>1067</v>
      </c>
      <c r="X57" s="788" t="s">
        <v>548</v>
      </c>
      <c r="Y57" s="788" t="s">
        <v>548</v>
      </c>
      <c r="Z57" s="746"/>
      <c r="AA57" s="746"/>
      <c r="AB57" s="746"/>
      <c r="AC57" s="788" t="s">
        <v>548</v>
      </c>
      <c r="AD57" s="746" t="s">
        <v>1068</v>
      </c>
      <c r="AE57" s="746"/>
      <c r="AF57" s="788" t="s">
        <v>548</v>
      </c>
      <c r="AG57" s="746" t="s">
        <v>1069</v>
      </c>
      <c r="AH57" s="788" t="s">
        <v>548</v>
      </c>
      <c r="AI57" s="746"/>
      <c r="AJ57" s="746"/>
      <c r="AK57" s="788" t="s">
        <v>1070</v>
      </c>
      <c r="AL57" s="788" t="s">
        <v>548</v>
      </c>
      <c r="AM57" s="788" t="s">
        <v>548</v>
      </c>
      <c r="AN57" s="746"/>
      <c r="AO57" s="746"/>
      <c r="AP57" s="788" t="s">
        <v>548</v>
      </c>
      <c r="AQ57" s="788" t="s">
        <v>548</v>
      </c>
      <c r="AR57" s="788" t="s">
        <v>1071</v>
      </c>
      <c r="AS57" s="788" t="s">
        <v>548</v>
      </c>
      <c r="AT57" s="746" t="s">
        <v>1072</v>
      </c>
      <c r="AU57" s="788" t="s">
        <v>548</v>
      </c>
      <c r="AV57" s="746" t="s">
        <v>1073</v>
      </c>
      <c r="AW57" s="746"/>
      <c r="AX57" s="746"/>
      <c r="AY57" s="788" t="s">
        <v>548</v>
      </c>
      <c r="AZ57" s="788" t="s">
        <v>548</v>
      </c>
      <c r="BA57" s="788" t="s">
        <v>548</v>
      </c>
      <c r="BB57" s="22" t="s">
        <v>1074</v>
      </c>
      <c r="BC57" s="22"/>
      <c r="BD57" s="121" t="s">
        <v>548</v>
      </c>
      <c r="BF57" s="121" t="s">
        <v>548</v>
      </c>
      <c r="BG57" s="22"/>
      <c r="BH57" s="22"/>
      <c r="BI57" s="22"/>
      <c r="BK57" s="121" t="s">
        <v>548</v>
      </c>
      <c r="BM57" s="121" t="s">
        <v>548</v>
      </c>
      <c r="BN57" s="121" t="s">
        <v>548</v>
      </c>
      <c r="BO57" s="121" t="s">
        <v>1075</v>
      </c>
      <c r="BP57" s="121" t="s">
        <v>548</v>
      </c>
      <c r="BQ57" t="s">
        <v>1076</v>
      </c>
      <c r="BR57" t="s">
        <v>1077</v>
      </c>
      <c r="BT57" s="121" t="s">
        <v>1078</v>
      </c>
      <c r="BU57" s="121" t="s">
        <v>548</v>
      </c>
      <c r="BV57" s="121" t="s">
        <v>548</v>
      </c>
      <c r="BX57" s="121" t="s">
        <v>548</v>
      </c>
      <c r="BY57" s="121" t="s">
        <v>548</v>
      </c>
      <c r="BZ57" t="s">
        <v>1079</v>
      </c>
      <c r="CA57" s="122" t="s">
        <v>548</v>
      </c>
      <c r="CC57" s="179" t="s">
        <v>345</v>
      </c>
      <c r="CD57" s="130" t="s">
        <v>1080</v>
      </c>
    </row>
    <row r="58" spans="1:93" x14ac:dyDescent="0.25">
      <c r="A58" s="787" t="s">
        <v>548</v>
      </c>
      <c r="B58" s="746" t="s">
        <v>1081</v>
      </c>
      <c r="C58" s="788" t="s">
        <v>548</v>
      </c>
      <c r="D58" s="746" t="s">
        <v>1082</v>
      </c>
      <c r="E58" s="746"/>
      <c r="F58" s="788" t="s">
        <v>548</v>
      </c>
      <c r="G58" s="788" t="s">
        <v>548</v>
      </c>
      <c r="H58" s="788" t="s">
        <v>548</v>
      </c>
      <c r="I58" s="788" t="s">
        <v>548</v>
      </c>
      <c r="J58" s="746"/>
      <c r="K58" s="746"/>
      <c r="L58" s="746"/>
      <c r="M58" s="746"/>
      <c r="N58" s="746" t="s">
        <v>1083</v>
      </c>
      <c r="O58" s="746" t="s">
        <v>1084</v>
      </c>
      <c r="P58" s="788" t="s">
        <v>548</v>
      </c>
      <c r="Q58" s="746" t="s">
        <v>1085</v>
      </c>
      <c r="R58" s="788" t="s">
        <v>548</v>
      </c>
      <c r="S58" s="788" t="s">
        <v>548</v>
      </c>
      <c r="T58" s="746"/>
      <c r="U58" s="746"/>
      <c r="V58" s="746"/>
      <c r="W58" s="746" t="s">
        <v>1086</v>
      </c>
      <c r="X58" s="788" t="s">
        <v>548</v>
      </c>
      <c r="Y58" s="788" t="s">
        <v>548</v>
      </c>
      <c r="Z58" s="746"/>
      <c r="AA58" s="746"/>
      <c r="AB58" s="746"/>
      <c r="AC58" s="788" t="s">
        <v>548</v>
      </c>
      <c r="AD58" s="746" t="s">
        <v>1087</v>
      </c>
      <c r="AE58" s="746"/>
      <c r="AF58" s="788" t="s">
        <v>548</v>
      </c>
      <c r="AG58" s="746" t="s">
        <v>1088</v>
      </c>
      <c r="AH58" s="788" t="s">
        <v>548</v>
      </c>
      <c r="AI58" s="746"/>
      <c r="AJ58" s="746"/>
      <c r="AK58" s="788" t="s">
        <v>1089</v>
      </c>
      <c r="AL58" s="788" t="s">
        <v>548</v>
      </c>
      <c r="AM58" s="788" t="s">
        <v>548</v>
      </c>
      <c r="AN58" s="746"/>
      <c r="AO58" s="746"/>
      <c r="AP58" s="788" t="s">
        <v>548</v>
      </c>
      <c r="AQ58" s="788" t="s">
        <v>548</v>
      </c>
      <c r="AR58" s="788" t="s">
        <v>1090</v>
      </c>
      <c r="AS58" s="788" t="s">
        <v>548</v>
      </c>
      <c r="AT58" s="788" t="s">
        <v>1091</v>
      </c>
      <c r="AU58" s="788" t="s">
        <v>548</v>
      </c>
      <c r="AV58" s="746" t="s">
        <v>1092</v>
      </c>
      <c r="AW58" s="746"/>
      <c r="AX58" s="746"/>
      <c r="AY58" s="788" t="s">
        <v>548</v>
      </c>
      <c r="AZ58" s="788" t="s">
        <v>548</v>
      </c>
      <c r="BA58" s="788" t="s">
        <v>548</v>
      </c>
      <c r="BB58" s="22" t="s">
        <v>1093</v>
      </c>
      <c r="BC58" s="22"/>
      <c r="BD58" s="121" t="s">
        <v>548</v>
      </c>
      <c r="BF58" s="121" t="s">
        <v>548</v>
      </c>
      <c r="BG58" s="22"/>
      <c r="BH58" s="22"/>
      <c r="BI58" s="22"/>
      <c r="BK58" s="121" t="s">
        <v>548</v>
      </c>
      <c r="BM58" s="121" t="s">
        <v>548</v>
      </c>
      <c r="BN58" s="121" t="s">
        <v>548</v>
      </c>
      <c r="BO58" s="121" t="s">
        <v>1094</v>
      </c>
      <c r="BP58" s="121" t="s">
        <v>548</v>
      </c>
      <c r="BQ58" s="121" t="s">
        <v>1095</v>
      </c>
      <c r="BR58" t="s">
        <v>1096</v>
      </c>
      <c r="BT58" s="121" t="s">
        <v>1097</v>
      </c>
      <c r="BU58" s="121" t="s">
        <v>548</v>
      </c>
      <c r="BV58" s="121" t="s">
        <v>548</v>
      </c>
      <c r="BX58" s="121" t="s">
        <v>548</v>
      </c>
      <c r="BY58" s="121" t="s">
        <v>548</v>
      </c>
      <c r="BZ58" t="s">
        <v>1098</v>
      </c>
      <c r="CA58" s="122" t="s">
        <v>548</v>
      </c>
      <c r="CC58" s="179" t="s">
        <v>346</v>
      </c>
      <c r="CD58" s="130" t="s">
        <v>1099</v>
      </c>
    </row>
    <row r="59" spans="1:93" x14ac:dyDescent="0.25">
      <c r="A59" s="787" t="s">
        <v>548</v>
      </c>
      <c r="B59" s="746" t="s">
        <v>1100</v>
      </c>
      <c r="C59" s="788" t="s">
        <v>548</v>
      </c>
      <c r="D59" s="746" t="s">
        <v>1101</v>
      </c>
      <c r="E59" s="746"/>
      <c r="F59" s="788" t="s">
        <v>548</v>
      </c>
      <c r="G59" s="788" t="s">
        <v>548</v>
      </c>
      <c r="H59" s="788" t="s">
        <v>548</v>
      </c>
      <c r="I59" s="788" t="s">
        <v>548</v>
      </c>
      <c r="J59" s="746"/>
      <c r="K59" s="746"/>
      <c r="L59" s="746"/>
      <c r="M59" s="746"/>
      <c r="N59" s="746" t="s">
        <v>1102</v>
      </c>
      <c r="O59" s="746" t="s">
        <v>1103</v>
      </c>
      <c r="P59" s="788" t="s">
        <v>548</v>
      </c>
      <c r="Q59" s="746" t="s">
        <v>1104</v>
      </c>
      <c r="R59" s="788" t="s">
        <v>548</v>
      </c>
      <c r="S59" s="788" t="s">
        <v>548</v>
      </c>
      <c r="T59" s="746"/>
      <c r="U59" s="746"/>
      <c r="V59" s="746"/>
      <c r="W59" s="746" t="s">
        <v>1105</v>
      </c>
      <c r="X59" s="788" t="s">
        <v>548</v>
      </c>
      <c r="Y59" s="788" t="s">
        <v>548</v>
      </c>
      <c r="Z59" s="746"/>
      <c r="AA59" s="746"/>
      <c r="AB59" s="746"/>
      <c r="AC59" s="788" t="s">
        <v>548</v>
      </c>
      <c r="AD59" s="746" t="s">
        <v>1106</v>
      </c>
      <c r="AE59" s="746"/>
      <c r="AF59" s="788" t="s">
        <v>548</v>
      </c>
      <c r="AG59" s="746" t="s">
        <v>1107</v>
      </c>
      <c r="AH59" s="788" t="s">
        <v>548</v>
      </c>
      <c r="AI59" s="746"/>
      <c r="AJ59" s="746"/>
      <c r="AK59" s="788" t="s">
        <v>1108</v>
      </c>
      <c r="AL59" s="788" t="s">
        <v>548</v>
      </c>
      <c r="AM59" s="788" t="s">
        <v>548</v>
      </c>
      <c r="AN59" s="746"/>
      <c r="AO59" s="746"/>
      <c r="AP59" s="788" t="s">
        <v>548</v>
      </c>
      <c r="AQ59" s="788" t="s">
        <v>548</v>
      </c>
      <c r="AR59" s="788" t="s">
        <v>1109</v>
      </c>
      <c r="AS59" s="788" t="s">
        <v>548</v>
      </c>
      <c r="AT59" s="746" t="s">
        <v>1110</v>
      </c>
      <c r="AU59" s="788" t="s">
        <v>548</v>
      </c>
      <c r="AV59" s="746" t="s">
        <v>1111</v>
      </c>
      <c r="AW59" s="746"/>
      <c r="AX59" s="746"/>
      <c r="AY59" s="788" t="s">
        <v>548</v>
      </c>
      <c r="AZ59" s="788" t="s">
        <v>548</v>
      </c>
      <c r="BA59" s="788" t="s">
        <v>548</v>
      </c>
      <c r="BB59" s="22" t="s">
        <v>1112</v>
      </c>
      <c r="BC59" s="22"/>
      <c r="BD59" s="22"/>
      <c r="BF59" s="121" t="s">
        <v>548</v>
      </c>
      <c r="BG59" s="22"/>
      <c r="BH59" s="22"/>
      <c r="BI59" s="22"/>
      <c r="BK59" s="121" t="s">
        <v>548</v>
      </c>
      <c r="BM59" s="121" t="s">
        <v>548</v>
      </c>
      <c r="BN59" s="121" t="s">
        <v>548</v>
      </c>
      <c r="BO59" s="121" t="s">
        <v>548</v>
      </c>
      <c r="BP59" s="121" t="s">
        <v>548</v>
      </c>
      <c r="BQ59" s="121" t="s">
        <v>1113</v>
      </c>
      <c r="BR59" t="s">
        <v>1114</v>
      </c>
      <c r="BT59" s="121" t="s">
        <v>1115</v>
      </c>
      <c r="BU59" s="121" t="s">
        <v>548</v>
      </c>
      <c r="BV59" s="121" t="s">
        <v>548</v>
      </c>
      <c r="BX59" s="121" t="s">
        <v>548</v>
      </c>
      <c r="BY59" s="121" t="s">
        <v>548</v>
      </c>
      <c r="BZ59" t="s">
        <v>1116</v>
      </c>
      <c r="CA59" s="122" t="s">
        <v>548</v>
      </c>
      <c r="CC59" s="179" t="s">
        <v>347</v>
      </c>
      <c r="CD59" s="130" t="s">
        <v>1117</v>
      </c>
    </row>
    <row r="60" spans="1:93" x14ac:dyDescent="0.25">
      <c r="A60" s="787" t="s">
        <v>548</v>
      </c>
      <c r="B60" s="746" t="s">
        <v>1118</v>
      </c>
      <c r="C60" s="788" t="s">
        <v>548</v>
      </c>
      <c r="D60" s="788"/>
      <c r="E60" s="746"/>
      <c r="F60" s="788" t="s">
        <v>548</v>
      </c>
      <c r="G60" s="788" t="s">
        <v>548</v>
      </c>
      <c r="H60" s="788" t="s">
        <v>548</v>
      </c>
      <c r="I60" s="788" t="s">
        <v>548</v>
      </c>
      <c r="J60" s="746"/>
      <c r="K60" s="746"/>
      <c r="L60" s="746"/>
      <c r="M60" s="746"/>
      <c r="N60" s="746" t="s">
        <v>1119</v>
      </c>
      <c r="O60" s="746" t="s">
        <v>1120</v>
      </c>
      <c r="P60" s="788" t="s">
        <v>548</v>
      </c>
      <c r="Q60" s="746" t="s">
        <v>1121</v>
      </c>
      <c r="R60" s="788" t="s">
        <v>548</v>
      </c>
      <c r="S60" s="788" t="s">
        <v>548</v>
      </c>
      <c r="T60" s="746"/>
      <c r="U60" s="746"/>
      <c r="V60" s="746"/>
      <c r="W60" s="788"/>
      <c r="X60" s="788" t="s">
        <v>548</v>
      </c>
      <c r="Y60" s="788" t="s">
        <v>548</v>
      </c>
      <c r="Z60" s="746"/>
      <c r="AA60" s="746"/>
      <c r="AB60" s="746"/>
      <c r="AC60" s="788" t="s">
        <v>548</v>
      </c>
      <c r="AD60" s="746" t="s">
        <v>1122</v>
      </c>
      <c r="AE60" s="746"/>
      <c r="AF60" s="788" t="s">
        <v>548</v>
      </c>
      <c r="AG60" s="746" t="s">
        <v>1123</v>
      </c>
      <c r="AH60" s="788" t="s">
        <v>548</v>
      </c>
      <c r="AI60" s="746"/>
      <c r="AJ60" s="746"/>
      <c r="AK60" s="788" t="s">
        <v>1124</v>
      </c>
      <c r="AL60" s="788" t="s">
        <v>548</v>
      </c>
      <c r="AM60" s="788" t="s">
        <v>548</v>
      </c>
      <c r="AN60" s="746"/>
      <c r="AO60" s="746"/>
      <c r="AP60" s="788" t="s">
        <v>548</v>
      </c>
      <c r="AQ60" s="788" t="s">
        <v>548</v>
      </c>
      <c r="AR60" s="788" t="s">
        <v>1125</v>
      </c>
      <c r="AS60" s="788" t="s">
        <v>548</v>
      </c>
      <c r="AT60" s="746" t="s">
        <v>1126</v>
      </c>
      <c r="AU60" s="788" t="s">
        <v>548</v>
      </c>
      <c r="AV60" s="746" t="s">
        <v>1127</v>
      </c>
      <c r="AW60" s="746"/>
      <c r="AX60" s="746"/>
      <c r="AY60" s="788" t="s">
        <v>548</v>
      </c>
      <c r="AZ60" s="788" t="s">
        <v>548</v>
      </c>
      <c r="BA60" s="788" t="s">
        <v>548</v>
      </c>
      <c r="BB60" s="22" t="s">
        <v>1128</v>
      </c>
      <c r="BC60" s="22"/>
      <c r="BD60" s="121" t="s">
        <v>548</v>
      </c>
      <c r="BF60" s="121" t="s">
        <v>548</v>
      </c>
      <c r="BG60" s="22"/>
      <c r="BH60" s="22"/>
      <c r="BI60" s="22"/>
      <c r="BK60" s="121" t="s">
        <v>548</v>
      </c>
      <c r="BM60" s="121" t="s">
        <v>548</v>
      </c>
      <c r="BN60" s="121" t="s">
        <v>548</v>
      </c>
      <c r="BO60" s="121" t="s">
        <v>548</v>
      </c>
      <c r="BP60" s="121" t="s">
        <v>548</v>
      </c>
      <c r="BQ60" s="121" t="s">
        <v>1129</v>
      </c>
      <c r="BR60" t="s">
        <v>1130</v>
      </c>
      <c r="BT60" s="121" t="s">
        <v>548</v>
      </c>
      <c r="BU60" s="121" t="s">
        <v>548</v>
      </c>
      <c r="BV60" s="121" t="s">
        <v>548</v>
      </c>
      <c r="BX60" s="121" t="s">
        <v>548</v>
      </c>
      <c r="BY60" s="121" t="s">
        <v>548</v>
      </c>
      <c r="BZ60" t="s">
        <v>1131</v>
      </c>
      <c r="CA60" s="122" t="s">
        <v>548</v>
      </c>
      <c r="CC60" s="179" t="s">
        <v>348</v>
      </c>
      <c r="CD60" s="130" t="s">
        <v>1132</v>
      </c>
    </row>
    <row r="61" spans="1:93" x14ac:dyDescent="0.25">
      <c r="A61" s="787" t="s">
        <v>548</v>
      </c>
      <c r="B61" s="746" t="s">
        <v>1133</v>
      </c>
      <c r="C61" s="788" t="s">
        <v>548</v>
      </c>
      <c r="D61" s="788" t="s">
        <v>548</v>
      </c>
      <c r="E61" s="746"/>
      <c r="F61" s="788" t="s">
        <v>548</v>
      </c>
      <c r="G61" s="788" t="s">
        <v>548</v>
      </c>
      <c r="H61" s="788" t="s">
        <v>548</v>
      </c>
      <c r="I61" s="788" t="s">
        <v>548</v>
      </c>
      <c r="J61" s="746"/>
      <c r="K61" s="746"/>
      <c r="L61" s="746"/>
      <c r="M61" s="746"/>
      <c r="N61" s="746" t="s">
        <v>1134</v>
      </c>
      <c r="O61" s="746" t="s">
        <v>1135</v>
      </c>
      <c r="P61" s="788" t="s">
        <v>548</v>
      </c>
      <c r="Q61" s="746" t="s">
        <v>1136</v>
      </c>
      <c r="R61" s="788" t="s">
        <v>548</v>
      </c>
      <c r="S61" s="788" t="s">
        <v>548</v>
      </c>
      <c r="T61" s="746"/>
      <c r="U61" s="746"/>
      <c r="V61" s="746"/>
      <c r="W61" s="788" t="s">
        <v>548</v>
      </c>
      <c r="X61" s="788" t="s">
        <v>548</v>
      </c>
      <c r="Y61" s="788" t="s">
        <v>548</v>
      </c>
      <c r="Z61" s="746"/>
      <c r="AA61" s="746"/>
      <c r="AB61" s="746"/>
      <c r="AC61" s="788" t="s">
        <v>548</v>
      </c>
      <c r="AD61" s="746" t="s">
        <v>1137</v>
      </c>
      <c r="AE61" s="746"/>
      <c r="AF61" s="788" t="s">
        <v>548</v>
      </c>
      <c r="AG61" s="746" t="s">
        <v>1138</v>
      </c>
      <c r="AH61" s="788" t="s">
        <v>548</v>
      </c>
      <c r="AI61" s="746"/>
      <c r="AJ61" s="746"/>
      <c r="AK61" s="788" t="s">
        <v>1139</v>
      </c>
      <c r="AL61" s="788" t="s">
        <v>548</v>
      </c>
      <c r="AM61" s="788" t="s">
        <v>548</v>
      </c>
      <c r="AN61" s="746"/>
      <c r="AO61" s="746"/>
      <c r="AP61" s="788" t="s">
        <v>548</v>
      </c>
      <c r="AQ61" s="788" t="s">
        <v>548</v>
      </c>
      <c r="AR61" s="788" t="s">
        <v>1140</v>
      </c>
      <c r="AS61" s="788" t="s">
        <v>548</v>
      </c>
      <c r="AT61" s="746" t="s">
        <v>1141</v>
      </c>
      <c r="AU61" s="788" t="s">
        <v>548</v>
      </c>
      <c r="AV61" s="746" t="s">
        <v>1142</v>
      </c>
      <c r="AW61" s="746"/>
      <c r="AX61" s="746"/>
      <c r="AY61" s="788" t="s">
        <v>548</v>
      </c>
      <c r="AZ61" s="788" t="s">
        <v>548</v>
      </c>
      <c r="BA61" s="788" t="s">
        <v>548</v>
      </c>
      <c r="BB61" s="22" t="s">
        <v>1143</v>
      </c>
      <c r="BC61" s="22"/>
      <c r="BD61" s="121" t="s">
        <v>548</v>
      </c>
      <c r="BF61" s="121" t="s">
        <v>548</v>
      </c>
      <c r="BG61" s="22"/>
      <c r="BH61" s="22"/>
      <c r="BI61" s="22"/>
      <c r="BK61" s="121" t="s">
        <v>548</v>
      </c>
      <c r="BM61" s="121" t="s">
        <v>548</v>
      </c>
      <c r="BN61" s="121" t="s">
        <v>548</v>
      </c>
      <c r="BO61" s="121" t="s">
        <v>548</v>
      </c>
      <c r="BP61" s="121" t="s">
        <v>548</v>
      </c>
      <c r="BQ61" s="121" t="s">
        <v>1144</v>
      </c>
      <c r="BR61" t="s">
        <v>1145</v>
      </c>
      <c r="BT61" s="121" t="s">
        <v>548</v>
      </c>
      <c r="BU61" s="121" t="s">
        <v>548</v>
      </c>
      <c r="BV61" s="121" t="s">
        <v>548</v>
      </c>
      <c r="BX61" s="121" t="s">
        <v>548</v>
      </c>
      <c r="BY61" s="121" t="s">
        <v>548</v>
      </c>
      <c r="BZ61" t="s">
        <v>1146</v>
      </c>
      <c r="CA61" s="122" t="s">
        <v>548</v>
      </c>
      <c r="CC61" s="179" t="s">
        <v>349</v>
      </c>
      <c r="CD61" s="130" t="s">
        <v>1147</v>
      </c>
      <c r="CO61" s="2"/>
    </row>
    <row r="62" spans="1:93" x14ac:dyDescent="0.25">
      <c r="A62" s="787" t="s">
        <v>548</v>
      </c>
      <c r="B62" s="746" t="s">
        <v>1148</v>
      </c>
      <c r="C62" s="788" t="s">
        <v>548</v>
      </c>
      <c r="D62" s="788" t="s">
        <v>548</v>
      </c>
      <c r="E62" s="746"/>
      <c r="F62" s="788" t="s">
        <v>548</v>
      </c>
      <c r="G62" s="788" t="s">
        <v>548</v>
      </c>
      <c r="H62" s="788" t="s">
        <v>548</v>
      </c>
      <c r="I62" s="788" t="s">
        <v>548</v>
      </c>
      <c r="J62" s="746"/>
      <c r="K62" s="746"/>
      <c r="L62" s="746"/>
      <c r="M62" s="746"/>
      <c r="N62" s="746" t="s">
        <v>1149</v>
      </c>
      <c r="O62" s="746" t="s">
        <v>1150</v>
      </c>
      <c r="P62" s="788" t="s">
        <v>548</v>
      </c>
      <c r="Q62" s="746" t="s">
        <v>1151</v>
      </c>
      <c r="R62" s="788" t="s">
        <v>548</v>
      </c>
      <c r="S62" s="788" t="s">
        <v>548</v>
      </c>
      <c r="T62" s="746"/>
      <c r="U62" s="746"/>
      <c r="V62" s="746"/>
      <c r="W62" s="788" t="s">
        <v>548</v>
      </c>
      <c r="X62" s="788" t="s">
        <v>548</v>
      </c>
      <c r="Y62" s="788" t="s">
        <v>548</v>
      </c>
      <c r="Z62" s="746"/>
      <c r="AA62" s="746"/>
      <c r="AB62" s="746"/>
      <c r="AC62" s="788" t="s">
        <v>548</v>
      </c>
      <c r="AD62" s="746" t="s">
        <v>1152</v>
      </c>
      <c r="AE62" s="746"/>
      <c r="AF62" s="788" t="s">
        <v>548</v>
      </c>
      <c r="AG62" s="746" t="s">
        <v>1153</v>
      </c>
      <c r="AH62" s="788" t="s">
        <v>548</v>
      </c>
      <c r="AI62" s="746"/>
      <c r="AJ62" s="746"/>
      <c r="AK62" s="788" t="s">
        <v>1154</v>
      </c>
      <c r="AL62" s="788" t="s">
        <v>548</v>
      </c>
      <c r="AM62" s="788" t="s">
        <v>548</v>
      </c>
      <c r="AN62" s="746"/>
      <c r="AO62" s="746"/>
      <c r="AP62" s="788" t="s">
        <v>548</v>
      </c>
      <c r="AQ62" s="788" t="s">
        <v>548</v>
      </c>
      <c r="AR62" s="788" t="s">
        <v>1155</v>
      </c>
      <c r="AS62" s="788" t="s">
        <v>548</v>
      </c>
      <c r="AT62" s="746" t="s">
        <v>1156</v>
      </c>
      <c r="AU62" s="788" t="s">
        <v>548</v>
      </c>
      <c r="AV62" s="746" t="s">
        <v>1157</v>
      </c>
      <c r="AW62" s="746"/>
      <c r="AX62" s="746"/>
      <c r="AY62" s="788" t="s">
        <v>548</v>
      </c>
      <c r="AZ62" s="788" t="s">
        <v>548</v>
      </c>
      <c r="BA62" s="788" t="s">
        <v>548</v>
      </c>
      <c r="BB62" s="22" t="s">
        <v>1158</v>
      </c>
      <c r="BC62" s="22"/>
      <c r="BD62" s="121" t="s">
        <v>548</v>
      </c>
      <c r="BF62" s="121" t="s">
        <v>548</v>
      </c>
      <c r="BG62" s="22"/>
      <c r="BH62" s="22"/>
      <c r="BI62" s="22"/>
      <c r="BK62" s="121" t="s">
        <v>548</v>
      </c>
      <c r="BM62" s="121" t="s">
        <v>548</v>
      </c>
      <c r="BN62" s="121" t="s">
        <v>548</v>
      </c>
      <c r="BO62" s="121" t="s">
        <v>548</v>
      </c>
      <c r="BP62" s="121" t="s">
        <v>548</v>
      </c>
      <c r="BQ62" s="121" t="s">
        <v>1159</v>
      </c>
      <c r="BR62" t="s">
        <v>1160</v>
      </c>
      <c r="BT62" s="121" t="s">
        <v>548</v>
      </c>
      <c r="BU62" s="121" t="s">
        <v>548</v>
      </c>
      <c r="BV62" s="121" t="s">
        <v>548</v>
      </c>
      <c r="BX62" s="121" t="s">
        <v>548</v>
      </c>
      <c r="BY62" s="121" t="s">
        <v>548</v>
      </c>
      <c r="BZ62" t="s">
        <v>1161</v>
      </c>
      <c r="CA62" s="122" t="s">
        <v>548</v>
      </c>
      <c r="CC62" s="179" t="s">
        <v>350</v>
      </c>
      <c r="CD62" s="130" t="s">
        <v>1162</v>
      </c>
    </row>
    <row r="63" spans="1:93" x14ac:dyDescent="0.25">
      <c r="A63" s="787" t="s">
        <v>548</v>
      </c>
      <c r="B63" s="746" t="s">
        <v>1163</v>
      </c>
      <c r="C63" s="788" t="s">
        <v>548</v>
      </c>
      <c r="D63" s="788" t="s">
        <v>548</v>
      </c>
      <c r="E63" s="746"/>
      <c r="F63" s="788" t="s">
        <v>548</v>
      </c>
      <c r="G63" s="788" t="s">
        <v>548</v>
      </c>
      <c r="H63" s="788" t="s">
        <v>548</v>
      </c>
      <c r="I63" s="788" t="s">
        <v>548</v>
      </c>
      <c r="J63" s="746"/>
      <c r="K63" s="746"/>
      <c r="L63" s="746"/>
      <c r="M63" s="746"/>
      <c r="N63" s="746" t="s">
        <v>1164</v>
      </c>
      <c r="O63" s="746" t="s">
        <v>1165</v>
      </c>
      <c r="P63" s="788" t="s">
        <v>548</v>
      </c>
      <c r="Q63" s="746" t="s">
        <v>1166</v>
      </c>
      <c r="R63" s="788" t="s">
        <v>548</v>
      </c>
      <c r="S63" s="788" t="s">
        <v>548</v>
      </c>
      <c r="T63" s="746"/>
      <c r="U63" s="746"/>
      <c r="V63" s="746"/>
      <c r="W63" s="788" t="s">
        <v>548</v>
      </c>
      <c r="X63" s="788" t="s">
        <v>548</v>
      </c>
      <c r="Y63" s="788" t="s">
        <v>548</v>
      </c>
      <c r="Z63" s="746"/>
      <c r="AA63" s="746"/>
      <c r="AB63" s="746"/>
      <c r="AC63" s="788" t="s">
        <v>548</v>
      </c>
      <c r="AD63" s="746" t="s">
        <v>1167</v>
      </c>
      <c r="AE63" s="746"/>
      <c r="AF63" s="788" t="s">
        <v>548</v>
      </c>
      <c r="AG63" s="746" t="s">
        <v>1168</v>
      </c>
      <c r="AH63" s="788" t="s">
        <v>548</v>
      </c>
      <c r="AI63" s="746"/>
      <c r="AJ63" s="746"/>
      <c r="AK63" s="788" t="s">
        <v>1169</v>
      </c>
      <c r="AL63" s="788" t="s">
        <v>548</v>
      </c>
      <c r="AM63" s="788" t="s">
        <v>548</v>
      </c>
      <c r="AN63" s="746"/>
      <c r="AO63" s="746"/>
      <c r="AP63" s="788" t="s">
        <v>548</v>
      </c>
      <c r="AQ63" s="788" t="s">
        <v>548</v>
      </c>
      <c r="AR63" s="788" t="s">
        <v>1170</v>
      </c>
      <c r="AS63" s="788" t="s">
        <v>548</v>
      </c>
      <c r="AT63" s="746" t="s">
        <v>1171</v>
      </c>
      <c r="AU63" s="788" t="s">
        <v>548</v>
      </c>
      <c r="AV63" s="746" t="s">
        <v>1172</v>
      </c>
      <c r="AW63" s="746"/>
      <c r="AX63" s="746"/>
      <c r="AY63" s="788" t="s">
        <v>548</v>
      </c>
      <c r="AZ63" s="788" t="s">
        <v>548</v>
      </c>
      <c r="BA63" s="788" t="s">
        <v>548</v>
      </c>
      <c r="BB63" s="22" t="s">
        <v>1173</v>
      </c>
      <c r="BC63" s="22"/>
      <c r="BD63" s="121" t="s">
        <v>548</v>
      </c>
      <c r="BF63" s="121" t="s">
        <v>548</v>
      </c>
      <c r="BG63" s="22"/>
      <c r="BH63" s="22"/>
      <c r="BI63" s="22"/>
      <c r="BK63" s="121" t="s">
        <v>548</v>
      </c>
      <c r="BM63" s="121" t="s">
        <v>548</v>
      </c>
      <c r="BN63" s="121" t="s">
        <v>548</v>
      </c>
      <c r="BO63" s="121" t="s">
        <v>548</v>
      </c>
      <c r="BP63" s="121" t="s">
        <v>548</v>
      </c>
      <c r="BQ63" s="121" t="s">
        <v>1174</v>
      </c>
      <c r="BR63" t="s">
        <v>1175</v>
      </c>
      <c r="BT63" s="121" t="s">
        <v>548</v>
      </c>
      <c r="BU63" s="121" t="s">
        <v>548</v>
      </c>
      <c r="BV63" s="121" t="s">
        <v>548</v>
      </c>
      <c r="BX63" s="121" t="s">
        <v>548</v>
      </c>
      <c r="BY63" s="121" t="s">
        <v>548</v>
      </c>
      <c r="BZ63" t="s">
        <v>1176</v>
      </c>
      <c r="CA63" s="122" t="s">
        <v>548</v>
      </c>
      <c r="CC63" s="179" t="s">
        <v>351</v>
      </c>
      <c r="CD63" s="130" t="s">
        <v>1177</v>
      </c>
    </row>
    <row r="64" spans="1:93" x14ac:dyDescent="0.25">
      <c r="A64" s="787" t="s">
        <v>548</v>
      </c>
      <c r="B64" s="746" t="s">
        <v>1178</v>
      </c>
      <c r="C64" s="788" t="s">
        <v>548</v>
      </c>
      <c r="D64" s="788" t="s">
        <v>548</v>
      </c>
      <c r="E64" s="746"/>
      <c r="F64" s="788" t="s">
        <v>548</v>
      </c>
      <c r="G64" s="788" t="s">
        <v>548</v>
      </c>
      <c r="H64" s="788" t="s">
        <v>548</v>
      </c>
      <c r="I64" s="788" t="s">
        <v>548</v>
      </c>
      <c r="J64" s="746"/>
      <c r="K64" s="746"/>
      <c r="L64" s="746"/>
      <c r="M64" s="746"/>
      <c r="N64" s="746" t="s">
        <v>1179</v>
      </c>
      <c r="O64" s="746" t="s">
        <v>1180</v>
      </c>
      <c r="P64" s="788" t="s">
        <v>548</v>
      </c>
      <c r="Q64" s="746" t="s">
        <v>1181</v>
      </c>
      <c r="R64" s="788" t="s">
        <v>548</v>
      </c>
      <c r="S64" s="788" t="s">
        <v>548</v>
      </c>
      <c r="T64" s="746"/>
      <c r="U64" s="746"/>
      <c r="V64" s="746"/>
      <c r="W64" s="788" t="s">
        <v>548</v>
      </c>
      <c r="X64" s="788" t="s">
        <v>548</v>
      </c>
      <c r="Y64" s="788" t="s">
        <v>548</v>
      </c>
      <c r="Z64" s="746"/>
      <c r="AA64" s="746"/>
      <c r="AB64" s="746"/>
      <c r="AC64" s="788" t="s">
        <v>548</v>
      </c>
      <c r="AD64" s="746" t="s">
        <v>1182</v>
      </c>
      <c r="AE64" s="746"/>
      <c r="AF64" s="788" t="s">
        <v>548</v>
      </c>
      <c r="AG64" s="746" t="s">
        <v>1183</v>
      </c>
      <c r="AH64" s="788" t="s">
        <v>548</v>
      </c>
      <c r="AI64" s="746"/>
      <c r="AJ64" s="746"/>
      <c r="AK64" s="788" t="s">
        <v>1184</v>
      </c>
      <c r="AL64" s="788" t="s">
        <v>548</v>
      </c>
      <c r="AM64" s="788" t="s">
        <v>548</v>
      </c>
      <c r="AN64" s="746"/>
      <c r="AO64" s="746"/>
      <c r="AP64" s="788" t="s">
        <v>548</v>
      </c>
      <c r="AQ64" s="788" t="s">
        <v>548</v>
      </c>
      <c r="AR64" s="788" t="s">
        <v>1185</v>
      </c>
      <c r="AS64" s="788" t="s">
        <v>548</v>
      </c>
      <c r="AT64" s="746"/>
      <c r="AU64" s="788" t="s">
        <v>548</v>
      </c>
      <c r="AV64" s="746" t="s">
        <v>1186</v>
      </c>
      <c r="AW64" s="746"/>
      <c r="AX64" s="746"/>
      <c r="AY64" s="788" t="s">
        <v>548</v>
      </c>
      <c r="AZ64" s="788" t="s">
        <v>548</v>
      </c>
      <c r="BA64" s="788" t="s">
        <v>548</v>
      </c>
      <c r="BB64" s="22" t="s">
        <v>1187</v>
      </c>
      <c r="BC64" s="22"/>
      <c r="BD64" s="121" t="s">
        <v>548</v>
      </c>
      <c r="BF64" s="121" t="s">
        <v>548</v>
      </c>
      <c r="BG64" s="22"/>
      <c r="BH64" s="22"/>
      <c r="BI64" s="22"/>
      <c r="BK64" s="121" t="s">
        <v>548</v>
      </c>
      <c r="BM64" s="121" t="s">
        <v>548</v>
      </c>
      <c r="BN64" s="121" t="s">
        <v>548</v>
      </c>
      <c r="BO64" s="121" t="s">
        <v>548</v>
      </c>
      <c r="BP64" s="121" t="s">
        <v>548</v>
      </c>
      <c r="BQ64" s="121" t="s">
        <v>1188</v>
      </c>
      <c r="BR64" t="s">
        <v>1189</v>
      </c>
      <c r="BT64" s="121" t="s">
        <v>548</v>
      </c>
      <c r="BU64" s="121" t="s">
        <v>548</v>
      </c>
      <c r="BV64" s="121" t="s">
        <v>548</v>
      </c>
      <c r="BX64" s="121" t="s">
        <v>548</v>
      </c>
      <c r="BY64" s="121" t="s">
        <v>548</v>
      </c>
      <c r="BZ64" t="s">
        <v>1190</v>
      </c>
      <c r="CA64" s="122" t="s">
        <v>548</v>
      </c>
      <c r="CC64" s="179" t="s">
        <v>352</v>
      </c>
      <c r="CD64" s="130" t="s">
        <v>1191</v>
      </c>
    </row>
    <row r="65" spans="1:82" x14ac:dyDescent="0.25">
      <c r="A65" s="787" t="s">
        <v>548</v>
      </c>
      <c r="B65" s="746" t="s">
        <v>1192</v>
      </c>
      <c r="C65" s="788" t="s">
        <v>548</v>
      </c>
      <c r="D65" s="788" t="s">
        <v>548</v>
      </c>
      <c r="E65" s="746"/>
      <c r="F65" s="788" t="s">
        <v>548</v>
      </c>
      <c r="G65" s="788" t="s">
        <v>548</v>
      </c>
      <c r="H65" s="788" t="s">
        <v>548</v>
      </c>
      <c r="I65" s="788" t="s">
        <v>548</v>
      </c>
      <c r="J65" s="746"/>
      <c r="K65" s="746"/>
      <c r="L65" s="746"/>
      <c r="M65" s="746"/>
      <c r="N65" s="746" t="s">
        <v>1193</v>
      </c>
      <c r="O65" s="746" t="s">
        <v>1194</v>
      </c>
      <c r="P65" s="788" t="s">
        <v>548</v>
      </c>
      <c r="Q65" s="746" t="s">
        <v>1195</v>
      </c>
      <c r="R65" s="788" t="s">
        <v>548</v>
      </c>
      <c r="S65" s="788" t="s">
        <v>548</v>
      </c>
      <c r="T65" s="746"/>
      <c r="U65" s="746"/>
      <c r="V65" s="746"/>
      <c r="W65" s="788" t="s">
        <v>548</v>
      </c>
      <c r="X65" s="788" t="s">
        <v>548</v>
      </c>
      <c r="Y65" s="788" t="s">
        <v>548</v>
      </c>
      <c r="Z65" s="746"/>
      <c r="AA65" s="746"/>
      <c r="AB65" s="746"/>
      <c r="AC65" s="788" t="s">
        <v>548</v>
      </c>
      <c r="AD65" s="746" t="s">
        <v>1196</v>
      </c>
      <c r="AE65" s="746"/>
      <c r="AF65" s="788" t="s">
        <v>548</v>
      </c>
      <c r="AG65" s="746" t="s">
        <v>1197</v>
      </c>
      <c r="AH65" s="788" t="s">
        <v>548</v>
      </c>
      <c r="AI65" s="746"/>
      <c r="AJ65" s="746"/>
      <c r="AK65" s="788" t="s">
        <v>1198</v>
      </c>
      <c r="AL65" s="788" t="s">
        <v>548</v>
      </c>
      <c r="AM65" s="788" t="s">
        <v>548</v>
      </c>
      <c r="AN65" s="746"/>
      <c r="AO65" s="746"/>
      <c r="AP65" s="788" t="s">
        <v>548</v>
      </c>
      <c r="AQ65" s="788" t="s">
        <v>548</v>
      </c>
      <c r="AR65" s="788" t="s">
        <v>548</v>
      </c>
      <c r="AS65" s="788" t="s">
        <v>548</v>
      </c>
      <c r="AT65" s="746"/>
      <c r="AU65" s="788" t="s">
        <v>548</v>
      </c>
      <c r="AV65" s="746" t="s">
        <v>1199</v>
      </c>
      <c r="AW65" s="746"/>
      <c r="AX65" s="746"/>
      <c r="AY65" s="788" t="s">
        <v>548</v>
      </c>
      <c r="AZ65" s="788" t="s">
        <v>548</v>
      </c>
      <c r="BA65" s="788" t="s">
        <v>548</v>
      </c>
      <c r="BB65" s="22" t="s">
        <v>1200</v>
      </c>
      <c r="BC65" s="22"/>
      <c r="BD65" s="121" t="s">
        <v>548</v>
      </c>
      <c r="BF65" s="121" t="s">
        <v>548</v>
      </c>
      <c r="BG65" s="22"/>
      <c r="BH65" s="22"/>
      <c r="BI65" s="22"/>
      <c r="BK65" s="121" t="s">
        <v>548</v>
      </c>
      <c r="BM65" s="121" t="s">
        <v>548</v>
      </c>
      <c r="BN65" s="121" t="s">
        <v>548</v>
      </c>
      <c r="BO65" s="121" t="s">
        <v>548</v>
      </c>
      <c r="BP65" s="121" t="s">
        <v>548</v>
      </c>
      <c r="BQ65" s="121" t="s">
        <v>1201</v>
      </c>
      <c r="BR65" t="s">
        <v>1202</v>
      </c>
      <c r="BT65" s="121" t="s">
        <v>548</v>
      </c>
      <c r="BU65" s="121" t="s">
        <v>548</v>
      </c>
      <c r="BV65" s="121" t="s">
        <v>548</v>
      </c>
      <c r="BX65" s="121" t="s">
        <v>548</v>
      </c>
      <c r="BY65" s="121" t="s">
        <v>548</v>
      </c>
      <c r="BZ65" t="s">
        <v>1203</v>
      </c>
      <c r="CA65" s="122" t="s">
        <v>548</v>
      </c>
      <c r="CC65" s="179" t="s">
        <v>353</v>
      </c>
      <c r="CD65" s="130" t="s">
        <v>1204</v>
      </c>
    </row>
    <row r="66" spans="1:82" x14ac:dyDescent="0.25">
      <c r="A66" s="787" t="s">
        <v>548</v>
      </c>
      <c r="B66" s="788" t="s">
        <v>1205</v>
      </c>
      <c r="C66" s="788" t="s">
        <v>548</v>
      </c>
      <c r="D66" s="788" t="s">
        <v>548</v>
      </c>
      <c r="E66" s="746"/>
      <c r="F66" s="788" t="s">
        <v>548</v>
      </c>
      <c r="G66" s="788" t="s">
        <v>548</v>
      </c>
      <c r="H66" s="788" t="s">
        <v>548</v>
      </c>
      <c r="I66" s="788" t="s">
        <v>548</v>
      </c>
      <c r="J66" s="746"/>
      <c r="K66" s="746"/>
      <c r="L66" s="746"/>
      <c r="M66" s="746"/>
      <c r="N66" s="746" t="s">
        <v>1206</v>
      </c>
      <c r="O66" s="746" t="s">
        <v>1207</v>
      </c>
      <c r="P66" s="788" t="s">
        <v>548</v>
      </c>
      <c r="Q66" s="746" t="s">
        <v>1208</v>
      </c>
      <c r="R66" s="788" t="s">
        <v>548</v>
      </c>
      <c r="S66" s="788" t="s">
        <v>548</v>
      </c>
      <c r="T66" s="746"/>
      <c r="U66" s="746"/>
      <c r="V66" s="746"/>
      <c r="W66" s="788" t="s">
        <v>548</v>
      </c>
      <c r="X66" s="788" t="s">
        <v>548</v>
      </c>
      <c r="Y66" s="788" t="s">
        <v>548</v>
      </c>
      <c r="Z66" s="746"/>
      <c r="AA66" s="746"/>
      <c r="AB66" s="746"/>
      <c r="AC66" s="788" t="s">
        <v>548</v>
      </c>
      <c r="AD66" s="746" t="s">
        <v>1209</v>
      </c>
      <c r="AE66" s="746"/>
      <c r="AF66" s="788" t="s">
        <v>548</v>
      </c>
      <c r="AG66" s="746" t="s">
        <v>1210</v>
      </c>
      <c r="AH66" s="788" t="s">
        <v>548</v>
      </c>
      <c r="AI66" s="746"/>
      <c r="AJ66" s="746"/>
      <c r="AK66" s="788" t="s">
        <v>1211</v>
      </c>
      <c r="AL66" s="788" t="s">
        <v>548</v>
      </c>
      <c r="AM66" s="788" t="s">
        <v>548</v>
      </c>
      <c r="AN66" s="746"/>
      <c r="AO66" s="746"/>
      <c r="AP66" s="788" t="s">
        <v>548</v>
      </c>
      <c r="AQ66" s="788" t="s">
        <v>548</v>
      </c>
      <c r="AR66" s="788" t="s">
        <v>548</v>
      </c>
      <c r="AS66" s="788" t="s">
        <v>548</v>
      </c>
      <c r="AT66" s="746"/>
      <c r="AU66" s="788" t="s">
        <v>548</v>
      </c>
      <c r="AV66" s="746" t="s">
        <v>1212</v>
      </c>
      <c r="AW66" s="746"/>
      <c r="AX66" s="746"/>
      <c r="AY66" s="788" t="s">
        <v>548</v>
      </c>
      <c r="AZ66" s="788" t="s">
        <v>548</v>
      </c>
      <c r="BA66" s="788" t="s">
        <v>548</v>
      </c>
      <c r="BB66" s="22" t="s">
        <v>1213</v>
      </c>
      <c r="BC66" s="22"/>
      <c r="BD66" s="121" t="s">
        <v>548</v>
      </c>
      <c r="BF66" s="121" t="s">
        <v>548</v>
      </c>
      <c r="BG66" s="22"/>
      <c r="BH66" s="22"/>
      <c r="BI66" s="22"/>
      <c r="BK66" s="121" t="s">
        <v>548</v>
      </c>
      <c r="BM66" s="121" t="s">
        <v>548</v>
      </c>
      <c r="BN66" s="121" t="s">
        <v>548</v>
      </c>
      <c r="BO66" s="121" t="s">
        <v>548</v>
      </c>
      <c r="BP66" s="121" t="s">
        <v>548</v>
      </c>
      <c r="BQ66" s="121" t="s">
        <v>548</v>
      </c>
      <c r="BR66" t="s">
        <v>1214</v>
      </c>
      <c r="BT66" s="121" t="s">
        <v>548</v>
      </c>
      <c r="BU66" s="121" t="s">
        <v>548</v>
      </c>
      <c r="BV66" s="121" t="s">
        <v>548</v>
      </c>
      <c r="BX66" s="121" t="s">
        <v>548</v>
      </c>
      <c r="BY66" s="121" t="s">
        <v>548</v>
      </c>
      <c r="BZ66" t="s">
        <v>1215</v>
      </c>
      <c r="CA66" s="122" t="s">
        <v>548</v>
      </c>
      <c r="CC66" s="179" t="s">
        <v>354</v>
      </c>
      <c r="CD66" s="130" t="s">
        <v>1216</v>
      </c>
    </row>
    <row r="67" spans="1:82" x14ac:dyDescent="0.25">
      <c r="A67" s="787" t="s">
        <v>548</v>
      </c>
      <c r="B67" s="788" t="s">
        <v>1217</v>
      </c>
      <c r="C67" s="788" t="s">
        <v>548</v>
      </c>
      <c r="D67" s="788" t="s">
        <v>548</v>
      </c>
      <c r="E67" s="746"/>
      <c r="F67" s="788" t="s">
        <v>548</v>
      </c>
      <c r="G67" s="788" t="s">
        <v>548</v>
      </c>
      <c r="H67" s="788" t="s">
        <v>548</v>
      </c>
      <c r="I67" s="788" t="s">
        <v>548</v>
      </c>
      <c r="J67" s="746"/>
      <c r="K67" s="746"/>
      <c r="L67" s="746"/>
      <c r="M67" s="746"/>
      <c r="N67" s="746" t="s">
        <v>1218</v>
      </c>
      <c r="O67" s="746" t="s">
        <v>1219</v>
      </c>
      <c r="P67" s="788" t="s">
        <v>548</v>
      </c>
      <c r="Q67" s="746" t="s">
        <v>1220</v>
      </c>
      <c r="R67" s="788" t="s">
        <v>548</v>
      </c>
      <c r="S67" s="788" t="s">
        <v>548</v>
      </c>
      <c r="T67" s="746"/>
      <c r="U67" s="746"/>
      <c r="V67" s="746"/>
      <c r="W67" s="788" t="s">
        <v>548</v>
      </c>
      <c r="X67" s="788" t="s">
        <v>548</v>
      </c>
      <c r="Y67" s="788" t="s">
        <v>548</v>
      </c>
      <c r="Z67" s="746"/>
      <c r="AA67" s="746"/>
      <c r="AB67" s="746"/>
      <c r="AC67" s="788" t="s">
        <v>548</v>
      </c>
      <c r="AD67" s="746" t="s">
        <v>1221</v>
      </c>
      <c r="AE67" s="746"/>
      <c r="AF67" s="788" t="s">
        <v>548</v>
      </c>
      <c r="AG67" s="746" t="s">
        <v>1222</v>
      </c>
      <c r="AH67" s="788" t="s">
        <v>548</v>
      </c>
      <c r="AI67" s="746"/>
      <c r="AJ67" s="746"/>
      <c r="AK67" s="788" t="s">
        <v>1223</v>
      </c>
      <c r="AL67" s="788" t="s">
        <v>548</v>
      </c>
      <c r="AM67" s="788" t="s">
        <v>548</v>
      </c>
      <c r="AN67" s="746"/>
      <c r="AO67" s="746"/>
      <c r="AP67" s="788" t="s">
        <v>548</v>
      </c>
      <c r="AQ67" s="788" t="s">
        <v>548</v>
      </c>
      <c r="AR67" s="788" t="s">
        <v>548</v>
      </c>
      <c r="AS67" s="788" t="s">
        <v>548</v>
      </c>
      <c r="AT67" s="746"/>
      <c r="AU67" s="788" t="s">
        <v>548</v>
      </c>
      <c r="AV67" s="746" t="s">
        <v>1224</v>
      </c>
      <c r="AW67" s="746"/>
      <c r="AX67" s="746"/>
      <c r="AY67" s="788" t="s">
        <v>548</v>
      </c>
      <c r="AZ67" s="788" t="s">
        <v>548</v>
      </c>
      <c r="BA67" s="788" t="s">
        <v>548</v>
      </c>
      <c r="BB67" s="22" t="s">
        <v>1225</v>
      </c>
      <c r="BC67" s="22"/>
      <c r="BD67" s="121" t="s">
        <v>548</v>
      </c>
      <c r="BF67" s="121" t="s">
        <v>548</v>
      </c>
      <c r="BG67" s="22"/>
      <c r="BH67" s="22"/>
      <c r="BI67" s="22"/>
      <c r="BK67" s="121" t="s">
        <v>548</v>
      </c>
      <c r="BM67" s="121" t="s">
        <v>548</v>
      </c>
      <c r="BN67" s="121" t="s">
        <v>548</v>
      </c>
      <c r="BO67" s="121" t="s">
        <v>548</v>
      </c>
      <c r="BP67" s="121" t="s">
        <v>548</v>
      </c>
      <c r="BQ67" s="121" t="s">
        <v>548</v>
      </c>
      <c r="BR67" t="s">
        <v>1226</v>
      </c>
      <c r="BT67" s="121" t="s">
        <v>548</v>
      </c>
      <c r="BU67" s="121" t="s">
        <v>548</v>
      </c>
      <c r="BV67" s="121" t="s">
        <v>548</v>
      </c>
      <c r="BX67" s="121" t="s">
        <v>548</v>
      </c>
      <c r="BY67" s="121" t="s">
        <v>548</v>
      </c>
      <c r="BZ67" t="s">
        <v>1227</v>
      </c>
      <c r="CA67" s="122" t="s">
        <v>548</v>
      </c>
      <c r="CC67" s="179" t="s">
        <v>1228</v>
      </c>
      <c r="CD67" s="130" t="s">
        <v>1229</v>
      </c>
    </row>
    <row r="68" spans="1:82" x14ac:dyDescent="0.25">
      <c r="A68" s="787" t="s">
        <v>548</v>
      </c>
      <c r="B68" s="788" t="s">
        <v>1230</v>
      </c>
      <c r="C68" s="788" t="s">
        <v>548</v>
      </c>
      <c r="D68" s="788" t="s">
        <v>548</v>
      </c>
      <c r="E68" s="746"/>
      <c r="F68" s="788" t="s">
        <v>548</v>
      </c>
      <c r="G68" s="788" t="s">
        <v>548</v>
      </c>
      <c r="H68" s="788" t="s">
        <v>548</v>
      </c>
      <c r="I68" s="788" t="s">
        <v>548</v>
      </c>
      <c r="J68" s="746"/>
      <c r="K68" s="746"/>
      <c r="L68" s="746"/>
      <c r="M68" s="746"/>
      <c r="N68" s="746" t="s">
        <v>1231</v>
      </c>
      <c r="O68" s="746" t="s">
        <v>1232</v>
      </c>
      <c r="P68" s="788" t="s">
        <v>548</v>
      </c>
      <c r="Q68" s="746" t="s">
        <v>1233</v>
      </c>
      <c r="R68" s="788" t="s">
        <v>548</v>
      </c>
      <c r="S68" s="788" t="s">
        <v>548</v>
      </c>
      <c r="T68" s="746"/>
      <c r="U68" s="746"/>
      <c r="V68" s="746"/>
      <c r="W68" s="788" t="s">
        <v>548</v>
      </c>
      <c r="X68" s="788" t="s">
        <v>548</v>
      </c>
      <c r="Y68" s="788" t="s">
        <v>548</v>
      </c>
      <c r="Z68" s="746"/>
      <c r="AA68" s="746"/>
      <c r="AB68" s="746"/>
      <c r="AC68" s="788" t="s">
        <v>548</v>
      </c>
      <c r="AD68" s="746" t="s">
        <v>1234</v>
      </c>
      <c r="AE68" s="746"/>
      <c r="AF68" s="788" t="s">
        <v>548</v>
      </c>
      <c r="AG68" s="746" t="s">
        <v>1235</v>
      </c>
      <c r="AH68" s="788" t="s">
        <v>548</v>
      </c>
      <c r="AI68" s="746"/>
      <c r="AJ68" s="746"/>
      <c r="AK68" s="788" t="s">
        <v>1236</v>
      </c>
      <c r="AL68" s="788" t="s">
        <v>548</v>
      </c>
      <c r="AM68" s="788" t="s">
        <v>548</v>
      </c>
      <c r="AN68" s="746"/>
      <c r="AO68" s="746"/>
      <c r="AP68" s="788" t="s">
        <v>548</v>
      </c>
      <c r="AQ68" s="788" t="s">
        <v>548</v>
      </c>
      <c r="AR68" s="788" t="s">
        <v>548</v>
      </c>
      <c r="AS68" s="788" t="s">
        <v>548</v>
      </c>
      <c r="AT68" s="746"/>
      <c r="AU68" s="788" t="s">
        <v>548</v>
      </c>
      <c r="AV68" s="746" t="s">
        <v>1237</v>
      </c>
      <c r="AW68" s="746"/>
      <c r="AX68" s="746"/>
      <c r="AY68" s="788" t="s">
        <v>548</v>
      </c>
      <c r="AZ68" s="788" t="s">
        <v>548</v>
      </c>
      <c r="BA68" s="788" t="s">
        <v>548</v>
      </c>
      <c r="BB68" s="22" t="s">
        <v>1238</v>
      </c>
      <c r="BC68" s="22"/>
      <c r="BD68" s="121" t="s">
        <v>548</v>
      </c>
      <c r="BF68" s="121" t="s">
        <v>548</v>
      </c>
      <c r="BG68" s="22"/>
      <c r="BH68" s="22"/>
      <c r="BI68" s="22"/>
      <c r="BK68" s="121" t="s">
        <v>548</v>
      </c>
      <c r="BM68" s="121" t="s">
        <v>548</v>
      </c>
      <c r="BN68" s="121" t="s">
        <v>548</v>
      </c>
      <c r="BO68" s="121" t="s">
        <v>548</v>
      </c>
      <c r="BP68" s="121" t="s">
        <v>548</v>
      </c>
      <c r="BQ68" s="121" t="s">
        <v>548</v>
      </c>
      <c r="BR68" t="s">
        <v>1239</v>
      </c>
      <c r="BT68" s="121" t="s">
        <v>548</v>
      </c>
      <c r="BU68" s="121" t="s">
        <v>548</v>
      </c>
      <c r="BV68" s="121" t="s">
        <v>548</v>
      </c>
      <c r="BX68" s="121" t="s">
        <v>548</v>
      </c>
      <c r="BY68" s="121" t="s">
        <v>548</v>
      </c>
      <c r="BZ68" s="121" t="s">
        <v>1240</v>
      </c>
      <c r="CA68" s="122" t="s">
        <v>548</v>
      </c>
      <c r="CC68" s="179" t="s">
        <v>355</v>
      </c>
      <c r="CD68" s="130" t="s">
        <v>1241</v>
      </c>
    </row>
    <row r="69" spans="1:82" x14ac:dyDescent="0.25">
      <c r="A69" s="787" t="s">
        <v>548</v>
      </c>
      <c r="B69" s="788" t="s">
        <v>1242</v>
      </c>
      <c r="C69" s="788" t="s">
        <v>548</v>
      </c>
      <c r="D69" s="788" t="s">
        <v>548</v>
      </c>
      <c r="E69" s="746"/>
      <c r="F69" s="788" t="s">
        <v>548</v>
      </c>
      <c r="G69" s="788" t="s">
        <v>548</v>
      </c>
      <c r="H69" s="788" t="s">
        <v>548</v>
      </c>
      <c r="I69" s="788" t="s">
        <v>548</v>
      </c>
      <c r="J69" s="746"/>
      <c r="K69" s="746"/>
      <c r="L69" s="746"/>
      <c r="M69" s="746"/>
      <c r="N69" s="746" t="s">
        <v>1243</v>
      </c>
      <c r="O69" s="746" t="s">
        <v>1244</v>
      </c>
      <c r="P69" s="788" t="s">
        <v>548</v>
      </c>
      <c r="Q69" s="746" t="s">
        <v>1245</v>
      </c>
      <c r="R69" s="788" t="s">
        <v>548</v>
      </c>
      <c r="S69" s="788" t="s">
        <v>548</v>
      </c>
      <c r="T69" s="746"/>
      <c r="U69" s="746"/>
      <c r="V69" s="746"/>
      <c r="W69" s="788" t="s">
        <v>548</v>
      </c>
      <c r="X69" s="788" t="s">
        <v>548</v>
      </c>
      <c r="Y69" s="788" t="s">
        <v>548</v>
      </c>
      <c r="Z69" s="746"/>
      <c r="AA69" s="746"/>
      <c r="AB69" s="746"/>
      <c r="AC69" s="788" t="s">
        <v>548</v>
      </c>
      <c r="AD69" s="746" t="s">
        <v>1246</v>
      </c>
      <c r="AE69" s="746"/>
      <c r="AF69" s="788" t="s">
        <v>548</v>
      </c>
      <c r="AG69" s="746" t="s">
        <v>1247</v>
      </c>
      <c r="AH69" s="788" t="s">
        <v>548</v>
      </c>
      <c r="AI69" s="746"/>
      <c r="AJ69" s="746"/>
      <c r="AK69" s="788" t="s">
        <v>548</v>
      </c>
      <c r="AL69" s="788" t="s">
        <v>548</v>
      </c>
      <c r="AM69" s="788" t="s">
        <v>548</v>
      </c>
      <c r="AN69" s="746"/>
      <c r="AO69" s="746"/>
      <c r="AP69" s="788" t="s">
        <v>548</v>
      </c>
      <c r="AQ69" s="788" t="s">
        <v>548</v>
      </c>
      <c r="AR69" s="788" t="s">
        <v>548</v>
      </c>
      <c r="AS69" s="788" t="s">
        <v>548</v>
      </c>
      <c r="AT69" s="746"/>
      <c r="AU69" s="788" t="s">
        <v>548</v>
      </c>
      <c r="AV69" s="746" t="s">
        <v>1248</v>
      </c>
      <c r="AW69" s="746"/>
      <c r="AX69" s="746"/>
      <c r="AY69" s="788" t="s">
        <v>548</v>
      </c>
      <c r="AZ69" s="788" t="s">
        <v>548</v>
      </c>
      <c r="BA69" s="788" t="s">
        <v>548</v>
      </c>
      <c r="BB69" s="22" t="s">
        <v>1249</v>
      </c>
      <c r="BC69" s="22"/>
      <c r="BD69" s="121" t="s">
        <v>548</v>
      </c>
      <c r="BF69" s="121" t="s">
        <v>548</v>
      </c>
      <c r="BG69" s="22"/>
      <c r="BH69" s="22"/>
      <c r="BI69" s="22"/>
      <c r="BK69" s="121" t="s">
        <v>548</v>
      </c>
      <c r="BM69" s="121" t="s">
        <v>548</v>
      </c>
      <c r="BN69" s="121" t="s">
        <v>548</v>
      </c>
      <c r="BO69" s="121" t="s">
        <v>548</v>
      </c>
      <c r="BP69" s="121" t="s">
        <v>548</v>
      </c>
      <c r="BQ69" s="121" t="s">
        <v>548</v>
      </c>
      <c r="BR69" t="s">
        <v>1250</v>
      </c>
      <c r="BT69" s="121" t="s">
        <v>548</v>
      </c>
      <c r="BU69" s="121" t="s">
        <v>548</v>
      </c>
      <c r="BV69" s="121" t="s">
        <v>548</v>
      </c>
      <c r="BX69" s="121" t="s">
        <v>548</v>
      </c>
      <c r="BY69" s="121" t="s">
        <v>548</v>
      </c>
      <c r="BZ69" s="121" t="s">
        <v>1251</v>
      </c>
      <c r="CA69" s="122" t="s">
        <v>548</v>
      </c>
      <c r="CC69" s="179" t="s">
        <v>356</v>
      </c>
      <c r="CD69" s="130" t="s">
        <v>1252</v>
      </c>
    </row>
    <row r="70" spans="1:82" x14ac:dyDescent="0.25">
      <c r="A70" s="787" t="s">
        <v>548</v>
      </c>
      <c r="B70" s="788" t="s">
        <v>1253</v>
      </c>
      <c r="C70" s="788" t="s">
        <v>548</v>
      </c>
      <c r="D70" s="788" t="s">
        <v>548</v>
      </c>
      <c r="E70" s="746"/>
      <c r="F70" s="788" t="s">
        <v>548</v>
      </c>
      <c r="G70" s="788" t="s">
        <v>548</v>
      </c>
      <c r="H70" s="788" t="s">
        <v>548</v>
      </c>
      <c r="I70" s="788" t="s">
        <v>548</v>
      </c>
      <c r="J70" s="746"/>
      <c r="K70" s="746"/>
      <c r="L70" s="746"/>
      <c r="M70" s="746"/>
      <c r="N70" s="746" t="s">
        <v>1254</v>
      </c>
      <c r="O70" s="746" t="s">
        <v>1255</v>
      </c>
      <c r="P70" s="788" t="s">
        <v>548</v>
      </c>
      <c r="Q70" s="746" t="s">
        <v>1256</v>
      </c>
      <c r="R70" s="788" t="s">
        <v>548</v>
      </c>
      <c r="S70" s="788" t="s">
        <v>548</v>
      </c>
      <c r="T70" s="746"/>
      <c r="U70" s="746"/>
      <c r="V70" s="746"/>
      <c r="W70" s="788" t="s">
        <v>548</v>
      </c>
      <c r="X70" s="788" t="s">
        <v>548</v>
      </c>
      <c r="Y70" s="788" t="s">
        <v>548</v>
      </c>
      <c r="Z70" s="746"/>
      <c r="AA70" s="746"/>
      <c r="AB70" s="746"/>
      <c r="AC70" s="788" t="s">
        <v>548</v>
      </c>
      <c r="AD70" s="746" t="s">
        <v>1257</v>
      </c>
      <c r="AE70" s="746"/>
      <c r="AF70" s="788" t="s">
        <v>548</v>
      </c>
      <c r="AG70" s="746" t="s">
        <v>1258</v>
      </c>
      <c r="AH70" s="788" t="s">
        <v>548</v>
      </c>
      <c r="AI70" s="746"/>
      <c r="AJ70" s="746"/>
      <c r="AK70" s="788" t="s">
        <v>548</v>
      </c>
      <c r="AL70" s="788" t="s">
        <v>548</v>
      </c>
      <c r="AM70" s="788" t="s">
        <v>548</v>
      </c>
      <c r="AN70" s="746"/>
      <c r="AO70" s="746"/>
      <c r="AP70" s="788" t="s">
        <v>548</v>
      </c>
      <c r="AQ70" s="788" t="s">
        <v>548</v>
      </c>
      <c r="AR70" s="788" t="s">
        <v>548</v>
      </c>
      <c r="AS70" s="788" t="s">
        <v>548</v>
      </c>
      <c r="AT70" s="746"/>
      <c r="AU70" s="788" t="s">
        <v>548</v>
      </c>
      <c r="AV70" s="746" t="s">
        <v>1259</v>
      </c>
      <c r="AW70" s="746"/>
      <c r="AX70" s="746"/>
      <c r="AY70" s="788" t="s">
        <v>548</v>
      </c>
      <c r="AZ70" s="788" t="s">
        <v>548</v>
      </c>
      <c r="BA70" s="788" t="s">
        <v>548</v>
      </c>
      <c r="BB70" s="22" t="s">
        <v>1260</v>
      </c>
      <c r="BC70" s="22"/>
      <c r="BD70" s="121" t="s">
        <v>548</v>
      </c>
      <c r="BF70" s="121" t="s">
        <v>548</v>
      </c>
      <c r="BG70" s="22"/>
      <c r="BH70" s="22"/>
      <c r="BI70" s="22"/>
      <c r="BK70" s="121" t="s">
        <v>548</v>
      </c>
      <c r="BM70" s="121" t="s">
        <v>548</v>
      </c>
      <c r="BN70" s="121" t="s">
        <v>548</v>
      </c>
      <c r="BO70" s="121" t="s">
        <v>548</v>
      </c>
      <c r="BP70" s="121" t="s">
        <v>548</v>
      </c>
      <c r="BQ70" s="121" t="s">
        <v>548</v>
      </c>
      <c r="BR70" t="s">
        <v>1261</v>
      </c>
      <c r="BT70" s="121" t="s">
        <v>548</v>
      </c>
      <c r="BU70" s="121" t="s">
        <v>548</v>
      </c>
      <c r="BV70" s="121" t="s">
        <v>548</v>
      </c>
      <c r="BX70" s="121" t="s">
        <v>548</v>
      </c>
      <c r="BY70" s="121" t="s">
        <v>548</v>
      </c>
      <c r="BZ70" s="121" t="s">
        <v>1262</v>
      </c>
      <c r="CA70" s="122" t="s">
        <v>548</v>
      </c>
      <c r="CC70" s="179" t="s">
        <v>357</v>
      </c>
      <c r="CD70" s="130" t="s">
        <v>1263</v>
      </c>
    </row>
    <row r="71" spans="1:82" x14ac:dyDescent="0.25">
      <c r="A71" s="787" t="s">
        <v>548</v>
      </c>
      <c r="B71" s="788" t="s">
        <v>548</v>
      </c>
      <c r="C71" s="788" t="s">
        <v>548</v>
      </c>
      <c r="D71" s="788" t="s">
        <v>548</v>
      </c>
      <c r="E71" s="746"/>
      <c r="F71" s="788" t="s">
        <v>548</v>
      </c>
      <c r="G71" s="788" t="s">
        <v>548</v>
      </c>
      <c r="H71" s="788" t="s">
        <v>548</v>
      </c>
      <c r="I71" s="788" t="s">
        <v>548</v>
      </c>
      <c r="J71" s="746"/>
      <c r="K71" s="746"/>
      <c r="L71" s="746"/>
      <c r="M71" s="746"/>
      <c r="N71" s="746" t="s">
        <v>1264</v>
      </c>
      <c r="O71" s="746" t="s">
        <v>1265</v>
      </c>
      <c r="P71" s="788" t="s">
        <v>548</v>
      </c>
      <c r="Q71" s="746" t="s">
        <v>1266</v>
      </c>
      <c r="R71" s="788" t="s">
        <v>548</v>
      </c>
      <c r="S71" s="788" t="s">
        <v>548</v>
      </c>
      <c r="T71" s="746"/>
      <c r="U71" s="746"/>
      <c r="V71" s="746"/>
      <c r="W71" s="788" t="s">
        <v>548</v>
      </c>
      <c r="X71" s="788" t="s">
        <v>548</v>
      </c>
      <c r="Y71" s="788" t="s">
        <v>548</v>
      </c>
      <c r="Z71" s="746"/>
      <c r="AA71" s="746"/>
      <c r="AB71" s="746"/>
      <c r="AC71" s="788" t="s">
        <v>548</v>
      </c>
      <c r="AD71" s="746" t="s">
        <v>1267</v>
      </c>
      <c r="AE71" s="746"/>
      <c r="AF71" s="788" t="s">
        <v>548</v>
      </c>
      <c r="AG71" s="746" t="s">
        <v>1268</v>
      </c>
      <c r="AH71" s="788" t="s">
        <v>548</v>
      </c>
      <c r="AI71" s="746"/>
      <c r="AJ71" s="746"/>
      <c r="AK71" s="788" t="s">
        <v>548</v>
      </c>
      <c r="AL71" s="788" t="s">
        <v>548</v>
      </c>
      <c r="AM71" s="788" t="s">
        <v>548</v>
      </c>
      <c r="AN71" s="746"/>
      <c r="AO71" s="746"/>
      <c r="AP71" s="788" t="s">
        <v>548</v>
      </c>
      <c r="AQ71" s="788" t="s">
        <v>548</v>
      </c>
      <c r="AR71" s="788" t="s">
        <v>548</v>
      </c>
      <c r="AS71" s="788" t="s">
        <v>548</v>
      </c>
      <c r="AT71" s="746"/>
      <c r="AU71" s="788" t="s">
        <v>548</v>
      </c>
      <c r="AV71" s="746" t="s">
        <v>1269</v>
      </c>
      <c r="AW71" s="746"/>
      <c r="AX71" s="746"/>
      <c r="AY71" s="788" t="s">
        <v>548</v>
      </c>
      <c r="AZ71" s="788" t="s">
        <v>548</v>
      </c>
      <c r="BA71" s="788" t="s">
        <v>548</v>
      </c>
      <c r="BB71" s="22" t="s">
        <v>1270</v>
      </c>
      <c r="BC71" s="22"/>
      <c r="BD71" s="121" t="s">
        <v>548</v>
      </c>
      <c r="BF71" s="121" t="s">
        <v>548</v>
      </c>
      <c r="BG71" s="22"/>
      <c r="BH71" s="22"/>
      <c r="BI71" s="22"/>
      <c r="BK71" s="121" t="s">
        <v>548</v>
      </c>
      <c r="BM71" s="121" t="s">
        <v>548</v>
      </c>
      <c r="BN71" s="121" t="s">
        <v>548</v>
      </c>
      <c r="BO71" s="121" t="s">
        <v>548</v>
      </c>
      <c r="BP71" s="121" t="s">
        <v>548</v>
      </c>
      <c r="BQ71" s="121" t="s">
        <v>548</v>
      </c>
      <c r="BR71" t="s">
        <v>1271</v>
      </c>
      <c r="BT71" s="121" t="s">
        <v>548</v>
      </c>
      <c r="BU71" s="121" t="s">
        <v>548</v>
      </c>
      <c r="BV71" s="121" t="s">
        <v>548</v>
      </c>
      <c r="BX71" s="121" t="s">
        <v>548</v>
      </c>
      <c r="BY71" s="121" t="s">
        <v>548</v>
      </c>
      <c r="BZ71" s="121" t="s">
        <v>1272</v>
      </c>
      <c r="CA71" s="122" t="s">
        <v>548</v>
      </c>
      <c r="CC71" s="179" t="s">
        <v>358</v>
      </c>
      <c r="CD71" s="130" t="s">
        <v>1273</v>
      </c>
    </row>
    <row r="72" spans="1:82" x14ac:dyDescent="0.25">
      <c r="A72" s="787" t="s">
        <v>548</v>
      </c>
      <c r="B72" s="788" t="s">
        <v>548</v>
      </c>
      <c r="C72" s="788" t="s">
        <v>548</v>
      </c>
      <c r="D72" s="788" t="s">
        <v>548</v>
      </c>
      <c r="E72" s="746"/>
      <c r="F72" s="788" t="s">
        <v>548</v>
      </c>
      <c r="G72" s="788" t="s">
        <v>548</v>
      </c>
      <c r="H72" s="788" t="s">
        <v>548</v>
      </c>
      <c r="I72" s="788" t="s">
        <v>548</v>
      </c>
      <c r="J72" s="746"/>
      <c r="K72" s="746"/>
      <c r="L72" s="746"/>
      <c r="M72" s="746"/>
      <c r="N72" s="746" t="s">
        <v>1274</v>
      </c>
      <c r="O72" s="746" t="s">
        <v>1275</v>
      </c>
      <c r="P72" s="788" t="s">
        <v>548</v>
      </c>
      <c r="Q72" s="746" t="s">
        <v>1276</v>
      </c>
      <c r="R72" s="788" t="s">
        <v>548</v>
      </c>
      <c r="S72" s="788" t="s">
        <v>548</v>
      </c>
      <c r="T72" s="746"/>
      <c r="U72" s="746"/>
      <c r="V72" s="746"/>
      <c r="W72" s="788" t="s">
        <v>548</v>
      </c>
      <c r="X72" s="788" t="s">
        <v>548</v>
      </c>
      <c r="Y72" s="788" t="s">
        <v>548</v>
      </c>
      <c r="Z72" s="746"/>
      <c r="AA72" s="746"/>
      <c r="AB72" s="746"/>
      <c r="AC72" s="788" t="s">
        <v>548</v>
      </c>
      <c r="AD72" s="746" t="s">
        <v>1277</v>
      </c>
      <c r="AE72" s="746"/>
      <c r="AF72" s="788" t="s">
        <v>548</v>
      </c>
      <c r="AG72" s="746" t="s">
        <v>1278</v>
      </c>
      <c r="AH72" s="788" t="s">
        <v>548</v>
      </c>
      <c r="AI72" s="746"/>
      <c r="AJ72" s="746"/>
      <c r="AK72" s="788" t="s">
        <v>548</v>
      </c>
      <c r="AL72" s="788" t="s">
        <v>548</v>
      </c>
      <c r="AM72" s="788" t="s">
        <v>548</v>
      </c>
      <c r="AN72" s="746"/>
      <c r="AO72" s="746"/>
      <c r="AP72" s="788" t="s">
        <v>548</v>
      </c>
      <c r="AQ72" s="788" t="s">
        <v>548</v>
      </c>
      <c r="AR72" s="788" t="s">
        <v>548</v>
      </c>
      <c r="AS72" s="788" t="s">
        <v>548</v>
      </c>
      <c r="AT72" s="746"/>
      <c r="AU72" s="788" t="s">
        <v>548</v>
      </c>
      <c r="AV72" s="788" t="s">
        <v>1279</v>
      </c>
      <c r="AW72" s="746"/>
      <c r="AX72" s="746"/>
      <c r="AY72" s="788" t="s">
        <v>548</v>
      </c>
      <c r="AZ72" s="788" t="s">
        <v>548</v>
      </c>
      <c r="BA72" s="788" t="s">
        <v>548</v>
      </c>
      <c r="BB72" s="22" t="s">
        <v>1280</v>
      </c>
      <c r="BC72" s="22"/>
      <c r="BD72" s="121" t="s">
        <v>548</v>
      </c>
      <c r="BF72" s="121" t="s">
        <v>548</v>
      </c>
      <c r="BG72" s="22"/>
      <c r="BH72" s="22"/>
      <c r="BI72" s="22"/>
      <c r="BK72" s="121" t="s">
        <v>548</v>
      </c>
      <c r="BM72" s="121" t="s">
        <v>548</v>
      </c>
      <c r="BN72" s="121" t="s">
        <v>548</v>
      </c>
      <c r="BO72" s="121" t="s">
        <v>548</v>
      </c>
      <c r="BP72" s="121" t="s">
        <v>548</v>
      </c>
      <c r="BQ72" s="121" t="s">
        <v>548</v>
      </c>
      <c r="BR72" t="s">
        <v>1281</v>
      </c>
      <c r="BT72" s="121" t="s">
        <v>548</v>
      </c>
      <c r="BU72" s="121" t="s">
        <v>548</v>
      </c>
      <c r="BV72" s="121" t="s">
        <v>548</v>
      </c>
      <c r="BX72" s="121" t="s">
        <v>548</v>
      </c>
      <c r="BY72" s="121" t="s">
        <v>548</v>
      </c>
      <c r="BZ72" s="121" t="s">
        <v>1282</v>
      </c>
      <c r="CA72" s="122" t="s">
        <v>548</v>
      </c>
      <c r="CC72" s="179" t="s">
        <v>359</v>
      </c>
      <c r="CD72" s="130" t="s">
        <v>1283</v>
      </c>
    </row>
    <row r="73" spans="1:82" x14ac:dyDescent="0.25">
      <c r="A73" s="787" t="s">
        <v>548</v>
      </c>
      <c r="B73" s="788" t="s">
        <v>548</v>
      </c>
      <c r="C73" s="788" t="s">
        <v>548</v>
      </c>
      <c r="D73" s="788" t="s">
        <v>548</v>
      </c>
      <c r="E73" s="746"/>
      <c r="F73" s="788" t="s">
        <v>548</v>
      </c>
      <c r="G73" s="788" t="s">
        <v>548</v>
      </c>
      <c r="H73" s="788" t="s">
        <v>548</v>
      </c>
      <c r="I73" s="788" t="s">
        <v>548</v>
      </c>
      <c r="J73" s="746"/>
      <c r="K73" s="746"/>
      <c r="L73" s="746"/>
      <c r="M73" s="746"/>
      <c r="N73" s="746" t="s">
        <v>1284</v>
      </c>
      <c r="O73" s="746" t="s">
        <v>1285</v>
      </c>
      <c r="P73" s="788" t="s">
        <v>548</v>
      </c>
      <c r="Q73" s="746" t="s">
        <v>1286</v>
      </c>
      <c r="R73" s="788" t="s">
        <v>548</v>
      </c>
      <c r="S73" s="788" t="s">
        <v>548</v>
      </c>
      <c r="T73" s="746"/>
      <c r="U73" s="746"/>
      <c r="V73" s="746"/>
      <c r="W73" s="788" t="s">
        <v>548</v>
      </c>
      <c r="X73" s="788" t="s">
        <v>548</v>
      </c>
      <c r="Y73" s="788" t="s">
        <v>548</v>
      </c>
      <c r="Z73" s="746"/>
      <c r="AA73" s="746"/>
      <c r="AB73" s="746"/>
      <c r="AC73" s="788" t="s">
        <v>548</v>
      </c>
      <c r="AD73" s="746" t="s">
        <v>1287</v>
      </c>
      <c r="AE73" s="746"/>
      <c r="AF73" s="788" t="s">
        <v>548</v>
      </c>
      <c r="AG73" s="746" t="s">
        <v>1288</v>
      </c>
      <c r="AH73" s="788" t="s">
        <v>548</v>
      </c>
      <c r="AI73" s="746"/>
      <c r="AJ73" s="746"/>
      <c r="AK73" s="788" t="s">
        <v>548</v>
      </c>
      <c r="AL73" s="788" t="s">
        <v>548</v>
      </c>
      <c r="AM73" s="788" t="s">
        <v>548</v>
      </c>
      <c r="AN73" s="746"/>
      <c r="AO73" s="746"/>
      <c r="AP73" s="788" t="s">
        <v>548</v>
      </c>
      <c r="AQ73" s="788" t="s">
        <v>548</v>
      </c>
      <c r="AR73" s="788" t="s">
        <v>548</v>
      </c>
      <c r="AS73" s="788" t="s">
        <v>548</v>
      </c>
      <c r="AT73" s="746"/>
      <c r="AU73" s="788" t="s">
        <v>548</v>
      </c>
      <c r="AV73" s="788" t="s">
        <v>1289</v>
      </c>
      <c r="AW73" s="746"/>
      <c r="AX73" s="746"/>
      <c r="AY73" s="788" t="s">
        <v>548</v>
      </c>
      <c r="AZ73" s="788" t="s">
        <v>548</v>
      </c>
      <c r="BA73" s="788" t="s">
        <v>548</v>
      </c>
      <c r="BB73" s="22" t="s">
        <v>1290</v>
      </c>
      <c r="BC73" s="22"/>
      <c r="BD73" s="121" t="s">
        <v>548</v>
      </c>
      <c r="BF73" s="121" t="s">
        <v>548</v>
      </c>
      <c r="BG73" s="22"/>
      <c r="BH73" s="22"/>
      <c r="BI73" s="22"/>
      <c r="BK73" s="121" t="s">
        <v>548</v>
      </c>
      <c r="BM73" s="121" t="s">
        <v>548</v>
      </c>
      <c r="BN73" s="121" t="s">
        <v>548</v>
      </c>
      <c r="BO73" s="121" t="s">
        <v>548</v>
      </c>
      <c r="BP73" s="121" t="s">
        <v>548</v>
      </c>
      <c r="BQ73" s="121" t="s">
        <v>548</v>
      </c>
      <c r="BR73" t="s">
        <v>1291</v>
      </c>
      <c r="BT73" s="121" t="s">
        <v>548</v>
      </c>
      <c r="BU73" s="121" t="s">
        <v>548</v>
      </c>
      <c r="BV73" s="121" t="s">
        <v>548</v>
      </c>
      <c r="BX73" s="121" t="s">
        <v>548</v>
      </c>
      <c r="BY73" s="121" t="s">
        <v>548</v>
      </c>
      <c r="BZ73" s="121" t="s">
        <v>1292</v>
      </c>
      <c r="CA73" s="122" t="s">
        <v>548</v>
      </c>
      <c r="CC73" s="179" t="s">
        <v>360</v>
      </c>
      <c r="CD73" s="130" t="s">
        <v>1293</v>
      </c>
    </row>
    <row r="74" spans="1:82" x14ac:dyDescent="0.25">
      <c r="A74" s="787"/>
      <c r="B74" s="788"/>
      <c r="C74" s="788"/>
      <c r="D74" s="788"/>
      <c r="E74" s="746"/>
      <c r="F74" s="788"/>
      <c r="G74" s="788"/>
      <c r="H74" s="788"/>
      <c r="I74" s="788"/>
      <c r="J74" s="746"/>
      <c r="K74" s="746"/>
      <c r="L74" s="746"/>
      <c r="M74" s="746"/>
      <c r="N74" s="746" t="s">
        <v>1294</v>
      </c>
      <c r="O74" s="746" t="s">
        <v>1295</v>
      </c>
      <c r="P74" s="788" t="s">
        <v>548</v>
      </c>
      <c r="Q74" s="746" t="s">
        <v>1296</v>
      </c>
      <c r="R74" s="788" t="s">
        <v>548</v>
      </c>
      <c r="S74" s="788" t="s">
        <v>548</v>
      </c>
      <c r="T74" s="746"/>
      <c r="U74" s="746"/>
      <c r="V74" s="746"/>
      <c r="W74" s="788" t="s">
        <v>548</v>
      </c>
      <c r="X74" s="788" t="s">
        <v>548</v>
      </c>
      <c r="Y74" s="788" t="s">
        <v>548</v>
      </c>
      <c r="Z74" s="746"/>
      <c r="AA74" s="746"/>
      <c r="AB74" s="746"/>
      <c r="AC74" s="788" t="s">
        <v>548</v>
      </c>
      <c r="AD74" s="746" t="s">
        <v>1297</v>
      </c>
      <c r="AE74" s="746"/>
      <c r="AF74" s="788" t="s">
        <v>548</v>
      </c>
      <c r="AG74" s="746" t="s">
        <v>1298</v>
      </c>
      <c r="AH74" s="788" t="s">
        <v>548</v>
      </c>
      <c r="AI74" s="746"/>
      <c r="AJ74" s="746"/>
      <c r="AK74" s="788" t="s">
        <v>548</v>
      </c>
      <c r="AL74" s="788" t="s">
        <v>548</v>
      </c>
      <c r="AM74" s="788" t="s">
        <v>548</v>
      </c>
      <c r="AN74" s="746"/>
      <c r="AO74" s="746"/>
      <c r="AP74" s="788" t="s">
        <v>548</v>
      </c>
      <c r="AQ74" s="788" t="s">
        <v>548</v>
      </c>
      <c r="AR74" s="788" t="s">
        <v>548</v>
      </c>
      <c r="AS74" s="788" t="s">
        <v>548</v>
      </c>
      <c r="AT74" s="746"/>
      <c r="AU74" s="788" t="s">
        <v>548</v>
      </c>
      <c r="AV74" s="788" t="s">
        <v>548</v>
      </c>
      <c r="AW74" s="746"/>
      <c r="AX74" s="746"/>
      <c r="AY74" s="788" t="s">
        <v>548</v>
      </c>
      <c r="AZ74" s="788" t="s">
        <v>548</v>
      </c>
      <c r="BA74" s="788" t="s">
        <v>548</v>
      </c>
      <c r="BB74" s="22" t="s">
        <v>1299</v>
      </c>
      <c r="BC74" s="22"/>
      <c r="BD74" s="121" t="s">
        <v>548</v>
      </c>
      <c r="BF74" s="121" t="s">
        <v>548</v>
      </c>
      <c r="BG74" s="22"/>
      <c r="BH74" s="22"/>
      <c r="BI74" s="22"/>
      <c r="BK74" s="121" t="s">
        <v>548</v>
      </c>
      <c r="BM74" s="121" t="s">
        <v>548</v>
      </c>
      <c r="BN74" s="121" t="s">
        <v>548</v>
      </c>
      <c r="BO74" s="121" t="s">
        <v>548</v>
      </c>
      <c r="BP74" s="121" t="s">
        <v>548</v>
      </c>
      <c r="BQ74" s="121" t="s">
        <v>548</v>
      </c>
      <c r="BR74" t="s">
        <v>1300</v>
      </c>
      <c r="BT74" s="121" t="s">
        <v>548</v>
      </c>
      <c r="BU74" s="121" t="s">
        <v>548</v>
      </c>
      <c r="BV74" s="121" t="s">
        <v>548</v>
      </c>
      <c r="BX74" s="121" t="s">
        <v>548</v>
      </c>
      <c r="BY74" s="121" t="s">
        <v>548</v>
      </c>
      <c r="BZ74" s="121" t="s">
        <v>1301</v>
      </c>
      <c r="CA74" s="122" t="s">
        <v>548</v>
      </c>
      <c r="CC74" s="179" t="s">
        <v>361</v>
      </c>
      <c r="CD74" s="130" t="s">
        <v>1302</v>
      </c>
    </row>
    <row r="75" spans="1:82" x14ac:dyDescent="0.25">
      <c r="A75" s="787"/>
      <c r="B75" s="788"/>
      <c r="C75" s="788"/>
      <c r="D75" s="788"/>
      <c r="E75" s="746"/>
      <c r="F75" s="788"/>
      <c r="G75" s="788"/>
      <c r="H75" s="788"/>
      <c r="I75" s="788"/>
      <c r="J75" s="746"/>
      <c r="K75" s="746"/>
      <c r="L75" s="746"/>
      <c r="M75" s="746"/>
      <c r="N75" s="746" t="s">
        <v>1303</v>
      </c>
      <c r="O75" s="746" t="s">
        <v>1304</v>
      </c>
      <c r="P75" s="788" t="s">
        <v>548</v>
      </c>
      <c r="Q75" s="746" t="s">
        <v>1305</v>
      </c>
      <c r="R75" s="788" t="s">
        <v>548</v>
      </c>
      <c r="S75" s="788" t="s">
        <v>548</v>
      </c>
      <c r="T75" s="746"/>
      <c r="U75" s="746"/>
      <c r="V75" s="746"/>
      <c r="W75" s="788" t="s">
        <v>548</v>
      </c>
      <c r="X75" s="788" t="s">
        <v>548</v>
      </c>
      <c r="Y75" s="788" t="s">
        <v>548</v>
      </c>
      <c r="Z75" s="746"/>
      <c r="AA75" s="746"/>
      <c r="AB75" s="746"/>
      <c r="AC75" s="788" t="s">
        <v>548</v>
      </c>
      <c r="AD75" s="746" t="s">
        <v>1306</v>
      </c>
      <c r="AE75" s="746"/>
      <c r="AF75" s="788" t="s">
        <v>548</v>
      </c>
      <c r="AG75" s="746" t="s">
        <v>1307</v>
      </c>
      <c r="AH75" s="788" t="s">
        <v>548</v>
      </c>
      <c r="AI75" s="746"/>
      <c r="AJ75" s="746"/>
      <c r="AK75" s="788" t="s">
        <v>548</v>
      </c>
      <c r="AL75" s="788" t="s">
        <v>548</v>
      </c>
      <c r="AM75" s="788" t="s">
        <v>548</v>
      </c>
      <c r="AN75" s="746"/>
      <c r="AO75" s="746"/>
      <c r="AP75" s="788" t="s">
        <v>548</v>
      </c>
      <c r="AQ75" s="788" t="s">
        <v>548</v>
      </c>
      <c r="AR75" s="788" t="s">
        <v>548</v>
      </c>
      <c r="AS75" s="788" t="s">
        <v>548</v>
      </c>
      <c r="AT75" s="746"/>
      <c r="AU75" s="788" t="s">
        <v>548</v>
      </c>
      <c r="AV75" s="788" t="s">
        <v>548</v>
      </c>
      <c r="AW75" s="746"/>
      <c r="AX75" s="746"/>
      <c r="AY75" s="788" t="s">
        <v>548</v>
      </c>
      <c r="AZ75" s="788" t="s">
        <v>548</v>
      </c>
      <c r="BA75" s="788" t="s">
        <v>548</v>
      </c>
      <c r="BB75" s="22" t="s">
        <v>1308</v>
      </c>
      <c r="BC75" s="22"/>
      <c r="BD75" s="121" t="s">
        <v>548</v>
      </c>
      <c r="BF75" s="121" t="s">
        <v>548</v>
      </c>
      <c r="BG75" s="22"/>
      <c r="BH75" s="22"/>
      <c r="BI75" s="22"/>
      <c r="BK75" s="121" t="s">
        <v>548</v>
      </c>
      <c r="BM75" s="121" t="s">
        <v>548</v>
      </c>
      <c r="BN75" s="121" t="s">
        <v>548</v>
      </c>
      <c r="BO75" s="121" t="s">
        <v>548</v>
      </c>
      <c r="BP75" s="121" t="s">
        <v>548</v>
      </c>
      <c r="BQ75" s="121" t="s">
        <v>548</v>
      </c>
      <c r="BR75" t="s">
        <v>1309</v>
      </c>
      <c r="BT75" s="121" t="s">
        <v>548</v>
      </c>
      <c r="BU75" s="121" t="s">
        <v>548</v>
      </c>
      <c r="BV75" s="121" t="s">
        <v>548</v>
      </c>
      <c r="BX75" s="121" t="s">
        <v>548</v>
      </c>
      <c r="BY75" s="121" t="s">
        <v>548</v>
      </c>
      <c r="BZ75" s="121" t="s">
        <v>1310</v>
      </c>
      <c r="CA75" s="122" t="s">
        <v>548</v>
      </c>
      <c r="CC75" s="179" t="s">
        <v>362</v>
      </c>
      <c r="CD75" s="130" t="s">
        <v>1311</v>
      </c>
    </row>
    <row r="76" spans="1:82" x14ac:dyDescent="0.25">
      <c r="A76" s="787"/>
      <c r="B76" s="788"/>
      <c r="C76" s="788"/>
      <c r="D76" s="788"/>
      <c r="E76" s="746"/>
      <c r="F76" s="788"/>
      <c r="G76" s="788"/>
      <c r="H76" s="788"/>
      <c r="I76" s="788"/>
      <c r="J76" s="746"/>
      <c r="K76" s="746"/>
      <c r="L76" s="746"/>
      <c r="M76" s="746"/>
      <c r="N76" s="746" t="s">
        <v>1312</v>
      </c>
      <c r="O76" s="746" t="s">
        <v>1313</v>
      </c>
      <c r="P76" s="788" t="s">
        <v>548</v>
      </c>
      <c r="Q76" s="746" t="s">
        <v>1314</v>
      </c>
      <c r="R76" s="788" t="s">
        <v>548</v>
      </c>
      <c r="S76" s="788" t="s">
        <v>548</v>
      </c>
      <c r="T76" s="746"/>
      <c r="U76" s="746"/>
      <c r="V76" s="746"/>
      <c r="W76" s="788" t="s">
        <v>548</v>
      </c>
      <c r="X76" s="788" t="s">
        <v>548</v>
      </c>
      <c r="Y76" s="788" t="s">
        <v>548</v>
      </c>
      <c r="Z76" s="746"/>
      <c r="AA76" s="746"/>
      <c r="AB76" s="746"/>
      <c r="AC76" s="788" t="s">
        <v>548</v>
      </c>
      <c r="AD76" s="746" t="s">
        <v>1315</v>
      </c>
      <c r="AE76" s="746"/>
      <c r="AF76" s="788" t="s">
        <v>548</v>
      </c>
      <c r="AG76" s="746" t="s">
        <v>1316</v>
      </c>
      <c r="AH76" s="788" t="s">
        <v>548</v>
      </c>
      <c r="AI76" s="746"/>
      <c r="AJ76" s="746"/>
      <c r="AK76" s="788" t="s">
        <v>548</v>
      </c>
      <c r="AL76" s="788" t="s">
        <v>548</v>
      </c>
      <c r="AM76" s="788" t="s">
        <v>548</v>
      </c>
      <c r="AN76" s="746"/>
      <c r="AO76" s="746"/>
      <c r="AP76" s="788" t="s">
        <v>548</v>
      </c>
      <c r="AQ76" s="788" t="s">
        <v>548</v>
      </c>
      <c r="AR76" s="788" t="s">
        <v>548</v>
      </c>
      <c r="AS76" s="788" t="s">
        <v>548</v>
      </c>
      <c r="AT76" s="746"/>
      <c r="AU76" s="788" t="s">
        <v>548</v>
      </c>
      <c r="AV76" s="788" t="s">
        <v>548</v>
      </c>
      <c r="AW76" s="746"/>
      <c r="AX76" s="746"/>
      <c r="AY76" s="788" t="s">
        <v>548</v>
      </c>
      <c r="AZ76" s="788" t="s">
        <v>548</v>
      </c>
      <c r="BA76" s="788" t="s">
        <v>548</v>
      </c>
      <c r="BB76" s="22" t="s">
        <v>1317</v>
      </c>
      <c r="BC76" s="22"/>
      <c r="BD76" s="121" t="s">
        <v>548</v>
      </c>
      <c r="BF76" s="121" t="s">
        <v>548</v>
      </c>
      <c r="BG76" s="22"/>
      <c r="BH76" s="22"/>
      <c r="BI76" s="22"/>
      <c r="BK76" s="121" t="s">
        <v>548</v>
      </c>
      <c r="BM76" s="121" t="s">
        <v>548</v>
      </c>
      <c r="BN76" s="121" t="s">
        <v>548</v>
      </c>
      <c r="BO76" s="121" t="s">
        <v>548</v>
      </c>
      <c r="BP76" s="121" t="s">
        <v>548</v>
      </c>
      <c r="BQ76" s="121" t="s">
        <v>548</v>
      </c>
      <c r="BR76" t="s">
        <v>1318</v>
      </c>
      <c r="BT76" s="121" t="s">
        <v>548</v>
      </c>
      <c r="BU76" s="121" t="s">
        <v>548</v>
      </c>
      <c r="BV76" s="121" t="s">
        <v>548</v>
      </c>
      <c r="BX76" s="121" t="s">
        <v>548</v>
      </c>
      <c r="BY76" s="121" t="s">
        <v>548</v>
      </c>
      <c r="BZ76" s="121" t="s">
        <v>548</v>
      </c>
      <c r="CA76" s="122" t="s">
        <v>548</v>
      </c>
      <c r="CC76" s="179" t="s">
        <v>1319</v>
      </c>
      <c r="CD76" s="130" t="s">
        <v>1320</v>
      </c>
    </row>
    <row r="77" spans="1:82" x14ac:dyDescent="0.25">
      <c r="A77" s="787"/>
      <c r="B77" s="788"/>
      <c r="C77" s="788"/>
      <c r="D77" s="788"/>
      <c r="E77" s="746"/>
      <c r="F77" s="788"/>
      <c r="G77" s="788"/>
      <c r="H77" s="788"/>
      <c r="I77" s="788"/>
      <c r="J77" s="746"/>
      <c r="K77" s="746"/>
      <c r="L77" s="746"/>
      <c r="M77" s="746"/>
      <c r="N77" s="746" t="s">
        <v>1321</v>
      </c>
      <c r="O77" s="746" t="s">
        <v>1322</v>
      </c>
      <c r="P77" s="788" t="s">
        <v>548</v>
      </c>
      <c r="Q77" s="746" t="s">
        <v>1323</v>
      </c>
      <c r="R77" s="788" t="s">
        <v>548</v>
      </c>
      <c r="S77" s="788" t="s">
        <v>548</v>
      </c>
      <c r="T77" s="746"/>
      <c r="U77" s="746"/>
      <c r="V77" s="746"/>
      <c r="W77" s="788" t="s">
        <v>548</v>
      </c>
      <c r="X77" s="788" t="s">
        <v>548</v>
      </c>
      <c r="Y77" s="788" t="s">
        <v>548</v>
      </c>
      <c r="Z77" s="746"/>
      <c r="AA77" s="746"/>
      <c r="AB77" s="746"/>
      <c r="AC77" s="788" t="s">
        <v>548</v>
      </c>
      <c r="AD77" s="746" t="s">
        <v>1324</v>
      </c>
      <c r="AE77" s="746"/>
      <c r="AF77" s="788" t="s">
        <v>548</v>
      </c>
      <c r="AG77" s="746" t="s">
        <v>1325</v>
      </c>
      <c r="AH77" s="788" t="s">
        <v>548</v>
      </c>
      <c r="AI77" s="746"/>
      <c r="AJ77" s="746"/>
      <c r="AK77" s="788" t="s">
        <v>548</v>
      </c>
      <c r="AL77" s="788" t="s">
        <v>548</v>
      </c>
      <c r="AM77" s="788" t="s">
        <v>548</v>
      </c>
      <c r="AN77" s="746"/>
      <c r="AO77" s="746"/>
      <c r="AP77" s="788" t="s">
        <v>548</v>
      </c>
      <c r="AQ77" s="788" t="s">
        <v>548</v>
      </c>
      <c r="AR77" s="788" t="s">
        <v>548</v>
      </c>
      <c r="AS77" s="788" t="s">
        <v>548</v>
      </c>
      <c r="AT77" s="746"/>
      <c r="AU77" s="788" t="s">
        <v>548</v>
      </c>
      <c r="AV77" s="788" t="s">
        <v>548</v>
      </c>
      <c r="AW77" s="746"/>
      <c r="AX77" s="746"/>
      <c r="AY77" s="788" t="s">
        <v>548</v>
      </c>
      <c r="AZ77" s="788" t="s">
        <v>548</v>
      </c>
      <c r="BA77" s="788" t="s">
        <v>548</v>
      </c>
      <c r="BB77" s="22" t="s">
        <v>1326</v>
      </c>
      <c r="BC77" s="22"/>
      <c r="BD77" s="121" t="s">
        <v>548</v>
      </c>
      <c r="BF77" s="121" t="s">
        <v>548</v>
      </c>
      <c r="BG77" s="22"/>
      <c r="BH77" s="22"/>
      <c r="BI77" s="22"/>
      <c r="BK77" s="121" t="s">
        <v>548</v>
      </c>
      <c r="BM77" s="121" t="s">
        <v>548</v>
      </c>
      <c r="BN77" s="121" t="s">
        <v>548</v>
      </c>
      <c r="BO77" s="121" t="s">
        <v>548</v>
      </c>
      <c r="BP77" s="121" t="s">
        <v>548</v>
      </c>
      <c r="BQ77" s="121" t="s">
        <v>548</v>
      </c>
      <c r="BR77" t="s">
        <v>1327</v>
      </c>
      <c r="BT77" s="121" t="s">
        <v>548</v>
      </c>
      <c r="BU77" s="121" t="s">
        <v>548</v>
      </c>
      <c r="BV77" s="121" t="s">
        <v>548</v>
      </c>
      <c r="BX77" s="121" t="s">
        <v>548</v>
      </c>
      <c r="BY77" s="121" t="s">
        <v>548</v>
      </c>
      <c r="BZ77" s="121" t="s">
        <v>548</v>
      </c>
      <c r="CA77" s="122" t="s">
        <v>548</v>
      </c>
      <c r="CC77" s="179" t="s">
        <v>363</v>
      </c>
      <c r="CD77" s="130" t="s">
        <v>1328</v>
      </c>
    </row>
    <row r="78" spans="1:82" x14ac:dyDescent="0.25">
      <c r="A78" s="787"/>
      <c r="B78" s="788"/>
      <c r="C78" s="788"/>
      <c r="D78" s="788"/>
      <c r="E78" s="746"/>
      <c r="F78" s="788"/>
      <c r="G78" s="788"/>
      <c r="H78" s="788"/>
      <c r="I78" s="788"/>
      <c r="J78" s="746"/>
      <c r="K78" s="746"/>
      <c r="L78" s="746"/>
      <c r="M78" s="746"/>
      <c r="N78" s="746" t="s">
        <v>1329</v>
      </c>
      <c r="O78" s="746" t="s">
        <v>1330</v>
      </c>
      <c r="P78" s="788" t="s">
        <v>548</v>
      </c>
      <c r="Q78" s="746" t="s">
        <v>1331</v>
      </c>
      <c r="R78" s="788" t="s">
        <v>548</v>
      </c>
      <c r="S78" s="788" t="s">
        <v>548</v>
      </c>
      <c r="T78" s="746"/>
      <c r="U78" s="746"/>
      <c r="V78" s="746"/>
      <c r="W78" s="788" t="s">
        <v>548</v>
      </c>
      <c r="X78" s="788" t="s">
        <v>548</v>
      </c>
      <c r="Y78" s="788" t="s">
        <v>548</v>
      </c>
      <c r="Z78" s="746"/>
      <c r="AA78" s="746"/>
      <c r="AB78" s="746"/>
      <c r="AC78" s="788" t="s">
        <v>548</v>
      </c>
      <c r="AD78" s="746" t="s">
        <v>1332</v>
      </c>
      <c r="AE78" s="746"/>
      <c r="AF78" s="788" t="s">
        <v>548</v>
      </c>
      <c r="AG78" s="746" t="s">
        <v>1333</v>
      </c>
      <c r="AH78" s="788" t="s">
        <v>548</v>
      </c>
      <c r="AI78" s="746"/>
      <c r="AJ78" s="746"/>
      <c r="AK78" s="788" t="s">
        <v>548</v>
      </c>
      <c r="AL78" s="788" t="s">
        <v>548</v>
      </c>
      <c r="AM78" s="788" t="s">
        <v>548</v>
      </c>
      <c r="AN78" s="746"/>
      <c r="AO78" s="746"/>
      <c r="AP78" s="788" t="s">
        <v>548</v>
      </c>
      <c r="AQ78" s="788" t="s">
        <v>548</v>
      </c>
      <c r="AR78" s="788" t="s">
        <v>548</v>
      </c>
      <c r="AS78" s="788" t="s">
        <v>548</v>
      </c>
      <c r="AT78" s="746"/>
      <c r="AU78" s="788" t="s">
        <v>548</v>
      </c>
      <c r="AV78" s="788" t="s">
        <v>548</v>
      </c>
      <c r="AW78" s="746"/>
      <c r="AX78" s="746"/>
      <c r="AY78" s="788" t="s">
        <v>548</v>
      </c>
      <c r="AZ78" s="788" t="s">
        <v>548</v>
      </c>
      <c r="BA78" s="788" t="s">
        <v>548</v>
      </c>
      <c r="BB78" s="22" t="s">
        <v>1334</v>
      </c>
      <c r="BC78" s="22"/>
      <c r="BD78" s="121" t="s">
        <v>548</v>
      </c>
      <c r="BF78" s="121" t="s">
        <v>548</v>
      </c>
      <c r="BG78" s="22"/>
      <c r="BH78" s="22"/>
      <c r="BI78" s="22"/>
      <c r="BK78" s="121" t="s">
        <v>548</v>
      </c>
      <c r="BM78" s="121" t="s">
        <v>548</v>
      </c>
      <c r="BN78" s="121" t="s">
        <v>548</v>
      </c>
      <c r="BO78" s="121" t="s">
        <v>548</v>
      </c>
      <c r="BP78" s="121" t="s">
        <v>548</v>
      </c>
      <c r="BQ78" s="121" t="s">
        <v>548</v>
      </c>
      <c r="BR78" t="s">
        <v>1335</v>
      </c>
      <c r="BT78" s="121" t="s">
        <v>548</v>
      </c>
      <c r="BU78" s="121" t="s">
        <v>548</v>
      </c>
      <c r="BV78" s="121" t="s">
        <v>548</v>
      </c>
      <c r="BX78" s="121" t="s">
        <v>548</v>
      </c>
      <c r="BY78" s="121" t="s">
        <v>548</v>
      </c>
      <c r="BZ78" s="121" t="s">
        <v>548</v>
      </c>
      <c r="CA78" s="122" t="s">
        <v>548</v>
      </c>
      <c r="CC78" s="179" t="s">
        <v>364</v>
      </c>
      <c r="CD78" s="130" t="s">
        <v>1336</v>
      </c>
    </row>
    <row r="79" spans="1:82" x14ac:dyDescent="0.25">
      <c r="A79" s="787"/>
      <c r="B79" s="788"/>
      <c r="C79" s="788"/>
      <c r="D79" s="788"/>
      <c r="E79" s="746"/>
      <c r="F79" s="788"/>
      <c r="G79" s="788"/>
      <c r="H79" s="788"/>
      <c r="I79" s="788"/>
      <c r="J79" s="746"/>
      <c r="K79" s="746"/>
      <c r="L79" s="746"/>
      <c r="M79" s="746"/>
      <c r="N79" s="788" t="s">
        <v>1337</v>
      </c>
      <c r="O79" s="746" t="s">
        <v>1338</v>
      </c>
      <c r="P79" s="788" t="s">
        <v>548</v>
      </c>
      <c r="Q79" s="746" t="s">
        <v>1339</v>
      </c>
      <c r="R79" s="788" t="s">
        <v>548</v>
      </c>
      <c r="S79" s="788" t="s">
        <v>548</v>
      </c>
      <c r="T79" s="746"/>
      <c r="U79" s="746"/>
      <c r="V79" s="746"/>
      <c r="W79" s="788" t="s">
        <v>548</v>
      </c>
      <c r="X79" s="788" t="s">
        <v>548</v>
      </c>
      <c r="Y79" s="788" t="s">
        <v>548</v>
      </c>
      <c r="Z79" s="746"/>
      <c r="AA79" s="746"/>
      <c r="AB79" s="746"/>
      <c r="AC79" s="788" t="s">
        <v>548</v>
      </c>
      <c r="AD79" s="746" t="s">
        <v>1340</v>
      </c>
      <c r="AE79" s="746"/>
      <c r="AF79" s="788" t="s">
        <v>548</v>
      </c>
      <c r="AG79" s="746" t="s">
        <v>1341</v>
      </c>
      <c r="AH79" s="788" t="s">
        <v>548</v>
      </c>
      <c r="AI79" s="746"/>
      <c r="AJ79" s="746"/>
      <c r="AK79" s="788" t="s">
        <v>548</v>
      </c>
      <c r="AL79" s="788" t="s">
        <v>548</v>
      </c>
      <c r="AM79" s="788" t="s">
        <v>548</v>
      </c>
      <c r="AN79" s="746"/>
      <c r="AO79" s="746"/>
      <c r="AP79" s="788" t="s">
        <v>548</v>
      </c>
      <c r="AQ79" s="788" t="s">
        <v>548</v>
      </c>
      <c r="AR79" s="788" t="s">
        <v>548</v>
      </c>
      <c r="AS79" s="788" t="s">
        <v>548</v>
      </c>
      <c r="AT79" s="746"/>
      <c r="AU79" s="788" t="s">
        <v>548</v>
      </c>
      <c r="AV79" s="788" t="s">
        <v>548</v>
      </c>
      <c r="AW79" s="746"/>
      <c r="AX79" s="746"/>
      <c r="AY79" s="788" t="s">
        <v>548</v>
      </c>
      <c r="AZ79" s="788" t="s">
        <v>548</v>
      </c>
      <c r="BA79" s="788" t="s">
        <v>548</v>
      </c>
      <c r="BB79" s="22" t="s">
        <v>1342</v>
      </c>
      <c r="BC79" s="22"/>
      <c r="BD79" s="121" t="s">
        <v>548</v>
      </c>
      <c r="BF79" s="121" t="s">
        <v>548</v>
      </c>
      <c r="BG79" s="22"/>
      <c r="BH79" s="22"/>
      <c r="BI79" s="22"/>
      <c r="BK79" s="121" t="s">
        <v>548</v>
      </c>
      <c r="BM79" s="121" t="s">
        <v>548</v>
      </c>
      <c r="BN79" s="121" t="s">
        <v>548</v>
      </c>
      <c r="BO79" s="121" t="s">
        <v>548</v>
      </c>
      <c r="BP79" s="121" t="s">
        <v>548</v>
      </c>
      <c r="BQ79" s="121" t="s">
        <v>548</v>
      </c>
      <c r="BR79" t="s">
        <v>1343</v>
      </c>
      <c r="BT79" s="121" t="s">
        <v>548</v>
      </c>
      <c r="BU79" s="121" t="s">
        <v>548</v>
      </c>
      <c r="BV79" s="121" t="s">
        <v>548</v>
      </c>
      <c r="BX79" s="121" t="s">
        <v>548</v>
      </c>
      <c r="BY79" s="121" t="s">
        <v>548</v>
      </c>
      <c r="BZ79" s="121" t="s">
        <v>548</v>
      </c>
      <c r="CA79" s="122" t="s">
        <v>548</v>
      </c>
      <c r="CC79" s="179" t="s">
        <v>365</v>
      </c>
      <c r="CD79" s="130" t="s">
        <v>1344</v>
      </c>
    </row>
    <row r="80" spans="1:82" x14ac:dyDescent="0.25">
      <c r="A80" s="787"/>
      <c r="B80" s="788"/>
      <c r="C80" s="788"/>
      <c r="D80" s="788"/>
      <c r="E80" s="746"/>
      <c r="F80" s="788"/>
      <c r="G80" s="788"/>
      <c r="H80" s="788"/>
      <c r="I80" s="788"/>
      <c r="J80" s="746"/>
      <c r="K80" s="746"/>
      <c r="L80" s="746"/>
      <c r="M80" s="746"/>
      <c r="N80" s="788" t="s">
        <v>1345</v>
      </c>
      <c r="O80" s="746" t="s">
        <v>1346</v>
      </c>
      <c r="P80" s="788" t="s">
        <v>548</v>
      </c>
      <c r="Q80" s="746" t="s">
        <v>1347</v>
      </c>
      <c r="R80" s="788" t="s">
        <v>548</v>
      </c>
      <c r="S80" s="788" t="s">
        <v>548</v>
      </c>
      <c r="T80" s="746"/>
      <c r="U80" s="746"/>
      <c r="V80" s="746"/>
      <c r="W80" s="788" t="s">
        <v>548</v>
      </c>
      <c r="X80" s="788" t="s">
        <v>548</v>
      </c>
      <c r="Y80" s="788" t="s">
        <v>548</v>
      </c>
      <c r="Z80" s="746"/>
      <c r="AA80" s="746"/>
      <c r="AB80" s="746"/>
      <c r="AC80" s="788" t="s">
        <v>548</v>
      </c>
      <c r="AD80" s="746" t="s">
        <v>1348</v>
      </c>
      <c r="AE80" s="746"/>
      <c r="AF80" s="788" t="s">
        <v>548</v>
      </c>
      <c r="AG80" s="746" t="s">
        <v>1349</v>
      </c>
      <c r="AH80" s="788" t="s">
        <v>548</v>
      </c>
      <c r="AI80" s="746"/>
      <c r="AJ80" s="746"/>
      <c r="AK80" s="788" t="s">
        <v>548</v>
      </c>
      <c r="AL80" s="788" t="s">
        <v>548</v>
      </c>
      <c r="AM80" s="788" t="s">
        <v>548</v>
      </c>
      <c r="AN80" s="746"/>
      <c r="AO80" s="746"/>
      <c r="AP80" s="788" t="s">
        <v>548</v>
      </c>
      <c r="AQ80" s="788" t="s">
        <v>548</v>
      </c>
      <c r="AR80" s="788" t="s">
        <v>548</v>
      </c>
      <c r="AS80" s="788" t="s">
        <v>548</v>
      </c>
      <c r="AT80" s="746"/>
      <c r="AU80" s="788" t="s">
        <v>548</v>
      </c>
      <c r="AV80" s="788" t="s">
        <v>548</v>
      </c>
      <c r="AW80" s="746"/>
      <c r="AX80" s="746"/>
      <c r="AY80" s="788" t="s">
        <v>548</v>
      </c>
      <c r="AZ80" s="788" t="s">
        <v>548</v>
      </c>
      <c r="BA80" s="788" t="s">
        <v>548</v>
      </c>
      <c r="BB80" s="22" t="s">
        <v>1350</v>
      </c>
      <c r="BC80" s="22"/>
      <c r="BD80" s="121" t="s">
        <v>548</v>
      </c>
      <c r="BF80" s="121" t="s">
        <v>548</v>
      </c>
      <c r="BG80" s="22"/>
      <c r="BH80" s="22"/>
      <c r="BI80" s="22"/>
      <c r="BK80" s="121" t="s">
        <v>548</v>
      </c>
      <c r="BM80" s="121" t="s">
        <v>548</v>
      </c>
      <c r="BN80" s="121" t="s">
        <v>548</v>
      </c>
      <c r="BO80" s="121" t="s">
        <v>548</v>
      </c>
      <c r="BP80" s="121" t="s">
        <v>548</v>
      </c>
      <c r="BQ80" s="121" t="s">
        <v>548</v>
      </c>
      <c r="BR80" t="s">
        <v>1351</v>
      </c>
      <c r="BT80" s="121" t="s">
        <v>548</v>
      </c>
      <c r="BU80" s="121" t="s">
        <v>548</v>
      </c>
      <c r="BV80" s="121" t="s">
        <v>548</v>
      </c>
      <c r="BX80" s="121" t="s">
        <v>548</v>
      </c>
      <c r="BY80" s="121" t="s">
        <v>548</v>
      </c>
      <c r="BZ80" s="121" t="s">
        <v>548</v>
      </c>
      <c r="CA80" s="122" t="s">
        <v>548</v>
      </c>
      <c r="CC80" s="179" t="s">
        <v>366</v>
      </c>
      <c r="CD80" s="130" t="s">
        <v>1352</v>
      </c>
    </row>
    <row r="81" spans="1:82" x14ac:dyDescent="0.25">
      <c r="A81" s="787"/>
      <c r="B81" s="788"/>
      <c r="C81" s="788"/>
      <c r="D81" s="788"/>
      <c r="E81" s="746"/>
      <c r="F81" s="788"/>
      <c r="G81" s="788"/>
      <c r="H81" s="788"/>
      <c r="I81" s="788"/>
      <c r="J81" s="746"/>
      <c r="K81" s="746"/>
      <c r="L81" s="746"/>
      <c r="M81" s="746"/>
      <c r="N81" s="788" t="s">
        <v>1353</v>
      </c>
      <c r="O81" s="746" t="s">
        <v>1354</v>
      </c>
      <c r="P81" s="788" t="s">
        <v>548</v>
      </c>
      <c r="Q81" s="746" t="s">
        <v>1355</v>
      </c>
      <c r="R81" s="788" t="s">
        <v>548</v>
      </c>
      <c r="S81" s="788" t="s">
        <v>548</v>
      </c>
      <c r="T81" s="746"/>
      <c r="U81" s="746"/>
      <c r="V81" s="746"/>
      <c r="W81" s="788" t="s">
        <v>548</v>
      </c>
      <c r="X81" s="788" t="s">
        <v>548</v>
      </c>
      <c r="Y81" s="788" t="s">
        <v>548</v>
      </c>
      <c r="Z81" s="746"/>
      <c r="AA81" s="746"/>
      <c r="AB81" s="746"/>
      <c r="AC81" s="788" t="s">
        <v>548</v>
      </c>
      <c r="AD81" s="746" t="s">
        <v>1356</v>
      </c>
      <c r="AE81" s="746"/>
      <c r="AF81" s="788" t="s">
        <v>548</v>
      </c>
      <c r="AG81" s="746" t="s">
        <v>1357</v>
      </c>
      <c r="AH81" s="788" t="s">
        <v>548</v>
      </c>
      <c r="AI81" s="746"/>
      <c r="AJ81" s="746"/>
      <c r="AK81" s="788" t="s">
        <v>548</v>
      </c>
      <c r="AL81" s="788" t="s">
        <v>548</v>
      </c>
      <c r="AM81" s="788" t="s">
        <v>548</v>
      </c>
      <c r="AN81" s="746"/>
      <c r="AO81" s="746"/>
      <c r="AP81" s="788" t="s">
        <v>548</v>
      </c>
      <c r="AQ81" s="788" t="s">
        <v>548</v>
      </c>
      <c r="AR81" s="788" t="s">
        <v>548</v>
      </c>
      <c r="AS81" s="788" t="s">
        <v>548</v>
      </c>
      <c r="AT81" s="746"/>
      <c r="AU81" s="788" t="s">
        <v>548</v>
      </c>
      <c r="AV81" s="788" t="s">
        <v>548</v>
      </c>
      <c r="AW81" s="746"/>
      <c r="AX81" s="746"/>
      <c r="AY81" s="788" t="s">
        <v>548</v>
      </c>
      <c r="AZ81" s="788" t="s">
        <v>548</v>
      </c>
      <c r="BA81" s="788" t="s">
        <v>548</v>
      </c>
      <c r="BB81" s="22" t="s">
        <v>1358</v>
      </c>
      <c r="BC81" s="22"/>
      <c r="BD81" s="121" t="s">
        <v>548</v>
      </c>
      <c r="BF81" s="121" t="s">
        <v>548</v>
      </c>
      <c r="BG81" s="22"/>
      <c r="BH81" s="22"/>
      <c r="BI81" s="22"/>
      <c r="BK81" s="121" t="s">
        <v>548</v>
      </c>
      <c r="BM81" s="121" t="s">
        <v>548</v>
      </c>
      <c r="BN81" s="121" t="s">
        <v>548</v>
      </c>
      <c r="BO81" s="121" t="s">
        <v>548</v>
      </c>
      <c r="BP81" s="121" t="s">
        <v>548</v>
      </c>
      <c r="BQ81" s="121" t="s">
        <v>548</v>
      </c>
      <c r="BR81" t="s">
        <v>1359</v>
      </c>
      <c r="BT81" s="121" t="s">
        <v>548</v>
      </c>
      <c r="BU81" s="121" t="s">
        <v>548</v>
      </c>
      <c r="BV81" s="121" t="s">
        <v>548</v>
      </c>
      <c r="BX81" s="121" t="s">
        <v>548</v>
      </c>
      <c r="BY81" s="121" t="s">
        <v>548</v>
      </c>
      <c r="BZ81" s="121" t="s">
        <v>548</v>
      </c>
      <c r="CA81" s="122" t="s">
        <v>548</v>
      </c>
      <c r="CC81" s="179" t="s">
        <v>367</v>
      </c>
      <c r="CD81" s="130" t="s">
        <v>1360</v>
      </c>
    </row>
    <row r="82" spans="1:82" x14ac:dyDescent="0.25">
      <c r="A82" s="787"/>
      <c r="B82" s="788"/>
      <c r="C82" s="788"/>
      <c r="D82" s="788"/>
      <c r="E82" s="746"/>
      <c r="F82" s="788"/>
      <c r="G82" s="788"/>
      <c r="H82" s="788"/>
      <c r="I82" s="788"/>
      <c r="J82" s="746"/>
      <c r="K82" s="746"/>
      <c r="L82" s="746"/>
      <c r="M82" s="746"/>
      <c r="N82" s="788" t="s">
        <v>1361</v>
      </c>
      <c r="O82" s="746" t="s">
        <v>1362</v>
      </c>
      <c r="P82" s="788" t="s">
        <v>548</v>
      </c>
      <c r="Q82" s="746" t="s">
        <v>1363</v>
      </c>
      <c r="R82" s="788" t="s">
        <v>548</v>
      </c>
      <c r="S82" s="788" t="s">
        <v>548</v>
      </c>
      <c r="T82" s="746"/>
      <c r="U82" s="746"/>
      <c r="V82" s="746"/>
      <c r="W82" s="788" t="s">
        <v>548</v>
      </c>
      <c r="X82" s="788" t="s">
        <v>548</v>
      </c>
      <c r="Y82" s="788" t="s">
        <v>548</v>
      </c>
      <c r="Z82" s="746"/>
      <c r="AA82" s="746"/>
      <c r="AB82" s="746"/>
      <c r="AC82" s="788" t="s">
        <v>548</v>
      </c>
      <c r="AD82" s="746" t="s">
        <v>1364</v>
      </c>
      <c r="AE82" s="746"/>
      <c r="AF82" s="788" t="s">
        <v>548</v>
      </c>
      <c r="AG82" s="746" t="s">
        <v>1365</v>
      </c>
      <c r="AH82" s="788" t="s">
        <v>548</v>
      </c>
      <c r="AI82" s="746"/>
      <c r="AJ82" s="746"/>
      <c r="AK82" s="788" t="s">
        <v>548</v>
      </c>
      <c r="AL82" s="788" t="s">
        <v>548</v>
      </c>
      <c r="AM82" s="788" t="s">
        <v>548</v>
      </c>
      <c r="AN82" s="746"/>
      <c r="AO82" s="746"/>
      <c r="AP82" s="788" t="s">
        <v>548</v>
      </c>
      <c r="AQ82" s="788" t="s">
        <v>548</v>
      </c>
      <c r="AR82" s="788" t="s">
        <v>548</v>
      </c>
      <c r="AS82" s="788" t="s">
        <v>548</v>
      </c>
      <c r="AT82" s="746"/>
      <c r="AU82" s="788" t="s">
        <v>548</v>
      </c>
      <c r="AV82" s="788" t="s">
        <v>548</v>
      </c>
      <c r="AW82" s="746"/>
      <c r="AX82" s="746"/>
      <c r="AY82" s="788" t="s">
        <v>548</v>
      </c>
      <c r="AZ82" s="788" t="s">
        <v>548</v>
      </c>
      <c r="BA82" s="788" t="s">
        <v>548</v>
      </c>
      <c r="BB82" s="22" t="s">
        <v>1366</v>
      </c>
      <c r="BC82" s="22"/>
      <c r="BD82" s="121" t="s">
        <v>548</v>
      </c>
      <c r="BF82" s="121" t="s">
        <v>548</v>
      </c>
      <c r="BG82" s="22"/>
      <c r="BH82" s="22"/>
      <c r="BI82" s="22"/>
      <c r="BK82" s="121" t="s">
        <v>548</v>
      </c>
      <c r="BM82" s="121" t="s">
        <v>548</v>
      </c>
      <c r="BN82" s="121" t="s">
        <v>548</v>
      </c>
      <c r="BO82" s="121" t="s">
        <v>548</v>
      </c>
      <c r="BP82" s="121" t="s">
        <v>548</v>
      </c>
      <c r="BQ82" s="121" t="s">
        <v>548</v>
      </c>
      <c r="BR82" t="s">
        <v>1367</v>
      </c>
      <c r="BT82" s="121" t="s">
        <v>548</v>
      </c>
      <c r="BU82" s="121" t="s">
        <v>548</v>
      </c>
      <c r="BV82" s="121" t="s">
        <v>548</v>
      </c>
      <c r="BX82" s="121" t="s">
        <v>548</v>
      </c>
      <c r="BY82" s="121" t="s">
        <v>548</v>
      </c>
      <c r="BZ82" s="121" t="s">
        <v>548</v>
      </c>
      <c r="CA82" s="122" t="s">
        <v>548</v>
      </c>
      <c r="CC82" s="179" t="s">
        <v>368</v>
      </c>
      <c r="CD82" s="130" t="s">
        <v>1368</v>
      </c>
    </row>
    <row r="83" spans="1:82" x14ac:dyDescent="0.25">
      <c r="A83" s="787"/>
      <c r="B83" s="788"/>
      <c r="C83" s="788"/>
      <c r="D83" s="788"/>
      <c r="E83" s="746"/>
      <c r="F83" s="788"/>
      <c r="G83" s="788"/>
      <c r="H83" s="788"/>
      <c r="I83" s="788"/>
      <c r="J83" s="746"/>
      <c r="K83" s="746"/>
      <c r="L83" s="746"/>
      <c r="M83" s="746"/>
      <c r="N83" s="788" t="s">
        <v>1369</v>
      </c>
      <c r="O83" s="746" t="s">
        <v>1370</v>
      </c>
      <c r="P83" s="788" t="s">
        <v>548</v>
      </c>
      <c r="Q83" s="746" t="s">
        <v>1371</v>
      </c>
      <c r="R83" s="788" t="s">
        <v>548</v>
      </c>
      <c r="S83" s="788" t="s">
        <v>548</v>
      </c>
      <c r="T83" s="746"/>
      <c r="U83" s="746"/>
      <c r="V83" s="746"/>
      <c r="W83" s="788" t="s">
        <v>548</v>
      </c>
      <c r="X83" s="788" t="s">
        <v>548</v>
      </c>
      <c r="Y83" s="788" t="s">
        <v>548</v>
      </c>
      <c r="Z83" s="746"/>
      <c r="AA83" s="746"/>
      <c r="AB83" s="746"/>
      <c r="AC83" s="788" t="s">
        <v>548</v>
      </c>
      <c r="AD83" s="746" t="s">
        <v>1372</v>
      </c>
      <c r="AE83" s="746"/>
      <c r="AF83" s="788" t="s">
        <v>548</v>
      </c>
      <c r="AG83" s="746" t="s">
        <v>1373</v>
      </c>
      <c r="AH83" s="788" t="s">
        <v>548</v>
      </c>
      <c r="AI83" s="746"/>
      <c r="AJ83" s="746"/>
      <c r="AK83" s="788" t="s">
        <v>548</v>
      </c>
      <c r="AL83" s="788" t="s">
        <v>548</v>
      </c>
      <c r="AM83" s="788" t="s">
        <v>548</v>
      </c>
      <c r="AN83" s="746"/>
      <c r="AO83" s="746"/>
      <c r="AP83" s="788" t="s">
        <v>548</v>
      </c>
      <c r="AQ83" s="788" t="s">
        <v>548</v>
      </c>
      <c r="AR83" s="788" t="s">
        <v>548</v>
      </c>
      <c r="AS83" s="788" t="s">
        <v>548</v>
      </c>
      <c r="AT83" s="746"/>
      <c r="AU83" s="788" t="s">
        <v>548</v>
      </c>
      <c r="AV83" s="788" t="s">
        <v>548</v>
      </c>
      <c r="AW83" s="746"/>
      <c r="AX83" s="746"/>
      <c r="AY83" s="788" t="s">
        <v>548</v>
      </c>
      <c r="AZ83" s="788" t="s">
        <v>548</v>
      </c>
      <c r="BA83" s="788" t="s">
        <v>548</v>
      </c>
      <c r="BB83" s="22" t="s">
        <v>1374</v>
      </c>
      <c r="BC83" s="22"/>
      <c r="BD83" s="121" t="s">
        <v>548</v>
      </c>
      <c r="BF83" s="121" t="s">
        <v>548</v>
      </c>
      <c r="BG83" s="22"/>
      <c r="BH83" s="22"/>
      <c r="BI83" s="22"/>
      <c r="BK83" s="121" t="s">
        <v>548</v>
      </c>
      <c r="BM83" s="121" t="s">
        <v>548</v>
      </c>
      <c r="BN83" s="121" t="s">
        <v>548</v>
      </c>
      <c r="BO83" s="121" t="s">
        <v>548</v>
      </c>
      <c r="BP83" s="121" t="s">
        <v>548</v>
      </c>
      <c r="BQ83" s="121" t="s">
        <v>548</v>
      </c>
      <c r="BR83" t="s">
        <v>1375</v>
      </c>
      <c r="BT83" s="121" t="s">
        <v>548</v>
      </c>
      <c r="BU83" s="121" t="s">
        <v>548</v>
      </c>
      <c r="BV83" s="121" t="s">
        <v>548</v>
      </c>
      <c r="BX83" s="121" t="s">
        <v>548</v>
      </c>
      <c r="BY83" s="121" t="s">
        <v>548</v>
      </c>
      <c r="BZ83" s="121" t="s">
        <v>548</v>
      </c>
      <c r="CA83" s="122" t="s">
        <v>548</v>
      </c>
      <c r="CC83" s="179" t="s">
        <v>369</v>
      </c>
      <c r="CD83" s="130" t="s">
        <v>1376</v>
      </c>
    </row>
    <row r="84" spans="1:82" x14ac:dyDescent="0.25">
      <c r="A84" s="787"/>
      <c r="B84" s="788"/>
      <c r="C84" s="788"/>
      <c r="D84" s="788"/>
      <c r="E84" s="746"/>
      <c r="F84" s="788"/>
      <c r="G84" s="788"/>
      <c r="H84" s="788"/>
      <c r="I84" s="788"/>
      <c r="J84" s="746"/>
      <c r="K84" s="746"/>
      <c r="L84" s="746"/>
      <c r="M84" s="746"/>
      <c r="N84" s="788" t="s">
        <v>1377</v>
      </c>
      <c r="O84" s="746" t="s">
        <v>1378</v>
      </c>
      <c r="P84" s="788" t="s">
        <v>548</v>
      </c>
      <c r="Q84" s="746" t="s">
        <v>1379</v>
      </c>
      <c r="R84" s="788" t="s">
        <v>548</v>
      </c>
      <c r="S84" s="788" t="s">
        <v>548</v>
      </c>
      <c r="T84" s="746"/>
      <c r="U84" s="746"/>
      <c r="V84" s="746"/>
      <c r="W84" s="788" t="s">
        <v>548</v>
      </c>
      <c r="X84" s="788" t="s">
        <v>548</v>
      </c>
      <c r="Y84" s="788" t="s">
        <v>548</v>
      </c>
      <c r="Z84" s="746"/>
      <c r="AA84" s="746"/>
      <c r="AB84" s="746"/>
      <c r="AC84" s="788" t="s">
        <v>548</v>
      </c>
      <c r="AD84" s="746" t="s">
        <v>1380</v>
      </c>
      <c r="AE84" s="746"/>
      <c r="AF84" s="788" t="s">
        <v>548</v>
      </c>
      <c r="AG84" s="746" t="s">
        <v>1381</v>
      </c>
      <c r="AH84" s="788" t="s">
        <v>548</v>
      </c>
      <c r="AI84" s="746"/>
      <c r="AJ84" s="746"/>
      <c r="AK84" s="788" t="s">
        <v>548</v>
      </c>
      <c r="AL84" s="788" t="s">
        <v>548</v>
      </c>
      <c r="AM84" s="788" t="s">
        <v>548</v>
      </c>
      <c r="AN84" s="746"/>
      <c r="AO84" s="746"/>
      <c r="AP84" s="788" t="s">
        <v>548</v>
      </c>
      <c r="AQ84" s="788" t="s">
        <v>548</v>
      </c>
      <c r="AR84" s="788" t="s">
        <v>548</v>
      </c>
      <c r="AS84" s="788" t="s">
        <v>548</v>
      </c>
      <c r="AT84" s="746"/>
      <c r="AU84" s="788" t="s">
        <v>548</v>
      </c>
      <c r="AV84" s="788" t="s">
        <v>548</v>
      </c>
      <c r="AW84" s="746"/>
      <c r="AX84" s="746"/>
      <c r="AY84" s="788" t="s">
        <v>548</v>
      </c>
      <c r="AZ84" s="788" t="s">
        <v>548</v>
      </c>
      <c r="BA84" s="788" t="s">
        <v>548</v>
      </c>
      <c r="BB84" s="121" t="s">
        <v>1382</v>
      </c>
      <c r="BC84" s="22"/>
      <c r="BD84" s="121" t="s">
        <v>548</v>
      </c>
      <c r="BF84" s="121" t="s">
        <v>548</v>
      </c>
      <c r="BG84" s="22"/>
      <c r="BH84" s="22"/>
      <c r="BI84" s="22"/>
      <c r="BK84" s="121" t="s">
        <v>548</v>
      </c>
      <c r="BM84" s="121" t="s">
        <v>548</v>
      </c>
      <c r="BN84" s="121" t="s">
        <v>548</v>
      </c>
      <c r="BO84" s="121" t="s">
        <v>548</v>
      </c>
      <c r="BP84" s="121" t="s">
        <v>548</v>
      </c>
      <c r="BQ84" s="121" t="s">
        <v>548</v>
      </c>
      <c r="BR84" t="s">
        <v>1383</v>
      </c>
      <c r="BT84" s="121" t="s">
        <v>548</v>
      </c>
      <c r="BU84" s="121" t="s">
        <v>548</v>
      </c>
      <c r="BV84" s="121" t="s">
        <v>548</v>
      </c>
      <c r="BX84" s="121" t="s">
        <v>548</v>
      </c>
      <c r="BY84" s="121" t="s">
        <v>548</v>
      </c>
      <c r="BZ84" s="121" t="s">
        <v>548</v>
      </c>
      <c r="CA84" s="122" t="s">
        <v>548</v>
      </c>
      <c r="CC84" s="179" t="s">
        <v>370</v>
      </c>
      <c r="CD84" s="130" t="s">
        <v>1384</v>
      </c>
    </row>
    <row r="85" spans="1:82" x14ac:dyDescent="0.25">
      <c r="A85" s="787"/>
      <c r="B85" s="788"/>
      <c r="C85" s="788"/>
      <c r="D85" s="788"/>
      <c r="E85" s="746"/>
      <c r="F85" s="788"/>
      <c r="G85" s="788"/>
      <c r="H85" s="788"/>
      <c r="I85" s="788"/>
      <c r="J85" s="746"/>
      <c r="K85" s="746"/>
      <c r="L85" s="746"/>
      <c r="M85" s="746"/>
      <c r="N85" s="788" t="s">
        <v>1385</v>
      </c>
      <c r="O85" s="746" t="s">
        <v>1386</v>
      </c>
      <c r="P85" s="788" t="s">
        <v>548</v>
      </c>
      <c r="Q85" s="788" t="s">
        <v>1387</v>
      </c>
      <c r="R85" s="788" t="s">
        <v>548</v>
      </c>
      <c r="S85" s="788" t="s">
        <v>548</v>
      </c>
      <c r="T85" s="746"/>
      <c r="U85" s="746"/>
      <c r="V85" s="746"/>
      <c r="W85" s="788" t="s">
        <v>548</v>
      </c>
      <c r="X85" s="788" t="s">
        <v>548</v>
      </c>
      <c r="Y85" s="788" t="s">
        <v>548</v>
      </c>
      <c r="Z85" s="746"/>
      <c r="AA85" s="746"/>
      <c r="AB85" s="746"/>
      <c r="AC85" s="788" t="s">
        <v>548</v>
      </c>
      <c r="AD85" s="746" t="s">
        <v>1388</v>
      </c>
      <c r="AE85" s="746"/>
      <c r="AF85" s="788" t="s">
        <v>548</v>
      </c>
      <c r="AG85" s="746" t="s">
        <v>1389</v>
      </c>
      <c r="AH85" s="788" t="s">
        <v>548</v>
      </c>
      <c r="AI85" s="746"/>
      <c r="AJ85" s="746"/>
      <c r="AK85" s="788" t="s">
        <v>548</v>
      </c>
      <c r="AL85" s="788" t="s">
        <v>548</v>
      </c>
      <c r="AM85" s="788" t="s">
        <v>548</v>
      </c>
      <c r="AN85" s="746"/>
      <c r="AO85" s="746"/>
      <c r="AP85" s="788" t="s">
        <v>548</v>
      </c>
      <c r="AQ85" s="788" t="s">
        <v>548</v>
      </c>
      <c r="AR85" s="788" t="s">
        <v>548</v>
      </c>
      <c r="AS85" s="788" t="s">
        <v>548</v>
      </c>
      <c r="AT85" s="746"/>
      <c r="AU85" s="788" t="s">
        <v>548</v>
      </c>
      <c r="AV85" s="788" t="s">
        <v>548</v>
      </c>
      <c r="AW85" s="746"/>
      <c r="AX85" s="746"/>
      <c r="AY85" s="788" t="s">
        <v>548</v>
      </c>
      <c r="AZ85" s="788" t="s">
        <v>548</v>
      </c>
      <c r="BA85" s="788" t="s">
        <v>548</v>
      </c>
      <c r="BB85" s="121" t="s">
        <v>1390</v>
      </c>
      <c r="BC85" s="22"/>
      <c r="BD85" s="121" t="s">
        <v>548</v>
      </c>
      <c r="BF85" s="121" t="s">
        <v>548</v>
      </c>
      <c r="BG85" s="22"/>
      <c r="BH85" s="22"/>
      <c r="BI85" s="22"/>
      <c r="BK85" s="121" t="s">
        <v>548</v>
      </c>
      <c r="BM85" s="121" t="s">
        <v>548</v>
      </c>
      <c r="BN85" s="121" t="s">
        <v>548</v>
      </c>
      <c r="BO85" s="121" t="s">
        <v>548</v>
      </c>
      <c r="BP85" s="121" t="s">
        <v>548</v>
      </c>
      <c r="BQ85" s="121" t="s">
        <v>548</v>
      </c>
      <c r="BR85" t="s">
        <v>1391</v>
      </c>
      <c r="BT85" s="121" t="s">
        <v>548</v>
      </c>
      <c r="BU85" s="121" t="s">
        <v>548</v>
      </c>
      <c r="BV85" s="121" t="s">
        <v>548</v>
      </c>
      <c r="BX85" s="121" t="s">
        <v>548</v>
      </c>
      <c r="BY85" s="121" t="s">
        <v>548</v>
      </c>
      <c r="BZ85" s="121" t="s">
        <v>548</v>
      </c>
      <c r="CA85" s="122" t="s">
        <v>548</v>
      </c>
      <c r="CC85" s="179" t="s">
        <v>371</v>
      </c>
      <c r="CD85" s="130" t="s">
        <v>1392</v>
      </c>
    </row>
    <row r="86" spans="1:82" x14ac:dyDescent="0.25">
      <c r="A86" s="787"/>
      <c r="B86" s="788"/>
      <c r="C86" s="788"/>
      <c r="D86" s="788"/>
      <c r="E86" s="746"/>
      <c r="F86" s="788"/>
      <c r="G86" s="788"/>
      <c r="H86" s="788"/>
      <c r="I86" s="788"/>
      <c r="J86" s="746"/>
      <c r="K86" s="746"/>
      <c r="L86" s="746"/>
      <c r="M86" s="746"/>
      <c r="N86" s="788" t="s">
        <v>1393</v>
      </c>
      <c r="O86" s="746" t="s">
        <v>1394</v>
      </c>
      <c r="P86" s="788" t="s">
        <v>548</v>
      </c>
      <c r="Q86" s="788" t="s">
        <v>1395</v>
      </c>
      <c r="R86" s="788" t="s">
        <v>548</v>
      </c>
      <c r="S86" s="788" t="s">
        <v>548</v>
      </c>
      <c r="T86" s="746"/>
      <c r="U86" s="746"/>
      <c r="V86" s="746"/>
      <c r="W86" s="788" t="s">
        <v>548</v>
      </c>
      <c r="X86" s="788" t="s">
        <v>548</v>
      </c>
      <c r="Y86" s="788" t="s">
        <v>548</v>
      </c>
      <c r="Z86" s="746"/>
      <c r="AA86" s="746"/>
      <c r="AB86" s="746"/>
      <c r="AC86" s="788" t="s">
        <v>548</v>
      </c>
      <c r="AD86" s="746" t="s">
        <v>1396</v>
      </c>
      <c r="AE86" s="746"/>
      <c r="AF86" s="788" t="s">
        <v>548</v>
      </c>
      <c r="AG86" s="746" t="s">
        <v>1397</v>
      </c>
      <c r="AH86" s="788" t="s">
        <v>548</v>
      </c>
      <c r="AI86" s="746"/>
      <c r="AJ86" s="746"/>
      <c r="AK86" s="788" t="s">
        <v>548</v>
      </c>
      <c r="AL86" s="788" t="s">
        <v>548</v>
      </c>
      <c r="AM86" s="788" t="s">
        <v>548</v>
      </c>
      <c r="AN86" s="746"/>
      <c r="AO86" s="746"/>
      <c r="AP86" s="788" t="s">
        <v>548</v>
      </c>
      <c r="AQ86" s="788" t="s">
        <v>548</v>
      </c>
      <c r="AR86" s="788" t="s">
        <v>548</v>
      </c>
      <c r="AS86" s="788" t="s">
        <v>548</v>
      </c>
      <c r="AT86" s="746"/>
      <c r="AU86" s="788" t="s">
        <v>548</v>
      </c>
      <c r="AV86" s="788" t="s">
        <v>548</v>
      </c>
      <c r="AW86" s="746"/>
      <c r="AX86" s="746"/>
      <c r="AY86" s="788" t="s">
        <v>548</v>
      </c>
      <c r="AZ86" s="788" t="s">
        <v>548</v>
      </c>
      <c r="BA86" s="788" t="s">
        <v>548</v>
      </c>
      <c r="BB86" s="121" t="s">
        <v>1398</v>
      </c>
      <c r="BC86" s="22"/>
      <c r="BD86" s="121" t="s">
        <v>548</v>
      </c>
      <c r="BF86" s="121" t="s">
        <v>548</v>
      </c>
      <c r="BG86" s="22"/>
      <c r="BH86" s="22"/>
      <c r="BI86" s="22"/>
      <c r="BK86" s="121" t="s">
        <v>548</v>
      </c>
      <c r="BM86" s="121" t="s">
        <v>548</v>
      </c>
      <c r="BN86" s="121" t="s">
        <v>548</v>
      </c>
      <c r="BO86" s="121" t="s">
        <v>548</v>
      </c>
      <c r="BP86" s="121" t="s">
        <v>548</v>
      </c>
      <c r="BQ86" s="121" t="s">
        <v>548</v>
      </c>
      <c r="BR86" t="s">
        <v>1399</v>
      </c>
      <c r="BT86" s="121" t="s">
        <v>548</v>
      </c>
      <c r="BU86" s="121" t="s">
        <v>548</v>
      </c>
      <c r="BV86" s="121" t="s">
        <v>548</v>
      </c>
      <c r="BX86" s="121" t="s">
        <v>548</v>
      </c>
      <c r="BY86" s="121" t="s">
        <v>548</v>
      </c>
      <c r="BZ86" s="121" t="s">
        <v>548</v>
      </c>
      <c r="CA86" s="122" t="s">
        <v>548</v>
      </c>
      <c r="CC86" s="179" t="s">
        <v>372</v>
      </c>
      <c r="CD86" s="130" t="s">
        <v>1400</v>
      </c>
    </row>
    <row r="87" spans="1:82" x14ac:dyDescent="0.25">
      <c r="A87" s="787"/>
      <c r="B87" s="788"/>
      <c r="C87" s="788"/>
      <c r="D87" s="788"/>
      <c r="E87" s="746"/>
      <c r="F87" s="788"/>
      <c r="G87" s="788"/>
      <c r="H87" s="788"/>
      <c r="I87" s="788"/>
      <c r="J87" s="746"/>
      <c r="K87" s="746"/>
      <c r="L87" s="746"/>
      <c r="M87" s="746"/>
      <c r="N87" s="788" t="s">
        <v>1401</v>
      </c>
      <c r="O87" s="746" t="s">
        <v>1402</v>
      </c>
      <c r="P87" s="788" t="s">
        <v>548</v>
      </c>
      <c r="Q87" s="788" t="s">
        <v>1403</v>
      </c>
      <c r="R87" s="788" t="s">
        <v>548</v>
      </c>
      <c r="S87" s="788" t="s">
        <v>548</v>
      </c>
      <c r="T87" s="746"/>
      <c r="U87" s="746"/>
      <c r="V87" s="746"/>
      <c r="W87" s="788" t="s">
        <v>548</v>
      </c>
      <c r="X87" s="788" t="s">
        <v>548</v>
      </c>
      <c r="Y87" s="788" t="s">
        <v>548</v>
      </c>
      <c r="Z87" s="746"/>
      <c r="AA87" s="746"/>
      <c r="AB87" s="746"/>
      <c r="AC87" s="788" t="s">
        <v>548</v>
      </c>
      <c r="AD87" s="746" t="s">
        <v>1404</v>
      </c>
      <c r="AE87" s="746"/>
      <c r="AF87" s="788" t="s">
        <v>548</v>
      </c>
      <c r="AG87" s="746" t="s">
        <v>1405</v>
      </c>
      <c r="AH87" s="788" t="s">
        <v>548</v>
      </c>
      <c r="AI87" s="746"/>
      <c r="AJ87" s="746"/>
      <c r="AK87" s="788" t="s">
        <v>548</v>
      </c>
      <c r="AL87" s="788" t="s">
        <v>548</v>
      </c>
      <c r="AM87" s="788" t="s">
        <v>548</v>
      </c>
      <c r="AN87" s="746"/>
      <c r="AO87" s="746"/>
      <c r="AP87" s="788" t="s">
        <v>548</v>
      </c>
      <c r="AQ87" s="788" t="s">
        <v>548</v>
      </c>
      <c r="AR87" s="788" t="s">
        <v>548</v>
      </c>
      <c r="AS87" s="788" t="s">
        <v>548</v>
      </c>
      <c r="AT87" s="746"/>
      <c r="AU87" s="788" t="s">
        <v>548</v>
      </c>
      <c r="AV87" s="788" t="s">
        <v>548</v>
      </c>
      <c r="AW87" s="746"/>
      <c r="AX87" s="746"/>
      <c r="AY87" s="788" t="s">
        <v>548</v>
      </c>
      <c r="AZ87" s="788" t="s">
        <v>548</v>
      </c>
      <c r="BA87" s="788" t="s">
        <v>548</v>
      </c>
      <c r="BB87" s="121" t="s">
        <v>1406</v>
      </c>
      <c r="BC87" s="22"/>
      <c r="BD87" s="121" t="s">
        <v>548</v>
      </c>
      <c r="BF87" s="121" t="s">
        <v>548</v>
      </c>
      <c r="BG87" s="22"/>
      <c r="BH87" s="22"/>
      <c r="BI87" s="22"/>
      <c r="BK87" s="121" t="s">
        <v>548</v>
      </c>
      <c r="BM87" s="121" t="s">
        <v>548</v>
      </c>
      <c r="BN87" s="121" t="s">
        <v>548</v>
      </c>
      <c r="BO87" s="121" t="s">
        <v>548</v>
      </c>
      <c r="BP87" s="121" t="s">
        <v>548</v>
      </c>
      <c r="BQ87" s="121" t="s">
        <v>548</v>
      </c>
      <c r="BR87" t="s">
        <v>1407</v>
      </c>
      <c r="BT87" s="121" t="s">
        <v>548</v>
      </c>
      <c r="BU87" s="121" t="s">
        <v>548</v>
      </c>
      <c r="BV87" s="121" t="s">
        <v>548</v>
      </c>
      <c r="BX87" s="121" t="s">
        <v>548</v>
      </c>
      <c r="BY87" s="121" t="s">
        <v>548</v>
      </c>
      <c r="BZ87" s="121" t="s">
        <v>548</v>
      </c>
      <c r="CA87" s="122" t="s">
        <v>548</v>
      </c>
      <c r="CC87" s="179" t="s">
        <v>373</v>
      </c>
      <c r="CD87" s="130" t="s">
        <v>1408</v>
      </c>
    </row>
    <row r="88" spans="1:82" x14ac:dyDescent="0.25">
      <c r="A88" s="787"/>
      <c r="B88" s="788"/>
      <c r="C88" s="788"/>
      <c r="D88" s="788"/>
      <c r="E88" s="746"/>
      <c r="F88" s="788"/>
      <c r="G88" s="788"/>
      <c r="H88" s="788"/>
      <c r="I88" s="788"/>
      <c r="J88" s="746"/>
      <c r="K88" s="746"/>
      <c r="L88" s="746"/>
      <c r="M88" s="746"/>
      <c r="N88" s="788" t="s">
        <v>1409</v>
      </c>
      <c r="O88" s="746" t="s">
        <v>1410</v>
      </c>
      <c r="P88" s="788" t="s">
        <v>548</v>
      </c>
      <c r="Q88" s="788" t="s">
        <v>1411</v>
      </c>
      <c r="R88" s="788" t="s">
        <v>548</v>
      </c>
      <c r="S88" s="788" t="s">
        <v>548</v>
      </c>
      <c r="T88" s="746"/>
      <c r="U88" s="746"/>
      <c r="V88" s="746"/>
      <c r="W88" s="788" t="s">
        <v>548</v>
      </c>
      <c r="X88" s="788" t="s">
        <v>548</v>
      </c>
      <c r="Y88" s="788" t="s">
        <v>548</v>
      </c>
      <c r="Z88" s="746"/>
      <c r="AA88" s="746"/>
      <c r="AB88" s="746"/>
      <c r="AC88" s="788" t="s">
        <v>548</v>
      </c>
      <c r="AD88" s="746" t="s">
        <v>1412</v>
      </c>
      <c r="AE88" s="746"/>
      <c r="AF88" s="788" t="s">
        <v>548</v>
      </c>
      <c r="AG88" s="746" t="s">
        <v>1413</v>
      </c>
      <c r="AH88" s="788" t="s">
        <v>548</v>
      </c>
      <c r="AI88" s="746"/>
      <c r="AJ88" s="746"/>
      <c r="AK88" s="788" t="s">
        <v>548</v>
      </c>
      <c r="AL88" s="788" t="s">
        <v>548</v>
      </c>
      <c r="AM88" s="788" t="s">
        <v>548</v>
      </c>
      <c r="AN88" s="746"/>
      <c r="AO88" s="746"/>
      <c r="AP88" s="788" t="s">
        <v>548</v>
      </c>
      <c r="AQ88" s="788" t="s">
        <v>548</v>
      </c>
      <c r="AR88" s="788" t="s">
        <v>548</v>
      </c>
      <c r="AS88" s="788" t="s">
        <v>548</v>
      </c>
      <c r="AT88" s="746"/>
      <c r="AU88" s="788" t="s">
        <v>548</v>
      </c>
      <c r="AV88" s="788" t="s">
        <v>548</v>
      </c>
      <c r="AW88" s="746"/>
      <c r="AX88" s="746"/>
      <c r="AY88" s="788" t="s">
        <v>548</v>
      </c>
      <c r="AZ88" s="788" t="s">
        <v>548</v>
      </c>
      <c r="BA88" s="788" t="s">
        <v>548</v>
      </c>
      <c r="BB88" s="121" t="s">
        <v>1414</v>
      </c>
      <c r="BC88" s="22"/>
      <c r="BD88" s="121" t="s">
        <v>548</v>
      </c>
      <c r="BF88" s="121" t="s">
        <v>548</v>
      </c>
      <c r="BG88" s="22"/>
      <c r="BH88" s="22"/>
      <c r="BI88" s="22"/>
      <c r="BK88" s="121" t="s">
        <v>548</v>
      </c>
      <c r="BM88" s="121" t="s">
        <v>548</v>
      </c>
      <c r="BN88" s="121" t="s">
        <v>548</v>
      </c>
      <c r="BO88" s="121" t="s">
        <v>548</v>
      </c>
      <c r="BP88" s="121" t="s">
        <v>548</v>
      </c>
      <c r="BQ88" s="121" t="s">
        <v>548</v>
      </c>
      <c r="BR88" t="s">
        <v>1415</v>
      </c>
      <c r="BT88" s="121" t="s">
        <v>548</v>
      </c>
      <c r="BU88" s="121" t="s">
        <v>548</v>
      </c>
      <c r="BV88" s="121" t="s">
        <v>548</v>
      </c>
      <c r="BX88" s="121" t="s">
        <v>548</v>
      </c>
      <c r="BY88" s="121" t="s">
        <v>548</v>
      </c>
      <c r="BZ88" s="121" t="s">
        <v>548</v>
      </c>
      <c r="CA88" s="122" t="s">
        <v>548</v>
      </c>
      <c r="CC88" s="179" t="s">
        <v>375</v>
      </c>
      <c r="CD88" s="130" t="s">
        <v>1416</v>
      </c>
    </row>
    <row r="89" spans="1:82" x14ac:dyDescent="0.25">
      <c r="A89" s="787"/>
      <c r="B89" s="788"/>
      <c r="C89" s="788"/>
      <c r="D89" s="788"/>
      <c r="E89" s="746"/>
      <c r="F89" s="788"/>
      <c r="G89" s="788"/>
      <c r="H89" s="788"/>
      <c r="I89" s="788"/>
      <c r="J89" s="746"/>
      <c r="K89" s="746"/>
      <c r="L89" s="746"/>
      <c r="M89" s="746"/>
      <c r="N89" s="788" t="s">
        <v>548</v>
      </c>
      <c r="O89" s="746" t="s">
        <v>1417</v>
      </c>
      <c r="P89" s="788" t="s">
        <v>548</v>
      </c>
      <c r="Q89" s="788" t="s">
        <v>1418</v>
      </c>
      <c r="R89" s="788" t="s">
        <v>548</v>
      </c>
      <c r="S89" s="788" t="s">
        <v>548</v>
      </c>
      <c r="T89" s="746"/>
      <c r="U89" s="746"/>
      <c r="V89" s="746"/>
      <c r="W89" s="788" t="s">
        <v>548</v>
      </c>
      <c r="X89" s="788" t="s">
        <v>548</v>
      </c>
      <c r="Y89" s="788" t="s">
        <v>548</v>
      </c>
      <c r="Z89" s="746"/>
      <c r="AA89" s="746"/>
      <c r="AB89" s="746"/>
      <c r="AC89" s="788" t="s">
        <v>548</v>
      </c>
      <c r="AD89" s="746" t="s">
        <v>1419</v>
      </c>
      <c r="AE89" s="746"/>
      <c r="AF89" s="788" t="s">
        <v>548</v>
      </c>
      <c r="AG89" s="746" t="s">
        <v>1420</v>
      </c>
      <c r="AH89" s="788" t="s">
        <v>548</v>
      </c>
      <c r="AI89" s="746"/>
      <c r="AJ89" s="746"/>
      <c r="AK89" s="788" t="s">
        <v>548</v>
      </c>
      <c r="AL89" s="788" t="s">
        <v>548</v>
      </c>
      <c r="AM89" s="788" t="s">
        <v>548</v>
      </c>
      <c r="AN89" s="746"/>
      <c r="AO89" s="746"/>
      <c r="AP89" s="788" t="s">
        <v>548</v>
      </c>
      <c r="AQ89" s="788" t="s">
        <v>548</v>
      </c>
      <c r="AR89" s="788" t="s">
        <v>548</v>
      </c>
      <c r="AS89" s="788" t="s">
        <v>548</v>
      </c>
      <c r="AT89" s="746"/>
      <c r="AU89" s="788" t="s">
        <v>548</v>
      </c>
      <c r="AV89" s="788" t="s">
        <v>548</v>
      </c>
      <c r="AW89" s="746"/>
      <c r="AX89" s="746"/>
      <c r="AY89" s="788" t="s">
        <v>548</v>
      </c>
      <c r="AZ89" s="788" t="s">
        <v>548</v>
      </c>
      <c r="BA89" s="788" t="s">
        <v>548</v>
      </c>
      <c r="BB89" s="121" t="s">
        <v>1421</v>
      </c>
      <c r="BC89" s="22"/>
      <c r="BD89" s="121" t="s">
        <v>548</v>
      </c>
      <c r="BF89" s="121" t="s">
        <v>548</v>
      </c>
      <c r="BG89" s="22"/>
      <c r="BH89" s="22"/>
      <c r="BI89" s="22"/>
      <c r="BK89" s="121" t="s">
        <v>548</v>
      </c>
      <c r="BM89" s="121" t="s">
        <v>548</v>
      </c>
      <c r="BN89" s="121" t="s">
        <v>548</v>
      </c>
      <c r="BO89" s="121" t="s">
        <v>548</v>
      </c>
      <c r="BP89" s="121" t="s">
        <v>548</v>
      </c>
      <c r="BQ89" s="121" t="s">
        <v>548</v>
      </c>
      <c r="BR89" t="s">
        <v>1422</v>
      </c>
      <c r="BT89" s="121" t="s">
        <v>548</v>
      </c>
      <c r="BU89" s="121" t="s">
        <v>548</v>
      </c>
      <c r="BV89" s="121" t="s">
        <v>548</v>
      </c>
      <c r="BX89" s="121" t="s">
        <v>548</v>
      </c>
      <c r="BY89" s="121" t="s">
        <v>548</v>
      </c>
      <c r="BZ89" s="121" t="s">
        <v>548</v>
      </c>
      <c r="CA89" s="122" t="s">
        <v>548</v>
      </c>
      <c r="CC89" s="179" t="s">
        <v>374</v>
      </c>
      <c r="CD89" s="130" t="s">
        <v>1423</v>
      </c>
    </row>
    <row r="90" spans="1:82" x14ac:dyDescent="0.25">
      <c r="A90" s="787"/>
      <c r="B90" s="788"/>
      <c r="C90" s="788"/>
      <c r="D90" s="788"/>
      <c r="E90" s="746"/>
      <c r="F90" s="788"/>
      <c r="G90" s="788"/>
      <c r="H90" s="788"/>
      <c r="I90" s="788"/>
      <c r="J90" s="746"/>
      <c r="K90" s="746"/>
      <c r="L90" s="746"/>
      <c r="M90" s="746"/>
      <c r="N90" s="788" t="s">
        <v>548</v>
      </c>
      <c r="O90" s="746" t="s">
        <v>1424</v>
      </c>
      <c r="P90" s="788" t="s">
        <v>548</v>
      </c>
      <c r="Q90" s="788" t="s">
        <v>1425</v>
      </c>
      <c r="R90" s="788" t="s">
        <v>548</v>
      </c>
      <c r="S90" s="788" t="s">
        <v>548</v>
      </c>
      <c r="T90" s="746"/>
      <c r="U90" s="746"/>
      <c r="V90" s="746"/>
      <c r="W90" s="788" t="s">
        <v>548</v>
      </c>
      <c r="X90" s="788" t="s">
        <v>548</v>
      </c>
      <c r="Y90" s="788" t="s">
        <v>548</v>
      </c>
      <c r="Z90" s="746"/>
      <c r="AA90" s="746"/>
      <c r="AB90" s="746"/>
      <c r="AC90" s="788" t="s">
        <v>548</v>
      </c>
      <c r="AD90" s="746" t="s">
        <v>1426</v>
      </c>
      <c r="AE90" s="746"/>
      <c r="AF90" s="788" t="s">
        <v>548</v>
      </c>
      <c r="AG90" s="746" t="s">
        <v>1427</v>
      </c>
      <c r="AH90" s="788" t="s">
        <v>548</v>
      </c>
      <c r="AI90" s="746"/>
      <c r="AJ90" s="746"/>
      <c r="AK90" s="788" t="s">
        <v>548</v>
      </c>
      <c r="AL90" s="788" t="s">
        <v>548</v>
      </c>
      <c r="AM90" s="788" t="s">
        <v>548</v>
      </c>
      <c r="AN90" s="746"/>
      <c r="AO90" s="746"/>
      <c r="AP90" s="788" t="s">
        <v>548</v>
      </c>
      <c r="AQ90" s="788" t="s">
        <v>548</v>
      </c>
      <c r="AR90" s="788" t="s">
        <v>548</v>
      </c>
      <c r="AS90" s="788" t="s">
        <v>548</v>
      </c>
      <c r="AT90" s="746"/>
      <c r="AU90" s="788" t="s">
        <v>548</v>
      </c>
      <c r="AV90" s="788" t="s">
        <v>548</v>
      </c>
      <c r="AW90" s="746"/>
      <c r="AX90" s="746"/>
      <c r="AY90" s="788" t="s">
        <v>548</v>
      </c>
      <c r="AZ90" s="788" t="s">
        <v>548</v>
      </c>
      <c r="BA90" s="788" t="s">
        <v>548</v>
      </c>
      <c r="BB90" s="121" t="s">
        <v>1428</v>
      </c>
      <c r="BC90" s="22"/>
      <c r="BD90" s="121" t="s">
        <v>548</v>
      </c>
      <c r="BF90" s="121" t="s">
        <v>548</v>
      </c>
      <c r="BG90" s="22"/>
      <c r="BH90" s="22"/>
      <c r="BI90" s="22"/>
      <c r="BK90" s="121" t="s">
        <v>548</v>
      </c>
      <c r="BM90" s="121" t="s">
        <v>548</v>
      </c>
      <c r="BN90" s="121" t="s">
        <v>548</v>
      </c>
      <c r="BO90" s="121" t="s">
        <v>548</v>
      </c>
      <c r="BP90" s="121" t="s">
        <v>548</v>
      </c>
      <c r="BQ90" s="121" t="s">
        <v>548</v>
      </c>
      <c r="BR90" t="s">
        <v>1429</v>
      </c>
      <c r="BT90" s="121" t="s">
        <v>548</v>
      </c>
      <c r="BU90" s="121" t="s">
        <v>548</v>
      </c>
      <c r="BV90" s="121" t="s">
        <v>548</v>
      </c>
      <c r="BX90" s="121" t="s">
        <v>548</v>
      </c>
      <c r="BY90" s="121" t="s">
        <v>548</v>
      </c>
      <c r="BZ90" s="121" t="s">
        <v>548</v>
      </c>
      <c r="CA90" s="122" t="s">
        <v>548</v>
      </c>
      <c r="CC90" s="179" t="s">
        <v>376</v>
      </c>
      <c r="CD90" s="130" t="s">
        <v>1430</v>
      </c>
    </row>
    <row r="91" spans="1:82" x14ac:dyDescent="0.25">
      <c r="A91" s="787"/>
      <c r="B91" s="788"/>
      <c r="C91" s="788"/>
      <c r="D91" s="788"/>
      <c r="E91" s="746"/>
      <c r="F91" s="788"/>
      <c r="G91" s="788"/>
      <c r="H91" s="788"/>
      <c r="I91" s="788"/>
      <c r="J91" s="746"/>
      <c r="K91" s="746"/>
      <c r="L91" s="746"/>
      <c r="M91" s="746"/>
      <c r="N91" s="788" t="s">
        <v>548</v>
      </c>
      <c r="O91" s="746" t="s">
        <v>1431</v>
      </c>
      <c r="P91" s="788" t="s">
        <v>548</v>
      </c>
      <c r="Q91" s="788" t="s">
        <v>1432</v>
      </c>
      <c r="R91" s="788" t="s">
        <v>548</v>
      </c>
      <c r="S91" s="788" t="s">
        <v>548</v>
      </c>
      <c r="T91" s="746"/>
      <c r="U91" s="746"/>
      <c r="V91" s="746"/>
      <c r="W91" s="788" t="s">
        <v>548</v>
      </c>
      <c r="X91" s="788" t="s">
        <v>548</v>
      </c>
      <c r="Y91" s="788" t="s">
        <v>548</v>
      </c>
      <c r="Z91" s="746"/>
      <c r="AA91" s="746"/>
      <c r="AB91" s="746"/>
      <c r="AC91" s="788" t="s">
        <v>548</v>
      </c>
      <c r="AD91" s="746" t="s">
        <v>1433</v>
      </c>
      <c r="AE91" s="746"/>
      <c r="AF91" s="788" t="s">
        <v>548</v>
      </c>
      <c r="AG91" s="746" t="s">
        <v>1434</v>
      </c>
      <c r="AH91" s="788" t="s">
        <v>548</v>
      </c>
      <c r="AI91" s="746"/>
      <c r="AJ91" s="746"/>
      <c r="AK91" s="788" t="s">
        <v>548</v>
      </c>
      <c r="AL91" s="788" t="s">
        <v>548</v>
      </c>
      <c r="AM91" s="788" t="s">
        <v>548</v>
      </c>
      <c r="AN91" s="746"/>
      <c r="AO91" s="746"/>
      <c r="AP91" s="788" t="s">
        <v>548</v>
      </c>
      <c r="AQ91" s="788" t="s">
        <v>548</v>
      </c>
      <c r="AR91" s="788" t="s">
        <v>548</v>
      </c>
      <c r="AS91" s="788" t="s">
        <v>548</v>
      </c>
      <c r="AT91" s="746"/>
      <c r="AU91" s="788" t="s">
        <v>548</v>
      </c>
      <c r="AV91" s="788" t="s">
        <v>548</v>
      </c>
      <c r="AW91" s="746"/>
      <c r="AX91" s="746"/>
      <c r="AY91" s="788" t="s">
        <v>548</v>
      </c>
      <c r="AZ91" s="788" t="s">
        <v>548</v>
      </c>
      <c r="BA91" s="788" t="s">
        <v>548</v>
      </c>
      <c r="BB91" s="121" t="s">
        <v>1435</v>
      </c>
      <c r="BC91" s="22"/>
      <c r="BD91" s="121" t="s">
        <v>548</v>
      </c>
      <c r="BF91" s="121" t="s">
        <v>548</v>
      </c>
      <c r="BG91" s="22"/>
      <c r="BH91" s="22"/>
      <c r="BI91" s="22"/>
      <c r="BK91" s="121" t="s">
        <v>548</v>
      </c>
      <c r="BM91" s="121" t="s">
        <v>548</v>
      </c>
      <c r="BN91" s="121" t="s">
        <v>548</v>
      </c>
      <c r="BO91" s="121" t="s">
        <v>548</v>
      </c>
      <c r="BP91" s="121" t="s">
        <v>548</v>
      </c>
      <c r="BQ91" s="121" t="s">
        <v>548</v>
      </c>
      <c r="BR91" t="s">
        <v>1436</v>
      </c>
      <c r="BT91" s="121" t="s">
        <v>548</v>
      </c>
      <c r="BU91" s="121" t="s">
        <v>548</v>
      </c>
      <c r="BV91" s="121" t="s">
        <v>548</v>
      </c>
      <c r="BX91" s="121" t="s">
        <v>548</v>
      </c>
      <c r="BY91" s="121" t="s">
        <v>548</v>
      </c>
      <c r="BZ91" s="121" t="s">
        <v>548</v>
      </c>
      <c r="CA91" s="122" t="s">
        <v>548</v>
      </c>
      <c r="CC91" s="179" t="s">
        <v>377</v>
      </c>
      <c r="CD91" s="130" t="s">
        <v>1437</v>
      </c>
    </row>
    <row r="92" spans="1:82" x14ac:dyDescent="0.25">
      <c r="A92" s="787"/>
      <c r="B92" s="788"/>
      <c r="C92" s="788"/>
      <c r="D92" s="788"/>
      <c r="E92" s="746"/>
      <c r="F92" s="788"/>
      <c r="G92" s="788"/>
      <c r="H92" s="788"/>
      <c r="I92" s="788"/>
      <c r="J92" s="746"/>
      <c r="K92" s="746"/>
      <c r="L92" s="746"/>
      <c r="M92" s="746"/>
      <c r="N92" s="788" t="s">
        <v>548</v>
      </c>
      <c r="O92" s="746" t="s">
        <v>1438</v>
      </c>
      <c r="P92" s="788" t="s">
        <v>548</v>
      </c>
      <c r="Q92" s="788" t="s">
        <v>1439</v>
      </c>
      <c r="R92" s="788" t="s">
        <v>548</v>
      </c>
      <c r="S92" s="788" t="s">
        <v>548</v>
      </c>
      <c r="T92" s="746"/>
      <c r="U92" s="746"/>
      <c r="V92" s="746"/>
      <c r="W92" s="788" t="s">
        <v>548</v>
      </c>
      <c r="X92" s="788" t="s">
        <v>548</v>
      </c>
      <c r="Y92" s="788" t="s">
        <v>548</v>
      </c>
      <c r="Z92" s="746"/>
      <c r="AA92" s="746"/>
      <c r="AB92" s="746"/>
      <c r="AC92" s="788" t="s">
        <v>548</v>
      </c>
      <c r="AD92" s="746" t="s">
        <v>1440</v>
      </c>
      <c r="AE92" s="746"/>
      <c r="AF92" s="788" t="s">
        <v>548</v>
      </c>
      <c r="AG92" s="746" t="s">
        <v>1441</v>
      </c>
      <c r="AH92" s="788" t="s">
        <v>548</v>
      </c>
      <c r="AI92" s="746"/>
      <c r="AJ92" s="746"/>
      <c r="AK92" s="788" t="s">
        <v>548</v>
      </c>
      <c r="AL92" s="788" t="s">
        <v>548</v>
      </c>
      <c r="AM92" s="788" t="s">
        <v>548</v>
      </c>
      <c r="AN92" s="746"/>
      <c r="AO92" s="746"/>
      <c r="AP92" s="788" t="s">
        <v>548</v>
      </c>
      <c r="AQ92" s="788" t="s">
        <v>548</v>
      </c>
      <c r="AR92" s="788" t="s">
        <v>548</v>
      </c>
      <c r="AS92" s="788" t="s">
        <v>548</v>
      </c>
      <c r="AT92" s="746"/>
      <c r="AU92" s="788" t="s">
        <v>548</v>
      </c>
      <c r="AV92" s="788" t="s">
        <v>548</v>
      </c>
      <c r="AW92" s="746"/>
      <c r="AX92" s="746"/>
      <c r="AY92" s="788" t="s">
        <v>548</v>
      </c>
      <c r="AZ92" s="788" t="s">
        <v>548</v>
      </c>
      <c r="BA92" s="788" t="s">
        <v>548</v>
      </c>
      <c r="BB92" s="121" t="s">
        <v>1442</v>
      </c>
      <c r="BC92" s="22"/>
      <c r="BD92" s="121" t="s">
        <v>548</v>
      </c>
      <c r="BF92" s="121" t="s">
        <v>548</v>
      </c>
      <c r="BG92" s="22"/>
      <c r="BH92" s="22"/>
      <c r="BI92" s="22"/>
      <c r="BK92" s="121" t="s">
        <v>548</v>
      </c>
      <c r="BM92" s="121" t="s">
        <v>548</v>
      </c>
      <c r="BN92" s="121" t="s">
        <v>548</v>
      </c>
      <c r="BO92" s="121" t="s">
        <v>548</v>
      </c>
      <c r="BP92" s="121" t="s">
        <v>548</v>
      </c>
      <c r="BQ92" s="121" t="s">
        <v>548</v>
      </c>
      <c r="BR92" t="s">
        <v>1443</v>
      </c>
      <c r="BT92" s="121" t="s">
        <v>548</v>
      </c>
      <c r="BU92" s="121" t="s">
        <v>548</v>
      </c>
      <c r="BV92" s="121" t="s">
        <v>548</v>
      </c>
      <c r="BX92" s="121" t="s">
        <v>548</v>
      </c>
      <c r="BY92" s="121" t="s">
        <v>548</v>
      </c>
      <c r="BZ92" s="121" t="s">
        <v>548</v>
      </c>
      <c r="CA92" s="122" t="s">
        <v>548</v>
      </c>
      <c r="CC92" s="179" t="s">
        <v>378</v>
      </c>
      <c r="CD92" s="130" t="s">
        <v>1444</v>
      </c>
    </row>
    <row r="93" spans="1:82" x14ac:dyDescent="0.25">
      <c r="A93" s="787"/>
      <c r="B93" s="788"/>
      <c r="C93" s="788"/>
      <c r="D93" s="788"/>
      <c r="E93" s="746"/>
      <c r="F93" s="788"/>
      <c r="G93" s="788"/>
      <c r="H93" s="788"/>
      <c r="I93" s="788"/>
      <c r="J93" s="746"/>
      <c r="K93" s="746"/>
      <c r="L93" s="746"/>
      <c r="M93" s="746"/>
      <c r="N93" s="788" t="s">
        <v>548</v>
      </c>
      <c r="O93" s="746" t="s">
        <v>1445</v>
      </c>
      <c r="P93" s="788" t="s">
        <v>548</v>
      </c>
      <c r="Q93" s="788" t="s">
        <v>1446</v>
      </c>
      <c r="R93" s="788" t="s">
        <v>548</v>
      </c>
      <c r="S93" s="788" t="s">
        <v>548</v>
      </c>
      <c r="T93" s="746"/>
      <c r="U93" s="746"/>
      <c r="V93" s="746"/>
      <c r="W93" s="788" t="s">
        <v>548</v>
      </c>
      <c r="X93" s="788" t="s">
        <v>548</v>
      </c>
      <c r="Y93" s="788" t="s">
        <v>548</v>
      </c>
      <c r="Z93" s="746"/>
      <c r="AA93" s="746"/>
      <c r="AB93" s="746"/>
      <c r="AC93" s="788" t="s">
        <v>548</v>
      </c>
      <c r="AD93" s="746" t="s">
        <v>1447</v>
      </c>
      <c r="AE93" s="746"/>
      <c r="AF93" s="788" t="s">
        <v>548</v>
      </c>
      <c r="AG93" s="746" t="s">
        <v>1448</v>
      </c>
      <c r="AH93" s="788" t="s">
        <v>548</v>
      </c>
      <c r="AI93" s="746"/>
      <c r="AJ93" s="746"/>
      <c r="AK93" s="788" t="s">
        <v>548</v>
      </c>
      <c r="AL93" s="788" t="s">
        <v>548</v>
      </c>
      <c r="AM93" s="788" t="s">
        <v>548</v>
      </c>
      <c r="AN93" s="746"/>
      <c r="AO93" s="746"/>
      <c r="AP93" s="788" t="s">
        <v>548</v>
      </c>
      <c r="AQ93" s="788" t="s">
        <v>548</v>
      </c>
      <c r="AR93" s="788" t="s">
        <v>548</v>
      </c>
      <c r="AS93" s="788" t="s">
        <v>548</v>
      </c>
      <c r="AT93" s="746"/>
      <c r="AU93" s="788" t="s">
        <v>548</v>
      </c>
      <c r="AV93" s="788" t="s">
        <v>548</v>
      </c>
      <c r="AW93" s="746"/>
      <c r="AX93" s="746"/>
      <c r="AY93" s="788" t="s">
        <v>548</v>
      </c>
      <c r="AZ93" s="788" t="s">
        <v>548</v>
      </c>
      <c r="BA93" s="788" t="s">
        <v>548</v>
      </c>
      <c r="BB93" s="121" t="s">
        <v>1449</v>
      </c>
      <c r="BC93" s="22"/>
      <c r="BD93" s="121" t="s">
        <v>548</v>
      </c>
      <c r="BF93" s="121" t="s">
        <v>548</v>
      </c>
      <c r="BG93" s="22"/>
      <c r="BH93" s="22"/>
      <c r="BI93" s="22"/>
      <c r="BK93" s="121" t="s">
        <v>548</v>
      </c>
      <c r="BM93" s="121" t="s">
        <v>548</v>
      </c>
      <c r="BN93" s="121" t="s">
        <v>548</v>
      </c>
      <c r="BO93" s="121" t="s">
        <v>548</v>
      </c>
      <c r="BP93" s="121" t="s">
        <v>548</v>
      </c>
      <c r="BQ93" s="121" t="s">
        <v>548</v>
      </c>
      <c r="BR93" t="s">
        <v>1450</v>
      </c>
      <c r="BT93" s="121" t="s">
        <v>548</v>
      </c>
      <c r="BU93" s="121" t="s">
        <v>548</v>
      </c>
      <c r="BV93" s="121" t="s">
        <v>548</v>
      </c>
      <c r="BX93" s="121" t="s">
        <v>548</v>
      </c>
      <c r="BY93" s="121" t="s">
        <v>548</v>
      </c>
      <c r="BZ93" s="121" t="s">
        <v>548</v>
      </c>
      <c r="CA93" s="122" t="s">
        <v>548</v>
      </c>
      <c r="CC93" s="179" t="s">
        <v>379</v>
      </c>
      <c r="CD93" s="130" t="s">
        <v>1451</v>
      </c>
    </row>
    <row r="94" spans="1:82" x14ac:dyDescent="0.25">
      <c r="A94" s="787"/>
      <c r="B94" s="788"/>
      <c r="C94" s="788"/>
      <c r="D94" s="788"/>
      <c r="E94" s="746"/>
      <c r="F94" s="788"/>
      <c r="G94" s="788"/>
      <c r="H94" s="788"/>
      <c r="I94" s="788"/>
      <c r="J94" s="746"/>
      <c r="K94" s="746"/>
      <c r="L94" s="746"/>
      <c r="M94" s="746"/>
      <c r="N94" s="788" t="s">
        <v>548</v>
      </c>
      <c r="O94" s="746" t="s">
        <v>1452</v>
      </c>
      <c r="P94" s="788" t="s">
        <v>548</v>
      </c>
      <c r="Q94" s="788" t="s">
        <v>1453</v>
      </c>
      <c r="R94" s="788" t="s">
        <v>548</v>
      </c>
      <c r="S94" s="788" t="s">
        <v>548</v>
      </c>
      <c r="T94" s="746"/>
      <c r="U94" s="746"/>
      <c r="V94" s="746"/>
      <c r="W94" s="788" t="s">
        <v>548</v>
      </c>
      <c r="X94" s="788" t="s">
        <v>548</v>
      </c>
      <c r="Y94" s="788" t="s">
        <v>548</v>
      </c>
      <c r="Z94" s="746"/>
      <c r="AA94" s="746"/>
      <c r="AB94" s="746"/>
      <c r="AC94" s="788" t="s">
        <v>548</v>
      </c>
      <c r="AD94" s="788" t="s">
        <v>1454</v>
      </c>
      <c r="AE94" s="746"/>
      <c r="AF94" s="788" t="s">
        <v>548</v>
      </c>
      <c r="AG94" s="746" t="s">
        <v>1455</v>
      </c>
      <c r="AH94" s="788" t="s">
        <v>548</v>
      </c>
      <c r="AI94" s="746"/>
      <c r="AJ94" s="746"/>
      <c r="AK94" s="788" t="s">
        <v>548</v>
      </c>
      <c r="AL94" s="788" t="s">
        <v>548</v>
      </c>
      <c r="AM94" s="788" t="s">
        <v>548</v>
      </c>
      <c r="AN94" s="746"/>
      <c r="AO94" s="746"/>
      <c r="AP94" s="788" t="s">
        <v>548</v>
      </c>
      <c r="AQ94" s="788" t="s">
        <v>548</v>
      </c>
      <c r="AR94" s="788" t="s">
        <v>548</v>
      </c>
      <c r="AS94" s="788" t="s">
        <v>548</v>
      </c>
      <c r="AT94" s="746"/>
      <c r="AU94" s="788" t="s">
        <v>548</v>
      </c>
      <c r="AV94" s="788" t="s">
        <v>548</v>
      </c>
      <c r="AW94" s="746"/>
      <c r="AX94" s="746"/>
      <c r="AY94" s="788" t="s">
        <v>548</v>
      </c>
      <c r="AZ94" s="788" t="s">
        <v>548</v>
      </c>
      <c r="BA94" s="788" t="s">
        <v>548</v>
      </c>
      <c r="BB94" s="121" t="s">
        <v>1456</v>
      </c>
      <c r="BC94" s="22"/>
      <c r="BD94" s="121" t="s">
        <v>548</v>
      </c>
      <c r="BF94" s="121" t="s">
        <v>548</v>
      </c>
      <c r="BG94" s="22"/>
      <c r="BH94" s="22"/>
      <c r="BI94" s="22"/>
      <c r="BK94" s="121" t="s">
        <v>548</v>
      </c>
      <c r="BM94" s="121" t="s">
        <v>548</v>
      </c>
      <c r="BN94" s="121" t="s">
        <v>548</v>
      </c>
      <c r="BO94" s="121" t="s">
        <v>548</v>
      </c>
      <c r="BP94" s="121" t="s">
        <v>548</v>
      </c>
      <c r="BQ94" s="121" t="s">
        <v>548</v>
      </c>
      <c r="BR94" t="s">
        <v>1457</v>
      </c>
      <c r="BT94" s="121" t="s">
        <v>548</v>
      </c>
      <c r="BU94" s="121" t="s">
        <v>548</v>
      </c>
      <c r="BV94" s="121" t="s">
        <v>548</v>
      </c>
      <c r="BX94" s="121" t="s">
        <v>548</v>
      </c>
      <c r="BY94" s="121" t="s">
        <v>548</v>
      </c>
      <c r="BZ94" s="121" t="s">
        <v>548</v>
      </c>
      <c r="CA94" s="122" t="s">
        <v>548</v>
      </c>
      <c r="CC94" s="179" t="s">
        <v>380</v>
      </c>
      <c r="CD94" s="130" t="s">
        <v>1458</v>
      </c>
    </row>
    <row r="95" spans="1:82" x14ac:dyDescent="0.25">
      <c r="A95" s="787"/>
      <c r="B95" s="788"/>
      <c r="C95" s="788"/>
      <c r="D95" s="788"/>
      <c r="E95" s="746"/>
      <c r="F95" s="788"/>
      <c r="G95" s="788"/>
      <c r="H95" s="788"/>
      <c r="I95" s="788"/>
      <c r="J95" s="746"/>
      <c r="K95" s="746"/>
      <c r="L95" s="746"/>
      <c r="M95" s="746"/>
      <c r="N95" s="788" t="s">
        <v>548</v>
      </c>
      <c r="O95" s="746" t="s">
        <v>1459</v>
      </c>
      <c r="P95" s="788" t="s">
        <v>548</v>
      </c>
      <c r="Q95" s="788" t="s">
        <v>1460</v>
      </c>
      <c r="R95" s="788" t="s">
        <v>548</v>
      </c>
      <c r="S95" s="788" t="s">
        <v>548</v>
      </c>
      <c r="T95" s="746"/>
      <c r="U95" s="746"/>
      <c r="V95" s="746"/>
      <c r="W95" s="788" t="s">
        <v>548</v>
      </c>
      <c r="X95" s="788" t="s">
        <v>548</v>
      </c>
      <c r="Y95" s="788" t="s">
        <v>548</v>
      </c>
      <c r="Z95" s="746"/>
      <c r="AA95" s="746"/>
      <c r="AB95" s="746"/>
      <c r="AC95" s="788" t="s">
        <v>548</v>
      </c>
      <c r="AD95" s="788" t="s">
        <v>1461</v>
      </c>
      <c r="AE95" s="746"/>
      <c r="AF95" s="788" t="s">
        <v>548</v>
      </c>
      <c r="AG95" s="746" t="s">
        <v>1462</v>
      </c>
      <c r="AH95" s="788" t="s">
        <v>548</v>
      </c>
      <c r="AI95" s="746"/>
      <c r="AJ95" s="746"/>
      <c r="AK95" s="788" t="s">
        <v>548</v>
      </c>
      <c r="AL95" s="788" t="s">
        <v>548</v>
      </c>
      <c r="AM95" s="788" t="s">
        <v>548</v>
      </c>
      <c r="AN95" s="746"/>
      <c r="AO95" s="746"/>
      <c r="AP95" s="788" t="s">
        <v>548</v>
      </c>
      <c r="AQ95" s="788" t="s">
        <v>548</v>
      </c>
      <c r="AR95" s="788" t="s">
        <v>548</v>
      </c>
      <c r="AS95" s="788" t="s">
        <v>548</v>
      </c>
      <c r="AT95" s="746"/>
      <c r="AU95" s="788" t="s">
        <v>548</v>
      </c>
      <c r="AV95" s="788" t="s">
        <v>548</v>
      </c>
      <c r="AW95" s="746"/>
      <c r="AX95" s="746"/>
      <c r="AY95" s="788" t="s">
        <v>548</v>
      </c>
      <c r="AZ95" s="788" t="s">
        <v>548</v>
      </c>
      <c r="BA95" s="788" t="s">
        <v>548</v>
      </c>
      <c r="BB95" s="121" t="s">
        <v>1463</v>
      </c>
      <c r="BC95" s="22"/>
      <c r="BD95" s="121" t="s">
        <v>548</v>
      </c>
      <c r="BF95" s="121" t="s">
        <v>548</v>
      </c>
      <c r="BG95" s="22"/>
      <c r="BH95" s="22"/>
      <c r="BI95" s="22"/>
      <c r="BK95" s="121" t="s">
        <v>548</v>
      </c>
      <c r="BM95" s="121" t="s">
        <v>548</v>
      </c>
      <c r="BN95" s="121" t="s">
        <v>548</v>
      </c>
      <c r="BO95" s="121" t="s">
        <v>548</v>
      </c>
      <c r="BP95" s="121" t="s">
        <v>548</v>
      </c>
      <c r="BQ95" s="121" t="s">
        <v>548</v>
      </c>
      <c r="BR95" t="s">
        <v>1464</v>
      </c>
      <c r="BT95" s="121" t="s">
        <v>548</v>
      </c>
      <c r="BU95" s="121" t="s">
        <v>548</v>
      </c>
      <c r="BV95" s="121" t="s">
        <v>548</v>
      </c>
      <c r="BX95" s="121" t="s">
        <v>548</v>
      </c>
      <c r="BY95" s="121" t="s">
        <v>548</v>
      </c>
      <c r="BZ95" s="121" t="s">
        <v>548</v>
      </c>
      <c r="CA95" s="122" t="s">
        <v>548</v>
      </c>
      <c r="CC95" s="179" t="s">
        <v>1465</v>
      </c>
      <c r="CD95" s="130" t="s">
        <v>1466</v>
      </c>
    </row>
    <row r="96" spans="1:82" x14ac:dyDescent="0.25">
      <c r="A96" s="787"/>
      <c r="B96" s="788"/>
      <c r="C96" s="788"/>
      <c r="D96" s="788"/>
      <c r="E96" s="746"/>
      <c r="F96" s="788"/>
      <c r="G96" s="788"/>
      <c r="H96" s="788"/>
      <c r="I96" s="788"/>
      <c r="J96" s="746"/>
      <c r="K96" s="746"/>
      <c r="L96" s="746"/>
      <c r="M96" s="746"/>
      <c r="N96" s="788" t="s">
        <v>548</v>
      </c>
      <c r="O96" s="746" t="s">
        <v>1467</v>
      </c>
      <c r="P96" s="788" t="s">
        <v>548</v>
      </c>
      <c r="Q96" s="788" t="s">
        <v>1468</v>
      </c>
      <c r="R96" s="788" t="s">
        <v>548</v>
      </c>
      <c r="S96" s="788" t="s">
        <v>548</v>
      </c>
      <c r="T96" s="746"/>
      <c r="U96" s="746"/>
      <c r="V96" s="746"/>
      <c r="W96" s="788" t="s">
        <v>548</v>
      </c>
      <c r="X96" s="788" t="s">
        <v>548</v>
      </c>
      <c r="Y96" s="788" t="s">
        <v>548</v>
      </c>
      <c r="Z96" s="746"/>
      <c r="AA96" s="746"/>
      <c r="AB96" s="746"/>
      <c r="AC96" s="788" t="s">
        <v>548</v>
      </c>
      <c r="AD96" s="788" t="s">
        <v>1469</v>
      </c>
      <c r="AE96" s="746"/>
      <c r="AF96" s="788" t="s">
        <v>548</v>
      </c>
      <c r="AG96" s="746" t="s">
        <v>1470</v>
      </c>
      <c r="AH96" s="788" t="s">
        <v>548</v>
      </c>
      <c r="AI96" s="746"/>
      <c r="AJ96" s="746"/>
      <c r="AK96" s="788" t="s">
        <v>548</v>
      </c>
      <c r="AL96" s="788" t="s">
        <v>548</v>
      </c>
      <c r="AM96" s="788" t="s">
        <v>548</v>
      </c>
      <c r="AN96" s="746"/>
      <c r="AO96" s="746"/>
      <c r="AP96" s="788" t="s">
        <v>548</v>
      </c>
      <c r="AQ96" s="788" t="s">
        <v>548</v>
      </c>
      <c r="AR96" s="788" t="s">
        <v>548</v>
      </c>
      <c r="AS96" s="788" t="s">
        <v>548</v>
      </c>
      <c r="AT96" s="746"/>
      <c r="AU96" s="788" t="s">
        <v>548</v>
      </c>
      <c r="AV96" s="788" t="s">
        <v>548</v>
      </c>
      <c r="AW96" s="746"/>
      <c r="AX96" s="746"/>
      <c r="AY96" s="788" t="s">
        <v>548</v>
      </c>
      <c r="AZ96" s="788" t="s">
        <v>548</v>
      </c>
      <c r="BA96" s="788" t="s">
        <v>548</v>
      </c>
      <c r="BB96" s="121" t="s">
        <v>1471</v>
      </c>
      <c r="BC96" s="22"/>
      <c r="BD96" s="121" t="s">
        <v>548</v>
      </c>
      <c r="BF96" s="121" t="s">
        <v>548</v>
      </c>
      <c r="BG96" s="22"/>
      <c r="BH96" s="22"/>
      <c r="BI96" s="22"/>
      <c r="BK96" s="121" t="s">
        <v>548</v>
      </c>
      <c r="BM96" s="121" t="s">
        <v>548</v>
      </c>
      <c r="BN96" s="121" t="s">
        <v>548</v>
      </c>
      <c r="BO96" s="121" t="s">
        <v>548</v>
      </c>
      <c r="BP96" s="121" t="s">
        <v>548</v>
      </c>
      <c r="BQ96" s="121" t="s">
        <v>548</v>
      </c>
      <c r="BR96" t="s">
        <v>1472</v>
      </c>
      <c r="BT96" s="121" t="s">
        <v>548</v>
      </c>
      <c r="BU96" s="121" t="s">
        <v>548</v>
      </c>
      <c r="BV96" s="121" t="s">
        <v>548</v>
      </c>
      <c r="BX96" s="121" t="s">
        <v>548</v>
      </c>
      <c r="BY96" s="121" t="s">
        <v>548</v>
      </c>
      <c r="BZ96" s="121" t="s">
        <v>548</v>
      </c>
      <c r="CA96" s="122" t="s">
        <v>548</v>
      </c>
      <c r="CC96" s="179" t="s">
        <v>381</v>
      </c>
      <c r="CD96" s="130" t="s">
        <v>1473</v>
      </c>
    </row>
    <row r="97" spans="1:82" x14ac:dyDescent="0.25">
      <c r="A97" s="787"/>
      <c r="B97" s="788"/>
      <c r="C97" s="788"/>
      <c r="D97" s="788"/>
      <c r="E97" s="746"/>
      <c r="F97" s="788"/>
      <c r="G97" s="788"/>
      <c r="H97" s="788"/>
      <c r="I97" s="788"/>
      <c r="J97" s="746"/>
      <c r="K97" s="746"/>
      <c r="L97" s="746"/>
      <c r="M97" s="746"/>
      <c r="N97" s="788" t="s">
        <v>548</v>
      </c>
      <c r="O97" s="746" t="s">
        <v>1474</v>
      </c>
      <c r="P97" s="788" t="s">
        <v>548</v>
      </c>
      <c r="Q97" s="788" t="s">
        <v>1475</v>
      </c>
      <c r="R97" s="788" t="s">
        <v>548</v>
      </c>
      <c r="S97" s="788" t="s">
        <v>548</v>
      </c>
      <c r="T97" s="746"/>
      <c r="U97" s="746"/>
      <c r="V97" s="746"/>
      <c r="W97" s="788" t="s">
        <v>548</v>
      </c>
      <c r="X97" s="788" t="s">
        <v>548</v>
      </c>
      <c r="Y97" s="788" t="s">
        <v>548</v>
      </c>
      <c r="Z97" s="746"/>
      <c r="AA97" s="746"/>
      <c r="AB97" s="746"/>
      <c r="AC97" s="788" t="s">
        <v>548</v>
      </c>
      <c r="AD97" s="788" t="s">
        <v>1476</v>
      </c>
      <c r="AE97" s="746"/>
      <c r="AF97" s="788" t="s">
        <v>548</v>
      </c>
      <c r="AG97" s="746" t="s">
        <v>1477</v>
      </c>
      <c r="AH97" s="788" t="s">
        <v>548</v>
      </c>
      <c r="AI97" s="746"/>
      <c r="AJ97" s="746"/>
      <c r="AK97" s="788" t="s">
        <v>548</v>
      </c>
      <c r="AL97" s="788" t="s">
        <v>548</v>
      </c>
      <c r="AM97" s="788" t="s">
        <v>548</v>
      </c>
      <c r="AN97" s="746"/>
      <c r="AO97" s="746"/>
      <c r="AP97" s="788" t="s">
        <v>548</v>
      </c>
      <c r="AQ97" s="788" t="s">
        <v>548</v>
      </c>
      <c r="AR97" s="788" t="s">
        <v>548</v>
      </c>
      <c r="AS97" s="788" t="s">
        <v>548</v>
      </c>
      <c r="AT97" s="746"/>
      <c r="AU97" s="788" t="s">
        <v>548</v>
      </c>
      <c r="AV97" s="788" t="s">
        <v>548</v>
      </c>
      <c r="AW97" s="746"/>
      <c r="AX97" s="746"/>
      <c r="AY97" s="788" t="s">
        <v>548</v>
      </c>
      <c r="AZ97" s="788" t="s">
        <v>548</v>
      </c>
      <c r="BA97" s="788" t="s">
        <v>548</v>
      </c>
      <c r="BB97" s="121" t="s">
        <v>1478</v>
      </c>
      <c r="BC97" s="22"/>
      <c r="BD97" s="121" t="s">
        <v>548</v>
      </c>
      <c r="BF97" s="121" t="s">
        <v>548</v>
      </c>
      <c r="BG97" s="22"/>
      <c r="BH97" s="22"/>
      <c r="BI97" s="22"/>
      <c r="BK97" s="121" t="s">
        <v>548</v>
      </c>
      <c r="BM97" s="121" t="s">
        <v>548</v>
      </c>
      <c r="BN97" s="121" t="s">
        <v>548</v>
      </c>
      <c r="BO97" s="121" t="s">
        <v>548</v>
      </c>
      <c r="BP97" s="121" t="s">
        <v>548</v>
      </c>
      <c r="BQ97" s="121" t="s">
        <v>548</v>
      </c>
      <c r="BR97" t="s">
        <v>1479</v>
      </c>
      <c r="BT97" s="121" t="s">
        <v>548</v>
      </c>
      <c r="BU97" s="121" t="s">
        <v>548</v>
      </c>
      <c r="BV97" s="121" t="s">
        <v>548</v>
      </c>
      <c r="BX97" s="121" t="s">
        <v>548</v>
      </c>
      <c r="BY97" s="121" t="s">
        <v>548</v>
      </c>
      <c r="BZ97" s="121" t="s">
        <v>548</v>
      </c>
      <c r="CA97" s="122" t="s">
        <v>548</v>
      </c>
      <c r="CC97" s="179" t="s">
        <v>382</v>
      </c>
      <c r="CD97" s="130" t="s">
        <v>1480</v>
      </c>
    </row>
    <row r="98" spans="1:82" x14ac:dyDescent="0.25">
      <c r="A98" s="787"/>
      <c r="B98" s="788"/>
      <c r="C98" s="788"/>
      <c r="D98" s="788"/>
      <c r="E98" s="746"/>
      <c r="F98" s="788"/>
      <c r="G98" s="788"/>
      <c r="H98" s="788"/>
      <c r="I98" s="788"/>
      <c r="J98" s="746"/>
      <c r="K98" s="746"/>
      <c r="L98" s="746"/>
      <c r="M98" s="746"/>
      <c r="N98" s="788" t="s">
        <v>548</v>
      </c>
      <c r="O98" s="746" t="s">
        <v>1481</v>
      </c>
      <c r="P98" s="788" t="s">
        <v>548</v>
      </c>
      <c r="Q98" s="788" t="s">
        <v>1482</v>
      </c>
      <c r="R98" s="788" t="s">
        <v>548</v>
      </c>
      <c r="S98" s="788" t="s">
        <v>548</v>
      </c>
      <c r="T98" s="746"/>
      <c r="U98" s="746"/>
      <c r="V98" s="746"/>
      <c r="W98" s="788" t="s">
        <v>548</v>
      </c>
      <c r="X98" s="788" t="s">
        <v>548</v>
      </c>
      <c r="Y98" s="788" t="s">
        <v>548</v>
      </c>
      <c r="Z98" s="746"/>
      <c r="AA98" s="746"/>
      <c r="AB98" s="746"/>
      <c r="AC98" s="788" t="s">
        <v>548</v>
      </c>
      <c r="AD98" s="788" t="s">
        <v>1483</v>
      </c>
      <c r="AE98" s="746"/>
      <c r="AF98" s="788" t="s">
        <v>548</v>
      </c>
      <c r="AG98" s="746" t="s">
        <v>1484</v>
      </c>
      <c r="AH98" s="788" t="s">
        <v>548</v>
      </c>
      <c r="AI98" s="746"/>
      <c r="AJ98" s="746"/>
      <c r="AK98" s="788" t="s">
        <v>548</v>
      </c>
      <c r="AL98" s="788" t="s">
        <v>548</v>
      </c>
      <c r="AM98" s="788" t="s">
        <v>548</v>
      </c>
      <c r="AN98" s="746"/>
      <c r="AO98" s="746"/>
      <c r="AP98" s="788" t="s">
        <v>548</v>
      </c>
      <c r="AQ98" s="788" t="s">
        <v>548</v>
      </c>
      <c r="AR98" s="788" t="s">
        <v>548</v>
      </c>
      <c r="AS98" s="788" t="s">
        <v>548</v>
      </c>
      <c r="AT98" s="746"/>
      <c r="AU98" s="788" t="s">
        <v>548</v>
      </c>
      <c r="AV98" s="788" t="s">
        <v>548</v>
      </c>
      <c r="AW98" s="746"/>
      <c r="AX98" s="746"/>
      <c r="AY98" s="788" t="s">
        <v>548</v>
      </c>
      <c r="AZ98" s="788" t="s">
        <v>548</v>
      </c>
      <c r="BA98" s="788" t="s">
        <v>548</v>
      </c>
      <c r="BB98" s="121" t="s">
        <v>1485</v>
      </c>
      <c r="BC98" s="22"/>
      <c r="BD98" s="121" t="s">
        <v>548</v>
      </c>
      <c r="BF98" s="121" t="s">
        <v>548</v>
      </c>
      <c r="BG98" s="22"/>
      <c r="BH98" s="22"/>
      <c r="BI98" s="22"/>
      <c r="BK98" s="121" t="s">
        <v>548</v>
      </c>
      <c r="BM98" s="121" t="s">
        <v>548</v>
      </c>
      <c r="BN98" s="121" t="s">
        <v>548</v>
      </c>
      <c r="BO98" s="121" t="s">
        <v>548</v>
      </c>
      <c r="BP98" s="121" t="s">
        <v>548</v>
      </c>
      <c r="BQ98" s="121" t="s">
        <v>548</v>
      </c>
      <c r="BR98" t="s">
        <v>1486</v>
      </c>
      <c r="BT98" s="121" t="s">
        <v>548</v>
      </c>
      <c r="BU98" s="121" t="s">
        <v>548</v>
      </c>
      <c r="BV98" s="121" t="s">
        <v>548</v>
      </c>
      <c r="BX98" s="121" t="s">
        <v>548</v>
      </c>
      <c r="BY98" s="121" t="s">
        <v>548</v>
      </c>
      <c r="BZ98" s="121" t="s">
        <v>548</v>
      </c>
      <c r="CA98" s="122" t="s">
        <v>548</v>
      </c>
      <c r="CC98" s="179" t="s">
        <v>383</v>
      </c>
      <c r="CD98" s="130" t="s">
        <v>1487</v>
      </c>
    </row>
    <row r="99" spans="1:82" x14ac:dyDescent="0.25">
      <c r="A99" s="787"/>
      <c r="B99" s="788"/>
      <c r="C99" s="788"/>
      <c r="D99" s="788"/>
      <c r="E99" s="746"/>
      <c r="F99" s="788"/>
      <c r="G99" s="788"/>
      <c r="H99" s="788"/>
      <c r="I99" s="788"/>
      <c r="J99" s="746"/>
      <c r="K99" s="746"/>
      <c r="L99" s="746"/>
      <c r="M99" s="746"/>
      <c r="N99" s="788" t="s">
        <v>548</v>
      </c>
      <c r="O99" s="746" t="s">
        <v>1488</v>
      </c>
      <c r="P99" s="788" t="s">
        <v>548</v>
      </c>
      <c r="Q99" s="788" t="s">
        <v>1489</v>
      </c>
      <c r="R99" s="788" t="s">
        <v>548</v>
      </c>
      <c r="S99" s="788" t="s">
        <v>548</v>
      </c>
      <c r="T99" s="746"/>
      <c r="U99" s="746"/>
      <c r="V99" s="746"/>
      <c r="W99" s="788" t="s">
        <v>548</v>
      </c>
      <c r="X99" s="788" t="s">
        <v>548</v>
      </c>
      <c r="Y99" s="788" t="s">
        <v>548</v>
      </c>
      <c r="Z99" s="746"/>
      <c r="AA99" s="746"/>
      <c r="AB99" s="746"/>
      <c r="AC99" s="788" t="s">
        <v>548</v>
      </c>
      <c r="AD99" s="788" t="s">
        <v>1490</v>
      </c>
      <c r="AE99" s="746"/>
      <c r="AF99" s="788" t="s">
        <v>548</v>
      </c>
      <c r="AG99" s="746" t="s">
        <v>1491</v>
      </c>
      <c r="AH99" s="788" t="s">
        <v>548</v>
      </c>
      <c r="AI99" s="746"/>
      <c r="AJ99" s="746"/>
      <c r="AK99" s="788" t="s">
        <v>548</v>
      </c>
      <c r="AL99" s="788" t="s">
        <v>548</v>
      </c>
      <c r="AM99" s="788" t="s">
        <v>548</v>
      </c>
      <c r="AN99" s="746"/>
      <c r="AO99" s="746"/>
      <c r="AP99" s="788" t="s">
        <v>548</v>
      </c>
      <c r="AQ99" s="788" t="s">
        <v>548</v>
      </c>
      <c r="AR99" s="788" t="s">
        <v>548</v>
      </c>
      <c r="AS99" s="788" t="s">
        <v>548</v>
      </c>
      <c r="AT99" s="746"/>
      <c r="AU99" s="788" t="s">
        <v>548</v>
      </c>
      <c r="AV99" s="788" t="s">
        <v>548</v>
      </c>
      <c r="AW99" s="746"/>
      <c r="AX99" s="746"/>
      <c r="AY99" s="788" t="s">
        <v>548</v>
      </c>
      <c r="AZ99" s="788" t="s">
        <v>548</v>
      </c>
      <c r="BA99" s="788" t="s">
        <v>548</v>
      </c>
      <c r="BB99" s="121" t="s">
        <v>548</v>
      </c>
      <c r="BC99" s="22"/>
      <c r="BD99" s="121" t="s">
        <v>548</v>
      </c>
      <c r="BF99" s="121" t="s">
        <v>548</v>
      </c>
      <c r="BG99" s="22"/>
      <c r="BH99" s="22"/>
      <c r="BI99" s="22"/>
      <c r="BK99" s="121" t="s">
        <v>548</v>
      </c>
      <c r="BM99" s="121" t="s">
        <v>548</v>
      </c>
      <c r="BN99" s="121" t="s">
        <v>548</v>
      </c>
      <c r="BO99" s="121" t="s">
        <v>548</v>
      </c>
      <c r="BP99" s="121" t="s">
        <v>548</v>
      </c>
      <c r="BQ99" s="121" t="s">
        <v>548</v>
      </c>
      <c r="BR99" t="s">
        <v>1492</v>
      </c>
      <c r="BT99" s="121" t="s">
        <v>548</v>
      </c>
      <c r="BU99" s="121" t="s">
        <v>548</v>
      </c>
      <c r="BV99" s="121" t="s">
        <v>548</v>
      </c>
      <c r="BX99" s="121" t="s">
        <v>548</v>
      </c>
      <c r="BY99" s="121" t="s">
        <v>548</v>
      </c>
      <c r="BZ99" s="121" t="s">
        <v>548</v>
      </c>
      <c r="CA99" s="122" t="s">
        <v>548</v>
      </c>
      <c r="CC99" s="179" t="s">
        <v>384</v>
      </c>
      <c r="CD99" s="130" t="s">
        <v>1493</v>
      </c>
    </row>
    <row r="100" spans="1:82" x14ac:dyDescent="0.25">
      <c r="A100" s="787"/>
      <c r="B100" s="788"/>
      <c r="C100" s="788"/>
      <c r="D100" s="788"/>
      <c r="E100" s="746"/>
      <c r="F100" s="788"/>
      <c r="G100" s="788"/>
      <c r="H100" s="788"/>
      <c r="I100" s="788"/>
      <c r="J100" s="746"/>
      <c r="K100" s="746"/>
      <c r="L100" s="746"/>
      <c r="M100" s="746"/>
      <c r="N100" s="788" t="s">
        <v>548</v>
      </c>
      <c r="O100" s="746" t="s">
        <v>1494</v>
      </c>
      <c r="P100" s="788" t="s">
        <v>548</v>
      </c>
      <c r="Q100" s="788" t="s">
        <v>1495</v>
      </c>
      <c r="R100" s="788" t="s">
        <v>548</v>
      </c>
      <c r="S100" s="788" t="s">
        <v>548</v>
      </c>
      <c r="T100" s="746"/>
      <c r="U100" s="746"/>
      <c r="V100" s="746"/>
      <c r="W100" s="788" t="s">
        <v>548</v>
      </c>
      <c r="X100" s="788" t="s">
        <v>548</v>
      </c>
      <c r="Y100" s="788" t="s">
        <v>548</v>
      </c>
      <c r="Z100" s="746"/>
      <c r="AA100" s="746"/>
      <c r="AB100" s="746"/>
      <c r="AC100" s="788" t="s">
        <v>548</v>
      </c>
      <c r="AD100" s="788" t="s">
        <v>1496</v>
      </c>
      <c r="AE100" s="746"/>
      <c r="AF100" s="788" t="s">
        <v>548</v>
      </c>
      <c r="AG100" s="746" t="s">
        <v>1497</v>
      </c>
      <c r="AH100" s="788" t="s">
        <v>548</v>
      </c>
      <c r="AI100" s="746"/>
      <c r="AJ100" s="746"/>
      <c r="AK100" s="788" t="s">
        <v>548</v>
      </c>
      <c r="AL100" s="788" t="s">
        <v>548</v>
      </c>
      <c r="AM100" s="788" t="s">
        <v>548</v>
      </c>
      <c r="AN100" s="746"/>
      <c r="AO100" s="746"/>
      <c r="AP100" s="788" t="s">
        <v>548</v>
      </c>
      <c r="AQ100" s="788" t="s">
        <v>548</v>
      </c>
      <c r="AR100" s="788" t="s">
        <v>548</v>
      </c>
      <c r="AS100" s="788" t="s">
        <v>548</v>
      </c>
      <c r="AT100" s="746"/>
      <c r="AU100" s="788" t="s">
        <v>548</v>
      </c>
      <c r="AV100" s="788" t="s">
        <v>548</v>
      </c>
      <c r="AW100" s="746"/>
      <c r="AX100" s="746"/>
      <c r="AY100" s="788" t="s">
        <v>548</v>
      </c>
      <c r="AZ100" s="788" t="s">
        <v>548</v>
      </c>
      <c r="BA100" s="788" t="s">
        <v>548</v>
      </c>
      <c r="BB100" s="121" t="s">
        <v>548</v>
      </c>
      <c r="BC100" s="22"/>
      <c r="BD100" s="121" t="s">
        <v>548</v>
      </c>
      <c r="BF100" s="121" t="s">
        <v>548</v>
      </c>
      <c r="BG100" s="22"/>
      <c r="BH100" s="22"/>
      <c r="BI100" s="22"/>
      <c r="BK100" s="121" t="s">
        <v>548</v>
      </c>
      <c r="BM100" s="121" t="s">
        <v>548</v>
      </c>
      <c r="BN100" s="121" t="s">
        <v>548</v>
      </c>
      <c r="BO100" s="121" t="s">
        <v>548</v>
      </c>
      <c r="BP100" s="121" t="s">
        <v>548</v>
      </c>
      <c r="BQ100" s="121" t="s">
        <v>548</v>
      </c>
      <c r="BR100" t="s">
        <v>1498</v>
      </c>
      <c r="BT100" s="121" t="s">
        <v>548</v>
      </c>
      <c r="BU100" s="121" t="s">
        <v>548</v>
      </c>
      <c r="BV100" s="121" t="s">
        <v>548</v>
      </c>
      <c r="BX100" s="121" t="s">
        <v>548</v>
      </c>
      <c r="BY100" s="121" t="s">
        <v>548</v>
      </c>
      <c r="BZ100" s="121" t="s">
        <v>548</v>
      </c>
      <c r="CA100" s="122" t="s">
        <v>548</v>
      </c>
      <c r="CC100" s="179" t="s">
        <v>385</v>
      </c>
      <c r="CD100" s="130" t="s">
        <v>1499</v>
      </c>
    </row>
    <row r="101" spans="1:82" x14ac:dyDescent="0.25">
      <c r="A101" s="787"/>
      <c r="B101" s="788"/>
      <c r="C101" s="788"/>
      <c r="D101" s="788"/>
      <c r="E101" s="746"/>
      <c r="F101" s="788"/>
      <c r="G101" s="788"/>
      <c r="H101" s="788"/>
      <c r="I101" s="788"/>
      <c r="J101" s="746"/>
      <c r="K101" s="746"/>
      <c r="L101" s="746"/>
      <c r="M101" s="746"/>
      <c r="N101" s="788" t="s">
        <v>548</v>
      </c>
      <c r="O101" s="746" t="s">
        <v>1500</v>
      </c>
      <c r="P101" s="788" t="s">
        <v>548</v>
      </c>
      <c r="Q101" s="788" t="s">
        <v>1501</v>
      </c>
      <c r="R101" s="788" t="s">
        <v>548</v>
      </c>
      <c r="S101" s="788" t="s">
        <v>548</v>
      </c>
      <c r="T101" s="746"/>
      <c r="U101" s="746"/>
      <c r="V101" s="746"/>
      <c r="W101" s="788" t="s">
        <v>548</v>
      </c>
      <c r="X101" s="788" t="s">
        <v>548</v>
      </c>
      <c r="Y101" s="788" t="s">
        <v>548</v>
      </c>
      <c r="Z101" s="746"/>
      <c r="AA101" s="746"/>
      <c r="AB101" s="746"/>
      <c r="AC101" s="788" t="s">
        <v>548</v>
      </c>
      <c r="AD101" s="788" t="s">
        <v>1502</v>
      </c>
      <c r="AE101" s="746"/>
      <c r="AF101" s="788" t="s">
        <v>548</v>
      </c>
      <c r="AG101" s="746" t="s">
        <v>1503</v>
      </c>
      <c r="AH101" s="788" t="s">
        <v>548</v>
      </c>
      <c r="AI101" s="746"/>
      <c r="AJ101" s="746"/>
      <c r="AK101" s="788" t="s">
        <v>548</v>
      </c>
      <c r="AL101" s="788" t="s">
        <v>548</v>
      </c>
      <c r="AM101" s="788" t="s">
        <v>548</v>
      </c>
      <c r="AN101" s="746"/>
      <c r="AO101" s="746"/>
      <c r="AP101" s="788" t="s">
        <v>548</v>
      </c>
      <c r="AQ101" s="788" t="s">
        <v>548</v>
      </c>
      <c r="AR101" s="788" t="s">
        <v>548</v>
      </c>
      <c r="AS101" s="788" t="s">
        <v>548</v>
      </c>
      <c r="AT101" s="746"/>
      <c r="AU101" s="788" t="s">
        <v>548</v>
      </c>
      <c r="AV101" s="788" t="s">
        <v>548</v>
      </c>
      <c r="AW101" s="746"/>
      <c r="AX101" s="746"/>
      <c r="AY101" s="788" t="s">
        <v>548</v>
      </c>
      <c r="AZ101" s="788" t="s">
        <v>548</v>
      </c>
      <c r="BA101" s="788" t="s">
        <v>548</v>
      </c>
      <c r="BB101" s="121" t="s">
        <v>548</v>
      </c>
      <c r="BC101" s="22"/>
      <c r="BD101" s="121" t="s">
        <v>548</v>
      </c>
      <c r="BF101" s="121" t="s">
        <v>548</v>
      </c>
      <c r="BG101" s="22"/>
      <c r="BH101" s="22"/>
      <c r="BI101" s="22"/>
      <c r="BK101" s="121" t="s">
        <v>548</v>
      </c>
      <c r="BM101" s="121" t="s">
        <v>548</v>
      </c>
      <c r="BN101" s="121" t="s">
        <v>548</v>
      </c>
      <c r="BO101" s="121" t="s">
        <v>548</v>
      </c>
      <c r="BP101" s="121" t="s">
        <v>548</v>
      </c>
      <c r="BQ101" s="121" t="s">
        <v>548</v>
      </c>
      <c r="BR101" t="s">
        <v>1504</v>
      </c>
      <c r="BT101" s="121" t="s">
        <v>548</v>
      </c>
      <c r="BU101" s="121" t="s">
        <v>548</v>
      </c>
      <c r="BV101" s="121" t="s">
        <v>548</v>
      </c>
      <c r="BX101" s="121" t="s">
        <v>548</v>
      </c>
      <c r="BY101" s="121" t="s">
        <v>548</v>
      </c>
      <c r="BZ101" s="121" t="s">
        <v>548</v>
      </c>
      <c r="CA101" s="122" t="s">
        <v>548</v>
      </c>
      <c r="CC101" s="179" t="s">
        <v>386</v>
      </c>
      <c r="CD101" s="130" t="s">
        <v>1505</v>
      </c>
    </row>
    <row r="102" spans="1:82" x14ac:dyDescent="0.25">
      <c r="A102" s="787"/>
      <c r="B102" s="788"/>
      <c r="C102" s="788"/>
      <c r="D102" s="788"/>
      <c r="E102" s="746"/>
      <c r="F102" s="788"/>
      <c r="G102" s="788"/>
      <c r="H102" s="788"/>
      <c r="I102" s="788"/>
      <c r="J102" s="746"/>
      <c r="K102" s="746"/>
      <c r="L102" s="746"/>
      <c r="M102" s="746"/>
      <c r="N102" s="788" t="s">
        <v>548</v>
      </c>
      <c r="O102" s="746" t="s">
        <v>1506</v>
      </c>
      <c r="P102" s="788" t="s">
        <v>548</v>
      </c>
      <c r="Q102" s="788" t="s">
        <v>1507</v>
      </c>
      <c r="R102" s="788" t="s">
        <v>548</v>
      </c>
      <c r="S102" s="788" t="s">
        <v>548</v>
      </c>
      <c r="T102" s="746"/>
      <c r="U102" s="746"/>
      <c r="V102" s="746"/>
      <c r="W102" s="788" t="s">
        <v>548</v>
      </c>
      <c r="X102" s="788" t="s">
        <v>548</v>
      </c>
      <c r="Y102" s="788" t="s">
        <v>548</v>
      </c>
      <c r="Z102" s="746"/>
      <c r="AA102" s="746"/>
      <c r="AB102" s="746"/>
      <c r="AC102" s="788" t="s">
        <v>548</v>
      </c>
      <c r="AD102" s="788" t="s">
        <v>1508</v>
      </c>
      <c r="AE102" s="746"/>
      <c r="AF102" s="788" t="s">
        <v>548</v>
      </c>
      <c r="AG102" s="746" t="s">
        <v>1509</v>
      </c>
      <c r="AH102" s="788" t="s">
        <v>548</v>
      </c>
      <c r="AI102" s="746"/>
      <c r="AJ102" s="746"/>
      <c r="AK102" s="788" t="s">
        <v>548</v>
      </c>
      <c r="AL102" s="788" t="s">
        <v>548</v>
      </c>
      <c r="AM102" s="788" t="s">
        <v>548</v>
      </c>
      <c r="AN102" s="746"/>
      <c r="AO102" s="746"/>
      <c r="AP102" s="788" t="s">
        <v>548</v>
      </c>
      <c r="AQ102" s="788" t="s">
        <v>548</v>
      </c>
      <c r="AR102" s="788" t="s">
        <v>548</v>
      </c>
      <c r="AS102" s="788" t="s">
        <v>548</v>
      </c>
      <c r="AT102" s="746"/>
      <c r="AU102" s="788" t="s">
        <v>548</v>
      </c>
      <c r="AV102" s="788" t="s">
        <v>548</v>
      </c>
      <c r="AW102" s="746"/>
      <c r="AX102" s="746"/>
      <c r="AY102" s="788" t="s">
        <v>548</v>
      </c>
      <c r="AZ102" s="788" t="s">
        <v>548</v>
      </c>
      <c r="BA102" s="788" t="s">
        <v>548</v>
      </c>
      <c r="BB102" s="121" t="s">
        <v>548</v>
      </c>
      <c r="BC102" s="22"/>
      <c r="BD102" s="121" t="s">
        <v>548</v>
      </c>
      <c r="BF102" s="121" t="s">
        <v>548</v>
      </c>
      <c r="BG102" s="22"/>
      <c r="BH102" s="22"/>
      <c r="BI102" s="22"/>
      <c r="BK102" s="121" t="s">
        <v>548</v>
      </c>
      <c r="BM102" s="121" t="s">
        <v>548</v>
      </c>
      <c r="BN102" s="121" t="s">
        <v>548</v>
      </c>
      <c r="BO102" s="121" t="s">
        <v>548</v>
      </c>
      <c r="BP102" s="121" t="s">
        <v>548</v>
      </c>
      <c r="BQ102" s="121" t="s">
        <v>548</v>
      </c>
      <c r="BR102" t="s">
        <v>1510</v>
      </c>
      <c r="BT102" s="121" t="s">
        <v>548</v>
      </c>
      <c r="BU102" s="121" t="s">
        <v>548</v>
      </c>
      <c r="BV102" s="121" t="s">
        <v>548</v>
      </c>
      <c r="BX102" s="121" t="s">
        <v>548</v>
      </c>
      <c r="BY102" s="121" t="s">
        <v>548</v>
      </c>
      <c r="BZ102" s="121" t="s">
        <v>548</v>
      </c>
      <c r="CA102" s="122" t="s">
        <v>548</v>
      </c>
      <c r="CC102" s="179" t="s">
        <v>1511</v>
      </c>
      <c r="CD102" s="130" t="s">
        <v>1512</v>
      </c>
    </row>
    <row r="103" spans="1:82" x14ac:dyDescent="0.25">
      <c r="A103" s="787"/>
      <c r="B103" s="788"/>
      <c r="C103" s="788"/>
      <c r="D103" s="788"/>
      <c r="E103" s="746"/>
      <c r="F103" s="788"/>
      <c r="G103" s="788"/>
      <c r="H103" s="788"/>
      <c r="I103" s="788"/>
      <c r="J103" s="746"/>
      <c r="K103" s="746"/>
      <c r="L103" s="746"/>
      <c r="M103" s="746"/>
      <c r="N103" s="788" t="s">
        <v>548</v>
      </c>
      <c r="O103" s="746" t="s">
        <v>1513</v>
      </c>
      <c r="P103" s="788" t="s">
        <v>548</v>
      </c>
      <c r="Q103" s="788" t="s">
        <v>1514</v>
      </c>
      <c r="R103" s="788" t="s">
        <v>548</v>
      </c>
      <c r="S103" s="788" t="s">
        <v>548</v>
      </c>
      <c r="T103" s="746"/>
      <c r="U103" s="746"/>
      <c r="V103" s="746"/>
      <c r="W103" s="788" t="s">
        <v>548</v>
      </c>
      <c r="X103" s="788" t="s">
        <v>548</v>
      </c>
      <c r="Y103" s="788" t="s">
        <v>548</v>
      </c>
      <c r="Z103" s="746"/>
      <c r="AA103" s="746"/>
      <c r="AB103" s="746"/>
      <c r="AC103" s="788" t="s">
        <v>548</v>
      </c>
      <c r="AD103" s="788" t="s">
        <v>548</v>
      </c>
      <c r="AE103" s="746"/>
      <c r="AF103" s="788" t="s">
        <v>548</v>
      </c>
      <c r="AG103" s="746" t="s">
        <v>1515</v>
      </c>
      <c r="AH103" s="788" t="s">
        <v>548</v>
      </c>
      <c r="AI103" s="746"/>
      <c r="AJ103" s="746"/>
      <c r="AK103" s="788" t="s">
        <v>548</v>
      </c>
      <c r="AL103" s="788" t="s">
        <v>548</v>
      </c>
      <c r="AM103" s="788" t="s">
        <v>548</v>
      </c>
      <c r="AN103" s="746"/>
      <c r="AO103" s="746"/>
      <c r="AP103" s="788" t="s">
        <v>548</v>
      </c>
      <c r="AQ103" s="788" t="s">
        <v>548</v>
      </c>
      <c r="AR103" s="788" t="s">
        <v>548</v>
      </c>
      <c r="AS103" s="788" t="s">
        <v>548</v>
      </c>
      <c r="AT103" s="746"/>
      <c r="AU103" s="788" t="s">
        <v>548</v>
      </c>
      <c r="AV103" s="788" t="s">
        <v>548</v>
      </c>
      <c r="AW103" s="746"/>
      <c r="AX103" s="746"/>
      <c r="AY103" s="788" t="s">
        <v>548</v>
      </c>
      <c r="AZ103" s="788" t="s">
        <v>548</v>
      </c>
      <c r="BA103" s="788" t="s">
        <v>548</v>
      </c>
      <c r="BB103" s="121" t="s">
        <v>548</v>
      </c>
      <c r="BC103" s="22"/>
      <c r="BD103" s="121" t="s">
        <v>548</v>
      </c>
      <c r="BF103" s="121" t="s">
        <v>548</v>
      </c>
      <c r="BG103" s="22"/>
      <c r="BH103" s="22"/>
      <c r="BI103" s="22"/>
      <c r="BK103" s="121" t="s">
        <v>548</v>
      </c>
      <c r="BM103" s="121" t="s">
        <v>548</v>
      </c>
      <c r="BN103" s="121" t="s">
        <v>548</v>
      </c>
      <c r="BO103" s="121" t="s">
        <v>548</v>
      </c>
      <c r="BP103" s="121" t="s">
        <v>548</v>
      </c>
      <c r="BQ103" s="121" t="s">
        <v>548</v>
      </c>
      <c r="BR103" t="s">
        <v>1516</v>
      </c>
      <c r="BT103" s="121" t="s">
        <v>548</v>
      </c>
      <c r="BU103" s="121" t="s">
        <v>548</v>
      </c>
      <c r="BV103" s="121" t="s">
        <v>548</v>
      </c>
      <c r="BX103" s="121" t="s">
        <v>548</v>
      </c>
      <c r="BY103" s="121" t="s">
        <v>548</v>
      </c>
      <c r="BZ103" s="121" t="s">
        <v>548</v>
      </c>
      <c r="CA103" s="122" t="s">
        <v>548</v>
      </c>
      <c r="CC103" s="179" t="s">
        <v>387</v>
      </c>
      <c r="CD103" s="130" t="s">
        <v>1517</v>
      </c>
    </row>
    <row r="104" spans="1:82" x14ac:dyDescent="0.25">
      <c r="A104" s="787"/>
      <c r="B104" s="788"/>
      <c r="C104" s="788"/>
      <c r="D104" s="788"/>
      <c r="E104" s="746"/>
      <c r="F104" s="788"/>
      <c r="G104" s="788"/>
      <c r="H104" s="788"/>
      <c r="I104" s="788"/>
      <c r="J104" s="746"/>
      <c r="K104" s="746"/>
      <c r="L104" s="746"/>
      <c r="M104" s="746"/>
      <c r="N104" s="788" t="s">
        <v>548</v>
      </c>
      <c r="O104" s="746" t="s">
        <v>1518</v>
      </c>
      <c r="P104" s="788" t="s">
        <v>548</v>
      </c>
      <c r="Q104" s="788" t="s">
        <v>1519</v>
      </c>
      <c r="R104" s="788" t="s">
        <v>548</v>
      </c>
      <c r="S104" s="788" t="s">
        <v>548</v>
      </c>
      <c r="T104" s="746"/>
      <c r="U104" s="746"/>
      <c r="V104" s="746"/>
      <c r="W104" s="788" t="s">
        <v>548</v>
      </c>
      <c r="X104" s="788" t="s">
        <v>548</v>
      </c>
      <c r="Y104" s="788" t="s">
        <v>548</v>
      </c>
      <c r="Z104" s="746"/>
      <c r="AA104" s="746"/>
      <c r="AB104" s="746"/>
      <c r="AC104" s="788" t="s">
        <v>548</v>
      </c>
      <c r="AD104" s="788" t="s">
        <v>548</v>
      </c>
      <c r="AE104" s="746"/>
      <c r="AF104" s="788" t="s">
        <v>548</v>
      </c>
      <c r="AG104" s="788" t="s">
        <v>1520</v>
      </c>
      <c r="AH104" s="788" t="s">
        <v>548</v>
      </c>
      <c r="AI104" s="746"/>
      <c r="AJ104" s="746"/>
      <c r="AK104" s="788" t="s">
        <v>548</v>
      </c>
      <c r="AL104" s="788" t="s">
        <v>548</v>
      </c>
      <c r="AM104" s="788" t="s">
        <v>548</v>
      </c>
      <c r="AN104" s="746"/>
      <c r="AO104" s="746"/>
      <c r="AP104" s="788" t="s">
        <v>548</v>
      </c>
      <c r="AQ104" s="788" t="s">
        <v>548</v>
      </c>
      <c r="AR104" s="788" t="s">
        <v>548</v>
      </c>
      <c r="AS104" s="788" t="s">
        <v>548</v>
      </c>
      <c r="AT104" s="746"/>
      <c r="AU104" s="788" t="s">
        <v>548</v>
      </c>
      <c r="AV104" s="788" t="s">
        <v>548</v>
      </c>
      <c r="AW104" s="746"/>
      <c r="AX104" s="746"/>
      <c r="AY104" s="788" t="s">
        <v>548</v>
      </c>
      <c r="AZ104" s="788" t="s">
        <v>548</v>
      </c>
      <c r="BA104" s="788" t="s">
        <v>548</v>
      </c>
      <c r="BB104" s="121" t="s">
        <v>548</v>
      </c>
      <c r="BC104" s="22"/>
      <c r="BD104" s="121" t="s">
        <v>548</v>
      </c>
      <c r="BF104" s="121" t="s">
        <v>548</v>
      </c>
      <c r="BG104" s="22"/>
      <c r="BH104" s="22"/>
      <c r="BI104" s="22"/>
      <c r="BK104" s="121" t="s">
        <v>548</v>
      </c>
      <c r="BM104" s="121" t="s">
        <v>548</v>
      </c>
      <c r="BN104" s="121" t="s">
        <v>548</v>
      </c>
      <c r="BO104" s="121" t="s">
        <v>548</v>
      </c>
      <c r="BP104" s="121" t="s">
        <v>548</v>
      </c>
      <c r="BQ104" s="121" t="s">
        <v>548</v>
      </c>
      <c r="BR104" t="s">
        <v>1521</v>
      </c>
      <c r="BT104" s="121" t="s">
        <v>548</v>
      </c>
      <c r="BU104" s="121" t="s">
        <v>548</v>
      </c>
      <c r="BV104" s="121" t="s">
        <v>548</v>
      </c>
      <c r="BX104" s="121" t="s">
        <v>548</v>
      </c>
      <c r="BY104" s="121" t="s">
        <v>548</v>
      </c>
      <c r="BZ104" s="121" t="s">
        <v>548</v>
      </c>
      <c r="CA104" s="122" t="s">
        <v>548</v>
      </c>
      <c r="CC104" s="179" t="s">
        <v>388</v>
      </c>
      <c r="CD104" s="130" t="s">
        <v>1522</v>
      </c>
    </row>
    <row r="105" spans="1:82" x14ac:dyDescent="0.25">
      <c r="A105" s="787"/>
      <c r="B105" s="788"/>
      <c r="C105" s="788"/>
      <c r="D105" s="788"/>
      <c r="E105" s="746"/>
      <c r="F105" s="788"/>
      <c r="G105" s="788"/>
      <c r="H105" s="788"/>
      <c r="I105" s="788"/>
      <c r="J105" s="746"/>
      <c r="K105" s="746"/>
      <c r="L105" s="746"/>
      <c r="M105" s="746"/>
      <c r="N105" s="788" t="s">
        <v>548</v>
      </c>
      <c r="O105" s="746" t="s">
        <v>1523</v>
      </c>
      <c r="P105" s="788" t="s">
        <v>548</v>
      </c>
      <c r="Q105" s="788" t="s">
        <v>1524</v>
      </c>
      <c r="R105" s="788" t="s">
        <v>548</v>
      </c>
      <c r="S105" s="788" t="s">
        <v>548</v>
      </c>
      <c r="T105" s="746"/>
      <c r="U105" s="746"/>
      <c r="V105" s="746"/>
      <c r="W105" s="788" t="s">
        <v>548</v>
      </c>
      <c r="X105" s="788" t="s">
        <v>548</v>
      </c>
      <c r="Y105" s="788" t="s">
        <v>548</v>
      </c>
      <c r="Z105" s="746"/>
      <c r="AA105" s="746"/>
      <c r="AB105" s="746"/>
      <c r="AC105" s="788" t="s">
        <v>548</v>
      </c>
      <c r="AD105" s="788" t="s">
        <v>548</v>
      </c>
      <c r="AE105" s="746"/>
      <c r="AF105" s="788" t="s">
        <v>548</v>
      </c>
      <c r="AG105" s="788" t="s">
        <v>1525</v>
      </c>
      <c r="AH105" s="788" t="s">
        <v>548</v>
      </c>
      <c r="AI105" s="746"/>
      <c r="AJ105" s="746"/>
      <c r="AK105" s="788" t="s">
        <v>548</v>
      </c>
      <c r="AL105" s="788" t="s">
        <v>548</v>
      </c>
      <c r="AM105" s="788" t="s">
        <v>548</v>
      </c>
      <c r="AN105" s="746"/>
      <c r="AO105" s="746"/>
      <c r="AP105" s="788" t="s">
        <v>548</v>
      </c>
      <c r="AQ105" s="788" t="s">
        <v>548</v>
      </c>
      <c r="AR105" s="788" t="s">
        <v>548</v>
      </c>
      <c r="AS105" s="788" t="s">
        <v>548</v>
      </c>
      <c r="AT105" s="746"/>
      <c r="AU105" s="788" t="s">
        <v>548</v>
      </c>
      <c r="AV105" s="788" t="s">
        <v>548</v>
      </c>
      <c r="AW105" s="746"/>
      <c r="AX105" s="746"/>
      <c r="AY105" s="788" t="s">
        <v>548</v>
      </c>
      <c r="AZ105" s="788" t="s">
        <v>548</v>
      </c>
      <c r="BA105" s="788" t="s">
        <v>548</v>
      </c>
      <c r="BB105" s="121" t="s">
        <v>548</v>
      </c>
      <c r="BC105" s="22"/>
      <c r="BD105" s="121" t="s">
        <v>548</v>
      </c>
      <c r="BF105" s="121" t="s">
        <v>548</v>
      </c>
      <c r="BG105" s="22"/>
      <c r="BH105" s="22"/>
      <c r="BI105" s="22"/>
      <c r="BK105" s="121" t="s">
        <v>548</v>
      </c>
      <c r="BM105" s="121" t="s">
        <v>548</v>
      </c>
      <c r="BN105" s="121" t="s">
        <v>548</v>
      </c>
      <c r="BO105" s="121" t="s">
        <v>548</v>
      </c>
      <c r="BP105" s="121" t="s">
        <v>548</v>
      </c>
      <c r="BQ105" s="121" t="s">
        <v>548</v>
      </c>
      <c r="BR105" t="s">
        <v>1526</v>
      </c>
      <c r="BT105" s="121" t="s">
        <v>548</v>
      </c>
      <c r="BU105" s="121" t="s">
        <v>548</v>
      </c>
      <c r="BV105" s="121" t="s">
        <v>548</v>
      </c>
      <c r="BX105" s="121" t="s">
        <v>548</v>
      </c>
      <c r="BY105" s="121" t="s">
        <v>548</v>
      </c>
      <c r="BZ105" s="121" t="s">
        <v>548</v>
      </c>
      <c r="CA105" s="122" t="s">
        <v>548</v>
      </c>
      <c r="CC105" s="179" t="s">
        <v>1527</v>
      </c>
      <c r="CD105" s="130" t="s">
        <v>1528</v>
      </c>
    </row>
    <row r="106" spans="1:82" x14ac:dyDescent="0.25">
      <c r="A106" s="787"/>
      <c r="B106" s="788"/>
      <c r="C106" s="788"/>
      <c r="D106" s="788"/>
      <c r="E106" s="746"/>
      <c r="F106" s="788"/>
      <c r="G106" s="788"/>
      <c r="H106" s="788"/>
      <c r="I106" s="788"/>
      <c r="J106" s="746"/>
      <c r="K106" s="746"/>
      <c r="L106" s="746"/>
      <c r="M106" s="746"/>
      <c r="N106" s="788" t="s">
        <v>548</v>
      </c>
      <c r="O106" s="746" t="s">
        <v>1529</v>
      </c>
      <c r="P106" s="788" t="s">
        <v>548</v>
      </c>
      <c r="Q106" s="788" t="s">
        <v>1530</v>
      </c>
      <c r="R106" s="788" t="s">
        <v>548</v>
      </c>
      <c r="S106" s="788" t="s">
        <v>548</v>
      </c>
      <c r="T106" s="746"/>
      <c r="U106" s="746"/>
      <c r="V106" s="746"/>
      <c r="W106" s="788" t="s">
        <v>548</v>
      </c>
      <c r="X106" s="788" t="s">
        <v>548</v>
      </c>
      <c r="Y106" s="788" t="s">
        <v>548</v>
      </c>
      <c r="Z106" s="746"/>
      <c r="AA106" s="746"/>
      <c r="AB106" s="746"/>
      <c r="AC106" s="788" t="s">
        <v>548</v>
      </c>
      <c r="AD106" s="788" t="s">
        <v>548</v>
      </c>
      <c r="AE106" s="746"/>
      <c r="AF106" s="788" t="s">
        <v>548</v>
      </c>
      <c r="AG106" s="788" t="s">
        <v>1531</v>
      </c>
      <c r="AH106" s="788" t="s">
        <v>548</v>
      </c>
      <c r="AI106" s="746"/>
      <c r="AJ106" s="746"/>
      <c r="AK106" s="788" t="s">
        <v>548</v>
      </c>
      <c r="AL106" s="788" t="s">
        <v>548</v>
      </c>
      <c r="AM106" s="788" t="s">
        <v>548</v>
      </c>
      <c r="AN106" s="746"/>
      <c r="AO106" s="746"/>
      <c r="AP106" s="788" t="s">
        <v>548</v>
      </c>
      <c r="AQ106" s="788" t="s">
        <v>548</v>
      </c>
      <c r="AR106" s="788" t="s">
        <v>548</v>
      </c>
      <c r="AS106" s="788" t="s">
        <v>548</v>
      </c>
      <c r="AT106" s="746"/>
      <c r="AU106" s="788" t="s">
        <v>548</v>
      </c>
      <c r="AV106" s="788" t="s">
        <v>548</v>
      </c>
      <c r="AW106" s="746"/>
      <c r="AX106" s="746"/>
      <c r="AY106" s="788" t="s">
        <v>548</v>
      </c>
      <c r="AZ106" s="788" t="s">
        <v>548</v>
      </c>
      <c r="BA106" s="788" t="s">
        <v>548</v>
      </c>
      <c r="BB106" s="121" t="s">
        <v>548</v>
      </c>
      <c r="BC106" s="22"/>
      <c r="BD106" s="121" t="s">
        <v>548</v>
      </c>
      <c r="BF106" s="121" t="s">
        <v>548</v>
      </c>
      <c r="BG106" s="22"/>
      <c r="BH106" s="22"/>
      <c r="BI106" s="22"/>
      <c r="BK106" s="121" t="s">
        <v>548</v>
      </c>
      <c r="BM106" s="121" t="s">
        <v>548</v>
      </c>
      <c r="BN106" s="121" t="s">
        <v>548</v>
      </c>
      <c r="BO106" s="121" t="s">
        <v>548</v>
      </c>
      <c r="BP106" s="121" t="s">
        <v>548</v>
      </c>
      <c r="BQ106" s="121" t="s">
        <v>548</v>
      </c>
      <c r="BR106" t="s">
        <v>1532</v>
      </c>
      <c r="BT106" s="121" t="s">
        <v>548</v>
      </c>
      <c r="BU106" s="121" t="s">
        <v>548</v>
      </c>
      <c r="BV106" s="121" t="s">
        <v>548</v>
      </c>
      <c r="BX106" s="121" t="s">
        <v>548</v>
      </c>
      <c r="BY106" s="121" t="s">
        <v>548</v>
      </c>
      <c r="BZ106" s="121" t="s">
        <v>548</v>
      </c>
      <c r="CA106" s="122" t="s">
        <v>548</v>
      </c>
      <c r="CC106" s="179" t="s">
        <v>389</v>
      </c>
      <c r="CD106" s="130" t="s">
        <v>1533</v>
      </c>
    </row>
    <row r="107" spans="1:82" x14ac:dyDescent="0.25">
      <c r="A107" s="787"/>
      <c r="B107" s="788"/>
      <c r="C107" s="788"/>
      <c r="D107" s="788"/>
      <c r="E107" s="746"/>
      <c r="F107" s="788"/>
      <c r="G107" s="788"/>
      <c r="H107" s="788"/>
      <c r="I107" s="788"/>
      <c r="J107" s="746"/>
      <c r="K107" s="746"/>
      <c r="L107" s="746"/>
      <c r="M107" s="746"/>
      <c r="N107" s="788" t="s">
        <v>548</v>
      </c>
      <c r="O107" s="746" t="s">
        <v>1534</v>
      </c>
      <c r="P107" s="788" t="s">
        <v>548</v>
      </c>
      <c r="Q107" s="788" t="s">
        <v>1535</v>
      </c>
      <c r="R107" s="788" t="s">
        <v>548</v>
      </c>
      <c r="S107" s="788" t="s">
        <v>548</v>
      </c>
      <c r="T107" s="746"/>
      <c r="U107" s="746"/>
      <c r="V107" s="746"/>
      <c r="W107" s="788" t="s">
        <v>548</v>
      </c>
      <c r="X107" s="788" t="s">
        <v>548</v>
      </c>
      <c r="Y107" s="788" t="s">
        <v>548</v>
      </c>
      <c r="Z107" s="746"/>
      <c r="AA107" s="746"/>
      <c r="AB107" s="746"/>
      <c r="AC107" s="788" t="s">
        <v>548</v>
      </c>
      <c r="AD107" s="788" t="s">
        <v>548</v>
      </c>
      <c r="AE107" s="746"/>
      <c r="AF107" s="788" t="s">
        <v>548</v>
      </c>
      <c r="AG107" s="788" t="s">
        <v>1536</v>
      </c>
      <c r="AH107" s="788" t="s">
        <v>548</v>
      </c>
      <c r="AI107" s="746"/>
      <c r="AJ107" s="746"/>
      <c r="AK107" s="788" t="s">
        <v>548</v>
      </c>
      <c r="AL107" s="788" t="s">
        <v>548</v>
      </c>
      <c r="AM107" s="788" t="s">
        <v>548</v>
      </c>
      <c r="AN107" s="746"/>
      <c r="AO107" s="746"/>
      <c r="AP107" s="788" t="s">
        <v>548</v>
      </c>
      <c r="AQ107" s="788" t="s">
        <v>548</v>
      </c>
      <c r="AR107" s="788" t="s">
        <v>548</v>
      </c>
      <c r="AS107" s="788" t="s">
        <v>548</v>
      </c>
      <c r="AT107" s="746"/>
      <c r="AU107" s="788" t="s">
        <v>548</v>
      </c>
      <c r="AV107" s="788" t="s">
        <v>548</v>
      </c>
      <c r="AW107" s="746"/>
      <c r="AX107" s="746"/>
      <c r="AY107" s="788" t="s">
        <v>548</v>
      </c>
      <c r="AZ107" s="788" t="s">
        <v>548</v>
      </c>
      <c r="BA107" s="788" t="s">
        <v>548</v>
      </c>
      <c r="BB107" s="121" t="s">
        <v>548</v>
      </c>
      <c r="BC107" s="22"/>
      <c r="BD107" s="121" t="s">
        <v>548</v>
      </c>
      <c r="BF107" s="121" t="s">
        <v>548</v>
      </c>
      <c r="BG107" s="22"/>
      <c r="BH107" s="22"/>
      <c r="BI107" s="22"/>
      <c r="BK107" s="121" t="s">
        <v>548</v>
      </c>
      <c r="BM107" s="121" t="s">
        <v>548</v>
      </c>
      <c r="BN107" s="121" t="s">
        <v>548</v>
      </c>
      <c r="BO107" s="121" t="s">
        <v>548</v>
      </c>
      <c r="BP107" s="121" t="s">
        <v>548</v>
      </c>
      <c r="BQ107" s="121" t="s">
        <v>548</v>
      </c>
      <c r="BR107" t="s">
        <v>1537</v>
      </c>
      <c r="BT107" s="121" t="s">
        <v>548</v>
      </c>
      <c r="BU107" s="121" t="s">
        <v>548</v>
      </c>
      <c r="BV107" s="121" t="s">
        <v>548</v>
      </c>
      <c r="BX107" s="121" t="s">
        <v>548</v>
      </c>
      <c r="BY107" s="121" t="s">
        <v>548</v>
      </c>
      <c r="BZ107" s="121" t="s">
        <v>548</v>
      </c>
      <c r="CA107" s="122" t="s">
        <v>548</v>
      </c>
      <c r="CC107" s="179" t="s">
        <v>390</v>
      </c>
      <c r="CD107" s="130" t="s">
        <v>1538</v>
      </c>
    </row>
    <row r="108" spans="1:82" x14ac:dyDescent="0.25">
      <c r="A108" s="787"/>
      <c r="B108" s="788"/>
      <c r="C108" s="788"/>
      <c r="D108" s="788"/>
      <c r="E108" s="746"/>
      <c r="F108" s="788"/>
      <c r="G108" s="788"/>
      <c r="H108" s="788"/>
      <c r="I108" s="788"/>
      <c r="J108" s="746"/>
      <c r="K108" s="746"/>
      <c r="L108" s="746"/>
      <c r="M108" s="746"/>
      <c r="N108" s="788" t="s">
        <v>548</v>
      </c>
      <c r="O108" s="746" t="s">
        <v>1539</v>
      </c>
      <c r="P108" s="788" t="s">
        <v>548</v>
      </c>
      <c r="Q108" s="788" t="s">
        <v>1540</v>
      </c>
      <c r="R108" s="788" t="s">
        <v>548</v>
      </c>
      <c r="S108" s="788" t="s">
        <v>548</v>
      </c>
      <c r="T108" s="746"/>
      <c r="U108" s="746"/>
      <c r="V108" s="746"/>
      <c r="W108" s="788" t="s">
        <v>548</v>
      </c>
      <c r="X108" s="788" t="s">
        <v>548</v>
      </c>
      <c r="Y108" s="788" t="s">
        <v>548</v>
      </c>
      <c r="Z108" s="746"/>
      <c r="AA108" s="746"/>
      <c r="AB108" s="746"/>
      <c r="AC108" s="788" t="s">
        <v>548</v>
      </c>
      <c r="AD108" s="788" t="s">
        <v>548</v>
      </c>
      <c r="AE108" s="746"/>
      <c r="AF108" s="788" t="s">
        <v>548</v>
      </c>
      <c r="AG108" s="788" t="s">
        <v>1541</v>
      </c>
      <c r="AH108" s="788" t="s">
        <v>548</v>
      </c>
      <c r="AI108" s="746"/>
      <c r="AJ108" s="746"/>
      <c r="AK108" s="788" t="s">
        <v>548</v>
      </c>
      <c r="AL108" s="788" t="s">
        <v>548</v>
      </c>
      <c r="AM108" s="788" t="s">
        <v>548</v>
      </c>
      <c r="AN108" s="746"/>
      <c r="AO108" s="746"/>
      <c r="AP108" s="788" t="s">
        <v>548</v>
      </c>
      <c r="AQ108" s="788" t="s">
        <v>548</v>
      </c>
      <c r="AR108" s="788" t="s">
        <v>548</v>
      </c>
      <c r="AS108" s="788" t="s">
        <v>548</v>
      </c>
      <c r="AT108" s="746"/>
      <c r="AU108" s="788" t="s">
        <v>548</v>
      </c>
      <c r="AV108" s="788" t="s">
        <v>548</v>
      </c>
      <c r="AW108" s="746"/>
      <c r="AX108" s="746"/>
      <c r="AY108" s="788" t="s">
        <v>548</v>
      </c>
      <c r="AZ108" s="788" t="s">
        <v>548</v>
      </c>
      <c r="BA108" s="788" t="s">
        <v>548</v>
      </c>
      <c r="BB108" s="121" t="s">
        <v>548</v>
      </c>
      <c r="BC108" s="22"/>
      <c r="BD108" s="121" t="s">
        <v>548</v>
      </c>
      <c r="BF108" s="121" t="s">
        <v>548</v>
      </c>
      <c r="BG108" s="22"/>
      <c r="BH108" s="22"/>
      <c r="BI108" s="22"/>
      <c r="BK108" s="121" t="s">
        <v>548</v>
      </c>
      <c r="BM108" s="121" t="s">
        <v>548</v>
      </c>
      <c r="BN108" s="121" t="s">
        <v>548</v>
      </c>
      <c r="BO108" s="121" t="s">
        <v>548</v>
      </c>
      <c r="BP108" s="121" t="s">
        <v>548</v>
      </c>
      <c r="BQ108" s="121" t="s">
        <v>548</v>
      </c>
      <c r="BR108" t="s">
        <v>1542</v>
      </c>
      <c r="BT108" s="121" t="s">
        <v>548</v>
      </c>
      <c r="BU108" s="121" t="s">
        <v>548</v>
      </c>
      <c r="BV108" s="121" t="s">
        <v>548</v>
      </c>
      <c r="BX108" s="121" t="s">
        <v>548</v>
      </c>
      <c r="BY108" s="121" t="s">
        <v>548</v>
      </c>
      <c r="BZ108" s="121" t="s">
        <v>548</v>
      </c>
      <c r="CA108" s="122" t="s">
        <v>548</v>
      </c>
      <c r="CC108" s="179" t="s">
        <v>391</v>
      </c>
      <c r="CD108" s="130" t="s">
        <v>1543</v>
      </c>
    </row>
    <row r="109" spans="1:82" x14ac:dyDescent="0.25">
      <c r="A109" s="787"/>
      <c r="B109" s="788"/>
      <c r="C109" s="788"/>
      <c r="D109" s="788"/>
      <c r="E109" s="746"/>
      <c r="F109" s="788"/>
      <c r="G109" s="788"/>
      <c r="H109" s="788"/>
      <c r="I109" s="788"/>
      <c r="J109" s="746"/>
      <c r="K109" s="746"/>
      <c r="L109" s="746"/>
      <c r="M109" s="746"/>
      <c r="N109" s="788" t="s">
        <v>548</v>
      </c>
      <c r="O109" s="746" t="s">
        <v>1544</v>
      </c>
      <c r="P109" s="788" t="s">
        <v>548</v>
      </c>
      <c r="Q109" s="788" t="s">
        <v>1545</v>
      </c>
      <c r="R109" s="788" t="s">
        <v>548</v>
      </c>
      <c r="S109" s="788" t="s">
        <v>548</v>
      </c>
      <c r="T109" s="746"/>
      <c r="U109" s="746"/>
      <c r="V109" s="746"/>
      <c r="W109" s="788" t="s">
        <v>548</v>
      </c>
      <c r="X109" s="788" t="s">
        <v>548</v>
      </c>
      <c r="Y109" s="788" t="s">
        <v>548</v>
      </c>
      <c r="Z109" s="746"/>
      <c r="AA109" s="746"/>
      <c r="AB109" s="746"/>
      <c r="AC109" s="788" t="s">
        <v>548</v>
      </c>
      <c r="AD109" s="788" t="s">
        <v>548</v>
      </c>
      <c r="AE109" s="746"/>
      <c r="AF109" s="788" t="s">
        <v>548</v>
      </c>
      <c r="AG109" s="788" t="s">
        <v>1546</v>
      </c>
      <c r="AH109" s="788" t="s">
        <v>548</v>
      </c>
      <c r="AI109" s="746"/>
      <c r="AJ109" s="746"/>
      <c r="AK109" s="788" t="s">
        <v>548</v>
      </c>
      <c r="AL109" s="788" t="s">
        <v>548</v>
      </c>
      <c r="AM109" s="788" t="s">
        <v>548</v>
      </c>
      <c r="AN109" s="746"/>
      <c r="AO109" s="746"/>
      <c r="AP109" s="788" t="s">
        <v>548</v>
      </c>
      <c r="AQ109" s="788" t="s">
        <v>548</v>
      </c>
      <c r="AR109" s="788" t="s">
        <v>548</v>
      </c>
      <c r="AS109" s="788" t="s">
        <v>548</v>
      </c>
      <c r="AT109" s="746"/>
      <c r="AU109" s="788" t="s">
        <v>548</v>
      </c>
      <c r="AV109" s="788" t="s">
        <v>548</v>
      </c>
      <c r="AW109" s="746"/>
      <c r="AX109" s="746"/>
      <c r="AY109" s="788" t="s">
        <v>548</v>
      </c>
      <c r="AZ109" s="788" t="s">
        <v>548</v>
      </c>
      <c r="BA109" s="788" t="s">
        <v>548</v>
      </c>
      <c r="BB109" s="121" t="s">
        <v>548</v>
      </c>
      <c r="BC109" s="22"/>
      <c r="BD109" s="121" t="s">
        <v>548</v>
      </c>
      <c r="BF109" s="121" t="s">
        <v>548</v>
      </c>
      <c r="BG109" s="22"/>
      <c r="BH109" s="22"/>
      <c r="BI109" s="22"/>
      <c r="BK109" s="121" t="s">
        <v>548</v>
      </c>
      <c r="BM109" s="121" t="s">
        <v>548</v>
      </c>
      <c r="BN109" s="121" t="s">
        <v>548</v>
      </c>
      <c r="BO109" s="121" t="s">
        <v>548</v>
      </c>
      <c r="BP109" s="121" t="s">
        <v>548</v>
      </c>
      <c r="BQ109" s="121" t="s">
        <v>548</v>
      </c>
      <c r="BR109" t="s">
        <v>1547</v>
      </c>
      <c r="BT109" s="121" t="s">
        <v>548</v>
      </c>
      <c r="BU109" s="121" t="s">
        <v>548</v>
      </c>
      <c r="BV109" s="121" t="s">
        <v>548</v>
      </c>
      <c r="BX109" s="121" t="s">
        <v>548</v>
      </c>
      <c r="BY109" s="121" t="s">
        <v>548</v>
      </c>
      <c r="BZ109" s="121" t="s">
        <v>548</v>
      </c>
      <c r="CA109" s="122" t="s">
        <v>548</v>
      </c>
      <c r="CC109" s="179" t="s">
        <v>392</v>
      </c>
      <c r="CD109" s="130" t="s">
        <v>1548</v>
      </c>
    </row>
    <row r="110" spans="1:82" x14ac:dyDescent="0.25">
      <c r="A110" s="787"/>
      <c r="B110" s="788"/>
      <c r="C110" s="788"/>
      <c r="D110" s="788"/>
      <c r="E110" s="746"/>
      <c r="F110" s="788"/>
      <c r="G110" s="788"/>
      <c r="H110" s="788"/>
      <c r="I110" s="788"/>
      <c r="J110" s="746"/>
      <c r="K110" s="746"/>
      <c r="L110" s="746"/>
      <c r="M110" s="746"/>
      <c r="N110" s="788" t="s">
        <v>548</v>
      </c>
      <c r="O110" s="746" t="s">
        <v>1549</v>
      </c>
      <c r="P110" s="788" t="s">
        <v>548</v>
      </c>
      <c r="Q110" s="788" t="s">
        <v>1550</v>
      </c>
      <c r="R110" s="788" t="s">
        <v>548</v>
      </c>
      <c r="S110" s="788" t="s">
        <v>548</v>
      </c>
      <c r="T110" s="746"/>
      <c r="U110" s="746"/>
      <c r="V110" s="746"/>
      <c r="W110" s="788" t="s">
        <v>548</v>
      </c>
      <c r="X110" s="788" t="s">
        <v>548</v>
      </c>
      <c r="Y110" s="788" t="s">
        <v>548</v>
      </c>
      <c r="Z110" s="746"/>
      <c r="AA110" s="746"/>
      <c r="AB110" s="746"/>
      <c r="AC110" s="788" t="s">
        <v>548</v>
      </c>
      <c r="AD110" s="788" t="s">
        <v>548</v>
      </c>
      <c r="AE110" s="746"/>
      <c r="AF110" s="788" t="s">
        <v>548</v>
      </c>
      <c r="AG110" s="788" t="s">
        <v>1551</v>
      </c>
      <c r="AH110" s="788" t="s">
        <v>548</v>
      </c>
      <c r="AI110" s="746"/>
      <c r="AJ110" s="746"/>
      <c r="AK110" s="788" t="s">
        <v>548</v>
      </c>
      <c r="AL110" s="788" t="s">
        <v>548</v>
      </c>
      <c r="AM110" s="788" t="s">
        <v>548</v>
      </c>
      <c r="AN110" s="746"/>
      <c r="AO110" s="746"/>
      <c r="AP110" s="788" t="s">
        <v>548</v>
      </c>
      <c r="AQ110" s="788" t="s">
        <v>548</v>
      </c>
      <c r="AR110" s="788" t="s">
        <v>548</v>
      </c>
      <c r="AS110" s="788" t="s">
        <v>548</v>
      </c>
      <c r="AT110" s="746"/>
      <c r="AU110" s="788" t="s">
        <v>548</v>
      </c>
      <c r="AV110" s="788" t="s">
        <v>548</v>
      </c>
      <c r="AW110" s="746"/>
      <c r="AX110" s="746"/>
      <c r="AY110" s="788" t="s">
        <v>548</v>
      </c>
      <c r="AZ110" s="788" t="s">
        <v>548</v>
      </c>
      <c r="BA110" s="788" t="s">
        <v>548</v>
      </c>
      <c r="BB110" s="121" t="s">
        <v>548</v>
      </c>
      <c r="BC110" s="22"/>
      <c r="BD110" s="121" t="s">
        <v>548</v>
      </c>
      <c r="BF110" s="121" t="s">
        <v>548</v>
      </c>
      <c r="BG110" s="22"/>
      <c r="BH110" s="22"/>
      <c r="BI110" s="22"/>
      <c r="BK110" s="121" t="s">
        <v>548</v>
      </c>
      <c r="BM110" s="121" t="s">
        <v>548</v>
      </c>
      <c r="BN110" s="121" t="s">
        <v>548</v>
      </c>
      <c r="BO110" s="121" t="s">
        <v>548</v>
      </c>
      <c r="BP110" s="121" t="s">
        <v>548</v>
      </c>
      <c r="BQ110" s="121" t="s">
        <v>548</v>
      </c>
      <c r="BR110" t="s">
        <v>1552</v>
      </c>
      <c r="BT110" s="121" t="s">
        <v>548</v>
      </c>
      <c r="BU110" s="121" t="s">
        <v>548</v>
      </c>
      <c r="BV110" s="121" t="s">
        <v>548</v>
      </c>
      <c r="BX110" s="121" t="s">
        <v>548</v>
      </c>
      <c r="BY110" s="121" t="s">
        <v>548</v>
      </c>
      <c r="BZ110" s="121" t="s">
        <v>548</v>
      </c>
      <c r="CA110" s="122" t="s">
        <v>548</v>
      </c>
      <c r="CC110" s="179" t="s">
        <v>393</v>
      </c>
      <c r="CD110" s="130" t="s">
        <v>1553</v>
      </c>
    </row>
    <row r="111" spans="1:82" x14ac:dyDescent="0.25">
      <c r="A111" s="787"/>
      <c r="B111" s="788"/>
      <c r="C111" s="788"/>
      <c r="D111" s="788"/>
      <c r="E111" s="746"/>
      <c r="F111" s="788"/>
      <c r="G111" s="788"/>
      <c r="H111" s="788"/>
      <c r="I111" s="788"/>
      <c r="J111" s="746"/>
      <c r="K111" s="746"/>
      <c r="L111" s="746"/>
      <c r="M111" s="746"/>
      <c r="N111" s="788" t="s">
        <v>548</v>
      </c>
      <c r="O111" s="746" t="s">
        <v>1554</v>
      </c>
      <c r="P111" s="788" t="s">
        <v>548</v>
      </c>
      <c r="Q111" s="788" t="s">
        <v>1555</v>
      </c>
      <c r="R111" s="788" t="s">
        <v>548</v>
      </c>
      <c r="S111" s="788" t="s">
        <v>548</v>
      </c>
      <c r="T111" s="746"/>
      <c r="U111" s="746"/>
      <c r="V111" s="746"/>
      <c r="W111" s="788" t="s">
        <v>548</v>
      </c>
      <c r="X111" s="788" t="s">
        <v>548</v>
      </c>
      <c r="Y111" s="788" t="s">
        <v>548</v>
      </c>
      <c r="Z111" s="746"/>
      <c r="AA111" s="746"/>
      <c r="AB111" s="746"/>
      <c r="AC111" s="788" t="s">
        <v>548</v>
      </c>
      <c r="AD111" s="788" t="s">
        <v>548</v>
      </c>
      <c r="AE111" s="746"/>
      <c r="AF111" s="788" t="s">
        <v>548</v>
      </c>
      <c r="AG111" s="788" t="s">
        <v>1556</v>
      </c>
      <c r="AH111" s="788" t="s">
        <v>548</v>
      </c>
      <c r="AI111" s="746"/>
      <c r="AJ111" s="746"/>
      <c r="AK111" s="788" t="s">
        <v>548</v>
      </c>
      <c r="AL111" s="788" t="s">
        <v>548</v>
      </c>
      <c r="AM111" s="788" t="s">
        <v>548</v>
      </c>
      <c r="AN111" s="746"/>
      <c r="AO111" s="746"/>
      <c r="AP111" s="788" t="s">
        <v>548</v>
      </c>
      <c r="AQ111" s="788" t="s">
        <v>548</v>
      </c>
      <c r="AR111" s="788" t="s">
        <v>548</v>
      </c>
      <c r="AS111" s="788" t="s">
        <v>548</v>
      </c>
      <c r="AT111" s="746"/>
      <c r="AU111" s="788" t="s">
        <v>548</v>
      </c>
      <c r="AV111" s="788" t="s">
        <v>548</v>
      </c>
      <c r="AW111" s="746"/>
      <c r="AX111" s="746"/>
      <c r="AY111" s="788" t="s">
        <v>548</v>
      </c>
      <c r="AZ111" s="788" t="s">
        <v>548</v>
      </c>
      <c r="BA111" s="788" t="s">
        <v>548</v>
      </c>
      <c r="BB111" s="121" t="s">
        <v>548</v>
      </c>
      <c r="BC111" s="22"/>
      <c r="BD111" s="121" t="s">
        <v>548</v>
      </c>
      <c r="BF111" s="121" t="s">
        <v>548</v>
      </c>
      <c r="BG111" s="22"/>
      <c r="BH111" s="22"/>
      <c r="BI111" s="22"/>
      <c r="BK111" s="121" t="s">
        <v>548</v>
      </c>
      <c r="BM111" s="121" t="s">
        <v>548</v>
      </c>
      <c r="BN111" s="121" t="s">
        <v>548</v>
      </c>
      <c r="BO111" s="121" t="s">
        <v>548</v>
      </c>
      <c r="BP111" s="121" t="s">
        <v>548</v>
      </c>
      <c r="BQ111" s="121" t="s">
        <v>548</v>
      </c>
      <c r="BR111" t="s">
        <v>1557</v>
      </c>
      <c r="BT111" s="121" t="s">
        <v>548</v>
      </c>
      <c r="BU111" s="121" t="s">
        <v>548</v>
      </c>
      <c r="BV111" s="121" t="s">
        <v>548</v>
      </c>
      <c r="BX111" s="121" t="s">
        <v>548</v>
      </c>
      <c r="BY111" s="121" t="s">
        <v>548</v>
      </c>
      <c r="BZ111" s="121" t="s">
        <v>548</v>
      </c>
      <c r="CA111" s="122" t="s">
        <v>548</v>
      </c>
      <c r="CC111" s="179" t="s">
        <v>394</v>
      </c>
      <c r="CD111" s="130" t="s">
        <v>1558</v>
      </c>
    </row>
    <row r="112" spans="1:82" x14ac:dyDescent="0.25">
      <c r="A112" s="787"/>
      <c r="B112" s="788"/>
      <c r="C112" s="788"/>
      <c r="D112" s="788"/>
      <c r="E112" s="746"/>
      <c r="F112" s="788"/>
      <c r="G112" s="788"/>
      <c r="H112" s="788"/>
      <c r="I112" s="788"/>
      <c r="J112" s="746"/>
      <c r="K112" s="746"/>
      <c r="L112" s="746"/>
      <c r="M112" s="746"/>
      <c r="N112" s="788" t="s">
        <v>548</v>
      </c>
      <c r="O112" s="746" t="s">
        <v>1559</v>
      </c>
      <c r="P112" s="788" t="s">
        <v>548</v>
      </c>
      <c r="Q112" s="788" t="s">
        <v>548</v>
      </c>
      <c r="R112" s="788" t="s">
        <v>548</v>
      </c>
      <c r="S112" s="788" t="s">
        <v>548</v>
      </c>
      <c r="T112" s="746"/>
      <c r="U112" s="746"/>
      <c r="V112" s="746"/>
      <c r="W112" s="788" t="s">
        <v>548</v>
      </c>
      <c r="X112" s="788" t="s">
        <v>548</v>
      </c>
      <c r="Y112" s="788" t="s">
        <v>548</v>
      </c>
      <c r="Z112" s="746"/>
      <c r="AA112" s="746"/>
      <c r="AB112" s="746"/>
      <c r="AC112" s="788" t="s">
        <v>548</v>
      </c>
      <c r="AD112" s="788" t="s">
        <v>548</v>
      </c>
      <c r="AE112" s="746"/>
      <c r="AF112" s="788" t="s">
        <v>548</v>
      </c>
      <c r="AG112" s="788" t="s">
        <v>1560</v>
      </c>
      <c r="AH112" s="788" t="s">
        <v>548</v>
      </c>
      <c r="AI112" s="746"/>
      <c r="AJ112" s="746"/>
      <c r="AK112" s="788" t="s">
        <v>548</v>
      </c>
      <c r="AL112" s="788" t="s">
        <v>548</v>
      </c>
      <c r="AM112" s="788" t="s">
        <v>548</v>
      </c>
      <c r="AN112" s="746"/>
      <c r="AO112" s="746"/>
      <c r="AP112" s="788" t="s">
        <v>548</v>
      </c>
      <c r="AQ112" s="788" t="s">
        <v>548</v>
      </c>
      <c r="AR112" s="788" t="s">
        <v>548</v>
      </c>
      <c r="AS112" s="788" t="s">
        <v>548</v>
      </c>
      <c r="AT112" s="746"/>
      <c r="AU112" s="788" t="s">
        <v>548</v>
      </c>
      <c r="AV112" s="788" t="s">
        <v>548</v>
      </c>
      <c r="AW112" s="746"/>
      <c r="AX112" s="746"/>
      <c r="AY112" s="788" t="s">
        <v>548</v>
      </c>
      <c r="AZ112" s="788" t="s">
        <v>548</v>
      </c>
      <c r="BA112" s="788" t="s">
        <v>548</v>
      </c>
      <c r="BB112" s="121" t="s">
        <v>548</v>
      </c>
      <c r="BC112" s="22"/>
      <c r="BD112" s="121" t="s">
        <v>548</v>
      </c>
      <c r="BF112" s="121" t="s">
        <v>548</v>
      </c>
      <c r="BG112" s="22"/>
      <c r="BH112" s="22"/>
      <c r="BI112" s="22"/>
      <c r="BK112" s="121" t="s">
        <v>548</v>
      </c>
      <c r="BM112" s="121" t="s">
        <v>548</v>
      </c>
      <c r="BN112" s="121" t="s">
        <v>548</v>
      </c>
      <c r="BO112" s="121" t="s">
        <v>548</v>
      </c>
      <c r="BP112" s="121" t="s">
        <v>548</v>
      </c>
      <c r="BQ112" s="121" t="s">
        <v>548</v>
      </c>
      <c r="BR112" t="s">
        <v>1561</v>
      </c>
      <c r="BT112" s="121" t="s">
        <v>548</v>
      </c>
      <c r="BU112" s="121" t="s">
        <v>548</v>
      </c>
      <c r="BV112" s="121" t="s">
        <v>548</v>
      </c>
      <c r="BX112" s="121" t="s">
        <v>548</v>
      </c>
      <c r="BY112" s="121" t="s">
        <v>548</v>
      </c>
      <c r="BZ112" s="121" t="s">
        <v>548</v>
      </c>
      <c r="CA112" s="122" t="s">
        <v>548</v>
      </c>
      <c r="CC112" s="179" t="s">
        <v>1562</v>
      </c>
      <c r="CD112" s="130" t="s">
        <v>1563</v>
      </c>
    </row>
    <row r="113" spans="1:82" x14ac:dyDescent="0.25">
      <c r="A113" s="787"/>
      <c r="B113" s="788"/>
      <c r="C113" s="788"/>
      <c r="D113" s="788"/>
      <c r="E113" s="746"/>
      <c r="F113" s="788"/>
      <c r="G113" s="788"/>
      <c r="H113" s="788"/>
      <c r="I113" s="788"/>
      <c r="J113" s="746"/>
      <c r="K113" s="746"/>
      <c r="L113" s="746"/>
      <c r="M113" s="746"/>
      <c r="N113" s="788" t="s">
        <v>548</v>
      </c>
      <c r="O113" s="746" t="s">
        <v>1564</v>
      </c>
      <c r="P113" s="788" t="s">
        <v>548</v>
      </c>
      <c r="Q113" s="788" t="s">
        <v>548</v>
      </c>
      <c r="R113" s="788" t="s">
        <v>548</v>
      </c>
      <c r="S113" s="788" t="s">
        <v>548</v>
      </c>
      <c r="T113" s="746"/>
      <c r="U113" s="746"/>
      <c r="V113" s="746"/>
      <c r="W113" s="788" t="s">
        <v>548</v>
      </c>
      <c r="X113" s="788" t="s">
        <v>548</v>
      </c>
      <c r="Y113" s="788" t="s">
        <v>548</v>
      </c>
      <c r="Z113" s="746"/>
      <c r="AA113" s="746"/>
      <c r="AB113" s="746"/>
      <c r="AC113" s="788" t="s">
        <v>548</v>
      </c>
      <c r="AD113" s="788" t="s">
        <v>548</v>
      </c>
      <c r="AE113" s="746"/>
      <c r="AF113" s="788" t="s">
        <v>548</v>
      </c>
      <c r="AG113" s="788" t="s">
        <v>1565</v>
      </c>
      <c r="AH113" s="788" t="s">
        <v>548</v>
      </c>
      <c r="AI113" s="746"/>
      <c r="AJ113" s="746"/>
      <c r="AK113" s="788" t="s">
        <v>548</v>
      </c>
      <c r="AL113" s="788" t="s">
        <v>548</v>
      </c>
      <c r="AM113" s="788" t="s">
        <v>548</v>
      </c>
      <c r="AN113" s="746"/>
      <c r="AO113" s="746"/>
      <c r="AP113" s="788" t="s">
        <v>548</v>
      </c>
      <c r="AQ113" s="788" t="s">
        <v>548</v>
      </c>
      <c r="AR113" s="788" t="s">
        <v>548</v>
      </c>
      <c r="AS113" s="788" t="s">
        <v>548</v>
      </c>
      <c r="AT113" s="746"/>
      <c r="AU113" s="788" t="s">
        <v>548</v>
      </c>
      <c r="AV113" s="788" t="s">
        <v>548</v>
      </c>
      <c r="AW113" s="746"/>
      <c r="AX113" s="746"/>
      <c r="AY113" s="788" t="s">
        <v>548</v>
      </c>
      <c r="AZ113" s="788" t="s">
        <v>548</v>
      </c>
      <c r="BA113" s="788" t="s">
        <v>548</v>
      </c>
      <c r="BB113" s="121" t="s">
        <v>548</v>
      </c>
      <c r="BC113" s="22"/>
      <c r="BD113" s="121" t="s">
        <v>548</v>
      </c>
      <c r="BF113" s="121" t="s">
        <v>548</v>
      </c>
      <c r="BG113" s="22"/>
      <c r="BH113" s="22"/>
      <c r="BI113" s="22"/>
      <c r="BK113" s="121" t="s">
        <v>548</v>
      </c>
      <c r="BM113" s="121" t="s">
        <v>548</v>
      </c>
      <c r="BN113" s="121" t="s">
        <v>548</v>
      </c>
      <c r="BO113" s="121" t="s">
        <v>548</v>
      </c>
      <c r="BP113" s="121" t="s">
        <v>548</v>
      </c>
      <c r="BQ113" s="121" t="s">
        <v>548</v>
      </c>
      <c r="BR113" t="s">
        <v>1566</v>
      </c>
      <c r="BT113" s="121" t="s">
        <v>548</v>
      </c>
      <c r="BU113" s="121" t="s">
        <v>548</v>
      </c>
      <c r="BV113" s="121" t="s">
        <v>548</v>
      </c>
      <c r="BX113" s="121" t="s">
        <v>548</v>
      </c>
      <c r="BY113" s="121" t="s">
        <v>548</v>
      </c>
      <c r="BZ113" s="121" t="s">
        <v>548</v>
      </c>
      <c r="CA113" s="122" t="s">
        <v>548</v>
      </c>
      <c r="CC113" s="179" t="s">
        <v>395</v>
      </c>
      <c r="CD113" s="130" t="s">
        <v>1567</v>
      </c>
    </row>
    <row r="114" spans="1:82" x14ac:dyDescent="0.25">
      <c r="A114" s="787"/>
      <c r="B114" s="788"/>
      <c r="C114" s="788"/>
      <c r="D114" s="788"/>
      <c r="E114" s="746"/>
      <c r="F114" s="788"/>
      <c r="G114" s="788"/>
      <c r="H114" s="788"/>
      <c r="I114" s="788"/>
      <c r="J114" s="746"/>
      <c r="K114" s="746"/>
      <c r="L114" s="746"/>
      <c r="M114" s="746"/>
      <c r="N114" s="788" t="s">
        <v>548</v>
      </c>
      <c r="O114" s="746" t="s">
        <v>1568</v>
      </c>
      <c r="P114" s="788" t="s">
        <v>548</v>
      </c>
      <c r="Q114" s="788" t="s">
        <v>548</v>
      </c>
      <c r="R114" s="788" t="s">
        <v>548</v>
      </c>
      <c r="S114" s="788" t="s">
        <v>548</v>
      </c>
      <c r="T114" s="746"/>
      <c r="U114" s="746"/>
      <c r="V114" s="746"/>
      <c r="W114" s="788" t="s">
        <v>548</v>
      </c>
      <c r="X114" s="788" t="s">
        <v>548</v>
      </c>
      <c r="Y114" s="788" t="s">
        <v>548</v>
      </c>
      <c r="Z114" s="746"/>
      <c r="AA114" s="746"/>
      <c r="AB114" s="746"/>
      <c r="AC114" s="788" t="s">
        <v>548</v>
      </c>
      <c r="AD114" s="788" t="s">
        <v>548</v>
      </c>
      <c r="AE114" s="746"/>
      <c r="AF114" s="788" t="s">
        <v>548</v>
      </c>
      <c r="AG114" s="788" t="s">
        <v>1569</v>
      </c>
      <c r="AH114" s="788" t="s">
        <v>548</v>
      </c>
      <c r="AI114" s="746"/>
      <c r="AJ114" s="746"/>
      <c r="AK114" s="788" t="s">
        <v>548</v>
      </c>
      <c r="AL114" s="788" t="s">
        <v>548</v>
      </c>
      <c r="AM114" s="788" t="s">
        <v>548</v>
      </c>
      <c r="AN114" s="746"/>
      <c r="AO114" s="746"/>
      <c r="AP114" s="788" t="s">
        <v>548</v>
      </c>
      <c r="AQ114" s="788" t="s">
        <v>548</v>
      </c>
      <c r="AR114" s="788" t="s">
        <v>548</v>
      </c>
      <c r="AS114" s="788" t="s">
        <v>548</v>
      </c>
      <c r="AT114" s="746"/>
      <c r="AU114" s="788" t="s">
        <v>548</v>
      </c>
      <c r="AV114" s="788" t="s">
        <v>548</v>
      </c>
      <c r="AW114" s="746"/>
      <c r="AX114" s="746"/>
      <c r="AY114" s="788" t="s">
        <v>548</v>
      </c>
      <c r="AZ114" s="788" t="s">
        <v>548</v>
      </c>
      <c r="BA114" s="788" t="s">
        <v>548</v>
      </c>
      <c r="BB114" s="121" t="s">
        <v>548</v>
      </c>
      <c r="BC114" s="22"/>
      <c r="BD114" s="121" t="s">
        <v>548</v>
      </c>
      <c r="BF114" s="121" t="s">
        <v>548</v>
      </c>
      <c r="BG114" s="22"/>
      <c r="BH114" s="22"/>
      <c r="BI114" s="22"/>
      <c r="BK114" s="121" t="s">
        <v>548</v>
      </c>
      <c r="BM114" s="121" t="s">
        <v>548</v>
      </c>
      <c r="BN114" s="121" t="s">
        <v>548</v>
      </c>
      <c r="BO114" s="121" t="s">
        <v>548</v>
      </c>
      <c r="BP114" s="121" t="s">
        <v>548</v>
      </c>
      <c r="BQ114" s="121" t="s">
        <v>548</v>
      </c>
      <c r="BR114" t="s">
        <v>1570</v>
      </c>
      <c r="BT114" s="121" t="s">
        <v>548</v>
      </c>
      <c r="BU114" s="121" t="s">
        <v>548</v>
      </c>
      <c r="BV114" s="121" t="s">
        <v>548</v>
      </c>
      <c r="BX114" s="121" t="s">
        <v>548</v>
      </c>
      <c r="BY114" s="121" t="s">
        <v>548</v>
      </c>
      <c r="BZ114" s="121" t="s">
        <v>548</v>
      </c>
      <c r="CA114" s="122" t="s">
        <v>548</v>
      </c>
      <c r="CC114" s="179" t="s">
        <v>396</v>
      </c>
      <c r="CD114" s="130" t="s">
        <v>1571</v>
      </c>
    </row>
    <row r="115" spans="1:82" x14ac:dyDescent="0.25">
      <c r="A115" s="787"/>
      <c r="B115" s="788"/>
      <c r="C115" s="788"/>
      <c r="D115" s="788"/>
      <c r="E115" s="746"/>
      <c r="F115" s="788"/>
      <c r="G115" s="788"/>
      <c r="H115" s="788"/>
      <c r="I115" s="788"/>
      <c r="J115" s="746"/>
      <c r="K115" s="746"/>
      <c r="L115" s="746"/>
      <c r="M115" s="746"/>
      <c r="N115" s="788" t="s">
        <v>548</v>
      </c>
      <c r="O115" s="746" t="s">
        <v>1572</v>
      </c>
      <c r="P115" s="788" t="s">
        <v>548</v>
      </c>
      <c r="Q115" s="788" t="s">
        <v>548</v>
      </c>
      <c r="R115" s="788" t="s">
        <v>548</v>
      </c>
      <c r="S115" s="788" t="s">
        <v>548</v>
      </c>
      <c r="T115" s="746"/>
      <c r="U115" s="746"/>
      <c r="V115" s="746"/>
      <c r="W115" s="788" t="s">
        <v>548</v>
      </c>
      <c r="X115" s="788" t="s">
        <v>548</v>
      </c>
      <c r="Y115" s="788" t="s">
        <v>548</v>
      </c>
      <c r="Z115" s="746"/>
      <c r="AA115" s="746"/>
      <c r="AB115" s="746"/>
      <c r="AC115" s="788" t="s">
        <v>548</v>
      </c>
      <c r="AD115" s="788" t="s">
        <v>548</v>
      </c>
      <c r="AE115" s="746"/>
      <c r="AF115" s="788" t="s">
        <v>548</v>
      </c>
      <c r="AG115" s="788" t="s">
        <v>1573</v>
      </c>
      <c r="AH115" s="788" t="s">
        <v>548</v>
      </c>
      <c r="AI115" s="746"/>
      <c r="AJ115" s="746"/>
      <c r="AK115" s="788" t="s">
        <v>548</v>
      </c>
      <c r="AL115" s="788" t="s">
        <v>548</v>
      </c>
      <c r="AM115" s="788" t="s">
        <v>548</v>
      </c>
      <c r="AN115" s="746"/>
      <c r="AO115" s="746"/>
      <c r="AP115" s="788" t="s">
        <v>548</v>
      </c>
      <c r="AQ115" s="788" t="s">
        <v>548</v>
      </c>
      <c r="AR115" s="788" t="s">
        <v>548</v>
      </c>
      <c r="AS115" s="788" t="s">
        <v>548</v>
      </c>
      <c r="AT115" s="746"/>
      <c r="AU115" s="788" t="s">
        <v>548</v>
      </c>
      <c r="AV115" s="788" t="s">
        <v>548</v>
      </c>
      <c r="AW115" s="746"/>
      <c r="AX115" s="746"/>
      <c r="AY115" s="788" t="s">
        <v>548</v>
      </c>
      <c r="AZ115" s="788" t="s">
        <v>548</v>
      </c>
      <c r="BA115" s="788" t="s">
        <v>548</v>
      </c>
      <c r="BB115" s="121" t="s">
        <v>548</v>
      </c>
      <c r="BC115" s="22"/>
      <c r="BD115" s="121" t="s">
        <v>548</v>
      </c>
      <c r="BF115" s="121" t="s">
        <v>548</v>
      </c>
      <c r="BG115" s="22"/>
      <c r="BH115" s="22"/>
      <c r="BI115" s="22"/>
      <c r="BK115" s="121" t="s">
        <v>548</v>
      </c>
      <c r="BM115" s="121" t="s">
        <v>548</v>
      </c>
      <c r="BN115" s="121" t="s">
        <v>548</v>
      </c>
      <c r="BO115" s="121" t="s">
        <v>548</v>
      </c>
      <c r="BP115" s="121" t="s">
        <v>548</v>
      </c>
      <c r="BQ115" s="121" t="s">
        <v>548</v>
      </c>
      <c r="BR115" s="121" t="s">
        <v>1574</v>
      </c>
      <c r="BT115" s="121" t="s">
        <v>548</v>
      </c>
      <c r="BU115" s="121" t="s">
        <v>548</v>
      </c>
      <c r="BV115" s="121" t="s">
        <v>548</v>
      </c>
      <c r="BX115" s="121" t="s">
        <v>548</v>
      </c>
      <c r="BY115" s="121" t="s">
        <v>548</v>
      </c>
      <c r="BZ115" s="121" t="s">
        <v>548</v>
      </c>
      <c r="CA115" s="122" t="s">
        <v>548</v>
      </c>
      <c r="CC115" s="179" t="s">
        <v>397</v>
      </c>
      <c r="CD115" s="130" t="s">
        <v>1575</v>
      </c>
    </row>
    <row r="116" spans="1:82" x14ac:dyDescent="0.25">
      <c r="A116" s="787"/>
      <c r="B116" s="788"/>
      <c r="C116" s="788"/>
      <c r="D116" s="788"/>
      <c r="E116" s="746"/>
      <c r="F116" s="788"/>
      <c r="G116" s="788"/>
      <c r="H116" s="788"/>
      <c r="I116" s="788"/>
      <c r="J116" s="746"/>
      <c r="K116" s="746"/>
      <c r="L116" s="746"/>
      <c r="M116" s="746"/>
      <c r="N116" s="788" t="s">
        <v>548</v>
      </c>
      <c r="O116" s="746" t="s">
        <v>1576</v>
      </c>
      <c r="P116" s="788" t="s">
        <v>548</v>
      </c>
      <c r="Q116" s="788" t="s">
        <v>548</v>
      </c>
      <c r="R116" s="788" t="s">
        <v>548</v>
      </c>
      <c r="S116" s="788" t="s">
        <v>548</v>
      </c>
      <c r="T116" s="746"/>
      <c r="U116" s="746"/>
      <c r="V116" s="746"/>
      <c r="W116" s="788" t="s">
        <v>548</v>
      </c>
      <c r="X116" s="788" t="s">
        <v>548</v>
      </c>
      <c r="Y116" s="788" t="s">
        <v>548</v>
      </c>
      <c r="Z116" s="746"/>
      <c r="AA116" s="746"/>
      <c r="AB116" s="746"/>
      <c r="AC116" s="788" t="s">
        <v>548</v>
      </c>
      <c r="AD116" s="788" t="s">
        <v>548</v>
      </c>
      <c r="AE116" s="746"/>
      <c r="AF116" s="788" t="s">
        <v>548</v>
      </c>
      <c r="AG116" s="788" t="s">
        <v>1577</v>
      </c>
      <c r="AH116" s="788" t="s">
        <v>548</v>
      </c>
      <c r="AI116" s="746"/>
      <c r="AJ116" s="746"/>
      <c r="AK116" s="788" t="s">
        <v>548</v>
      </c>
      <c r="AL116" s="788" t="s">
        <v>548</v>
      </c>
      <c r="AM116" s="788" t="s">
        <v>548</v>
      </c>
      <c r="AN116" s="746"/>
      <c r="AO116" s="746"/>
      <c r="AP116" s="788" t="s">
        <v>548</v>
      </c>
      <c r="AQ116" s="788" t="s">
        <v>548</v>
      </c>
      <c r="AR116" s="788" t="s">
        <v>548</v>
      </c>
      <c r="AS116" s="788" t="s">
        <v>548</v>
      </c>
      <c r="AT116" s="746"/>
      <c r="AU116" s="788" t="s">
        <v>548</v>
      </c>
      <c r="AV116" s="788" t="s">
        <v>548</v>
      </c>
      <c r="AW116" s="746"/>
      <c r="AX116" s="746"/>
      <c r="AY116" s="788" t="s">
        <v>548</v>
      </c>
      <c r="AZ116" s="788" t="s">
        <v>548</v>
      </c>
      <c r="BA116" s="788" t="s">
        <v>548</v>
      </c>
      <c r="BB116" s="121" t="s">
        <v>548</v>
      </c>
      <c r="BC116" s="22"/>
      <c r="BD116" s="121" t="s">
        <v>548</v>
      </c>
      <c r="BF116" s="121" t="s">
        <v>548</v>
      </c>
      <c r="BG116" s="22"/>
      <c r="BH116" s="22"/>
      <c r="BI116" s="22"/>
      <c r="BK116" s="121" t="s">
        <v>548</v>
      </c>
      <c r="BM116" s="121" t="s">
        <v>548</v>
      </c>
      <c r="BN116" s="121" t="s">
        <v>548</v>
      </c>
      <c r="BO116" s="121" t="s">
        <v>548</v>
      </c>
      <c r="BP116" s="121" t="s">
        <v>548</v>
      </c>
      <c r="BQ116" s="121" t="s">
        <v>548</v>
      </c>
      <c r="BR116" s="121" t="s">
        <v>1578</v>
      </c>
      <c r="BT116" s="121" t="s">
        <v>548</v>
      </c>
      <c r="BU116" s="121" t="s">
        <v>548</v>
      </c>
      <c r="BV116" s="121" t="s">
        <v>548</v>
      </c>
      <c r="BX116" s="121" t="s">
        <v>548</v>
      </c>
      <c r="BY116" s="121" t="s">
        <v>548</v>
      </c>
      <c r="BZ116" s="121" t="s">
        <v>548</v>
      </c>
      <c r="CA116" s="122" t="s">
        <v>548</v>
      </c>
      <c r="CC116" s="179" t="s">
        <v>398</v>
      </c>
      <c r="CD116" s="130" t="s">
        <v>1579</v>
      </c>
    </row>
    <row r="117" spans="1:82" x14ac:dyDescent="0.25">
      <c r="A117" s="787"/>
      <c r="B117" s="788"/>
      <c r="C117" s="788"/>
      <c r="D117" s="788"/>
      <c r="E117" s="746"/>
      <c r="F117" s="788"/>
      <c r="G117" s="788"/>
      <c r="H117" s="788"/>
      <c r="I117" s="788"/>
      <c r="J117" s="746"/>
      <c r="K117" s="746"/>
      <c r="L117" s="746"/>
      <c r="M117" s="746"/>
      <c r="N117" s="788" t="s">
        <v>548</v>
      </c>
      <c r="O117" s="746" t="s">
        <v>1580</v>
      </c>
      <c r="P117" s="788" t="s">
        <v>548</v>
      </c>
      <c r="Q117" s="788" t="s">
        <v>548</v>
      </c>
      <c r="R117" s="788" t="s">
        <v>548</v>
      </c>
      <c r="S117" s="788" t="s">
        <v>548</v>
      </c>
      <c r="T117" s="746"/>
      <c r="U117" s="746"/>
      <c r="V117" s="746"/>
      <c r="W117" s="788" t="s">
        <v>548</v>
      </c>
      <c r="X117" s="788" t="s">
        <v>548</v>
      </c>
      <c r="Y117" s="788" t="s">
        <v>548</v>
      </c>
      <c r="Z117" s="746"/>
      <c r="AA117" s="746"/>
      <c r="AB117" s="746"/>
      <c r="AC117" s="788" t="s">
        <v>548</v>
      </c>
      <c r="AD117" s="788" t="s">
        <v>548</v>
      </c>
      <c r="AE117" s="746"/>
      <c r="AF117" s="788" t="s">
        <v>548</v>
      </c>
      <c r="AG117" s="788" t="s">
        <v>1581</v>
      </c>
      <c r="AH117" s="788" t="s">
        <v>548</v>
      </c>
      <c r="AI117" s="746"/>
      <c r="AJ117" s="746"/>
      <c r="AK117" s="788" t="s">
        <v>548</v>
      </c>
      <c r="AL117" s="788" t="s">
        <v>548</v>
      </c>
      <c r="AM117" s="788" t="s">
        <v>548</v>
      </c>
      <c r="AN117" s="746"/>
      <c r="AO117" s="746"/>
      <c r="AP117" s="788" t="s">
        <v>548</v>
      </c>
      <c r="AQ117" s="788" t="s">
        <v>548</v>
      </c>
      <c r="AR117" s="788" t="s">
        <v>548</v>
      </c>
      <c r="AS117" s="788" t="s">
        <v>548</v>
      </c>
      <c r="AT117" s="746"/>
      <c r="AU117" s="788" t="s">
        <v>548</v>
      </c>
      <c r="AV117" s="788" t="s">
        <v>548</v>
      </c>
      <c r="AW117" s="746"/>
      <c r="AX117" s="746"/>
      <c r="AY117" s="788" t="s">
        <v>548</v>
      </c>
      <c r="AZ117" s="788" t="s">
        <v>548</v>
      </c>
      <c r="BA117" s="788" t="s">
        <v>548</v>
      </c>
      <c r="BB117" s="121" t="s">
        <v>548</v>
      </c>
      <c r="BC117" s="22"/>
      <c r="BD117" s="121" t="s">
        <v>548</v>
      </c>
      <c r="BF117" s="121" t="s">
        <v>548</v>
      </c>
      <c r="BG117" s="22"/>
      <c r="BH117" s="22"/>
      <c r="BI117" s="22"/>
      <c r="BK117" s="121" t="s">
        <v>548</v>
      </c>
      <c r="BM117" s="121" t="s">
        <v>548</v>
      </c>
      <c r="BN117" s="121" t="s">
        <v>548</v>
      </c>
      <c r="BO117" s="121" t="s">
        <v>548</v>
      </c>
      <c r="BP117" s="121" t="s">
        <v>548</v>
      </c>
      <c r="BQ117" s="121" t="s">
        <v>548</v>
      </c>
      <c r="BR117" s="121" t="s">
        <v>1582</v>
      </c>
      <c r="BT117" s="121" t="s">
        <v>548</v>
      </c>
      <c r="BU117" s="121" t="s">
        <v>548</v>
      </c>
      <c r="BV117" s="121" t="s">
        <v>548</v>
      </c>
      <c r="BX117" s="121" t="s">
        <v>548</v>
      </c>
      <c r="BY117" s="121" t="s">
        <v>548</v>
      </c>
      <c r="BZ117" s="121" t="s">
        <v>548</v>
      </c>
      <c r="CA117" s="122" t="s">
        <v>548</v>
      </c>
      <c r="CC117" s="179" t="s">
        <v>399</v>
      </c>
      <c r="CD117" s="130" t="s">
        <v>1583</v>
      </c>
    </row>
    <row r="118" spans="1:82" x14ac:dyDescent="0.25">
      <c r="A118" s="787"/>
      <c r="B118" s="788"/>
      <c r="C118" s="788"/>
      <c r="D118" s="788"/>
      <c r="E118" s="746"/>
      <c r="F118" s="788"/>
      <c r="G118" s="788"/>
      <c r="H118" s="788"/>
      <c r="I118" s="788"/>
      <c r="J118" s="746"/>
      <c r="K118" s="746"/>
      <c r="L118" s="746"/>
      <c r="M118" s="746"/>
      <c r="N118" s="788" t="s">
        <v>548</v>
      </c>
      <c r="O118" s="746" t="s">
        <v>1584</v>
      </c>
      <c r="P118" s="788" t="s">
        <v>548</v>
      </c>
      <c r="Q118" s="788" t="s">
        <v>548</v>
      </c>
      <c r="R118" s="788" t="s">
        <v>548</v>
      </c>
      <c r="S118" s="788" t="s">
        <v>548</v>
      </c>
      <c r="T118" s="746"/>
      <c r="U118" s="746"/>
      <c r="V118" s="746"/>
      <c r="W118" s="788" t="s">
        <v>548</v>
      </c>
      <c r="X118" s="788" t="s">
        <v>548</v>
      </c>
      <c r="Y118" s="788" t="s">
        <v>548</v>
      </c>
      <c r="Z118" s="746"/>
      <c r="AA118" s="746"/>
      <c r="AB118" s="746"/>
      <c r="AC118" s="788" t="s">
        <v>548</v>
      </c>
      <c r="AD118" s="788" t="s">
        <v>548</v>
      </c>
      <c r="AE118" s="746"/>
      <c r="AF118" s="788" t="s">
        <v>548</v>
      </c>
      <c r="AG118" s="788" t="s">
        <v>1585</v>
      </c>
      <c r="AH118" s="788" t="s">
        <v>548</v>
      </c>
      <c r="AI118" s="746"/>
      <c r="AJ118" s="746"/>
      <c r="AK118" s="788" t="s">
        <v>548</v>
      </c>
      <c r="AL118" s="788" t="s">
        <v>548</v>
      </c>
      <c r="AM118" s="788" t="s">
        <v>548</v>
      </c>
      <c r="AN118" s="746"/>
      <c r="AO118" s="746"/>
      <c r="AP118" s="788" t="s">
        <v>548</v>
      </c>
      <c r="AQ118" s="788" t="s">
        <v>548</v>
      </c>
      <c r="AR118" s="788" t="s">
        <v>548</v>
      </c>
      <c r="AS118" s="788" t="s">
        <v>548</v>
      </c>
      <c r="AT118" s="746"/>
      <c r="AU118" s="788" t="s">
        <v>548</v>
      </c>
      <c r="AV118" s="788" t="s">
        <v>548</v>
      </c>
      <c r="AW118" s="746"/>
      <c r="AX118" s="746"/>
      <c r="AY118" s="788" t="s">
        <v>548</v>
      </c>
      <c r="AZ118" s="788" t="s">
        <v>548</v>
      </c>
      <c r="BA118" s="788" t="s">
        <v>548</v>
      </c>
      <c r="BB118" s="121" t="s">
        <v>548</v>
      </c>
      <c r="BC118" s="22"/>
      <c r="BD118" s="121" t="s">
        <v>548</v>
      </c>
      <c r="BF118" s="121" t="s">
        <v>548</v>
      </c>
      <c r="BG118" s="22"/>
      <c r="BH118" s="22"/>
      <c r="BI118" s="22"/>
      <c r="BK118" s="121" t="s">
        <v>548</v>
      </c>
      <c r="BM118" s="121" t="s">
        <v>548</v>
      </c>
      <c r="BN118" s="121" t="s">
        <v>548</v>
      </c>
      <c r="BO118" s="121" t="s">
        <v>548</v>
      </c>
      <c r="BP118" s="121" t="s">
        <v>548</v>
      </c>
      <c r="BQ118" s="121" t="s">
        <v>548</v>
      </c>
      <c r="BR118" s="121" t="s">
        <v>1586</v>
      </c>
      <c r="BT118" s="121" t="s">
        <v>548</v>
      </c>
      <c r="BU118" s="121" t="s">
        <v>548</v>
      </c>
      <c r="BV118" s="121" t="s">
        <v>548</v>
      </c>
      <c r="BX118" s="121" t="s">
        <v>548</v>
      </c>
      <c r="BY118" s="121" t="s">
        <v>548</v>
      </c>
      <c r="BZ118" s="121" t="s">
        <v>548</v>
      </c>
      <c r="CA118" s="122" t="s">
        <v>548</v>
      </c>
      <c r="CC118" s="179" t="s">
        <v>400</v>
      </c>
      <c r="CD118" s="130" t="s">
        <v>1587</v>
      </c>
    </row>
    <row r="119" spans="1:82" x14ac:dyDescent="0.25">
      <c r="A119" s="787"/>
      <c r="B119" s="788"/>
      <c r="C119" s="788"/>
      <c r="D119" s="788"/>
      <c r="E119" s="746"/>
      <c r="F119" s="788"/>
      <c r="G119" s="788"/>
      <c r="H119" s="788"/>
      <c r="I119" s="788"/>
      <c r="J119" s="746"/>
      <c r="K119" s="746"/>
      <c r="L119" s="746"/>
      <c r="M119" s="746"/>
      <c r="N119" s="788" t="s">
        <v>548</v>
      </c>
      <c r="O119" s="746" t="s">
        <v>1588</v>
      </c>
      <c r="P119" s="788" t="s">
        <v>548</v>
      </c>
      <c r="Q119" s="788" t="s">
        <v>548</v>
      </c>
      <c r="R119" s="788" t="s">
        <v>548</v>
      </c>
      <c r="S119" s="788" t="s">
        <v>548</v>
      </c>
      <c r="T119" s="746"/>
      <c r="U119" s="746"/>
      <c r="V119" s="746"/>
      <c r="W119" s="788" t="s">
        <v>548</v>
      </c>
      <c r="X119" s="788" t="s">
        <v>548</v>
      </c>
      <c r="Y119" s="788" t="s">
        <v>548</v>
      </c>
      <c r="Z119" s="746"/>
      <c r="AA119" s="746"/>
      <c r="AB119" s="746"/>
      <c r="AC119" s="788" t="s">
        <v>548</v>
      </c>
      <c r="AD119" s="788" t="s">
        <v>548</v>
      </c>
      <c r="AE119" s="746"/>
      <c r="AF119" s="788" t="s">
        <v>548</v>
      </c>
      <c r="AG119" s="788" t="s">
        <v>1589</v>
      </c>
      <c r="AH119" s="788" t="s">
        <v>548</v>
      </c>
      <c r="AI119" s="746"/>
      <c r="AJ119" s="746"/>
      <c r="AK119" s="788" t="s">
        <v>548</v>
      </c>
      <c r="AL119" s="788" t="s">
        <v>548</v>
      </c>
      <c r="AM119" s="788" t="s">
        <v>548</v>
      </c>
      <c r="AN119" s="746"/>
      <c r="AO119" s="746"/>
      <c r="AP119" s="788" t="s">
        <v>548</v>
      </c>
      <c r="AQ119" s="788" t="s">
        <v>548</v>
      </c>
      <c r="AR119" s="788" t="s">
        <v>548</v>
      </c>
      <c r="AS119" s="788" t="s">
        <v>548</v>
      </c>
      <c r="AT119" s="746"/>
      <c r="AU119" s="788" t="s">
        <v>548</v>
      </c>
      <c r="AV119" s="788" t="s">
        <v>548</v>
      </c>
      <c r="AW119" s="746"/>
      <c r="AX119" s="746"/>
      <c r="AY119" s="788" t="s">
        <v>548</v>
      </c>
      <c r="AZ119" s="788" t="s">
        <v>548</v>
      </c>
      <c r="BA119" s="788" t="s">
        <v>548</v>
      </c>
      <c r="BB119" s="121" t="s">
        <v>548</v>
      </c>
      <c r="BC119" s="22"/>
      <c r="BD119" s="121" t="s">
        <v>548</v>
      </c>
      <c r="BF119" s="121" t="s">
        <v>548</v>
      </c>
      <c r="BG119" s="22"/>
      <c r="BH119" s="22"/>
      <c r="BI119" s="22"/>
      <c r="BK119" s="121" t="s">
        <v>548</v>
      </c>
      <c r="BM119" s="121" t="s">
        <v>548</v>
      </c>
      <c r="BN119" s="121" t="s">
        <v>548</v>
      </c>
      <c r="BO119" s="121" t="s">
        <v>548</v>
      </c>
      <c r="BP119" s="121" t="s">
        <v>548</v>
      </c>
      <c r="BQ119" s="121" t="s">
        <v>548</v>
      </c>
      <c r="BR119" s="121" t="s">
        <v>1590</v>
      </c>
      <c r="BT119" s="121" t="s">
        <v>548</v>
      </c>
      <c r="BU119" s="121" t="s">
        <v>548</v>
      </c>
      <c r="BV119" s="121" t="s">
        <v>548</v>
      </c>
      <c r="BX119" s="121" t="s">
        <v>548</v>
      </c>
      <c r="BY119" s="121" t="s">
        <v>548</v>
      </c>
      <c r="BZ119" s="121" t="s">
        <v>548</v>
      </c>
      <c r="CA119" s="122" t="s">
        <v>548</v>
      </c>
      <c r="CC119" s="179" t="s">
        <v>401</v>
      </c>
      <c r="CD119" s="130" t="s">
        <v>1591</v>
      </c>
    </row>
    <row r="120" spans="1:82" x14ac:dyDescent="0.25">
      <c r="A120" s="787"/>
      <c r="B120" s="788"/>
      <c r="C120" s="788"/>
      <c r="D120" s="788"/>
      <c r="E120" s="746"/>
      <c r="F120" s="788"/>
      <c r="G120" s="788"/>
      <c r="H120" s="788"/>
      <c r="I120" s="788"/>
      <c r="J120" s="746"/>
      <c r="K120" s="746"/>
      <c r="L120" s="746"/>
      <c r="M120" s="746"/>
      <c r="N120" s="788" t="s">
        <v>548</v>
      </c>
      <c r="O120" s="746" t="s">
        <v>1592</v>
      </c>
      <c r="P120" s="788" t="s">
        <v>548</v>
      </c>
      <c r="Q120" s="788" t="s">
        <v>548</v>
      </c>
      <c r="R120" s="788" t="s">
        <v>548</v>
      </c>
      <c r="S120" s="788" t="s">
        <v>548</v>
      </c>
      <c r="T120" s="746"/>
      <c r="U120" s="746"/>
      <c r="V120" s="746"/>
      <c r="W120" s="788" t="s">
        <v>548</v>
      </c>
      <c r="X120" s="788" t="s">
        <v>548</v>
      </c>
      <c r="Y120" s="788" t="s">
        <v>548</v>
      </c>
      <c r="Z120" s="746"/>
      <c r="AA120" s="746"/>
      <c r="AB120" s="746"/>
      <c r="AC120" s="788" t="s">
        <v>548</v>
      </c>
      <c r="AD120" s="788" t="s">
        <v>548</v>
      </c>
      <c r="AE120" s="746"/>
      <c r="AF120" s="788" t="s">
        <v>548</v>
      </c>
      <c r="AG120" s="788" t="s">
        <v>1593</v>
      </c>
      <c r="AH120" s="788" t="s">
        <v>548</v>
      </c>
      <c r="AI120" s="746"/>
      <c r="AJ120" s="746"/>
      <c r="AK120" s="788" t="s">
        <v>548</v>
      </c>
      <c r="AL120" s="788" t="s">
        <v>548</v>
      </c>
      <c r="AM120" s="788" t="s">
        <v>548</v>
      </c>
      <c r="AN120" s="746"/>
      <c r="AO120" s="746"/>
      <c r="AP120" s="788" t="s">
        <v>548</v>
      </c>
      <c r="AQ120" s="788" t="s">
        <v>548</v>
      </c>
      <c r="AR120" s="788" t="s">
        <v>548</v>
      </c>
      <c r="AS120" s="788" t="s">
        <v>548</v>
      </c>
      <c r="AT120" s="746"/>
      <c r="AU120" s="788" t="s">
        <v>548</v>
      </c>
      <c r="AV120" s="788" t="s">
        <v>548</v>
      </c>
      <c r="AW120" s="746"/>
      <c r="AX120" s="746"/>
      <c r="AY120" s="788" t="s">
        <v>548</v>
      </c>
      <c r="AZ120" s="788" t="s">
        <v>548</v>
      </c>
      <c r="BA120" s="788" t="s">
        <v>548</v>
      </c>
      <c r="BB120" s="121" t="s">
        <v>548</v>
      </c>
      <c r="BC120" s="22"/>
      <c r="BD120" s="121" t="s">
        <v>548</v>
      </c>
      <c r="BF120" s="121" t="s">
        <v>548</v>
      </c>
      <c r="BG120" s="22"/>
      <c r="BH120" s="22"/>
      <c r="BI120" s="22"/>
      <c r="BK120" s="121" t="s">
        <v>548</v>
      </c>
      <c r="BM120" s="121" t="s">
        <v>548</v>
      </c>
      <c r="BN120" s="121" t="s">
        <v>548</v>
      </c>
      <c r="BO120" s="121" t="s">
        <v>548</v>
      </c>
      <c r="BP120" s="121" t="s">
        <v>548</v>
      </c>
      <c r="BQ120" s="121" t="s">
        <v>548</v>
      </c>
      <c r="BR120" s="121" t="s">
        <v>1594</v>
      </c>
      <c r="BT120" s="121" t="s">
        <v>548</v>
      </c>
      <c r="BU120" s="121" t="s">
        <v>548</v>
      </c>
      <c r="BV120" s="121" t="s">
        <v>548</v>
      </c>
      <c r="BX120" s="121" t="s">
        <v>548</v>
      </c>
      <c r="BY120" s="121" t="s">
        <v>548</v>
      </c>
      <c r="BZ120" s="121" t="s">
        <v>548</v>
      </c>
      <c r="CA120" s="122" t="s">
        <v>548</v>
      </c>
      <c r="CC120" s="179" t="s">
        <v>402</v>
      </c>
      <c r="CD120" s="130" t="s">
        <v>1595</v>
      </c>
    </row>
    <row r="121" spans="1:82" x14ac:dyDescent="0.25">
      <c r="A121" s="790"/>
      <c r="B121" s="746"/>
      <c r="C121" s="746"/>
      <c r="D121" s="746"/>
      <c r="E121" s="746"/>
      <c r="F121" s="746"/>
      <c r="G121" s="746"/>
      <c r="H121" s="746"/>
      <c r="I121" s="746"/>
      <c r="J121" s="746"/>
      <c r="K121" s="746"/>
      <c r="L121" s="746"/>
      <c r="M121" s="746"/>
      <c r="N121" s="746"/>
      <c r="O121" s="746" t="s">
        <v>1596</v>
      </c>
      <c r="P121" s="746"/>
      <c r="Q121" s="746"/>
      <c r="R121" s="746"/>
      <c r="S121" s="746"/>
      <c r="T121" s="746"/>
      <c r="U121" s="746"/>
      <c r="V121" s="746"/>
      <c r="W121" s="746"/>
      <c r="X121" s="746"/>
      <c r="Y121" s="746"/>
      <c r="Z121" s="746"/>
      <c r="AA121" s="746"/>
      <c r="AB121" s="746"/>
      <c r="AC121" s="746"/>
      <c r="AD121" s="746"/>
      <c r="AE121" s="746"/>
      <c r="AF121" s="746"/>
      <c r="AG121" s="746" t="s">
        <v>1597</v>
      </c>
      <c r="AH121" s="746"/>
      <c r="AI121" s="746"/>
      <c r="AJ121" s="746"/>
      <c r="AK121" s="746"/>
      <c r="AL121" s="746"/>
      <c r="AM121" s="746"/>
      <c r="AN121" s="746"/>
      <c r="AO121" s="746"/>
      <c r="AP121" s="746"/>
      <c r="AQ121" s="746"/>
      <c r="AR121" s="746"/>
      <c r="AS121" s="746"/>
      <c r="AT121" s="746"/>
      <c r="AU121" s="746"/>
      <c r="AV121" s="746"/>
      <c r="AW121" s="746"/>
      <c r="AX121" s="746"/>
      <c r="AY121" s="746"/>
      <c r="AZ121" s="746"/>
      <c r="BA121" s="746"/>
      <c r="BB121" s="22"/>
      <c r="BC121" s="22"/>
      <c r="BD121" s="22"/>
      <c r="BF121" s="22"/>
      <c r="BG121" s="22"/>
      <c r="BH121" s="22"/>
      <c r="BI121" s="22"/>
      <c r="BK121" s="22"/>
      <c r="BM121" s="22"/>
      <c r="BN121" s="22"/>
      <c r="BO121" s="22"/>
      <c r="BP121" s="22"/>
      <c r="BQ121" s="22"/>
      <c r="BR121" s="22" t="s">
        <v>1598</v>
      </c>
      <c r="BT121" s="22"/>
      <c r="BU121" s="22"/>
      <c r="BV121" s="22"/>
      <c r="BX121" s="22"/>
      <c r="BY121" s="22"/>
      <c r="BZ121" s="22"/>
      <c r="CA121" s="122" t="s">
        <v>548</v>
      </c>
      <c r="CC121" s="179" t="s">
        <v>403</v>
      </c>
      <c r="CD121" s="130" t="s">
        <v>1599</v>
      </c>
    </row>
    <row r="122" spans="1:82" ht="15.75" thickBot="1" x14ac:dyDescent="0.3">
      <c r="A122" s="893"/>
      <c r="B122" s="894"/>
      <c r="C122" s="894"/>
      <c r="D122" s="894"/>
      <c r="E122" s="746"/>
      <c r="F122" s="894"/>
      <c r="G122" s="894"/>
      <c r="H122" s="894"/>
      <c r="I122" s="894"/>
      <c r="J122" s="746"/>
      <c r="K122" s="746"/>
      <c r="L122" s="746"/>
      <c r="M122" s="746"/>
      <c r="N122" s="894" t="s">
        <v>548</v>
      </c>
      <c r="O122" s="746" t="s">
        <v>1600</v>
      </c>
      <c r="P122" s="894" t="s">
        <v>548</v>
      </c>
      <c r="Q122" s="894" t="s">
        <v>548</v>
      </c>
      <c r="R122" s="894" t="s">
        <v>548</v>
      </c>
      <c r="S122" s="894" t="s">
        <v>548</v>
      </c>
      <c r="T122" s="746"/>
      <c r="U122" s="746"/>
      <c r="V122" s="746"/>
      <c r="W122" s="894" t="s">
        <v>548</v>
      </c>
      <c r="X122" s="894" t="s">
        <v>548</v>
      </c>
      <c r="Y122" s="894" t="s">
        <v>548</v>
      </c>
      <c r="Z122" s="746"/>
      <c r="AA122" s="746"/>
      <c r="AB122" s="746"/>
      <c r="AC122" s="894" t="s">
        <v>548</v>
      </c>
      <c r="AD122" s="894" t="s">
        <v>548</v>
      </c>
      <c r="AE122" s="746"/>
      <c r="AF122" s="894" t="s">
        <v>548</v>
      </c>
      <c r="AG122" s="894" t="s">
        <v>1601</v>
      </c>
      <c r="AH122" s="894" t="s">
        <v>548</v>
      </c>
      <c r="AI122" s="746"/>
      <c r="AJ122" s="746"/>
      <c r="AK122" s="894" t="s">
        <v>548</v>
      </c>
      <c r="AL122" s="894" t="s">
        <v>548</v>
      </c>
      <c r="AM122" s="894" t="s">
        <v>548</v>
      </c>
      <c r="AN122" s="746"/>
      <c r="AO122" s="746"/>
      <c r="AP122" s="894" t="s">
        <v>548</v>
      </c>
      <c r="AQ122" s="894" t="s">
        <v>548</v>
      </c>
      <c r="AR122" s="894" t="s">
        <v>548</v>
      </c>
      <c r="AS122" s="894" t="s">
        <v>548</v>
      </c>
      <c r="AT122" s="746"/>
      <c r="AU122" s="894" t="s">
        <v>548</v>
      </c>
      <c r="AV122" s="894" t="s">
        <v>548</v>
      </c>
      <c r="AW122" s="746"/>
      <c r="AX122" s="746"/>
      <c r="AY122" s="894" t="s">
        <v>548</v>
      </c>
      <c r="AZ122" s="894" t="s">
        <v>548</v>
      </c>
      <c r="BA122" s="894" t="s">
        <v>548</v>
      </c>
      <c r="BB122" s="124" t="s">
        <v>548</v>
      </c>
      <c r="BC122" s="22"/>
      <c r="BD122" s="124" t="s">
        <v>548</v>
      </c>
      <c r="BF122" s="124" t="s">
        <v>548</v>
      </c>
      <c r="BG122" s="22"/>
      <c r="BH122" s="22"/>
      <c r="BI122" s="22"/>
      <c r="BK122" s="124" t="s">
        <v>548</v>
      </c>
      <c r="BM122" s="124" t="s">
        <v>548</v>
      </c>
      <c r="BN122" s="124" t="s">
        <v>548</v>
      </c>
      <c r="BO122" s="124" t="s">
        <v>548</v>
      </c>
      <c r="BP122" s="124" t="s">
        <v>548</v>
      </c>
      <c r="BQ122" s="124" t="s">
        <v>548</v>
      </c>
      <c r="BR122" s="124" t="s">
        <v>1602</v>
      </c>
      <c r="BT122" s="124" t="s">
        <v>548</v>
      </c>
      <c r="BU122" s="124" t="s">
        <v>548</v>
      </c>
      <c r="BV122" s="124" t="s">
        <v>548</v>
      </c>
      <c r="BX122" s="124" t="s">
        <v>548</v>
      </c>
      <c r="BY122" s="124" t="s">
        <v>548</v>
      </c>
      <c r="BZ122" s="124" t="s">
        <v>548</v>
      </c>
      <c r="CA122" s="122" t="s">
        <v>548</v>
      </c>
      <c r="CC122" s="179" t="s">
        <v>404</v>
      </c>
      <c r="CD122" s="130" t="s">
        <v>1603</v>
      </c>
    </row>
    <row r="123" spans="1:82" ht="15.75" thickBot="1" x14ac:dyDescent="0.3">
      <c r="A123" s="790"/>
      <c r="B123" s="746"/>
      <c r="C123" s="746"/>
      <c r="D123" s="746"/>
      <c r="E123" s="746"/>
      <c r="F123" s="746"/>
      <c r="G123" s="746"/>
      <c r="H123" s="746"/>
      <c r="I123" s="746"/>
      <c r="J123" s="746"/>
      <c r="K123" s="746"/>
      <c r="L123" s="746"/>
      <c r="M123" s="746"/>
      <c r="N123" s="746"/>
      <c r="O123" s="746" t="s">
        <v>1604</v>
      </c>
      <c r="P123" s="746"/>
      <c r="Q123" s="746"/>
      <c r="R123" s="746"/>
      <c r="S123" s="746"/>
      <c r="T123" s="746"/>
      <c r="U123" s="746"/>
      <c r="V123" s="746"/>
      <c r="W123" s="746"/>
      <c r="X123" s="746"/>
      <c r="Y123" s="746"/>
      <c r="Z123" s="746"/>
      <c r="AA123" s="746"/>
      <c r="AB123" s="746"/>
      <c r="AC123" s="746"/>
      <c r="AD123" s="746"/>
      <c r="AE123" s="746"/>
      <c r="AF123" s="746"/>
      <c r="AG123" s="746" t="s">
        <v>1605</v>
      </c>
      <c r="AH123" s="746"/>
      <c r="AI123" s="746"/>
      <c r="AJ123" s="746"/>
      <c r="AK123" s="746"/>
      <c r="AL123" s="746"/>
      <c r="AM123" s="746"/>
      <c r="AN123" s="746"/>
      <c r="AO123" s="746"/>
      <c r="AP123" s="746"/>
      <c r="AQ123" s="746"/>
      <c r="AR123" s="746"/>
      <c r="AS123" s="746"/>
      <c r="AT123" s="746"/>
      <c r="AU123" s="746"/>
      <c r="AV123" s="746"/>
      <c r="AW123" s="746"/>
      <c r="AX123" s="746"/>
      <c r="AY123" s="746"/>
      <c r="AZ123" s="746"/>
      <c r="BA123" s="746"/>
      <c r="BB123" s="22"/>
      <c r="BC123" s="22"/>
      <c r="BD123" s="22"/>
      <c r="BF123" s="22"/>
      <c r="BG123" s="22"/>
      <c r="BH123" s="22"/>
      <c r="BI123" s="22"/>
      <c r="BK123" s="22"/>
      <c r="BM123" s="22"/>
      <c r="BN123" s="22"/>
      <c r="BO123" s="22"/>
      <c r="BP123" s="22"/>
      <c r="BQ123" s="22"/>
      <c r="BR123" s="22" t="s">
        <v>1606</v>
      </c>
      <c r="BT123" s="22"/>
      <c r="BU123" s="22"/>
      <c r="BV123" s="22"/>
      <c r="BX123" s="22"/>
      <c r="BY123" s="22"/>
      <c r="BZ123" s="22"/>
      <c r="CA123" s="122" t="s">
        <v>548</v>
      </c>
      <c r="CC123" s="180" t="s">
        <v>405</v>
      </c>
      <c r="CD123" s="131" t="s">
        <v>1607</v>
      </c>
    </row>
    <row r="124" spans="1:82" x14ac:dyDescent="0.25">
      <c r="A124" s="790"/>
      <c r="B124" s="746"/>
      <c r="C124" s="746"/>
      <c r="D124" s="746"/>
      <c r="E124" s="746"/>
      <c r="F124" s="746"/>
      <c r="G124" s="746"/>
      <c r="H124" s="746"/>
      <c r="I124" s="746"/>
      <c r="J124" s="746"/>
      <c r="K124" s="746"/>
      <c r="L124" s="746"/>
      <c r="M124" s="746"/>
      <c r="N124" s="746"/>
      <c r="O124" s="746" t="s">
        <v>1608</v>
      </c>
      <c r="P124" s="746"/>
      <c r="Q124" s="746"/>
      <c r="R124" s="746"/>
      <c r="S124" s="746"/>
      <c r="T124" s="746"/>
      <c r="U124" s="746"/>
      <c r="V124" s="746"/>
      <c r="W124" s="746"/>
      <c r="X124" s="746"/>
      <c r="Y124" s="746"/>
      <c r="Z124" s="746"/>
      <c r="AA124" s="746"/>
      <c r="AB124" s="746"/>
      <c r="AC124" s="746"/>
      <c r="AD124" s="746"/>
      <c r="AE124" s="746"/>
      <c r="AF124" s="746"/>
      <c r="AG124" s="746" t="s">
        <v>1609</v>
      </c>
      <c r="AH124" s="746"/>
      <c r="AI124" s="746"/>
      <c r="AJ124" s="746"/>
      <c r="AK124" s="746"/>
      <c r="AL124" s="746"/>
      <c r="AM124" s="746"/>
      <c r="AN124" s="746"/>
      <c r="AO124" s="746"/>
      <c r="AP124" s="746"/>
      <c r="AQ124" s="746"/>
      <c r="AR124" s="746"/>
      <c r="AS124" s="746"/>
      <c r="AT124" s="746"/>
      <c r="AU124" s="746"/>
      <c r="AV124" s="746"/>
      <c r="AW124" s="746"/>
      <c r="AX124" s="746"/>
      <c r="AY124" s="746"/>
      <c r="AZ124" s="746"/>
      <c r="BA124" s="746"/>
      <c r="BB124" s="22"/>
      <c r="BC124" s="22"/>
      <c r="BD124" s="22"/>
      <c r="BF124" s="22"/>
      <c r="BG124" s="22"/>
      <c r="BH124" s="22"/>
      <c r="BI124" s="22"/>
      <c r="BK124" s="22"/>
      <c r="BM124" s="22"/>
      <c r="BN124" s="22"/>
      <c r="BO124" s="22"/>
      <c r="BP124" s="22"/>
      <c r="BQ124" s="22"/>
      <c r="BR124" s="22" t="s">
        <v>1610</v>
      </c>
      <c r="BT124" s="22"/>
      <c r="BU124" s="22"/>
      <c r="BV124" s="22"/>
      <c r="BX124" s="22"/>
      <c r="BY124" s="22"/>
      <c r="BZ124" s="22"/>
      <c r="CA124" s="122" t="s">
        <v>548</v>
      </c>
    </row>
    <row r="125" spans="1:82" x14ac:dyDescent="0.25">
      <c r="A125" s="790"/>
      <c r="B125" s="746"/>
      <c r="C125" s="746"/>
      <c r="D125" s="746"/>
      <c r="E125" s="746"/>
      <c r="F125" s="746"/>
      <c r="G125" s="746"/>
      <c r="H125" s="746"/>
      <c r="I125" s="746"/>
      <c r="J125" s="746"/>
      <c r="K125" s="746"/>
      <c r="L125" s="746"/>
      <c r="M125" s="746"/>
      <c r="N125" s="746"/>
      <c r="O125" s="746" t="s">
        <v>1611</v>
      </c>
      <c r="P125" s="746"/>
      <c r="Q125" s="746"/>
      <c r="R125" s="746"/>
      <c r="S125" s="746"/>
      <c r="T125" s="746"/>
      <c r="U125" s="746"/>
      <c r="V125" s="746"/>
      <c r="W125" s="746"/>
      <c r="X125" s="746"/>
      <c r="Y125" s="746"/>
      <c r="Z125" s="746"/>
      <c r="AA125" s="746"/>
      <c r="AB125" s="746"/>
      <c r="AC125" s="746"/>
      <c r="AD125" s="746"/>
      <c r="AE125" s="746"/>
      <c r="AF125" s="746"/>
      <c r="AG125" s="746" t="s">
        <v>1612</v>
      </c>
      <c r="AH125" s="746"/>
      <c r="AI125" s="746"/>
      <c r="AJ125" s="746"/>
      <c r="AK125" s="746"/>
      <c r="AL125" s="746"/>
      <c r="AM125" s="746"/>
      <c r="AN125" s="746"/>
      <c r="AO125" s="746"/>
      <c r="AP125" s="746"/>
      <c r="AQ125" s="746"/>
      <c r="AR125" s="746"/>
      <c r="AS125" s="746"/>
      <c r="AT125" s="746"/>
      <c r="AU125" s="746"/>
      <c r="AV125" s="746"/>
      <c r="AW125" s="746"/>
      <c r="AX125" s="746"/>
      <c r="AY125" s="746"/>
      <c r="AZ125" s="746"/>
      <c r="BA125" s="746"/>
      <c r="BB125" s="22"/>
      <c r="BC125" s="22"/>
      <c r="BD125" s="22"/>
      <c r="BF125" s="22"/>
      <c r="BG125" s="22"/>
      <c r="BH125" s="22"/>
      <c r="BI125" s="22"/>
      <c r="BK125" s="22"/>
      <c r="BM125" s="22"/>
      <c r="BN125" s="22"/>
      <c r="BO125" s="22"/>
      <c r="BP125" s="22"/>
      <c r="BQ125" s="22"/>
      <c r="BR125" s="22" t="s">
        <v>1613</v>
      </c>
      <c r="BT125" s="22"/>
      <c r="BU125" s="22"/>
      <c r="BV125" s="22"/>
      <c r="BX125" s="22"/>
      <c r="BY125" s="22"/>
      <c r="BZ125" s="22"/>
      <c r="CA125" s="122" t="s">
        <v>548</v>
      </c>
    </row>
    <row r="126" spans="1:82" x14ac:dyDescent="0.25">
      <c r="A126" s="790"/>
      <c r="B126" s="746"/>
      <c r="C126" s="746"/>
      <c r="D126" s="746"/>
      <c r="E126" s="746"/>
      <c r="F126" s="746"/>
      <c r="G126" s="746"/>
      <c r="H126" s="746"/>
      <c r="I126" s="746"/>
      <c r="J126" s="746"/>
      <c r="K126" s="746"/>
      <c r="L126" s="746"/>
      <c r="M126" s="746"/>
      <c r="N126" s="746"/>
      <c r="O126" s="746" t="s">
        <v>1614</v>
      </c>
      <c r="P126" s="746"/>
      <c r="Q126" s="746"/>
      <c r="R126" s="746"/>
      <c r="S126" s="746"/>
      <c r="T126" s="746"/>
      <c r="U126" s="746"/>
      <c r="V126" s="746"/>
      <c r="W126" s="746"/>
      <c r="X126" s="746"/>
      <c r="Y126" s="746"/>
      <c r="Z126" s="746"/>
      <c r="AA126" s="746"/>
      <c r="AB126" s="746"/>
      <c r="AC126" s="746"/>
      <c r="AD126" s="746"/>
      <c r="AE126" s="746"/>
      <c r="AF126" s="746"/>
      <c r="AG126" s="746" t="s">
        <v>1615</v>
      </c>
      <c r="AH126" s="746"/>
      <c r="AI126" s="746"/>
      <c r="AJ126" s="746"/>
      <c r="AK126" s="746"/>
      <c r="AL126" s="746"/>
      <c r="AM126" s="746"/>
      <c r="AN126" s="746"/>
      <c r="AO126" s="746"/>
      <c r="AP126" s="746"/>
      <c r="AQ126" s="746"/>
      <c r="AR126" s="746"/>
      <c r="AS126" s="746"/>
      <c r="AT126" s="746"/>
      <c r="AU126" s="746"/>
      <c r="AV126" s="746"/>
      <c r="AW126" s="746"/>
      <c r="AX126" s="746"/>
      <c r="AY126" s="746"/>
      <c r="AZ126" s="746"/>
      <c r="BA126" s="746"/>
      <c r="BB126" s="22"/>
      <c r="BC126" s="22"/>
      <c r="BD126" s="22"/>
      <c r="BF126" s="22"/>
      <c r="BG126" s="22"/>
      <c r="BH126" s="22"/>
      <c r="BI126" s="22"/>
      <c r="BK126" s="22"/>
      <c r="BM126" s="22"/>
      <c r="BN126" s="22"/>
      <c r="BO126" s="22"/>
      <c r="BP126" s="22"/>
      <c r="BQ126" s="22"/>
      <c r="BR126" s="22" t="s">
        <v>1616</v>
      </c>
      <c r="BT126" s="22"/>
      <c r="BU126" s="22"/>
      <c r="BV126" s="22"/>
      <c r="BX126" s="22"/>
      <c r="BY126" s="22"/>
      <c r="BZ126" s="22"/>
      <c r="CA126" s="122" t="s">
        <v>548</v>
      </c>
    </row>
    <row r="127" spans="1:82" x14ac:dyDescent="0.25">
      <c r="A127" s="790"/>
      <c r="B127" s="746"/>
      <c r="C127" s="746"/>
      <c r="D127" s="746"/>
      <c r="E127" s="746"/>
      <c r="F127" s="746"/>
      <c r="G127" s="746"/>
      <c r="H127" s="746"/>
      <c r="I127" s="746"/>
      <c r="J127" s="746"/>
      <c r="K127" s="746"/>
      <c r="L127" s="746"/>
      <c r="M127" s="746"/>
      <c r="N127" s="746"/>
      <c r="O127" s="746" t="s">
        <v>1617</v>
      </c>
      <c r="P127" s="746"/>
      <c r="Q127" s="746"/>
      <c r="R127" s="746"/>
      <c r="S127" s="746"/>
      <c r="T127" s="746"/>
      <c r="U127" s="746"/>
      <c r="V127" s="746"/>
      <c r="W127" s="746"/>
      <c r="X127" s="746"/>
      <c r="Y127" s="746"/>
      <c r="Z127" s="746"/>
      <c r="AA127" s="746"/>
      <c r="AB127" s="746"/>
      <c r="AC127" s="746"/>
      <c r="AD127" s="746"/>
      <c r="AE127" s="746"/>
      <c r="AF127" s="746"/>
      <c r="AG127" s="746"/>
      <c r="AH127" s="746"/>
      <c r="AI127" s="746"/>
      <c r="AJ127" s="746"/>
      <c r="AK127" s="746"/>
      <c r="AL127" s="746"/>
      <c r="AM127" s="746"/>
      <c r="AN127" s="746"/>
      <c r="AO127" s="746"/>
      <c r="AP127" s="746"/>
      <c r="AQ127" s="746"/>
      <c r="AR127" s="746"/>
      <c r="AS127" s="746"/>
      <c r="AT127" s="746"/>
      <c r="AU127" s="746"/>
      <c r="AV127" s="746"/>
      <c r="AW127" s="746"/>
      <c r="AX127" s="746"/>
      <c r="AY127" s="746"/>
      <c r="AZ127" s="746"/>
      <c r="BA127" s="746"/>
      <c r="BB127" s="22"/>
      <c r="BC127" s="22"/>
      <c r="BD127" s="22"/>
      <c r="BF127" s="22"/>
      <c r="BG127" s="22"/>
      <c r="BH127" s="22"/>
      <c r="BI127" s="22"/>
      <c r="BK127" s="22"/>
      <c r="BM127" s="22"/>
      <c r="BN127" s="22"/>
      <c r="BO127" s="22"/>
      <c r="BP127" s="22"/>
      <c r="BQ127" s="22"/>
      <c r="BR127" s="22" t="s">
        <v>1618</v>
      </c>
      <c r="BT127" s="22"/>
      <c r="BU127" s="22"/>
      <c r="BV127" s="22"/>
      <c r="BX127" s="22"/>
      <c r="BY127" s="22"/>
      <c r="BZ127" s="22"/>
      <c r="CA127" s="122" t="s">
        <v>548</v>
      </c>
    </row>
    <row r="128" spans="1:82" x14ac:dyDescent="0.25">
      <c r="A128" s="790"/>
      <c r="B128" s="746"/>
      <c r="C128" s="746"/>
      <c r="D128" s="746"/>
      <c r="E128" s="746"/>
      <c r="F128" s="746"/>
      <c r="G128" s="746"/>
      <c r="H128" s="746"/>
      <c r="I128" s="746"/>
      <c r="J128" s="746"/>
      <c r="K128" s="746"/>
      <c r="L128" s="746"/>
      <c r="M128" s="746"/>
      <c r="N128" s="746"/>
      <c r="O128" s="746" t="s">
        <v>1619</v>
      </c>
      <c r="P128" s="746"/>
      <c r="Q128" s="746"/>
      <c r="R128" s="746"/>
      <c r="S128" s="746"/>
      <c r="T128" s="746"/>
      <c r="U128" s="746"/>
      <c r="V128" s="746"/>
      <c r="W128" s="746"/>
      <c r="X128" s="746"/>
      <c r="Y128" s="746"/>
      <c r="Z128" s="746"/>
      <c r="AA128" s="746"/>
      <c r="AB128" s="746"/>
      <c r="AC128" s="746"/>
      <c r="AD128" s="746"/>
      <c r="AE128" s="746"/>
      <c r="AF128" s="746"/>
      <c r="AG128" s="746"/>
      <c r="AH128" s="746"/>
      <c r="AI128" s="746"/>
      <c r="AJ128" s="746"/>
      <c r="AK128" s="746"/>
      <c r="AL128" s="746"/>
      <c r="AM128" s="746"/>
      <c r="AN128" s="746"/>
      <c r="AO128" s="746"/>
      <c r="AP128" s="746"/>
      <c r="AQ128" s="746"/>
      <c r="AR128" s="746"/>
      <c r="AS128" s="746"/>
      <c r="AT128" s="746"/>
      <c r="AU128" s="746"/>
      <c r="AV128" s="746"/>
      <c r="AW128" s="746"/>
      <c r="AX128" s="746"/>
      <c r="AY128" s="746"/>
      <c r="AZ128" s="746"/>
      <c r="BA128" s="746"/>
      <c r="BB128" s="22"/>
      <c r="BC128" s="22"/>
      <c r="BD128" s="22"/>
      <c r="BF128" s="22"/>
      <c r="BG128" s="22"/>
      <c r="BH128" s="22"/>
      <c r="BI128" s="22"/>
      <c r="BK128" s="22"/>
      <c r="BM128" s="22"/>
      <c r="BN128" s="22"/>
      <c r="BO128" s="22"/>
      <c r="BP128" s="22"/>
      <c r="BQ128" s="22"/>
      <c r="BR128" s="22" t="s">
        <v>1620</v>
      </c>
      <c r="BT128" s="22"/>
      <c r="BU128" s="22"/>
      <c r="BV128" s="22"/>
      <c r="BX128" s="22"/>
      <c r="BY128" s="22"/>
      <c r="BZ128" s="22"/>
      <c r="CA128" s="122" t="s">
        <v>548</v>
      </c>
    </row>
    <row r="129" spans="1:82" x14ac:dyDescent="0.25">
      <c r="A129" s="790"/>
      <c r="B129" s="746"/>
      <c r="C129" s="746"/>
      <c r="D129" s="746"/>
      <c r="E129" s="746"/>
      <c r="F129" s="746"/>
      <c r="G129" s="746"/>
      <c r="H129" s="746"/>
      <c r="I129" s="746"/>
      <c r="J129" s="746"/>
      <c r="K129" s="746"/>
      <c r="L129" s="746"/>
      <c r="M129" s="746"/>
      <c r="N129" s="746"/>
      <c r="O129" s="746" t="s">
        <v>1621</v>
      </c>
      <c r="P129" s="746"/>
      <c r="Q129" s="746"/>
      <c r="R129" s="746"/>
      <c r="S129" s="746"/>
      <c r="T129" s="746"/>
      <c r="U129" s="746"/>
      <c r="V129" s="746"/>
      <c r="W129" s="746"/>
      <c r="X129" s="746"/>
      <c r="Y129" s="746"/>
      <c r="Z129" s="746"/>
      <c r="AA129" s="746"/>
      <c r="AB129" s="746"/>
      <c r="AC129" s="746"/>
      <c r="AD129" s="746"/>
      <c r="AE129" s="746"/>
      <c r="AF129" s="746"/>
      <c r="AG129" s="746"/>
      <c r="AH129" s="746"/>
      <c r="AI129" s="746"/>
      <c r="AJ129" s="746"/>
      <c r="AK129" s="746"/>
      <c r="AL129" s="746"/>
      <c r="AM129" s="746"/>
      <c r="AN129" s="746"/>
      <c r="AO129" s="746"/>
      <c r="AP129" s="746"/>
      <c r="AQ129" s="746"/>
      <c r="AR129" s="746"/>
      <c r="AS129" s="746"/>
      <c r="AT129" s="746"/>
      <c r="AU129" s="746"/>
      <c r="AV129" s="746"/>
      <c r="AW129" s="746"/>
      <c r="AX129" s="746"/>
      <c r="AY129" s="746"/>
      <c r="AZ129" s="746"/>
      <c r="BA129" s="746"/>
      <c r="BB129" s="22"/>
      <c r="BC129" s="22"/>
      <c r="BD129" s="22"/>
      <c r="BF129" s="22"/>
      <c r="BG129" s="22"/>
      <c r="BH129" s="22"/>
      <c r="BI129" s="22"/>
      <c r="BK129" s="22"/>
      <c r="BM129" s="22"/>
      <c r="BN129" s="22"/>
      <c r="BO129" s="22"/>
      <c r="BP129" s="22"/>
      <c r="BQ129" s="22"/>
      <c r="BR129" s="22" t="s">
        <v>1622</v>
      </c>
      <c r="BT129" s="22"/>
      <c r="BU129" s="22"/>
      <c r="BV129" s="22"/>
      <c r="BX129" s="22"/>
      <c r="BY129" s="22"/>
      <c r="BZ129" s="22"/>
      <c r="CA129" s="122" t="s">
        <v>548</v>
      </c>
    </row>
    <row r="130" spans="1:82" x14ac:dyDescent="0.25">
      <c r="A130" s="790"/>
      <c r="B130" s="746"/>
      <c r="C130" s="746"/>
      <c r="D130" s="746"/>
      <c r="E130" s="746"/>
      <c r="F130" s="746"/>
      <c r="G130" s="746"/>
      <c r="H130" s="746"/>
      <c r="I130" s="746"/>
      <c r="J130" s="746"/>
      <c r="K130" s="746"/>
      <c r="L130" s="746"/>
      <c r="M130" s="746"/>
      <c r="N130" s="746"/>
      <c r="O130" s="746" t="s">
        <v>1623</v>
      </c>
      <c r="P130" s="746"/>
      <c r="Q130" s="746"/>
      <c r="R130" s="746"/>
      <c r="S130" s="746"/>
      <c r="T130" s="746"/>
      <c r="U130" s="746"/>
      <c r="V130" s="746"/>
      <c r="W130" s="746"/>
      <c r="X130" s="746"/>
      <c r="Y130" s="746"/>
      <c r="Z130" s="746"/>
      <c r="AA130" s="746"/>
      <c r="AB130" s="746"/>
      <c r="AC130" s="746"/>
      <c r="AD130" s="746"/>
      <c r="AE130" s="746"/>
      <c r="AF130" s="746"/>
      <c r="AG130" s="746"/>
      <c r="AH130" s="746"/>
      <c r="AI130" s="746"/>
      <c r="AJ130" s="746"/>
      <c r="AK130" s="746"/>
      <c r="AL130" s="746"/>
      <c r="AM130" s="746"/>
      <c r="AN130" s="746"/>
      <c r="AO130" s="746"/>
      <c r="AP130" s="746"/>
      <c r="AQ130" s="746"/>
      <c r="AR130" s="746"/>
      <c r="AS130" s="746"/>
      <c r="AT130" s="746"/>
      <c r="AU130" s="746"/>
      <c r="AV130" s="746"/>
      <c r="AW130" s="746"/>
      <c r="AX130" s="746"/>
      <c r="AY130" s="746"/>
      <c r="AZ130" s="746"/>
      <c r="BA130" s="746"/>
      <c r="BB130" s="22"/>
      <c r="BC130" s="22"/>
      <c r="BD130" s="22"/>
      <c r="BF130" s="22"/>
      <c r="BG130" s="22"/>
      <c r="BH130" s="22"/>
      <c r="BI130" s="22"/>
      <c r="BK130" s="22"/>
      <c r="BM130" s="22"/>
      <c r="BN130" s="22"/>
      <c r="BO130" s="22"/>
      <c r="BP130" s="22"/>
      <c r="BQ130" s="22"/>
      <c r="BR130" s="22" t="s">
        <v>1624</v>
      </c>
      <c r="BT130" s="22"/>
      <c r="BU130" s="22"/>
      <c r="BV130" s="22"/>
      <c r="BX130" s="22"/>
      <c r="BY130" s="22"/>
      <c r="BZ130" s="22"/>
      <c r="CA130" s="122" t="s">
        <v>548</v>
      </c>
    </row>
    <row r="131" spans="1:82" x14ac:dyDescent="0.25">
      <c r="A131" s="790"/>
      <c r="B131" s="746"/>
      <c r="C131" s="746"/>
      <c r="D131" s="746"/>
      <c r="E131" s="746"/>
      <c r="F131" s="746"/>
      <c r="G131" s="746"/>
      <c r="H131" s="746"/>
      <c r="I131" s="746"/>
      <c r="J131" s="746"/>
      <c r="K131" s="746"/>
      <c r="L131" s="746"/>
      <c r="M131" s="746"/>
      <c r="N131" s="746"/>
      <c r="O131" s="746" t="s">
        <v>1625</v>
      </c>
      <c r="P131" s="746"/>
      <c r="Q131" s="746"/>
      <c r="R131" s="746"/>
      <c r="S131" s="746"/>
      <c r="T131" s="746"/>
      <c r="U131" s="746"/>
      <c r="V131" s="746"/>
      <c r="W131" s="746"/>
      <c r="X131" s="746"/>
      <c r="Y131" s="746"/>
      <c r="Z131" s="746"/>
      <c r="AA131" s="746"/>
      <c r="AB131" s="746"/>
      <c r="AC131" s="746"/>
      <c r="AD131" s="746"/>
      <c r="AE131" s="746"/>
      <c r="AF131" s="746"/>
      <c r="AG131" s="746"/>
      <c r="AH131" s="746"/>
      <c r="AI131" s="746"/>
      <c r="AJ131" s="746"/>
      <c r="AK131" s="746"/>
      <c r="AL131" s="746"/>
      <c r="AM131" s="746"/>
      <c r="AN131" s="746"/>
      <c r="AO131" s="746"/>
      <c r="AP131" s="746"/>
      <c r="AQ131" s="746"/>
      <c r="AR131" s="746"/>
      <c r="AS131" s="746"/>
      <c r="AT131" s="746"/>
      <c r="AU131" s="746"/>
      <c r="AV131" s="746"/>
      <c r="AW131" s="746"/>
      <c r="AX131" s="746"/>
      <c r="AY131" s="746"/>
      <c r="AZ131" s="746"/>
      <c r="BA131" s="746"/>
      <c r="BB131" s="22"/>
      <c r="BC131" s="22"/>
      <c r="BD131" s="22"/>
      <c r="BF131" s="22"/>
      <c r="BG131" s="22"/>
      <c r="BH131" s="22"/>
      <c r="BI131" s="22"/>
      <c r="BK131" s="22"/>
      <c r="BM131" s="22"/>
      <c r="BN131" s="22"/>
      <c r="BO131" s="22"/>
      <c r="BP131" s="22"/>
      <c r="BQ131" s="22"/>
      <c r="BR131" s="22" t="s">
        <v>1626</v>
      </c>
      <c r="BT131" s="22"/>
      <c r="BU131" s="22"/>
      <c r="BV131" s="22"/>
      <c r="BX131" s="22"/>
      <c r="BY131" s="22"/>
      <c r="BZ131" s="22"/>
      <c r="CA131" s="122" t="s">
        <v>548</v>
      </c>
      <c r="CC131" s="240" t="s">
        <v>1627</v>
      </c>
      <c r="CD131" s="240" t="s">
        <v>1204</v>
      </c>
    </row>
    <row r="132" spans="1:82" x14ac:dyDescent="0.25">
      <c r="A132" s="790"/>
      <c r="B132" s="746"/>
      <c r="C132" s="746"/>
      <c r="D132" s="746"/>
      <c r="E132" s="746"/>
      <c r="F132" s="746"/>
      <c r="G132" s="746"/>
      <c r="H132" s="746"/>
      <c r="I132" s="746"/>
      <c r="J132" s="746"/>
      <c r="K132" s="746"/>
      <c r="L132" s="746"/>
      <c r="M132" s="746"/>
      <c r="N132" s="746"/>
      <c r="O132" s="746" t="s">
        <v>1628</v>
      </c>
      <c r="P132" s="746"/>
      <c r="Q132" s="746"/>
      <c r="R132" s="746"/>
      <c r="S132" s="746"/>
      <c r="T132" s="746"/>
      <c r="U132" s="746"/>
      <c r="V132" s="746"/>
      <c r="W132" s="746"/>
      <c r="X132" s="746"/>
      <c r="Y132" s="746"/>
      <c r="Z132" s="746"/>
      <c r="AA132" s="746"/>
      <c r="AB132" s="746"/>
      <c r="AC132" s="746"/>
      <c r="AD132" s="746"/>
      <c r="AE132" s="746"/>
      <c r="AF132" s="746"/>
      <c r="AG132" s="746"/>
      <c r="AH132" s="746"/>
      <c r="AI132" s="746"/>
      <c r="AJ132" s="746"/>
      <c r="AK132" s="746"/>
      <c r="AL132" s="746"/>
      <c r="AM132" s="746"/>
      <c r="AN132" s="746"/>
      <c r="AO132" s="746"/>
      <c r="AP132" s="746"/>
      <c r="AQ132" s="746"/>
      <c r="AR132" s="746"/>
      <c r="AS132" s="746"/>
      <c r="AT132" s="746"/>
      <c r="AU132" s="746"/>
      <c r="AV132" s="746"/>
      <c r="AW132" s="746"/>
      <c r="AX132" s="746"/>
      <c r="AY132" s="746"/>
      <c r="AZ132" s="746"/>
      <c r="BA132" s="746"/>
      <c r="BB132" s="22"/>
      <c r="BC132" s="22"/>
      <c r="BD132" s="22"/>
      <c r="BF132" s="22"/>
      <c r="BG132" s="22"/>
      <c r="BH132" s="22"/>
      <c r="BI132" s="22"/>
      <c r="BK132" s="22"/>
      <c r="BM132" s="22"/>
      <c r="BN132" s="22"/>
      <c r="BO132" s="22"/>
      <c r="BP132" s="22"/>
      <c r="BQ132" s="22"/>
      <c r="BR132" s="22" t="s">
        <v>1629</v>
      </c>
      <c r="BT132" s="22"/>
      <c r="BU132" s="22"/>
      <c r="BV132" s="22"/>
      <c r="BX132" s="22"/>
      <c r="BY132" s="22"/>
      <c r="BZ132" s="22"/>
      <c r="CA132" s="122" t="s">
        <v>548</v>
      </c>
      <c r="CC132" s="240" t="s">
        <v>1630</v>
      </c>
      <c r="CD132" s="240" t="s">
        <v>1144</v>
      </c>
    </row>
    <row r="133" spans="1:82" x14ac:dyDescent="0.25">
      <c r="A133" s="790"/>
      <c r="B133" s="746"/>
      <c r="C133" s="746"/>
      <c r="D133" s="746"/>
      <c r="E133" s="746"/>
      <c r="F133" s="746"/>
      <c r="G133" s="746"/>
      <c r="H133" s="746"/>
      <c r="I133" s="746"/>
      <c r="J133" s="746"/>
      <c r="K133" s="746"/>
      <c r="L133" s="746"/>
      <c r="M133" s="746"/>
      <c r="N133" s="746"/>
      <c r="O133" s="746" t="s">
        <v>1631</v>
      </c>
      <c r="P133" s="746"/>
      <c r="Q133" s="746"/>
      <c r="R133" s="746"/>
      <c r="S133" s="746"/>
      <c r="T133" s="746"/>
      <c r="U133" s="746"/>
      <c r="V133" s="746"/>
      <c r="W133" s="746"/>
      <c r="X133" s="746"/>
      <c r="Y133" s="746"/>
      <c r="Z133" s="746"/>
      <c r="AA133" s="746"/>
      <c r="AB133" s="746"/>
      <c r="AC133" s="746"/>
      <c r="AD133" s="746"/>
      <c r="AE133" s="746"/>
      <c r="AF133" s="746"/>
      <c r="AG133" s="746"/>
      <c r="AH133" s="746"/>
      <c r="AI133" s="746"/>
      <c r="AJ133" s="746"/>
      <c r="AK133" s="746"/>
      <c r="AL133" s="746"/>
      <c r="AM133" s="746"/>
      <c r="AN133" s="746"/>
      <c r="AO133" s="746"/>
      <c r="AP133" s="746"/>
      <c r="AQ133" s="746"/>
      <c r="AR133" s="746"/>
      <c r="AS133" s="746"/>
      <c r="AT133" s="746"/>
      <c r="AU133" s="746"/>
      <c r="AV133" s="746"/>
      <c r="AW133" s="746"/>
      <c r="AX133" s="746"/>
      <c r="AY133" s="746"/>
      <c r="AZ133" s="746"/>
      <c r="BA133" s="746"/>
      <c r="BB133" s="22"/>
      <c r="BC133" s="22"/>
      <c r="BD133" s="22"/>
      <c r="BF133" s="22"/>
      <c r="BG133" s="22"/>
      <c r="BH133" s="22"/>
      <c r="BI133" s="22"/>
      <c r="BK133" s="22"/>
      <c r="BM133" s="22"/>
      <c r="BN133" s="22"/>
      <c r="BO133" s="22"/>
      <c r="BP133" s="22"/>
      <c r="BQ133" s="22"/>
      <c r="BR133" s="22" t="s">
        <v>1632</v>
      </c>
      <c r="BT133" s="22"/>
      <c r="BU133" s="22"/>
      <c r="BV133" s="22"/>
      <c r="BX133" s="22"/>
      <c r="BY133" s="22"/>
      <c r="BZ133" s="22"/>
      <c r="CA133" s="122" t="s">
        <v>548</v>
      </c>
      <c r="CC133" s="240" t="s">
        <v>1633</v>
      </c>
      <c r="CD133" s="241">
        <v>44603</v>
      </c>
    </row>
    <row r="134" spans="1:82" x14ac:dyDescent="0.25">
      <c r="A134" s="790"/>
      <c r="B134" s="746"/>
      <c r="C134" s="746"/>
      <c r="D134" s="746"/>
      <c r="E134" s="746"/>
      <c r="F134" s="746"/>
      <c r="G134" s="746"/>
      <c r="H134" s="746"/>
      <c r="I134" s="746"/>
      <c r="J134" s="746"/>
      <c r="K134" s="746"/>
      <c r="L134" s="746"/>
      <c r="M134" s="746"/>
      <c r="N134" s="746"/>
      <c r="O134" s="746" t="s">
        <v>1634</v>
      </c>
      <c r="P134" s="746"/>
      <c r="Q134" s="746"/>
      <c r="R134" s="746"/>
      <c r="S134" s="746"/>
      <c r="T134" s="746"/>
      <c r="U134" s="746"/>
      <c r="V134" s="746"/>
      <c r="W134" s="746"/>
      <c r="X134" s="746"/>
      <c r="Y134" s="746"/>
      <c r="Z134" s="746"/>
      <c r="AA134" s="746"/>
      <c r="AB134" s="746"/>
      <c r="AC134" s="746"/>
      <c r="AD134" s="746"/>
      <c r="AE134" s="746"/>
      <c r="AF134" s="746"/>
      <c r="AG134" s="746"/>
      <c r="AH134" s="746"/>
      <c r="AI134" s="746"/>
      <c r="AJ134" s="746"/>
      <c r="AK134" s="746"/>
      <c r="AL134" s="746"/>
      <c r="AM134" s="746"/>
      <c r="AN134" s="746"/>
      <c r="AO134" s="746"/>
      <c r="AP134" s="746"/>
      <c r="AQ134" s="746"/>
      <c r="AR134" s="746"/>
      <c r="AS134" s="746"/>
      <c r="AT134" s="746"/>
      <c r="AU134" s="746"/>
      <c r="AV134" s="746"/>
      <c r="AW134" s="746"/>
      <c r="AX134" s="746"/>
      <c r="AY134" s="746"/>
      <c r="AZ134" s="746"/>
      <c r="BA134" s="746"/>
      <c r="BB134" s="22"/>
      <c r="BC134" s="22"/>
      <c r="BD134" s="22"/>
      <c r="BF134" s="22"/>
      <c r="BG134" s="22"/>
      <c r="BH134" s="22"/>
      <c r="BI134" s="22"/>
      <c r="BK134" s="22"/>
      <c r="BM134" s="22"/>
      <c r="BN134" s="22"/>
      <c r="BO134" s="22"/>
      <c r="BP134" s="22"/>
      <c r="BQ134" s="22"/>
      <c r="BR134" s="22" t="s">
        <v>1635</v>
      </c>
      <c r="BT134" s="22"/>
      <c r="BU134" s="22"/>
      <c r="BV134" s="22"/>
      <c r="BX134" s="22"/>
      <c r="BY134" s="22"/>
      <c r="BZ134" s="22"/>
      <c r="CA134" s="122" t="s">
        <v>548</v>
      </c>
    </row>
    <row r="135" spans="1:82" x14ac:dyDescent="0.25">
      <c r="A135" s="790"/>
      <c r="B135" s="746"/>
      <c r="C135" s="746"/>
      <c r="D135" s="746"/>
      <c r="E135" s="746"/>
      <c r="F135" s="746"/>
      <c r="G135" s="746"/>
      <c r="H135" s="746"/>
      <c r="I135" s="746"/>
      <c r="J135" s="746"/>
      <c r="K135" s="746"/>
      <c r="L135" s="746"/>
      <c r="M135" s="746"/>
      <c r="N135" s="746"/>
      <c r="O135" s="746" t="s">
        <v>1636</v>
      </c>
      <c r="P135" s="746"/>
      <c r="Q135" s="746"/>
      <c r="R135" s="746"/>
      <c r="S135" s="746"/>
      <c r="T135" s="746"/>
      <c r="U135" s="746"/>
      <c r="V135" s="746"/>
      <c r="W135" s="746"/>
      <c r="X135" s="746"/>
      <c r="Y135" s="746"/>
      <c r="Z135" s="746"/>
      <c r="AA135" s="746"/>
      <c r="AB135" s="746"/>
      <c r="AC135" s="746"/>
      <c r="AD135" s="746"/>
      <c r="AE135" s="746"/>
      <c r="AF135" s="746"/>
      <c r="AG135" s="746"/>
      <c r="AH135" s="746"/>
      <c r="AI135" s="746"/>
      <c r="AJ135" s="746"/>
      <c r="AK135" s="746"/>
      <c r="AL135" s="746"/>
      <c r="AM135" s="746"/>
      <c r="AN135" s="746"/>
      <c r="AO135" s="746"/>
      <c r="AP135" s="746"/>
      <c r="AQ135" s="746"/>
      <c r="AR135" s="746"/>
      <c r="AS135" s="746"/>
      <c r="AT135" s="746"/>
      <c r="AU135" s="746"/>
      <c r="AV135" s="746"/>
      <c r="AW135" s="746"/>
      <c r="AX135" s="746"/>
      <c r="AY135" s="746"/>
      <c r="AZ135" s="746"/>
      <c r="BA135" s="746"/>
      <c r="BB135" s="22"/>
      <c r="BC135" s="22"/>
      <c r="BD135" s="22"/>
      <c r="BF135" s="22"/>
      <c r="BG135" s="22"/>
      <c r="BH135" s="22"/>
      <c r="BI135" s="22"/>
      <c r="BK135" s="22"/>
      <c r="BM135" s="22"/>
      <c r="BN135" s="22"/>
      <c r="BO135" s="22"/>
      <c r="BP135" s="22"/>
      <c r="BQ135" s="22"/>
      <c r="BR135" s="22" t="s">
        <v>1637</v>
      </c>
      <c r="BT135" s="22"/>
      <c r="BU135" s="22"/>
      <c r="BV135" s="22"/>
      <c r="BX135" s="22"/>
      <c r="BY135" s="22"/>
      <c r="BZ135" s="22"/>
      <c r="CA135" s="122" t="s">
        <v>548</v>
      </c>
    </row>
    <row r="136" spans="1:82" x14ac:dyDescent="0.25">
      <c r="A136" s="790"/>
      <c r="B136" s="746"/>
      <c r="C136" s="746"/>
      <c r="D136" s="746"/>
      <c r="E136" s="746"/>
      <c r="F136" s="746"/>
      <c r="G136" s="746"/>
      <c r="H136" s="746"/>
      <c r="I136" s="746"/>
      <c r="J136" s="746"/>
      <c r="K136" s="746"/>
      <c r="L136" s="746"/>
      <c r="M136" s="746"/>
      <c r="N136" s="746"/>
      <c r="O136" s="746" t="s">
        <v>1638</v>
      </c>
      <c r="P136" s="746"/>
      <c r="Q136" s="746"/>
      <c r="R136" s="746"/>
      <c r="S136" s="746"/>
      <c r="T136" s="746"/>
      <c r="U136" s="746"/>
      <c r="V136" s="746"/>
      <c r="W136" s="746"/>
      <c r="X136" s="746"/>
      <c r="Y136" s="746"/>
      <c r="Z136" s="746"/>
      <c r="AA136" s="746"/>
      <c r="AB136" s="746"/>
      <c r="AC136" s="746"/>
      <c r="AD136" s="746"/>
      <c r="AE136" s="746"/>
      <c r="AF136" s="746"/>
      <c r="AG136" s="746"/>
      <c r="AH136" s="746"/>
      <c r="AI136" s="746"/>
      <c r="AJ136" s="746"/>
      <c r="AK136" s="746"/>
      <c r="AL136" s="746"/>
      <c r="AM136" s="746"/>
      <c r="AN136" s="746"/>
      <c r="AO136" s="746"/>
      <c r="AP136" s="746"/>
      <c r="AQ136" s="746"/>
      <c r="AR136" s="746"/>
      <c r="AS136" s="746"/>
      <c r="AT136" s="746"/>
      <c r="AU136" s="746"/>
      <c r="AV136" s="746"/>
      <c r="AW136" s="746"/>
      <c r="AX136" s="746"/>
      <c r="AY136" s="746"/>
      <c r="AZ136" s="746"/>
      <c r="BA136" s="746"/>
      <c r="BB136" s="22"/>
      <c r="BC136" s="22"/>
      <c r="BD136" s="22"/>
      <c r="BF136" s="22"/>
      <c r="BG136" s="22"/>
      <c r="BH136" s="22"/>
      <c r="BI136" s="22"/>
      <c r="BK136" s="22"/>
      <c r="BM136" s="22"/>
      <c r="BN136" s="22"/>
      <c r="BO136" s="22"/>
      <c r="BP136" s="22"/>
      <c r="BQ136" s="22"/>
      <c r="BR136" s="22"/>
      <c r="BT136" s="22"/>
      <c r="BU136" s="22"/>
      <c r="BV136" s="22"/>
      <c r="BX136" s="22"/>
      <c r="BY136" s="22"/>
      <c r="BZ136" s="22"/>
      <c r="CA136" s="122" t="s">
        <v>548</v>
      </c>
    </row>
    <row r="137" spans="1:82" x14ac:dyDescent="0.25">
      <c r="A137" s="790"/>
      <c r="B137" s="746"/>
      <c r="C137" s="746"/>
      <c r="D137" s="746"/>
      <c r="E137" s="746"/>
      <c r="F137" s="746"/>
      <c r="G137" s="746"/>
      <c r="H137" s="746"/>
      <c r="I137" s="746"/>
      <c r="J137" s="746"/>
      <c r="K137" s="746"/>
      <c r="L137" s="746"/>
      <c r="M137" s="746"/>
      <c r="N137" s="746"/>
      <c r="O137" s="746" t="s">
        <v>1639</v>
      </c>
      <c r="P137" s="746"/>
      <c r="Q137" s="746"/>
      <c r="R137" s="746"/>
      <c r="S137" s="746"/>
      <c r="T137" s="746"/>
      <c r="U137" s="746"/>
      <c r="V137" s="746"/>
      <c r="W137" s="746"/>
      <c r="X137" s="746"/>
      <c r="Y137" s="746"/>
      <c r="Z137" s="746"/>
      <c r="AA137" s="746"/>
      <c r="AB137" s="746"/>
      <c r="AC137" s="746"/>
      <c r="AD137" s="746"/>
      <c r="AE137" s="746"/>
      <c r="AF137" s="746"/>
      <c r="AG137" s="746"/>
      <c r="AH137" s="746"/>
      <c r="AI137" s="746"/>
      <c r="AJ137" s="746"/>
      <c r="AK137" s="746"/>
      <c r="AL137" s="746"/>
      <c r="AM137" s="746"/>
      <c r="AN137" s="746"/>
      <c r="AO137" s="746"/>
      <c r="AP137" s="746"/>
      <c r="AQ137" s="746"/>
      <c r="AR137" s="746"/>
      <c r="AS137" s="746"/>
      <c r="AT137" s="746"/>
      <c r="AU137" s="746"/>
      <c r="AV137" s="746"/>
      <c r="AW137" s="746"/>
      <c r="AX137" s="746"/>
      <c r="AY137" s="746"/>
      <c r="AZ137" s="746"/>
      <c r="BA137" s="746"/>
      <c r="BB137" s="22"/>
      <c r="BC137" s="22"/>
      <c r="BD137" s="22"/>
      <c r="BF137" s="22"/>
      <c r="BG137" s="22"/>
      <c r="BH137" s="22"/>
      <c r="BI137" s="22"/>
      <c r="BK137" s="22"/>
      <c r="BM137" s="22"/>
      <c r="BN137" s="22"/>
      <c r="BO137" s="22"/>
      <c r="BP137" s="22"/>
      <c r="BQ137" s="22"/>
      <c r="BR137" s="22"/>
      <c r="BT137" s="22"/>
      <c r="BU137" s="22"/>
      <c r="BV137" s="22"/>
      <c r="BX137" s="22"/>
      <c r="BY137" s="22"/>
      <c r="BZ137" s="22"/>
      <c r="CA137" s="122" t="s">
        <v>548</v>
      </c>
    </row>
    <row r="138" spans="1:82" x14ac:dyDescent="0.25">
      <c r="A138" s="790"/>
      <c r="B138" s="746"/>
      <c r="C138" s="746"/>
      <c r="D138" s="746"/>
      <c r="E138" s="746"/>
      <c r="F138" s="746"/>
      <c r="G138" s="746"/>
      <c r="H138" s="746"/>
      <c r="I138" s="746"/>
      <c r="J138" s="746"/>
      <c r="K138" s="746"/>
      <c r="L138" s="746"/>
      <c r="M138" s="746"/>
      <c r="N138" s="746"/>
      <c r="O138" s="746" t="s">
        <v>1640</v>
      </c>
      <c r="P138" s="746"/>
      <c r="Q138" s="746"/>
      <c r="R138" s="746"/>
      <c r="S138" s="746"/>
      <c r="T138" s="746"/>
      <c r="U138" s="746"/>
      <c r="V138" s="746"/>
      <c r="W138" s="746"/>
      <c r="X138" s="746"/>
      <c r="Y138" s="746"/>
      <c r="Z138" s="746"/>
      <c r="AA138" s="746"/>
      <c r="AB138" s="746"/>
      <c r="AC138" s="746"/>
      <c r="AD138" s="746"/>
      <c r="AE138" s="746"/>
      <c r="AF138" s="746"/>
      <c r="AG138" s="746"/>
      <c r="AH138" s="746"/>
      <c r="AI138" s="746"/>
      <c r="AJ138" s="746"/>
      <c r="AK138" s="746"/>
      <c r="AL138" s="746"/>
      <c r="AM138" s="746"/>
      <c r="AN138" s="746"/>
      <c r="AO138" s="746"/>
      <c r="AP138" s="746"/>
      <c r="AQ138" s="746"/>
      <c r="AR138" s="746"/>
      <c r="AS138" s="746"/>
      <c r="AT138" s="746"/>
      <c r="AU138" s="746"/>
      <c r="AV138" s="746"/>
      <c r="AW138" s="746"/>
      <c r="AX138" s="746"/>
      <c r="AY138" s="746"/>
      <c r="AZ138" s="746"/>
      <c r="BA138" s="746"/>
      <c r="BB138" s="22"/>
      <c r="BC138" s="22"/>
      <c r="BD138" s="22"/>
      <c r="BF138" s="22"/>
      <c r="BG138" s="22"/>
      <c r="BH138" s="22"/>
      <c r="BI138" s="22"/>
      <c r="BK138" s="22"/>
      <c r="BM138" s="22"/>
      <c r="BN138" s="22"/>
      <c r="BO138" s="22"/>
      <c r="BP138" s="22"/>
      <c r="BQ138" s="22"/>
      <c r="BR138" s="22"/>
      <c r="BT138" s="22"/>
      <c r="BU138" s="22"/>
      <c r="BV138" s="22"/>
      <c r="BX138" s="22"/>
      <c r="BY138" s="22"/>
      <c r="BZ138" s="22"/>
      <c r="CA138" s="122" t="s">
        <v>548</v>
      </c>
    </row>
    <row r="139" spans="1:82" x14ac:dyDescent="0.25">
      <c r="A139" s="790"/>
      <c r="B139" s="746"/>
      <c r="C139" s="746"/>
      <c r="D139" s="746"/>
      <c r="E139" s="746"/>
      <c r="F139" s="746"/>
      <c r="G139" s="746"/>
      <c r="H139" s="746"/>
      <c r="I139" s="746"/>
      <c r="J139" s="746"/>
      <c r="K139" s="746"/>
      <c r="L139" s="746"/>
      <c r="M139" s="746"/>
      <c r="N139" s="746"/>
      <c r="O139" s="746" t="s">
        <v>1641</v>
      </c>
      <c r="P139" s="746"/>
      <c r="Q139" s="746"/>
      <c r="R139" s="746"/>
      <c r="S139" s="746"/>
      <c r="T139" s="746"/>
      <c r="U139" s="746"/>
      <c r="V139" s="746"/>
      <c r="W139" s="746"/>
      <c r="X139" s="746"/>
      <c r="Y139" s="746"/>
      <c r="Z139" s="746"/>
      <c r="AA139" s="746"/>
      <c r="AB139" s="746"/>
      <c r="AC139" s="746"/>
      <c r="AD139" s="746"/>
      <c r="AE139" s="746"/>
      <c r="AF139" s="746"/>
      <c r="AG139" s="746"/>
      <c r="AH139" s="746"/>
      <c r="AI139" s="746"/>
      <c r="AJ139" s="746"/>
      <c r="AK139" s="746"/>
      <c r="AL139" s="746"/>
      <c r="AM139" s="746"/>
      <c r="AN139" s="746"/>
      <c r="AO139" s="746"/>
      <c r="AP139" s="746"/>
      <c r="AQ139" s="746"/>
      <c r="AR139" s="746"/>
      <c r="AS139" s="746"/>
      <c r="AT139" s="746"/>
      <c r="AU139" s="746"/>
      <c r="AV139" s="746"/>
      <c r="AW139" s="746"/>
      <c r="AX139" s="746"/>
      <c r="AY139" s="746"/>
      <c r="AZ139" s="746"/>
      <c r="BA139" s="746"/>
      <c r="BB139" s="22"/>
      <c r="BC139" s="22"/>
      <c r="BD139" s="22"/>
      <c r="BF139" s="22"/>
      <c r="BG139" s="22"/>
      <c r="BH139" s="22"/>
      <c r="BI139" s="22"/>
      <c r="BK139" s="22"/>
      <c r="BM139" s="22"/>
      <c r="BN139" s="22"/>
      <c r="BO139" s="22"/>
      <c r="BP139" s="22"/>
      <c r="BQ139" s="22"/>
      <c r="BR139" s="22"/>
      <c r="BT139" s="22"/>
      <c r="BU139" s="22"/>
      <c r="BV139" s="22"/>
      <c r="BX139" s="22"/>
      <c r="BY139" s="22"/>
      <c r="BZ139" s="22"/>
      <c r="CA139" s="122" t="s">
        <v>548</v>
      </c>
    </row>
    <row r="140" spans="1:82" x14ac:dyDescent="0.25">
      <c r="A140" s="790"/>
      <c r="B140" s="746"/>
      <c r="C140" s="746"/>
      <c r="D140" s="746"/>
      <c r="E140" s="746"/>
      <c r="F140" s="746"/>
      <c r="G140" s="746"/>
      <c r="H140" s="746"/>
      <c r="I140" s="746"/>
      <c r="J140" s="746"/>
      <c r="K140" s="746"/>
      <c r="L140" s="746"/>
      <c r="M140" s="746"/>
      <c r="N140" s="746"/>
      <c r="O140" s="746" t="s">
        <v>1642</v>
      </c>
      <c r="P140" s="746"/>
      <c r="Q140" s="746"/>
      <c r="R140" s="746"/>
      <c r="S140" s="746"/>
      <c r="T140" s="746"/>
      <c r="U140" s="746"/>
      <c r="V140" s="746"/>
      <c r="W140" s="746"/>
      <c r="X140" s="746"/>
      <c r="Y140" s="746"/>
      <c r="Z140" s="746"/>
      <c r="AA140" s="746"/>
      <c r="AB140" s="746"/>
      <c r="AC140" s="746"/>
      <c r="AD140" s="746"/>
      <c r="AE140" s="746"/>
      <c r="AF140" s="746"/>
      <c r="AG140" s="746"/>
      <c r="AH140" s="746"/>
      <c r="AI140" s="746"/>
      <c r="AJ140" s="746"/>
      <c r="AK140" s="746"/>
      <c r="AL140" s="746"/>
      <c r="AM140" s="746"/>
      <c r="AN140" s="746"/>
      <c r="AO140" s="746"/>
      <c r="AP140" s="746"/>
      <c r="AQ140" s="746"/>
      <c r="AR140" s="746"/>
      <c r="AS140" s="746"/>
      <c r="AT140" s="746"/>
      <c r="AU140" s="746"/>
      <c r="AV140" s="746"/>
      <c r="AW140" s="746"/>
      <c r="AX140" s="746"/>
      <c r="AY140" s="746"/>
      <c r="AZ140" s="746"/>
      <c r="BA140" s="746"/>
      <c r="BB140" s="22"/>
      <c r="BC140" s="22"/>
      <c r="BD140" s="22"/>
      <c r="BF140" s="22"/>
      <c r="BG140" s="22"/>
      <c r="BH140" s="22"/>
      <c r="BI140" s="22"/>
      <c r="BK140" s="22"/>
      <c r="BM140" s="22"/>
      <c r="BN140" s="22"/>
      <c r="BO140" s="22"/>
      <c r="BP140" s="22"/>
      <c r="BQ140" s="22"/>
      <c r="BR140" s="22"/>
      <c r="BT140" s="22"/>
      <c r="BU140" s="22"/>
      <c r="BV140" s="22"/>
      <c r="BX140" s="22"/>
      <c r="BY140" s="22"/>
      <c r="BZ140" s="22"/>
      <c r="CA140" s="122" t="s">
        <v>548</v>
      </c>
    </row>
    <row r="141" spans="1:82" x14ac:dyDescent="0.25">
      <c r="A141" s="790"/>
      <c r="B141" s="746"/>
      <c r="C141" s="746"/>
      <c r="D141" s="746"/>
      <c r="E141" s="746"/>
      <c r="F141" s="746"/>
      <c r="G141" s="746"/>
      <c r="H141" s="746"/>
      <c r="I141" s="746"/>
      <c r="J141" s="746"/>
      <c r="K141" s="746"/>
      <c r="L141" s="746"/>
      <c r="M141" s="746"/>
      <c r="N141" s="746"/>
      <c r="O141" s="746" t="s">
        <v>1643</v>
      </c>
      <c r="P141" s="746"/>
      <c r="Q141" s="746"/>
      <c r="R141" s="746"/>
      <c r="S141" s="746"/>
      <c r="T141" s="746"/>
      <c r="U141" s="746"/>
      <c r="V141" s="746"/>
      <c r="W141" s="746"/>
      <c r="X141" s="746"/>
      <c r="Y141" s="746"/>
      <c r="Z141" s="746"/>
      <c r="AA141" s="746"/>
      <c r="AB141" s="746"/>
      <c r="AC141" s="746"/>
      <c r="AD141" s="746"/>
      <c r="AE141" s="746"/>
      <c r="AF141" s="746"/>
      <c r="AG141" s="746"/>
      <c r="AH141" s="746"/>
      <c r="AI141" s="746"/>
      <c r="AJ141" s="746"/>
      <c r="AK141" s="746"/>
      <c r="AL141" s="746"/>
      <c r="AM141" s="746"/>
      <c r="AN141" s="746"/>
      <c r="AO141" s="746"/>
      <c r="AP141" s="746"/>
      <c r="AQ141" s="746"/>
      <c r="AR141" s="746"/>
      <c r="AS141" s="746"/>
      <c r="AT141" s="746"/>
      <c r="AU141" s="746"/>
      <c r="AV141" s="746"/>
      <c r="AW141" s="746"/>
      <c r="AX141" s="746"/>
      <c r="AY141" s="746"/>
      <c r="AZ141" s="746"/>
      <c r="BA141" s="746"/>
      <c r="BB141" s="22"/>
      <c r="BC141" s="22"/>
      <c r="BD141" s="22"/>
      <c r="BF141" s="22"/>
      <c r="BG141" s="22"/>
      <c r="BH141" s="22"/>
      <c r="BI141" s="22"/>
      <c r="BK141" s="22"/>
      <c r="BM141" s="22"/>
      <c r="BN141" s="22"/>
      <c r="BO141" s="22"/>
      <c r="BP141" s="22"/>
      <c r="BQ141" s="22"/>
      <c r="BR141" s="22"/>
      <c r="BT141" s="22"/>
      <c r="BU141" s="22"/>
      <c r="BV141" s="22"/>
      <c r="BX141" s="22"/>
      <c r="BY141" s="22"/>
      <c r="BZ141" s="22"/>
      <c r="CA141" s="122" t="s">
        <v>548</v>
      </c>
    </row>
    <row r="142" spans="1:82" x14ac:dyDescent="0.25">
      <c r="A142" s="790"/>
      <c r="B142" s="746"/>
      <c r="C142" s="746"/>
      <c r="D142" s="746"/>
      <c r="E142" s="746"/>
      <c r="F142" s="746"/>
      <c r="G142" s="746"/>
      <c r="H142" s="746"/>
      <c r="I142" s="746"/>
      <c r="J142" s="746"/>
      <c r="K142" s="746"/>
      <c r="L142" s="746"/>
      <c r="M142" s="746"/>
      <c r="N142" s="746"/>
      <c r="O142" s="746" t="s">
        <v>1644</v>
      </c>
      <c r="P142" s="746"/>
      <c r="Q142" s="746"/>
      <c r="R142" s="746"/>
      <c r="S142" s="746"/>
      <c r="T142" s="746"/>
      <c r="U142" s="746"/>
      <c r="V142" s="746"/>
      <c r="W142" s="746"/>
      <c r="X142" s="746"/>
      <c r="Y142" s="746"/>
      <c r="Z142" s="746"/>
      <c r="AA142" s="746"/>
      <c r="AB142" s="746"/>
      <c r="AC142" s="746"/>
      <c r="AD142" s="746"/>
      <c r="AE142" s="746"/>
      <c r="AF142" s="746"/>
      <c r="AG142" s="746"/>
      <c r="AH142" s="746"/>
      <c r="AI142" s="746"/>
      <c r="AJ142" s="746"/>
      <c r="AK142" s="746"/>
      <c r="AL142" s="746"/>
      <c r="AM142" s="746"/>
      <c r="AN142" s="746"/>
      <c r="AO142" s="746"/>
      <c r="AP142" s="746"/>
      <c r="AQ142" s="746"/>
      <c r="AR142" s="746"/>
      <c r="AS142" s="746"/>
      <c r="AT142" s="746"/>
      <c r="AU142" s="746"/>
      <c r="AV142" s="746"/>
      <c r="AW142" s="746"/>
      <c r="AX142" s="746"/>
      <c r="AY142" s="746"/>
      <c r="AZ142" s="746"/>
      <c r="BA142" s="746"/>
      <c r="BB142" s="22"/>
      <c r="BC142" s="22"/>
      <c r="BD142" s="22"/>
      <c r="BF142" s="22"/>
      <c r="BG142" s="22"/>
      <c r="BH142" s="22"/>
      <c r="BI142" s="22"/>
      <c r="BK142" s="22"/>
      <c r="BM142" s="22"/>
      <c r="BN142" s="22"/>
      <c r="BO142" s="22"/>
      <c r="BP142" s="22"/>
      <c r="BQ142" s="22"/>
      <c r="BR142" s="22"/>
      <c r="BT142" s="22"/>
      <c r="BU142" s="22"/>
      <c r="BV142" s="22"/>
      <c r="BX142" s="22"/>
      <c r="BY142" s="22"/>
      <c r="BZ142" s="22"/>
      <c r="CA142" s="122" t="s">
        <v>548</v>
      </c>
    </row>
    <row r="143" spans="1:82" x14ac:dyDescent="0.25">
      <c r="A143" s="790"/>
      <c r="B143" s="746"/>
      <c r="C143" s="746"/>
      <c r="D143" s="746"/>
      <c r="E143" s="746"/>
      <c r="F143" s="746"/>
      <c r="G143" s="746"/>
      <c r="H143" s="746"/>
      <c r="I143" s="746"/>
      <c r="J143" s="746"/>
      <c r="K143" s="746"/>
      <c r="L143" s="746"/>
      <c r="M143" s="746"/>
      <c r="N143" s="746"/>
      <c r="O143" s="746" t="s">
        <v>1645</v>
      </c>
      <c r="P143" s="746"/>
      <c r="Q143" s="746"/>
      <c r="R143" s="746"/>
      <c r="S143" s="746"/>
      <c r="T143" s="746"/>
      <c r="U143" s="746"/>
      <c r="V143" s="746"/>
      <c r="W143" s="746"/>
      <c r="X143" s="746"/>
      <c r="Y143" s="746"/>
      <c r="Z143" s="746"/>
      <c r="AA143" s="746"/>
      <c r="AB143" s="746"/>
      <c r="AC143" s="746"/>
      <c r="AD143" s="746"/>
      <c r="AE143" s="746"/>
      <c r="AF143" s="746"/>
      <c r="AG143" s="746"/>
      <c r="AH143" s="746"/>
      <c r="AI143" s="746"/>
      <c r="AJ143" s="746"/>
      <c r="AK143" s="746"/>
      <c r="AL143" s="746"/>
      <c r="AM143" s="746"/>
      <c r="AN143" s="746"/>
      <c r="AO143" s="746"/>
      <c r="AP143" s="746"/>
      <c r="AQ143" s="746"/>
      <c r="AR143" s="746"/>
      <c r="AS143" s="746"/>
      <c r="AT143" s="746"/>
      <c r="AU143" s="746"/>
      <c r="AV143" s="746"/>
      <c r="AW143" s="746"/>
      <c r="AX143" s="746"/>
      <c r="AY143" s="746"/>
      <c r="AZ143" s="746"/>
      <c r="BA143" s="746"/>
      <c r="BB143" s="22"/>
      <c r="BC143" s="22"/>
      <c r="BD143" s="22"/>
      <c r="BF143" s="22"/>
      <c r="BG143" s="22"/>
      <c r="BH143" s="22"/>
      <c r="BI143" s="22"/>
      <c r="BK143" s="22"/>
      <c r="BM143" s="22"/>
      <c r="BN143" s="22"/>
      <c r="BO143" s="22"/>
      <c r="BP143" s="22"/>
      <c r="BQ143" s="22"/>
      <c r="BR143" s="22"/>
      <c r="BT143" s="22"/>
      <c r="BU143" s="22"/>
      <c r="BV143" s="22"/>
      <c r="BX143" s="22"/>
      <c r="BY143" s="22"/>
      <c r="BZ143" s="22"/>
      <c r="CA143" s="122" t="s">
        <v>548</v>
      </c>
    </row>
    <row r="144" spans="1:82" x14ac:dyDescent="0.25">
      <c r="A144" s="790"/>
      <c r="B144" s="746"/>
      <c r="C144" s="746"/>
      <c r="D144" s="746"/>
      <c r="E144" s="746"/>
      <c r="F144" s="746"/>
      <c r="G144" s="746"/>
      <c r="H144" s="746"/>
      <c r="I144" s="746"/>
      <c r="J144" s="746"/>
      <c r="K144" s="746"/>
      <c r="L144" s="746"/>
      <c r="M144" s="746"/>
      <c r="N144" s="746"/>
      <c r="O144" s="746" t="s">
        <v>1646</v>
      </c>
      <c r="P144" s="746"/>
      <c r="Q144" s="746"/>
      <c r="R144" s="746"/>
      <c r="S144" s="746"/>
      <c r="T144" s="746"/>
      <c r="U144" s="746"/>
      <c r="V144" s="746"/>
      <c r="W144" s="746"/>
      <c r="X144" s="746"/>
      <c r="Y144" s="746"/>
      <c r="Z144" s="746"/>
      <c r="AA144" s="746"/>
      <c r="AB144" s="746"/>
      <c r="AC144" s="746"/>
      <c r="AD144" s="746"/>
      <c r="AE144" s="746"/>
      <c r="AF144" s="746"/>
      <c r="AG144" s="746"/>
      <c r="AH144" s="746"/>
      <c r="AI144" s="746"/>
      <c r="AJ144" s="746"/>
      <c r="AK144" s="746"/>
      <c r="AL144" s="746"/>
      <c r="AM144" s="746"/>
      <c r="AN144" s="746"/>
      <c r="AO144" s="746"/>
      <c r="AP144" s="746"/>
      <c r="AQ144" s="746"/>
      <c r="AR144" s="746"/>
      <c r="AS144" s="746"/>
      <c r="AT144" s="746"/>
      <c r="AU144" s="746"/>
      <c r="AV144" s="746"/>
      <c r="AW144" s="746"/>
      <c r="AX144" s="746"/>
      <c r="AY144" s="746"/>
      <c r="AZ144" s="746"/>
      <c r="BA144" s="746"/>
      <c r="BB144" s="22"/>
      <c r="BC144" s="22"/>
      <c r="BD144" s="22"/>
      <c r="BF144" s="22"/>
      <c r="BG144" s="22"/>
      <c r="BH144" s="22"/>
      <c r="BI144" s="22"/>
      <c r="BK144" s="22"/>
      <c r="BM144" s="22"/>
      <c r="BN144" s="22"/>
      <c r="BO144" s="22"/>
      <c r="BP144" s="22"/>
      <c r="BQ144" s="22"/>
      <c r="BR144" s="22"/>
      <c r="BT144" s="22"/>
      <c r="BU144" s="22"/>
      <c r="BV144" s="22"/>
      <c r="BX144" s="22"/>
      <c r="BY144" s="22"/>
      <c r="BZ144" s="22"/>
      <c r="CA144" s="122" t="s">
        <v>548</v>
      </c>
    </row>
    <row r="145" spans="1:79" x14ac:dyDescent="0.25">
      <c r="A145" s="790"/>
      <c r="B145" s="746"/>
      <c r="C145" s="746"/>
      <c r="D145" s="746"/>
      <c r="E145" s="746"/>
      <c r="F145" s="746"/>
      <c r="G145" s="746"/>
      <c r="H145" s="746"/>
      <c r="I145" s="746"/>
      <c r="J145" s="746"/>
      <c r="K145" s="746"/>
      <c r="L145" s="746"/>
      <c r="M145" s="746"/>
      <c r="N145" s="746"/>
      <c r="O145" s="746" t="s">
        <v>1647</v>
      </c>
      <c r="P145" s="746"/>
      <c r="Q145" s="746"/>
      <c r="R145" s="746"/>
      <c r="S145" s="746"/>
      <c r="T145" s="746"/>
      <c r="U145" s="746"/>
      <c r="V145" s="746"/>
      <c r="W145" s="746"/>
      <c r="X145" s="746"/>
      <c r="Y145" s="746"/>
      <c r="Z145" s="746"/>
      <c r="AA145" s="746"/>
      <c r="AB145" s="746"/>
      <c r="AC145" s="746"/>
      <c r="AD145" s="746"/>
      <c r="AE145" s="746"/>
      <c r="AF145" s="746"/>
      <c r="AG145" s="746"/>
      <c r="AH145" s="746"/>
      <c r="AI145" s="746"/>
      <c r="AJ145" s="746"/>
      <c r="AK145" s="746"/>
      <c r="AL145" s="746"/>
      <c r="AM145" s="746"/>
      <c r="AN145" s="746"/>
      <c r="AO145" s="746"/>
      <c r="AP145" s="746"/>
      <c r="AQ145" s="746"/>
      <c r="AR145" s="746"/>
      <c r="AS145" s="746"/>
      <c r="AT145" s="746"/>
      <c r="AU145" s="746"/>
      <c r="AV145" s="746"/>
      <c r="AW145" s="746"/>
      <c r="AX145" s="746"/>
      <c r="AY145" s="746"/>
      <c r="AZ145" s="746"/>
      <c r="BA145" s="746"/>
      <c r="BB145" s="22"/>
      <c r="BC145" s="22"/>
      <c r="BD145" s="22"/>
      <c r="BF145" s="22"/>
      <c r="BG145" s="22"/>
      <c r="BH145" s="22"/>
      <c r="BI145" s="22"/>
      <c r="BK145" s="22"/>
      <c r="BM145" s="22"/>
      <c r="BN145" s="22"/>
      <c r="BO145" s="22"/>
      <c r="BP145" s="22"/>
      <c r="BQ145" s="22"/>
      <c r="BR145" s="22"/>
      <c r="BT145" s="22"/>
      <c r="BU145" s="22"/>
      <c r="BV145" s="22"/>
      <c r="BX145" s="22"/>
      <c r="BY145" s="22"/>
      <c r="BZ145" s="22"/>
      <c r="CA145" s="122" t="s">
        <v>548</v>
      </c>
    </row>
    <row r="146" spans="1:79" x14ac:dyDescent="0.25">
      <c r="A146" s="790"/>
      <c r="B146" s="746"/>
      <c r="C146" s="746"/>
      <c r="D146" s="746"/>
      <c r="E146" s="746"/>
      <c r="F146" s="746"/>
      <c r="G146" s="746"/>
      <c r="H146" s="746"/>
      <c r="I146" s="746"/>
      <c r="J146" s="746"/>
      <c r="K146" s="746"/>
      <c r="L146" s="746"/>
      <c r="M146" s="746"/>
      <c r="N146" s="746"/>
      <c r="O146" s="746" t="s">
        <v>1648</v>
      </c>
      <c r="P146" s="746"/>
      <c r="Q146" s="746"/>
      <c r="R146" s="746"/>
      <c r="S146" s="746"/>
      <c r="T146" s="746"/>
      <c r="U146" s="746"/>
      <c r="V146" s="746"/>
      <c r="W146" s="746"/>
      <c r="X146" s="746"/>
      <c r="Y146" s="746"/>
      <c r="Z146" s="746"/>
      <c r="AA146" s="746"/>
      <c r="AB146" s="746"/>
      <c r="AC146" s="746"/>
      <c r="AD146" s="746"/>
      <c r="AE146" s="746"/>
      <c r="AF146" s="746"/>
      <c r="AG146" s="746"/>
      <c r="AH146" s="746"/>
      <c r="AI146" s="746"/>
      <c r="AJ146" s="746"/>
      <c r="AK146" s="746"/>
      <c r="AL146" s="746"/>
      <c r="AM146" s="746"/>
      <c r="AN146" s="746"/>
      <c r="AO146" s="746"/>
      <c r="AP146" s="746"/>
      <c r="AQ146" s="746"/>
      <c r="AR146" s="746"/>
      <c r="AS146" s="746"/>
      <c r="AT146" s="746"/>
      <c r="AU146" s="746"/>
      <c r="AV146" s="746"/>
      <c r="AW146" s="746"/>
      <c r="AX146" s="746"/>
      <c r="AY146" s="746"/>
      <c r="AZ146" s="746"/>
      <c r="BA146" s="746"/>
      <c r="BB146" s="22"/>
      <c r="BC146" s="22"/>
      <c r="BD146" s="22"/>
      <c r="BF146" s="22"/>
      <c r="BG146" s="22"/>
      <c r="BH146" s="22"/>
      <c r="BI146" s="22"/>
      <c r="BK146" s="22"/>
      <c r="BM146" s="22"/>
      <c r="BN146" s="22"/>
      <c r="BO146" s="22"/>
      <c r="BP146" s="22"/>
      <c r="BQ146" s="22"/>
      <c r="BR146" s="22"/>
      <c r="BT146" s="22"/>
      <c r="BU146" s="22"/>
      <c r="BV146" s="22"/>
      <c r="BX146" s="22"/>
      <c r="BY146" s="22"/>
      <c r="BZ146" s="22"/>
      <c r="CA146" s="122" t="s">
        <v>548</v>
      </c>
    </row>
    <row r="147" spans="1:79" x14ac:dyDescent="0.25">
      <c r="A147" s="790"/>
      <c r="B147" s="746"/>
      <c r="C147" s="746"/>
      <c r="D147" s="746"/>
      <c r="E147" s="746"/>
      <c r="F147" s="746"/>
      <c r="G147" s="746"/>
      <c r="H147" s="746"/>
      <c r="I147" s="746"/>
      <c r="J147" s="746"/>
      <c r="K147" s="746"/>
      <c r="L147" s="746"/>
      <c r="M147" s="746"/>
      <c r="N147" s="746"/>
      <c r="O147" s="746" t="s">
        <v>1649</v>
      </c>
      <c r="P147" s="746"/>
      <c r="Q147" s="746"/>
      <c r="R147" s="746"/>
      <c r="S147" s="746"/>
      <c r="T147" s="746"/>
      <c r="U147" s="746"/>
      <c r="V147" s="746"/>
      <c r="W147" s="746"/>
      <c r="X147" s="746"/>
      <c r="Y147" s="746"/>
      <c r="Z147" s="746"/>
      <c r="AA147" s="746"/>
      <c r="AB147" s="746"/>
      <c r="AC147" s="746"/>
      <c r="AD147" s="746"/>
      <c r="AE147" s="746"/>
      <c r="AF147" s="746"/>
      <c r="AG147" s="746"/>
      <c r="AH147" s="746"/>
      <c r="AI147" s="746"/>
      <c r="AJ147" s="746"/>
      <c r="AK147" s="746"/>
      <c r="AL147" s="746"/>
      <c r="AM147" s="746"/>
      <c r="AN147" s="746"/>
      <c r="AO147" s="746"/>
      <c r="AP147" s="746"/>
      <c r="AQ147" s="746"/>
      <c r="AR147" s="746"/>
      <c r="AS147" s="746"/>
      <c r="AT147" s="746"/>
      <c r="AU147" s="746"/>
      <c r="AV147" s="746"/>
      <c r="AW147" s="746"/>
      <c r="AX147" s="746"/>
      <c r="AY147" s="746"/>
      <c r="AZ147" s="746"/>
      <c r="BA147" s="746"/>
      <c r="BB147" s="22"/>
      <c r="BC147" s="22"/>
      <c r="BD147" s="22"/>
      <c r="BF147" s="22"/>
      <c r="BG147" s="22"/>
      <c r="BH147" s="22"/>
      <c r="BI147" s="22"/>
      <c r="BK147" s="22"/>
      <c r="BM147" s="22"/>
      <c r="BN147" s="22"/>
      <c r="BO147" s="22"/>
      <c r="BP147" s="22"/>
      <c r="BQ147" s="22"/>
      <c r="BR147" s="22"/>
      <c r="BT147" s="22"/>
      <c r="BU147" s="22"/>
      <c r="BV147" s="22"/>
      <c r="BX147" s="22"/>
      <c r="BY147" s="22"/>
      <c r="BZ147" s="22"/>
      <c r="CA147" s="122" t="s">
        <v>548</v>
      </c>
    </row>
    <row r="148" spans="1:79" x14ac:dyDescent="0.25">
      <c r="A148" s="790"/>
      <c r="B148" s="746"/>
      <c r="C148" s="746"/>
      <c r="D148" s="746"/>
      <c r="E148" s="746"/>
      <c r="F148" s="746"/>
      <c r="G148" s="746"/>
      <c r="H148" s="746"/>
      <c r="I148" s="746"/>
      <c r="J148" s="746"/>
      <c r="K148" s="746"/>
      <c r="L148" s="746"/>
      <c r="M148" s="746"/>
      <c r="N148" s="746"/>
      <c r="O148" s="746" t="s">
        <v>1650</v>
      </c>
      <c r="P148" s="746"/>
      <c r="Q148" s="746"/>
      <c r="R148" s="746"/>
      <c r="S148" s="746"/>
      <c r="T148" s="746"/>
      <c r="U148" s="746"/>
      <c r="V148" s="746"/>
      <c r="W148" s="746"/>
      <c r="X148" s="746"/>
      <c r="Y148" s="746"/>
      <c r="Z148" s="746"/>
      <c r="AA148" s="746"/>
      <c r="AB148" s="746"/>
      <c r="AC148" s="746"/>
      <c r="AD148" s="746"/>
      <c r="AE148" s="746"/>
      <c r="AF148" s="746"/>
      <c r="AG148" s="746"/>
      <c r="AH148" s="746"/>
      <c r="AI148" s="746"/>
      <c r="AJ148" s="746"/>
      <c r="AK148" s="746"/>
      <c r="AL148" s="746"/>
      <c r="AM148" s="746"/>
      <c r="AN148" s="746"/>
      <c r="AO148" s="746"/>
      <c r="AP148" s="746"/>
      <c r="AQ148" s="746"/>
      <c r="AR148" s="746"/>
      <c r="AS148" s="746"/>
      <c r="AT148" s="746"/>
      <c r="AU148" s="746"/>
      <c r="AV148" s="746"/>
      <c r="AW148" s="746"/>
      <c r="AX148" s="746"/>
      <c r="AY148" s="746"/>
      <c r="AZ148" s="746"/>
      <c r="BA148" s="746"/>
      <c r="BB148" s="22"/>
      <c r="BC148" s="22"/>
      <c r="BD148" s="22"/>
      <c r="BF148" s="22"/>
      <c r="BG148" s="22"/>
      <c r="BH148" s="22"/>
      <c r="BI148" s="22"/>
      <c r="BK148" s="22"/>
      <c r="BM148" s="22"/>
      <c r="BN148" s="22"/>
      <c r="BO148" s="22"/>
      <c r="BP148" s="22"/>
      <c r="BQ148" s="22"/>
      <c r="BR148" s="22"/>
      <c r="BT148" s="22"/>
      <c r="BU148" s="22"/>
      <c r="BV148" s="22"/>
      <c r="BX148" s="22"/>
      <c r="BY148" s="22"/>
      <c r="BZ148" s="22"/>
      <c r="CA148" s="122" t="s">
        <v>548</v>
      </c>
    </row>
    <row r="149" spans="1:79" x14ac:dyDescent="0.25">
      <c r="A149" s="790"/>
      <c r="B149" s="746"/>
      <c r="C149" s="746"/>
      <c r="D149" s="746"/>
      <c r="E149" s="746"/>
      <c r="F149" s="746"/>
      <c r="G149" s="746"/>
      <c r="H149" s="746"/>
      <c r="I149" s="746"/>
      <c r="J149" s="746"/>
      <c r="K149" s="746"/>
      <c r="L149" s="746"/>
      <c r="M149" s="746"/>
      <c r="N149" s="746"/>
      <c r="O149" s="746" t="s">
        <v>1651</v>
      </c>
      <c r="P149" s="746"/>
      <c r="Q149" s="746"/>
      <c r="R149" s="746"/>
      <c r="S149" s="746"/>
      <c r="T149" s="746"/>
      <c r="U149" s="746"/>
      <c r="V149" s="746"/>
      <c r="W149" s="746"/>
      <c r="X149" s="746"/>
      <c r="Y149" s="746"/>
      <c r="Z149" s="746"/>
      <c r="AA149" s="746"/>
      <c r="AB149" s="746"/>
      <c r="AC149" s="746"/>
      <c r="AD149" s="746"/>
      <c r="AE149" s="746"/>
      <c r="AF149" s="746"/>
      <c r="AG149" s="746"/>
      <c r="AH149" s="746"/>
      <c r="AI149" s="746"/>
      <c r="AJ149" s="746"/>
      <c r="AK149" s="746"/>
      <c r="AL149" s="746"/>
      <c r="AM149" s="746"/>
      <c r="AN149" s="746"/>
      <c r="AO149" s="746"/>
      <c r="AP149" s="746"/>
      <c r="AQ149" s="746"/>
      <c r="AR149" s="746"/>
      <c r="AS149" s="746"/>
      <c r="AT149" s="746"/>
      <c r="AU149" s="746"/>
      <c r="AV149" s="746"/>
      <c r="AW149" s="746"/>
      <c r="AX149" s="746"/>
      <c r="AY149" s="746"/>
      <c r="AZ149" s="746"/>
      <c r="BA149" s="746"/>
      <c r="BB149" s="22"/>
      <c r="BC149" s="22"/>
      <c r="BD149" s="22"/>
      <c r="BF149" s="22"/>
      <c r="BG149" s="22"/>
      <c r="BH149" s="22"/>
      <c r="BI149" s="22"/>
      <c r="BK149" s="22"/>
      <c r="BM149" s="22"/>
      <c r="BN149" s="22"/>
      <c r="BO149" s="22"/>
      <c r="BP149" s="22"/>
      <c r="BQ149" s="22"/>
      <c r="BR149" s="22"/>
      <c r="BT149" s="22"/>
      <c r="BU149" s="22"/>
      <c r="BV149" s="22"/>
      <c r="BX149" s="22"/>
      <c r="BY149" s="22"/>
      <c r="BZ149" s="22"/>
      <c r="CA149" s="122" t="s">
        <v>548</v>
      </c>
    </row>
    <row r="150" spans="1:79" x14ac:dyDescent="0.25">
      <c r="A150" s="787"/>
      <c r="B150" s="788"/>
      <c r="C150" s="788"/>
      <c r="D150" s="788"/>
      <c r="E150" s="746"/>
      <c r="F150" s="788"/>
      <c r="G150" s="788"/>
      <c r="H150" s="788"/>
      <c r="I150" s="788"/>
      <c r="J150" s="746"/>
      <c r="K150" s="746"/>
      <c r="L150" s="746"/>
      <c r="M150" s="746"/>
      <c r="N150" s="746"/>
      <c r="O150" s="746" t="s">
        <v>1652</v>
      </c>
      <c r="P150" s="788" t="s">
        <v>548</v>
      </c>
      <c r="Q150" s="788" t="s">
        <v>548</v>
      </c>
      <c r="R150" s="788" t="s">
        <v>548</v>
      </c>
      <c r="S150" s="788" t="s">
        <v>548</v>
      </c>
      <c r="T150" s="746"/>
      <c r="U150" s="746"/>
      <c r="V150" s="746"/>
      <c r="W150" s="788" t="s">
        <v>548</v>
      </c>
      <c r="X150" s="788" t="s">
        <v>548</v>
      </c>
      <c r="Y150" s="788" t="s">
        <v>548</v>
      </c>
      <c r="Z150" s="746"/>
      <c r="AA150" s="746"/>
      <c r="AB150" s="746"/>
      <c r="AC150" s="788" t="s">
        <v>548</v>
      </c>
      <c r="AD150" s="788" t="s">
        <v>548</v>
      </c>
      <c r="AE150" s="746"/>
      <c r="AF150" s="788" t="s">
        <v>548</v>
      </c>
      <c r="AG150" s="788" t="s">
        <v>548</v>
      </c>
      <c r="AH150" s="788" t="s">
        <v>548</v>
      </c>
      <c r="AI150" s="746"/>
      <c r="AJ150" s="746"/>
      <c r="AK150" s="788" t="s">
        <v>548</v>
      </c>
      <c r="AL150" s="788" t="s">
        <v>548</v>
      </c>
      <c r="AM150" s="788" t="s">
        <v>548</v>
      </c>
      <c r="AN150" s="746"/>
      <c r="AO150" s="746"/>
      <c r="AP150" s="788" t="s">
        <v>548</v>
      </c>
      <c r="AQ150" s="788" t="s">
        <v>548</v>
      </c>
      <c r="AR150" s="788" t="s">
        <v>548</v>
      </c>
      <c r="AS150" s="788" t="s">
        <v>548</v>
      </c>
      <c r="AT150" s="746"/>
      <c r="AU150" s="788" t="s">
        <v>548</v>
      </c>
      <c r="AV150" s="788" t="s">
        <v>548</v>
      </c>
      <c r="AW150" s="746"/>
      <c r="AX150" s="746"/>
      <c r="AY150" s="788" t="s">
        <v>548</v>
      </c>
      <c r="AZ150" s="788" t="s">
        <v>548</v>
      </c>
      <c r="BA150" s="788" t="s">
        <v>548</v>
      </c>
      <c r="BB150" s="121" t="s">
        <v>548</v>
      </c>
      <c r="BC150" s="22"/>
      <c r="BD150" s="121"/>
      <c r="BF150" s="121"/>
      <c r="BG150" s="22"/>
      <c r="BH150" s="22"/>
      <c r="BI150" s="22"/>
      <c r="BK150" s="121" t="s">
        <v>548</v>
      </c>
      <c r="BM150" s="121" t="s">
        <v>548</v>
      </c>
      <c r="BN150" s="121" t="s">
        <v>548</v>
      </c>
      <c r="BO150" s="121" t="s">
        <v>548</v>
      </c>
      <c r="BP150" s="121" t="s">
        <v>548</v>
      </c>
      <c r="BQ150" s="121" t="s">
        <v>548</v>
      </c>
      <c r="BR150" s="121" t="s">
        <v>548</v>
      </c>
      <c r="BT150" s="121" t="s">
        <v>548</v>
      </c>
      <c r="BU150" s="121" t="s">
        <v>548</v>
      </c>
      <c r="BV150" s="121" t="s">
        <v>548</v>
      </c>
      <c r="BX150" s="121" t="s">
        <v>548</v>
      </c>
      <c r="BY150" s="121" t="s">
        <v>548</v>
      </c>
      <c r="BZ150" s="121" t="s">
        <v>548</v>
      </c>
      <c r="CA150" s="122" t="s">
        <v>548</v>
      </c>
    </row>
    <row r="151" spans="1:79" x14ac:dyDescent="0.25">
      <c r="A151" s="895"/>
      <c r="B151" s="896"/>
      <c r="C151" s="896"/>
      <c r="D151" s="896"/>
      <c r="E151" s="746"/>
      <c r="F151" s="896"/>
      <c r="G151" s="896"/>
      <c r="H151" s="896"/>
      <c r="I151" s="896"/>
      <c r="J151" s="746"/>
      <c r="K151" s="746"/>
      <c r="L151" s="746"/>
      <c r="M151" s="746"/>
      <c r="N151" s="896"/>
      <c r="O151" s="746" t="s">
        <v>1653</v>
      </c>
      <c r="P151" s="896"/>
      <c r="Q151" s="896"/>
      <c r="R151" s="896"/>
      <c r="S151" s="896"/>
      <c r="T151" s="746"/>
      <c r="U151" s="746"/>
      <c r="V151" s="746"/>
      <c r="W151" s="896"/>
      <c r="X151" s="896"/>
      <c r="Y151" s="896"/>
      <c r="Z151" s="746"/>
      <c r="AA151" s="746"/>
      <c r="AB151" s="746"/>
      <c r="AC151" s="896"/>
      <c r="AD151" s="896"/>
      <c r="AE151" s="746"/>
      <c r="AF151" s="896"/>
      <c r="AG151" s="896"/>
      <c r="AH151" s="896"/>
      <c r="AI151" s="746"/>
      <c r="AJ151" s="746"/>
      <c r="AK151" s="896"/>
      <c r="AL151" s="896"/>
      <c r="AM151" s="896"/>
      <c r="AN151" s="746"/>
      <c r="AO151" s="746"/>
      <c r="AP151" s="896"/>
      <c r="AQ151" s="896"/>
      <c r="AR151" s="896"/>
      <c r="AS151" s="896"/>
      <c r="AT151" s="746"/>
      <c r="AU151" s="896"/>
      <c r="AV151" s="896"/>
      <c r="AW151" s="746"/>
      <c r="AX151" s="746"/>
      <c r="AY151" s="896"/>
      <c r="AZ151" s="896"/>
      <c r="BA151" s="896"/>
      <c r="BB151" s="242"/>
      <c r="BC151" s="22"/>
      <c r="BD151" s="242"/>
      <c r="BF151" s="242"/>
      <c r="BG151" s="22"/>
      <c r="BH151" s="22"/>
      <c r="BI151" s="22"/>
      <c r="BK151" s="242"/>
      <c r="BM151" s="242"/>
      <c r="BN151" s="242"/>
      <c r="BO151" s="242"/>
      <c r="BP151" s="242"/>
      <c r="BQ151" s="242"/>
      <c r="BR151" s="242"/>
      <c r="BT151" s="242"/>
      <c r="BU151" s="242"/>
      <c r="BV151" s="242"/>
      <c r="BX151" s="242"/>
      <c r="BY151" s="242"/>
      <c r="BZ151" s="242"/>
      <c r="CA151" s="243"/>
    </row>
    <row r="152" spans="1:79" x14ac:dyDescent="0.25">
      <c r="A152" s="895"/>
      <c r="B152" s="896"/>
      <c r="C152" s="896"/>
      <c r="D152" s="896"/>
      <c r="E152" s="746"/>
      <c r="F152" s="896"/>
      <c r="G152" s="896"/>
      <c r="H152" s="896"/>
      <c r="I152" s="896"/>
      <c r="J152" s="746"/>
      <c r="K152" s="746"/>
      <c r="L152" s="746"/>
      <c r="M152" s="746"/>
      <c r="N152" s="896"/>
      <c r="O152" s="746" t="s">
        <v>1654</v>
      </c>
      <c r="P152" s="896"/>
      <c r="Q152" s="896"/>
      <c r="R152" s="896"/>
      <c r="S152" s="896"/>
      <c r="T152" s="746"/>
      <c r="U152" s="746"/>
      <c r="V152" s="746"/>
      <c r="W152" s="896"/>
      <c r="X152" s="896"/>
      <c r="Y152" s="896"/>
      <c r="Z152" s="746"/>
      <c r="AA152" s="746"/>
      <c r="AB152" s="746"/>
      <c r="AC152" s="896"/>
      <c r="AD152" s="896"/>
      <c r="AE152" s="746"/>
      <c r="AF152" s="896"/>
      <c r="AG152" s="896"/>
      <c r="AH152" s="896"/>
      <c r="AI152" s="746"/>
      <c r="AJ152" s="746"/>
      <c r="AK152" s="896"/>
      <c r="AL152" s="896"/>
      <c r="AM152" s="896"/>
      <c r="AN152" s="746"/>
      <c r="AO152" s="746"/>
      <c r="AP152" s="896"/>
      <c r="AQ152" s="896"/>
      <c r="AR152" s="896"/>
      <c r="AS152" s="896"/>
      <c r="AT152" s="746"/>
      <c r="AU152" s="896"/>
      <c r="AV152" s="896"/>
      <c r="AW152" s="746"/>
      <c r="AX152" s="746"/>
      <c r="AY152" s="896"/>
      <c r="AZ152" s="896"/>
      <c r="BA152" s="896"/>
      <c r="BB152" s="242"/>
      <c r="BC152" s="22"/>
      <c r="BD152" s="242"/>
      <c r="BF152" s="242"/>
      <c r="BG152" s="22"/>
      <c r="BH152" s="22"/>
      <c r="BI152" s="22"/>
      <c r="BK152" s="242"/>
      <c r="BM152" s="242"/>
      <c r="BN152" s="242"/>
      <c r="BO152" s="242"/>
      <c r="BP152" s="242"/>
      <c r="BQ152" s="242"/>
      <c r="BR152" s="242"/>
      <c r="BT152" s="242"/>
      <c r="BU152" s="242"/>
      <c r="BV152" s="242"/>
      <c r="BX152" s="242"/>
      <c r="BY152" s="242"/>
      <c r="BZ152" s="242"/>
      <c r="CA152" s="243"/>
    </row>
    <row r="153" spans="1:79" x14ac:dyDescent="0.25">
      <c r="A153" s="895"/>
      <c r="B153" s="896"/>
      <c r="C153" s="896"/>
      <c r="D153" s="896"/>
      <c r="E153" s="746"/>
      <c r="F153" s="896"/>
      <c r="G153" s="896"/>
      <c r="H153" s="896"/>
      <c r="I153" s="896"/>
      <c r="J153" s="746"/>
      <c r="K153" s="746"/>
      <c r="L153" s="746"/>
      <c r="M153" s="746"/>
      <c r="N153" s="896"/>
      <c r="O153" s="746" t="s">
        <v>1655</v>
      </c>
      <c r="P153" s="896"/>
      <c r="Q153" s="896"/>
      <c r="R153" s="896"/>
      <c r="S153" s="896"/>
      <c r="T153" s="746"/>
      <c r="U153" s="746"/>
      <c r="V153" s="746"/>
      <c r="W153" s="896"/>
      <c r="X153" s="896"/>
      <c r="Y153" s="896"/>
      <c r="Z153" s="746"/>
      <c r="AA153" s="746"/>
      <c r="AB153" s="746"/>
      <c r="AC153" s="896"/>
      <c r="AD153" s="896"/>
      <c r="AE153" s="746"/>
      <c r="AF153" s="896"/>
      <c r="AG153" s="896"/>
      <c r="AH153" s="896"/>
      <c r="AI153" s="746"/>
      <c r="AJ153" s="746"/>
      <c r="AK153" s="896"/>
      <c r="AL153" s="896"/>
      <c r="AM153" s="896"/>
      <c r="AN153" s="746"/>
      <c r="AO153" s="746"/>
      <c r="AP153" s="896"/>
      <c r="AQ153" s="896"/>
      <c r="AR153" s="896"/>
      <c r="AS153" s="896"/>
      <c r="AT153" s="746"/>
      <c r="AU153" s="896"/>
      <c r="AV153" s="896"/>
      <c r="AW153" s="746"/>
      <c r="AX153" s="746"/>
      <c r="AY153" s="896"/>
      <c r="AZ153" s="896"/>
      <c r="BA153" s="896"/>
      <c r="BB153" s="242"/>
      <c r="BC153" s="22"/>
      <c r="BD153" s="242"/>
      <c r="BF153" s="242"/>
      <c r="BG153" s="22"/>
      <c r="BH153" s="22"/>
      <c r="BI153" s="22"/>
      <c r="BK153" s="242"/>
      <c r="BM153" s="242"/>
      <c r="BN153" s="242"/>
      <c r="BO153" s="242"/>
      <c r="BP153" s="242"/>
      <c r="BQ153" s="242"/>
      <c r="BR153" s="242"/>
      <c r="BT153" s="242"/>
      <c r="BU153" s="242"/>
      <c r="BV153" s="242"/>
      <c r="BX153" s="242"/>
      <c r="BY153" s="242"/>
      <c r="BZ153" s="242"/>
      <c r="CA153" s="243"/>
    </row>
    <row r="154" spans="1:79" x14ac:dyDescent="0.25">
      <c r="A154" s="895"/>
      <c r="B154" s="896"/>
      <c r="C154" s="896"/>
      <c r="D154" s="896"/>
      <c r="E154" s="746"/>
      <c r="F154" s="896"/>
      <c r="G154" s="896"/>
      <c r="H154" s="896"/>
      <c r="I154" s="896"/>
      <c r="J154" s="746"/>
      <c r="K154" s="746"/>
      <c r="L154" s="746"/>
      <c r="M154" s="746"/>
      <c r="N154" s="896"/>
      <c r="O154" s="746" t="s">
        <v>1656</v>
      </c>
      <c r="P154" s="896"/>
      <c r="Q154" s="896"/>
      <c r="R154" s="896"/>
      <c r="S154" s="896"/>
      <c r="T154" s="746"/>
      <c r="U154" s="746"/>
      <c r="V154" s="746"/>
      <c r="W154" s="896"/>
      <c r="X154" s="896"/>
      <c r="Y154" s="896"/>
      <c r="Z154" s="746"/>
      <c r="AA154" s="746"/>
      <c r="AB154" s="746"/>
      <c r="AC154" s="896"/>
      <c r="AD154" s="896"/>
      <c r="AE154" s="746"/>
      <c r="AF154" s="896"/>
      <c r="AG154" s="896"/>
      <c r="AH154" s="896"/>
      <c r="AI154" s="746"/>
      <c r="AJ154" s="746"/>
      <c r="AK154" s="896"/>
      <c r="AL154" s="896"/>
      <c r="AM154" s="896"/>
      <c r="AN154" s="746"/>
      <c r="AO154" s="746"/>
      <c r="AP154" s="896"/>
      <c r="AQ154" s="896"/>
      <c r="AR154" s="896"/>
      <c r="AS154" s="896"/>
      <c r="AT154" s="746"/>
      <c r="AU154" s="896"/>
      <c r="AV154" s="896"/>
      <c r="AW154" s="746"/>
      <c r="AX154" s="746"/>
      <c r="AY154" s="896"/>
      <c r="AZ154" s="896"/>
      <c r="BA154" s="896"/>
      <c r="BB154" s="242"/>
      <c r="BC154" s="22"/>
      <c r="BD154" s="242"/>
      <c r="BF154" s="242"/>
      <c r="BG154" s="22"/>
      <c r="BH154" s="22"/>
      <c r="BI154" s="22"/>
      <c r="BK154" s="242"/>
      <c r="BM154" s="242"/>
      <c r="BN154" s="242"/>
      <c r="BO154" s="242"/>
      <c r="BP154" s="242"/>
      <c r="BQ154" s="242"/>
      <c r="BR154" s="242"/>
      <c r="BT154" s="242"/>
      <c r="BU154" s="242"/>
      <c r="BV154" s="242"/>
      <c r="BX154" s="242"/>
      <c r="BY154" s="242"/>
      <c r="BZ154" s="242"/>
      <c r="CA154" s="243"/>
    </row>
    <row r="155" spans="1:79" x14ac:dyDescent="0.25">
      <c r="A155" s="895"/>
      <c r="B155" s="896"/>
      <c r="C155" s="896"/>
      <c r="D155" s="896"/>
      <c r="E155" s="746"/>
      <c r="F155" s="896"/>
      <c r="G155" s="896"/>
      <c r="H155" s="896"/>
      <c r="I155" s="896"/>
      <c r="J155" s="746"/>
      <c r="K155" s="746"/>
      <c r="L155" s="746"/>
      <c r="M155" s="746"/>
      <c r="N155" s="896"/>
      <c r="O155" s="746" t="s">
        <v>1657</v>
      </c>
      <c r="P155" s="896"/>
      <c r="Q155" s="896"/>
      <c r="R155" s="896"/>
      <c r="S155" s="896"/>
      <c r="T155" s="746"/>
      <c r="U155" s="746"/>
      <c r="V155" s="746"/>
      <c r="W155" s="896"/>
      <c r="X155" s="896"/>
      <c r="Y155" s="896"/>
      <c r="Z155" s="746"/>
      <c r="AA155" s="746"/>
      <c r="AB155" s="746"/>
      <c r="AC155" s="896"/>
      <c r="AD155" s="896"/>
      <c r="AE155" s="746"/>
      <c r="AF155" s="896"/>
      <c r="AG155" s="896"/>
      <c r="AH155" s="896"/>
      <c r="AI155" s="746"/>
      <c r="AJ155" s="746"/>
      <c r="AK155" s="896"/>
      <c r="AL155" s="896"/>
      <c r="AM155" s="896"/>
      <c r="AN155" s="746"/>
      <c r="AO155" s="746"/>
      <c r="AP155" s="896"/>
      <c r="AQ155" s="896"/>
      <c r="AR155" s="896"/>
      <c r="AS155" s="896"/>
      <c r="AT155" s="746"/>
      <c r="AU155" s="896"/>
      <c r="AV155" s="896"/>
      <c r="AW155" s="746"/>
      <c r="AX155" s="746"/>
      <c r="AY155" s="896"/>
      <c r="AZ155" s="896"/>
      <c r="BA155" s="896"/>
      <c r="BB155" s="242"/>
      <c r="BC155" s="22"/>
      <c r="BD155" s="242"/>
      <c r="BF155" s="242"/>
      <c r="BG155" s="22"/>
      <c r="BH155" s="22"/>
      <c r="BI155" s="22"/>
      <c r="BK155" s="242"/>
      <c r="BM155" s="242"/>
      <c r="BN155" s="242"/>
      <c r="BO155" s="242"/>
      <c r="BP155" s="242"/>
      <c r="BQ155" s="242"/>
      <c r="BR155" s="242"/>
      <c r="BT155" s="242"/>
      <c r="BU155" s="242"/>
      <c r="BV155" s="242"/>
      <c r="BX155" s="242"/>
      <c r="BY155" s="242"/>
      <c r="BZ155" s="242"/>
      <c r="CA155" s="243"/>
    </row>
    <row r="156" spans="1:79" x14ac:dyDescent="0.25">
      <c r="A156" s="895"/>
      <c r="B156" s="896"/>
      <c r="C156" s="896"/>
      <c r="D156" s="896"/>
      <c r="E156" s="746"/>
      <c r="F156" s="896"/>
      <c r="G156" s="896"/>
      <c r="H156" s="896"/>
      <c r="I156" s="896"/>
      <c r="J156" s="746"/>
      <c r="K156" s="746"/>
      <c r="L156" s="746"/>
      <c r="M156" s="746"/>
      <c r="N156" s="896"/>
      <c r="O156" s="746" t="s">
        <v>1658</v>
      </c>
      <c r="P156" s="896"/>
      <c r="Q156" s="896"/>
      <c r="R156" s="896"/>
      <c r="S156" s="896"/>
      <c r="T156" s="746"/>
      <c r="U156" s="746"/>
      <c r="V156" s="746"/>
      <c r="W156" s="896"/>
      <c r="X156" s="896"/>
      <c r="Y156" s="896"/>
      <c r="Z156" s="746"/>
      <c r="AA156" s="746"/>
      <c r="AB156" s="746"/>
      <c r="AC156" s="896"/>
      <c r="AD156" s="896"/>
      <c r="AE156" s="746"/>
      <c r="AF156" s="896"/>
      <c r="AG156" s="896"/>
      <c r="AH156" s="896"/>
      <c r="AI156" s="746"/>
      <c r="AJ156" s="746"/>
      <c r="AK156" s="896"/>
      <c r="AL156" s="896"/>
      <c r="AM156" s="896"/>
      <c r="AN156" s="746"/>
      <c r="AO156" s="746"/>
      <c r="AP156" s="896"/>
      <c r="AQ156" s="896"/>
      <c r="AR156" s="896"/>
      <c r="AS156" s="896"/>
      <c r="AT156" s="746"/>
      <c r="AU156" s="896"/>
      <c r="AV156" s="896"/>
      <c r="AW156" s="746"/>
      <c r="AX156" s="746"/>
      <c r="AY156" s="896"/>
      <c r="AZ156" s="896"/>
      <c r="BA156" s="896"/>
      <c r="BB156" s="242"/>
      <c r="BC156" s="22"/>
      <c r="BD156" s="242"/>
      <c r="BF156" s="242"/>
      <c r="BG156" s="22"/>
      <c r="BH156" s="22"/>
      <c r="BI156" s="22"/>
      <c r="BK156" s="242"/>
      <c r="BM156" s="242"/>
      <c r="BN156" s="242"/>
      <c r="BO156" s="242"/>
      <c r="BP156" s="242"/>
      <c r="BQ156" s="242"/>
      <c r="BR156" s="242"/>
      <c r="BT156" s="242"/>
      <c r="BU156" s="242"/>
      <c r="BV156" s="242"/>
      <c r="BX156" s="242"/>
      <c r="BY156" s="242"/>
      <c r="BZ156" s="242"/>
      <c r="CA156" s="243"/>
    </row>
    <row r="157" spans="1:79" x14ac:dyDescent="0.25">
      <c r="A157" s="895"/>
      <c r="B157" s="896"/>
      <c r="C157" s="896"/>
      <c r="D157" s="896"/>
      <c r="E157" s="746"/>
      <c r="F157" s="896"/>
      <c r="G157" s="896"/>
      <c r="H157" s="896"/>
      <c r="I157" s="896"/>
      <c r="J157" s="746"/>
      <c r="K157" s="746"/>
      <c r="L157" s="746"/>
      <c r="M157" s="746"/>
      <c r="N157" s="896"/>
      <c r="O157" s="746" t="s">
        <v>1659</v>
      </c>
      <c r="P157" s="896"/>
      <c r="Q157" s="896"/>
      <c r="R157" s="896"/>
      <c r="S157" s="896"/>
      <c r="T157" s="746"/>
      <c r="U157" s="746"/>
      <c r="V157" s="746"/>
      <c r="W157" s="896"/>
      <c r="X157" s="896"/>
      <c r="Y157" s="896"/>
      <c r="Z157" s="746"/>
      <c r="AA157" s="746"/>
      <c r="AB157" s="746"/>
      <c r="AC157" s="896"/>
      <c r="AD157" s="896"/>
      <c r="AE157" s="746"/>
      <c r="AF157" s="896"/>
      <c r="AG157" s="896"/>
      <c r="AH157" s="896"/>
      <c r="AI157" s="746"/>
      <c r="AJ157" s="746"/>
      <c r="AK157" s="896"/>
      <c r="AL157" s="896"/>
      <c r="AM157" s="896"/>
      <c r="AN157" s="746"/>
      <c r="AO157" s="746"/>
      <c r="AP157" s="896"/>
      <c r="AQ157" s="896"/>
      <c r="AR157" s="896"/>
      <c r="AS157" s="896"/>
      <c r="AT157" s="746"/>
      <c r="AU157" s="896"/>
      <c r="AV157" s="896"/>
      <c r="AW157" s="746"/>
      <c r="AX157" s="746"/>
      <c r="AY157" s="896"/>
      <c r="AZ157" s="896"/>
      <c r="BA157" s="896"/>
      <c r="BB157" s="242"/>
      <c r="BC157" s="22"/>
      <c r="BD157" s="242"/>
      <c r="BF157" s="242"/>
      <c r="BG157" s="22"/>
      <c r="BH157" s="22"/>
      <c r="BI157" s="22"/>
      <c r="BK157" s="242"/>
      <c r="BM157" s="242"/>
      <c r="BN157" s="242"/>
      <c r="BO157" s="242"/>
      <c r="BP157" s="242"/>
      <c r="BQ157" s="242"/>
      <c r="BR157" s="242"/>
      <c r="BT157" s="242"/>
      <c r="BU157" s="242"/>
      <c r="BV157" s="242"/>
      <c r="BX157" s="242"/>
      <c r="BY157" s="242"/>
      <c r="BZ157" s="242"/>
      <c r="CA157" s="243"/>
    </row>
    <row r="158" spans="1:79" x14ac:dyDescent="0.25">
      <c r="A158" s="895"/>
      <c r="B158" s="896"/>
      <c r="C158" s="896"/>
      <c r="D158" s="896"/>
      <c r="E158" s="746"/>
      <c r="F158" s="896"/>
      <c r="G158" s="896"/>
      <c r="H158" s="896"/>
      <c r="I158" s="896"/>
      <c r="J158" s="746"/>
      <c r="K158" s="746"/>
      <c r="L158" s="746"/>
      <c r="M158" s="746"/>
      <c r="N158" s="896"/>
      <c r="O158" s="746" t="s">
        <v>1660</v>
      </c>
      <c r="P158" s="896"/>
      <c r="Q158" s="896"/>
      <c r="R158" s="896"/>
      <c r="S158" s="896"/>
      <c r="T158" s="746"/>
      <c r="U158" s="746"/>
      <c r="V158" s="746"/>
      <c r="W158" s="896"/>
      <c r="X158" s="896"/>
      <c r="Y158" s="896"/>
      <c r="Z158" s="746"/>
      <c r="AA158" s="746"/>
      <c r="AB158" s="746"/>
      <c r="AC158" s="896"/>
      <c r="AD158" s="896"/>
      <c r="AE158" s="746"/>
      <c r="AF158" s="896"/>
      <c r="AG158" s="896"/>
      <c r="AH158" s="896"/>
      <c r="AI158" s="746"/>
      <c r="AJ158" s="746"/>
      <c r="AK158" s="896"/>
      <c r="AL158" s="896"/>
      <c r="AM158" s="896"/>
      <c r="AN158" s="746"/>
      <c r="AO158" s="746"/>
      <c r="AP158" s="896"/>
      <c r="AQ158" s="896"/>
      <c r="AR158" s="896"/>
      <c r="AS158" s="896"/>
      <c r="AT158" s="746"/>
      <c r="AU158" s="896"/>
      <c r="AV158" s="896"/>
      <c r="AW158" s="746"/>
      <c r="AX158" s="746"/>
      <c r="AY158" s="896"/>
      <c r="AZ158" s="896"/>
      <c r="BA158" s="896"/>
      <c r="BB158" s="242"/>
      <c r="BC158" s="22"/>
      <c r="BD158" s="242"/>
      <c r="BF158" s="242"/>
      <c r="BG158" s="22"/>
      <c r="BH158" s="22"/>
      <c r="BI158" s="22"/>
      <c r="BK158" s="242"/>
      <c r="BM158" s="242"/>
      <c r="BN158" s="242"/>
      <c r="BO158" s="242"/>
      <c r="BP158" s="242"/>
      <c r="BQ158" s="242"/>
      <c r="BR158" s="242"/>
      <c r="BT158" s="242"/>
      <c r="BU158" s="242"/>
      <c r="BV158" s="242"/>
      <c r="BX158" s="242"/>
      <c r="BY158" s="242"/>
      <c r="BZ158" s="242"/>
      <c r="CA158" s="243"/>
    </row>
    <row r="159" spans="1:79" x14ac:dyDescent="0.25">
      <c r="A159" s="895"/>
      <c r="B159" s="896"/>
      <c r="C159" s="896"/>
      <c r="D159" s="896"/>
      <c r="E159" s="746"/>
      <c r="F159" s="896"/>
      <c r="G159" s="896"/>
      <c r="H159" s="896"/>
      <c r="I159" s="896"/>
      <c r="J159" s="746"/>
      <c r="K159" s="746"/>
      <c r="L159" s="746"/>
      <c r="M159" s="746"/>
      <c r="N159" s="896"/>
      <c r="O159" s="746" t="s">
        <v>1661</v>
      </c>
      <c r="P159" s="896"/>
      <c r="Q159" s="896"/>
      <c r="R159" s="896"/>
      <c r="S159" s="896"/>
      <c r="T159" s="746"/>
      <c r="U159" s="746"/>
      <c r="V159" s="746"/>
      <c r="W159" s="896"/>
      <c r="X159" s="896"/>
      <c r="Y159" s="896"/>
      <c r="Z159" s="746"/>
      <c r="AA159" s="746"/>
      <c r="AB159" s="746"/>
      <c r="AC159" s="896"/>
      <c r="AD159" s="896"/>
      <c r="AE159" s="746"/>
      <c r="AF159" s="896"/>
      <c r="AG159" s="896"/>
      <c r="AH159" s="896"/>
      <c r="AI159" s="746"/>
      <c r="AJ159" s="746"/>
      <c r="AK159" s="896"/>
      <c r="AL159" s="896"/>
      <c r="AM159" s="896"/>
      <c r="AN159" s="746"/>
      <c r="AO159" s="746"/>
      <c r="AP159" s="896"/>
      <c r="AQ159" s="896"/>
      <c r="AR159" s="896"/>
      <c r="AS159" s="896"/>
      <c r="AT159" s="746"/>
      <c r="AU159" s="896"/>
      <c r="AV159" s="896"/>
      <c r="AW159" s="746"/>
      <c r="AX159" s="746"/>
      <c r="AY159" s="896"/>
      <c r="AZ159" s="896"/>
      <c r="BA159" s="896"/>
      <c r="BB159" s="242"/>
      <c r="BC159" s="22"/>
      <c r="BD159" s="242"/>
      <c r="BF159" s="242"/>
      <c r="BG159" s="22"/>
      <c r="BH159" s="22"/>
      <c r="BI159" s="22"/>
      <c r="BK159" s="242"/>
      <c r="BM159" s="242"/>
      <c r="BN159" s="242"/>
      <c r="BO159" s="242"/>
      <c r="BP159" s="242"/>
      <c r="BQ159" s="242"/>
      <c r="BR159" s="242"/>
      <c r="BT159" s="242"/>
      <c r="BU159" s="242"/>
      <c r="BV159" s="242"/>
      <c r="BX159" s="242"/>
      <c r="BY159" s="242"/>
      <c r="BZ159" s="242"/>
      <c r="CA159" s="243"/>
    </row>
    <row r="160" spans="1:79" x14ac:dyDescent="0.25">
      <c r="A160" s="895"/>
      <c r="B160" s="896"/>
      <c r="C160" s="896"/>
      <c r="D160" s="896"/>
      <c r="E160" s="746"/>
      <c r="F160" s="896"/>
      <c r="G160" s="896"/>
      <c r="H160" s="896"/>
      <c r="I160" s="896"/>
      <c r="J160" s="746"/>
      <c r="K160" s="746"/>
      <c r="L160" s="746"/>
      <c r="M160" s="746"/>
      <c r="N160" s="896"/>
      <c r="O160" s="788" t="s">
        <v>1662</v>
      </c>
      <c r="P160" s="896"/>
      <c r="Q160" s="896"/>
      <c r="R160" s="896"/>
      <c r="S160" s="896"/>
      <c r="T160" s="746"/>
      <c r="U160" s="746"/>
      <c r="V160" s="746"/>
      <c r="W160" s="896"/>
      <c r="X160" s="896"/>
      <c r="Y160" s="896"/>
      <c r="Z160" s="746"/>
      <c r="AA160" s="746"/>
      <c r="AB160" s="746"/>
      <c r="AC160" s="896"/>
      <c r="AD160" s="896"/>
      <c r="AE160" s="746"/>
      <c r="AF160" s="896"/>
      <c r="AG160" s="896"/>
      <c r="AH160" s="896"/>
      <c r="AI160" s="746"/>
      <c r="AJ160" s="746"/>
      <c r="AK160" s="896"/>
      <c r="AL160" s="896"/>
      <c r="AM160" s="896"/>
      <c r="AN160" s="746"/>
      <c r="AO160" s="746"/>
      <c r="AP160" s="896"/>
      <c r="AQ160" s="896"/>
      <c r="AR160" s="896"/>
      <c r="AS160" s="896"/>
      <c r="AT160" s="746"/>
      <c r="AU160" s="896"/>
      <c r="AV160" s="896"/>
      <c r="AW160" s="746"/>
      <c r="AX160" s="746"/>
      <c r="AY160" s="896"/>
      <c r="AZ160" s="896"/>
      <c r="BA160" s="896"/>
      <c r="BB160" s="242"/>
      <c r="BC160" s="22"/>
      <c r="BD160" s="242"/>
      <c r="BF160" s="242"/>
      <c r="BG160" s="22"/>
      <c r="BH160" s="22"/>
      <c r="BI160" s="22"/>
      <c r="BK160" s="242"/>
      <c r="BM160" s="242"/>
      <c r="BN160" s="242"/>
      <c r="BO160" s="242"/>
      <c r="BP160" s="242"/>
      <c r="BQ160" s="242"/>
      <c r="BR160" s="242"/>
      <c r="BT160" s="242"/>
      <c r="BU160" s="242"/>
      <c r="BV160" s="242"/>
      <c r="BX160" s="242"/>
      <c r="BY160" s="242"/>
      <c r="BZ160" s="242"/>
      <c r="CA160" s="243"/>
    </row>
    <row r="161" spans="1:79" x14ac:dyDescent="0.25">
      <c r="A161" s="895"/>
      <c r="B161" s="896"/>
      <c r="C161" s="896"/>
      <c r="D161" s="896"/>
      <c r="E161" s="746"/>
      <c r="F161" s="896"/>
      <c r="G161" s="896"/>
      <c r="H161" s="896"/>
      <c r="I161" s="896"/>
      <c r="J161" s="746"/>
      <c r="K161" s="746"/>
      <c r="L161" s="746"/>
      <c r="M161" s="746"/>
      <c r="N161" s="896"/>
      <c r="O161" s="896"/>
      <c r="P161" s="896"/>
      <c r="Q161" s="896"/>
      <c r="R161" s="896"/>
      <c r="S161" s="896"/>
      <c r="T161" s="746"/>
      <c r="U161" s="746"/>
      <c r="V161" s="746"/>
      <c r="W161" s="896"/>
      <c r="X161" s="896"/>
      <c r="Y161" s="896"/>
      <c r="Z161" s="746"/>
      <c r="AA161" s="746"/>
      <c r="AB161" s="746"/>
      <c r="AC161" s="896"/>
      <c r="AD161" s="896"/>
      <c r="AE161" s="746"/>
      <c r="AF161" s="896"/>
      <c r="AG161" s="896"/>
      <c r="AH161" s="896"/>
      <c r="AI161" s="746"/>
      <c r="AJ161" s="746"/>
      <c r="AK161" s="896"/>
      <c r="AL161" s="896"/>
      <c r="AM161" s="896"/>
      <c r="AN161" s="746"/>
      <c r="AO161" s="746"/>
      <c r="AP161" s="896"/>
      <c r="AQ161" s="896"/>
      <c r="AR161" s="896"/>
      <c r="AS161" s="896"/>
      <c r="AT161" s="746"/>
      <c r="AU161" s="896"/>
      <c r="AV161" s="896"/>
      <c r="AW161" s="746"/>
      <c r="AX161" s="746"/>
      <c r="AY161" s="896"/>
      <c r="AZ161" s="896"/>
      <c r="BA161" s="896"/>
      <c r="BB161" s="242"/>
      <c r="BC161" s="22"/>
      <c r="BD161" s="242"/>
      <c r="BF161" s="242"/>
      <c r="BG161" s="22"/>
      <c r="BH161" s="22"/>
      <c r="BI161" s="22"/>
      <c r="BK161" s="242"/>
      <c r="BM161" s="242"/>
      <c r="BN161" s="242"/>
      <c r="BO161" s="242"/>
      <c r="BP161" s="242"/>
      <c r="BQ161" s="242"/>
      <c r="BR161" s="242"/>
      <c r="BT161" s="242"/>
      <c r="BU161" s="242"/>
      <c r="BV161" s="242"/>
      <c r="BX161" s="242"/>
      <c r="BY161" s="242"/>
      <c r="BZ161" s="242"/>
      <c r="CA161" s="243"/>
    </row>
    <row r="162" spans="1:79" x14ac:dyDescent="0.25">
      <c r="A162" s="895"/>
      <c r="B162" s="896"/>
      <c r="C162" s="896"/>
      <c r="D162" s="896"/>
      <c r="E162" s="746"/>
      <c r="F162" s="896"/>
      <c r="G162" s="896"/>
      <c r="H162" s="896"/>
      <c r="I162" s="896"/>
      <c r="J162" s="746"/>
      <c r="K162" s="746"/>
      <c r="L162" s="746"/>
      <c r="M162" s="746"/>
      <c r="N162" s="896"/>
      <c r="O162" s="896"/>
      <c r="P162" s="896"/>
      <c r="Q162" s="896"/>
      <c r="R162" s="896"/>
      <c r="S162" s="896"/>
      <c r="T162" s="746"/>
      <c r="U162" s="746"/>
      <c r="V162" s="746"/>
      <c r="W162" s="896"/>
      <c r="X162" s="896"/>
      <c r="Y162" s="896"/>
      <c r="Z162" s="746"/>
      <c r="AA162" s="746"/>
      <c r="AB162" s="746"/>
      <c r="AC162" s="896"/>
      <c r="AD162" s="896"/>
      <c r="AE162" s="746"/>
      <c r="AF162" s="896"/>
      <c r="AG162" s="896"/>
      <c r="AH162" s="896"/>
      <c r="AI162" s="746"/>
      <c r="AJ162" s="746"/>
      <c r="AK162" s="896"/>
      <c r="AL162" s="896"/>
      <c r="AM162" s="896"/>
      <c r="AN162" s="746"/>
      <c r="AO162" s="746"/>
      <c r="AP162" s="896"/>
      <c r="AQ162" s="896"/>
      <c r="AR162" s="896"/>
      <c r="AS162" s="896"/>
      <c r="AT162" s="746"/>
      <c r="AU162" s="896"/>
      <c r="AV162" s="896"/>
      <c r="AW162" s="746"/>
      <c r="AX162" s="746"/>
      <c r="AY162" s="896"/>
      <c r="AZ162" s="896"/>
      <c r="BA162" s="896"/>
      <c r="BB162" s="242"/>
      <c r="BC162" s="22"/>
      <c r="BD162" s="242"/>
      <c r="BF162" s="242"/>
      <c r="BG162" s="22"/>
      <c r="BH162" s="22"/>
      <c r="BI162" s="22"/>
      <c r="BK162" s="242"/>
      <c r="BM162" s="242"/>
      <c r="BN162" s="242"/>
      <c r="BO162" s="242"/>
      <c r="BP162" s="242"/>
      <c r="BQ162" s="242"/>
      <c r="BR162" s="242"/>
      <c r="BT162" s="242"/>
      <c r="BU162" s="242"/>
      <c r="BV162" s="242"/>
      <c r="BX162" s="242"/>
      <c r="BY162" s="242"/>
      <c r="BZ162" s="242"/>
      <c r="CA162" s="243"/>
    </row>
    <row r="163" spans="1:79" x14ac:dyDescent="0.25">
      <c r="A163" s="895"/>
      <c r="B163" s="896"/>
      <c r="C163" s="896"/>
      <c r="D163" s="896"/>
      <c r="E163" s="746"/>
      <c r="F163" s="896"/>
      <c r="G163" s="896"/>
      <c r="H163" s="896"/>
      <c r="I163" s="896"/>
      <c r="J163" s="746"/>
      <c r="K163" s="746"/>
      <c r="L163" s="746"/>
      <c r="M163" s="746"/>
      <c r="N163" s="896"/>
      <c r="O163" s="896"/>
      <c r="P163" s="896"/>
      <c r="Q163" s="896"/>
      <c r="R163" s="896"/>
      <c r="S163" s="896"/>
      <c r="T163" s="746"/>
      <c r="U163" s="746"/>
      <c r="V163" s="746"/>
      <c r="W163" s="896"/>
      <c r="X163" s="896"/>
      <c r="Y163" s="896"/>
      <c r="Z163" s="746"/>
      <c r="AA163" s="746"/>
      <c r="AB163" s="746"/>
      <c r="AC163" s="896"/>
      <c r="AD163" s="896"/>
      <c r="AE163" s="746"/>
      <c r="AF163" s="896"/>
      <c r="AG163" s="896"/>
      <c r="AH163" s="896"/>
      <c r="AI163" s="746"/>
      <c r="AJ163" s="746"/>
      <c r="AK163" s="896"/>
      <c r="AL163" s="896"/>
      <c r="AM163" s="896"/>
      <c r="AN163" s="746"/>
      <c r="AO163" s="746"/>
      <c r="AP163" s="896"/>
      <c r="AQ163" s="896"/>
      <c r="AR163" s="896"/>
      <c r="AS163" s="896"/>
      <c r="AT163" s="746"/>
      <c r="AU163" s="896"/>
      <c r="AV163" s="896"/>
      <c r="AW163" s="746"/>
      <c r="AX163" s="746"/>
      <c r="AY163" s="896"/>
      <c r="AZ163" s="896"/>
      <c r="BA163" s="896"/>
      <c r="BB163" s="242"/>
      <c r="BC163" s="22"/>
      <c r="BD163" s="242"/>
      <c r="BF163" s="242"/>
      <c r="BG163" s="22"/>
      <c r="BH163" s="22"/>
      <c r="BI163" s="22"/>
      <c r="BK163" s="242"/>
      <c r="BM163" s="242"/>
      <c r="BN163" s="242"/>
      <c r="BO163" s="242"/>
      <c r="BP163" s="242"/>
      <c r="BQ163" s="242"/>
      <c r="BR163" s="242"/>
      <c r="BT163" s="242"/>
      <c r="BU163" s="242"/>
      <c r="BV163" s="242"/>
      <c r="BX163" s="242"/>
      <c r="BY163" s="242"/>
      <c r="BZ163" s="242"/>
      <c r="CA163" s="243"/>
    </row>
    <row r="164" spans="1:79" x14ac:dyDescent="0.25">
      <c r="A164" s="895"/>
      <c r="B164" s="896"/>
      <c r="C164" s="896"/>
      <c r="D164" s="896"/>
      <c r="E164" s="746"/>
      <c r="F164" s="896"/>
      <c r="G164" s="896"/>
      <c r="H164" s="896"/>
      <c r="I164" s="896"/>
      <c r="J164" s="746"/>
      <c r="K164" s="746"/>
      <c r="L164" s="746"/>
      <c r="M164" s="746"/>
      <c r="N164" s="896"/>
      <c r="O164" s="896"/>
      <c r="P164" s="896"/>
      <c r="Q164" s="896"/>
      <c r="R164" s="896"/>
      <c r="S164" s="896"/>
      <c r="T164" s="746"/>
      <c r="U164" s="746"/>
      <c r="V164" s="746"/>
      <c r="W164" s="896"/>
      <c r="X164" s="896"/>
      <c r="Y164" s="896"/>
      <c r="Z164" s="746"/>
      <c r="AA164" s="746"/>
      <c r="AB164" s="746"/>
      <c r="AC164" s="896"/>
      <c r="AD164" s="896"/>
      <c r="AE164" s="746"/>
      <c r="AF164" s="896"/>
      <c r="AG164" s="896"/>
      <c r="AH164" s="896"/>
      <c r="AI164" s="746"/>
      <c r="AJ164" s="746"/>
      <c r="AK164" s="896"/>
      <c r="AL164" s="896"/>
      <c r="AM164" s="896"/>
      <c r="AN164" s="746"/>
      <c r="AO164" s="746"/>
      <c r="AP164" s="896"/>
      <c r="AQ164" s="896"/>
      <c r="AR164" s="896"/>
      <c r="AS164" s="896"/>
      <c r="AT164" s="746"/>
      <c r="AU164" s="896"/>
      <c r="AV164" s="896"/>
      <c r="AW164" s="746"/>
      <c r="AX164" s="746"/>
      <c r="AY164" s="896"/>
      <c r="AZ164" s="896"/>
      <c r="BA164" s="896"/>
      <c r="BB164" s="242"/>
      <c r="BC164" s="22"/>
      <c r="BD164" s="242"/>
      <c r="BF164" s="242"/>
      <c r="BG164" s="22"/>
      <c r="BH164" s="22"/>
      <c r="BI164" s="22"/>
      <c r="BK164" s="242"/>
      <c r="BM164" s="242"/>
      <c r="BN164" s="242"/>
      <c r="BO164" s="242"/>
      <c r="BP164" s="242"/>
      <c r="BQ164" s="242"/>
      <c r="BR164" s="242"/>
      <c r="BT164" s="242"/>
      <c r="BU164" s="242"/>
      <c r="BV164" s="242"/>
      <c r="BX164" s="242"/>
      <c r="BY164" s="242"/>
      <c r="BZ164" s="242"/>
      <c r="CA164" s="243"/>
    </row>
    <row r="165" spans="1:79" x14ac:dyDescent="0.25">
      <c r="A165" s="895"/>
      <c r="B165" s="896"/>
      <c r="C165" s="896"/>
      <c r="D165" s="896"/>
      <c r="E165" s="746"/>
      <c r="F165" s="896"/>
      <c r="G165" s="896"/>
      <c r="H165" s="896"/>
      <c r="I165" s="896"/>
      <c r="J165" s="746"/>
      <c r="K165" s="746"/>
      <c r="L165" s="746"/>
      <c r="M165" s="746"/>
      <c r="N165" s="896"/>
      <c r="O165" s="896"/>
      <c r="P165" s="896"/>
      <c r="Q165" s="896"/>
      <c r="R165" s="896"/>
      <c r="S165" s="896"/>
      <c r="T165" s="746"/>
      <c r="U165" s="746"/>
      <c r="V165" s="746"/>
      <c r="W165" s="896"/>
      <c r="X165" s="896"/>
      <c r="Y165" s="896"/>
      <c r="Z165" s="746"/>
      <c r="AA165" s="746"/>
      <c r="AB165" s="746"/>
      <c r="AC165" s="896"/>
      <c r="AD165" s="896"/>
      <c r="AE165" s="746"/>
      <c r="AF165" s="896"/>
      <c r="AG165" s="896"/>
      <c r="AH165" s="896"/>
      <c r="AI165" s="746"/>
      <c r="AJ165" s="746"/>
      <c r="AK165" s="896"/>
      <c r="AL165" s="896"/>
      <c r="AM165" s="896"/>
      <c r="AN165" s="746"/>
      <c r="AO165" s="746"/>
      <c r="AP165" s="896"/>
      <c r="AQ165" s="896"/>
      <c r="AR165" s="896"/>
      <c r="AS165" s="896"/>
      <c r="AT165" s="746"/>
      <c r="AU165" s="896"/>
      <c r="AV165" s="896"/>
      <c r="AW165" s="746"/>
      <c r="AX165" s="746"/>
      <c r="AY165" s="896"/>
      <c r="AZ165" s="896"/>
      <c r="BA165" s="896"/>
      <c r="BB165" s="242"/>
      <c r="BC165" s="22"/>
      <c r="BD165" s="242"/>
      <c r="BF165" s="242"/>
      <c r="BG165" s="22"/>
      <c r="BH165" s="22"/>
      <c r="BI165" s="22"/>
      <c r="BK165" s="242"/>
      <c r="BM165" s="242"/>
      <c r="BN165" s="242"/>
      <c r="BO165" s="242"/>
      <c r="BP165" s="242"/>
      <c r="BQ165" s="242"/>
      <c r="BR165" s="242"/>
      <c r="BT165" s="242"/>
      <c r="BU165" s="242"/>
      <c r="BV165" s="242"/>
      <c r="BX165" s="242"/>
      <c r="BY165" s="242"/>
      <c r="BZ165" s="242"/>
      <c r="CA165" s="243"/>
    </row>
    <row r="166" spans="1:79" ht="15.75" thickBot="1" x14ac:dyDescent="0.3">
      <c r="A166" s="884"/>
      <c r="B166" s="885"/>
      <c r="C166" s="885"/>
      <c r="D166" s="885"/>
      <c r="E166" s="753"/>
      <c r="F166" s="885"/>
      <c r="G166" s="885"/>
      <c r="H166" s="885"/>
      <c r="I166" s="885"/>
      <c r="J166" s="753"/>
      <c r="K166" s="753"/>
      <c r="L166" s="753"/>
      <c r="M166" s="753"/>
      <c r="N166" s="885" t="s">
        <v>548</v>
      </c>
      <c r="O166" s="885" t="s">
        <v>548</v>
      </c>
      <c r="P166" s="885" t="s">
        <v>548</v>
      </c>
      <c r="Q166" s="885" t="s">
        <v>548</v>
      </c>
      <c r="R166" s="885" t="s">
        <v>548</v>
      </c>
      <c r="S166" s="885" t="s">
        <v>548</v>
      </c>
      <c r="T166" s="753"/>
      <c r="U166" s="753"/>
      <c r="V166" s="753"/>
      <c r="W166" s="885" t="s">
        <v>548</v>
      </c>
      <c r="X166" s="885" t="s">
        <v>548</v>
      </c>
      <c r="Y166" s="885" t="s">
        <v>548</v>
      </c>
      <c r="Z166" s="753"/>
      <c r="AA166" s="753"/>
      <c r="AB166" s="753"/>
      <c r="AC166" s="885" t="s">
        <v>548</v>
      </c>
      <c r="AD166" s="885" t="s">
        <v>548</v>
      </c>
      <c r="AE166" s="753"/>
      <c r="AF166" s="885" t="s">
        <v>548</v>
      </c>
      <c r="AG166" s="885" t="s">
        <v>548</v>
      </c>
      <c r="AH166" s="885" t="s">
        <v>548</v>
      </c>
      <c r="AI166" s="753"/>
      <c r="AJ166" s="753"/>
      <c r="AK166" s="885" t="s">
        <v>548</v>
      </c>
      <c r="AL166" s="885" t="s">
        <v>548</v>
      </c>
      <c r="AM166" s="885" t="s">
        <v>548</v>
      </c>
      <c r="AN166" s="753"/>
      <c r="AO166" s="753"/>
      <c r="AP166" s="885" t="s">
        <v>548</v>
      </c>
      <c r="AQ166" s="885" t="s">
        <v>548</v>
      </c>
      <c r="AR166" s="885" t="s">
        <v>548</v>
      </c>
      <c r="AS166" s="885" t="s">
        <v>548</v>
      </c>
      <c r="AT166" s="753"/>
      <c r="AU166" s="885" t="s">
        <v>548</v>
      </c>
      <c r="AV166" s="885" t="s">
        <v>548</v>
      </c>
      <c r="AW166" s="753"/>
      <c r="AX166" s="753"/>
      <c r="AY166" s="885" t="s">
        <v>548</v>
      </c>
      <c r="AZ166" s="885" t="s">
        <v>548</v>
      </c>
      <c r="BA166" s="885" t="s">
        <v>548</v>
      </c>
      <c r="BB166" s="129" t="s">
        <v>548</v>
      </c>
      <c r="BC166" s="213"/>
      <c r="BD166" s="129" t="s">
        <v>548</v>
      </c>
      <c r="BE166" s="16"/>
      <c r="BF166" s="129" t="s">
        <v>548</v>
      </c>
      <c r="BG166" s="213"/>
      <c r="BH166" s="213"/>
      <c r="BI166" s="213"/>
      <c r="BJ166" s="16"/>
      <c r="BK166" s="129" t="s">
        <v>548</v>
      </c>
      <c r="BL166" s="16"/>
      <c r="BM166" s="129" t="s">
        <v>548</v>
      </c>
      <c r="BN166" s="129" t="s">
        <v>548</v>
      </c>
      <c r="BO166" s="129" t="s">
        <v>548</v>
      </c>
      <c r="BP166" s="129" t="s">
        <v>548</v>
      </c>
      <c r="BQ166" s="129" t="s">
        <v>548</v>
      </c>
      <c r="BR166" s="129" t="s">
        <v>548</v>
      </c>
      <c r="BS166" s="16"/>
      <c r="BT166" s="129" t="s">
        <v>548</v>
      </c>
      <c r="BU166" s="129" t="s">
        <v>548</v>
      </c>
      <c r="BV166" s="129" t="s">
        <v>548</v>
      </c>
      <c r="BW166" s="16"/>
      <c r="BX166" s="129" t="s">
        <v>548</v>
      </c>
      <c r="BY166" s="129" t="s">
        <v>548</v>
      </c>
      <c r="BZ166" s="129" t="s">
        <v>548</v>
      </c>
      <c r="CA166" s="123" t="s">
        <v>548</v>
      </c>
    </row>
    <row r="167" spans="1:79" ht="15.75" thickBot="1" x14ac:dyDescent="0.3">
      <c r="A167" s="746"/>
      <c r="B167" s="746"/>
      <c r="C167" s="746"/>
      <c r="D167" s="746"/>
      <c r="E167" s="746"/>
      <c r="F167" s="746"/>
      <c r="G167" s="746"/>
      <c r="H167" s="746"/>
      <c r="I167" s="746"/>
      <c r="J167" s="746"/>
      <c r="K167" s="746"/>
      <c r="L167" s="746"/>
      <c r="M167" s="746"/>
      <c r="N167" s="746"/>
      <c r="O167" s="746"/>
      <c r="P167" s="746"/>
      <c r="Q167" s="746"/>
      <c r="R167" s="746"/>
      <c r="S167" s="746"/>
      <c r="T167" s="746"/>
      <c r="U167" s="746"/>
      <c r="V167" s="746"/>
      <c r="W167" s="746"/>
      <c r="X167" s="746"/>
      <c r="Y167" s="746"/>
      <c r="Z167" s="746"/>
      <c r="AA167" s="746"/>
      <c r="AB167" s="746"/>
      <c r="AC167" s="746"/>
      <c r="AD167" s="746"/>
      <c r="AE167" s="746"/>
      <c r="AF167" s="746"/>
      <c r="AG167" s="746"/>
      <c r="AH167" s="746"/>
      <c r="AI167" s="746"/>
      <c r="AJ167" s="746"/>
      <c r="AK167" s="746"/>
      <c r="AL167" s="746"/>
      <c r="AM167" s="746"/>
      <c r="AN167" s="746"/>
      <c r="AO167" s="746"/>
      <c r="AP167" s="746"/>
      <c r="AQ167" s="746"/>
      <c r="AR167" s="746"/>
      <c r="AS167" s="746"/>
      <c r="AT167" s="746"/>
      <c r="AU167" s="746"/>
      <c r="AV167" s="746"/>
      <c r="AW167" s="746"/>
      <c r="AX167" s="746"/>
      <c r="AY167" s="746"/>
      <c r="AZ167" s="746"/>
      <c r="BA167" s="746"/>
    </row>
    <row r="168" spans="1:79" x14ac:dyDescent="0.25">
      <c r="A168" s="897" t="s">
        <v>1663</v>
      </c>
      <c r="B168" s="744"/>
      <c r="C168" s="744"/>
      <c r="D168" s="744"/>
      <c r="E168" s="744"/>
      <c r="F168" s="744"/>
      <c r="G168" s="744"/>
      <c r="H168" s="744"/>
      <c r="I168" s="744"/>
      <c r="J168" s="744"/>
      <c r="K168" s="744"/>
      <c r="L168" s="744"/>
      <c r="M168" s="744"/>
      <c r="N168" s="744"/>
      <c r="O168" s="744"/>
      <c r="P168" s="744"/>
      <c r="Q168" s="744"/>
      <c r="R168" s="744"/>
      <c r="S168" s="744"/>
      <c r="T168" s="744"/>
      <c r="U168" s="744"/>
      <c r="V168" s="744"/>
      <c r="W168" s="744"/>
      <c r="X168" s="744"/>
      <c r="Y168" s="744"/>
      <c r="Z168" s="744"/>
      <c r="AA168" s="744"/>
      <c r="AB168" s="744"/>
      <c r="AC168" s="744"/>
      <c r="AD168" s="744"/>
      <c r="AE168" s="744"/>
      <c r="AF168" s="744"/>
      <c r="AG168" s="744"/>
      <c r="AH168" s="744"/>
      <c r="AI168" s="744"/>
      <c r="AJ168" s="744"/>
      <c r="AK168" s="744"/>
      <c r="AL168" s="744"/>
      <c r="AM168" s="744"/>
      <c r="AN168" s="744"/>
      <c r="AO168" s="744"/>
      <c r="AP168" s="744"/>
      <c r="AQ168" s="744"/>
      <c r="AR168" s="744"/>
      <c r="AS168" s="744"/>
      <c r="AT168" s="744"/>
      <c r="AU168" s="744"/>
      <c r="AV168" s="744"/>
      <c r="AW168" s="744"/>
      <c r="AX168" s="744"/>
      <c r="AY168" s="744"/>
      <c r="AZ168" s="744"/>
      <c r="BA168" s="744"/>
      <c r="BB168" s="212"/>
      <c r="BC168" s="212"/>
      <c r="BD168" s="212"/>
      <c r="BE168" s="215"/>
      <c r="BF168" s="217"/>
      <c r="BG168" s="218" t="s">
        <v>325</v>
      </c>
      <c r="BH168" s="218" t="s">
        <v>326</v>
      </c>
    </row>
    <row r="169" spans="1:79" ht="15.75" thickBot="1" x14ac:dyDescent="0.3">
      <c r="A169" s="898" t="s">
        <v>1664</v>
      </c>
      <c r="B169" s="899" t="s">
        <v>1665</v>
      </c>
      <c r="C169" s="899" t="s">
        <v>1666</v>
      </c>
      <c r="D169" s="899" t="s">
        <v>1667</v>
      </c>
      <c r="E169" s="899" t="s">
        <v>812</v>
      </c>
      <c r="F169" s="899" t="s">
        <v>1668</v>
      </c>
      <c r="G169" s="899" t="s">
        <v>1669</v>
      </c>
      <c r="H169" s="899" t="s">
        <v>1670</v>
      </c>
      <c r="I169" s="899" t="s">
        <v>1671</v>
      </c>
      <c r="J169" s="899" t="s">
        <v>1672</v>
      </c>
      <c r="K169" s="899" t="s">
        <v>1673</v>
      </c>
      <c r="L169" s="899" t="s">
        <v>1674</v>
      </c>
      <c r="M169" s="899" t="s">
        <v>1675</v>
      </c>
      <c r="N169" s="899" t="s">
        <v>1676</v>
      </c>
      <c r="O169" s="899" t="s">
        <v>1677</v>
      </c>
      <c r="P169" s="899" t="s">
        <v>1678</v>
      </c>
      <c r="Q169" s="899" t="s">
        <v>1679</v>
      </c>
      <c r="R169" s="899" t="s">
        <v>1680</v>
      </c>
      <c r="S169" s="899" t="s">
        <v>1681</v>
      </c>
      <c r="T169" s="899" t="s">
        <v>1682</v>
      </c>
      <c r="U169" s="899" t="s">
        <v>1683</v>
      </c>
      <c r="V169" s="899" t="s">
        <v>1684</v>
      </c>
      <c r="W169" s="899" t="s">
        <v>1685</v>
      </c>
      <c r="X169" s="891" t="s">
        <v>1686</v>
      </c>
      <c r="Y169" s="899" t="s">
        <v>1687</v>
      </c>
      <c r="Z169" s="899" t="s">
        <v>355</v>
      </c>
      <c r="AA169" s="899" t="s">
        <v>1688</v>
      </c>
      <c r="AB169" s="899" t="s">
        <v>1689</v>
      </c>
      <c r="AC169" s="899" t="s">
        <v>1690</v>
      </c>
      <c r="AD169" s="899" t="s">
        <v>1691</v>
      </c>
      <c r="AE169" s="899" t="s">
        <v>1692</v>
      </c>
      <c r="AF169" s="900" t="s">
        <v>1693</v>
      </c>
      <c r="AG169" s="899" t="s">
        <v>1694</v>
      </c>
      <c r="AH169" s="899" t="s">
        <v>1695</v>
      </c>
      <c r="AI169" s="899" t="s">
        <v>1696</v>
      </c>
      <c r="AJ169" s="899" t="s">
        <v>1697</v>
      </c>
      <c r="AK169" s="899" t="s">
        <v>1698</v>
      </c>
      <c r="AL169" s="899" t="s">
        <v>1699</v>
      </c>
      <c r="AM169" s="899" t="s">
        <v>1700</v>
      </c>
      <c r="AN169" s="899" t="s">
        <v>1701</v>
      </c>
      <c r="AO169" s="899" t="s">
        <v>1702</v>
      </c>
      <c r="AP169" s="899" t="s">
        <v>1703</v>
      </c>
      <c r="AQ169" s="899" t="s">
        <v>1704</v>
      </c>
      <c r="AR169" s="899" t="s">
        <v>1465</v>
      </c>
      <c r="AS169" s="899" t="s">
        <v>1705</v>
      </c>
      <c r="AT169" s="899" t="s">
        <v>1706</v>
      </c>
      <c r="AU169" s="899" t="s">
        <v>1707</v>
      </c>
      <c r="AV169" s="899" t="s">
        <v>1708</v>
      </c>
      <c r="AW169" s="899" t="s">
        <v>1709</v>
      </c>
      <c r="AX169" s="899" t="s">
        <v>1710</v>
      </c>
      <c r="AY169" s="899" t="s">
        <v>1711</v>
      </c>
      <c r="AZ169" s="899" t="s">
        <v>1712</v>
      </c>
      <c r="BA169" s="899" t="s">
        <v>1527</v>
      </c>
      <c r="BB169" s="219" t="s">
        <v>1562</v>
      </c>
      <c r="BC169" s="219" t="s">
        <v>1713</v>
      </c>
      <c r="BD169" s="219" t="s">
        <v>402</v>
      </c>
      <c r="BE169" s="220" t="s">
        <v>1714</v>
      </c>
      <c r="BF169" s="221"/>
      <c r="BG169" s="216" t="s">
        <v>1664</v>
      </c>
      <c r="BH169" s="216" t="s">
        <v>1715</v>
      </c>
    </row>
    <row r="170" spans="1:79" x14ac:dyDescent="0.25">
      <c r="A170" s="790" t="s">
        <v>1716</v>
      </c>
      <c r="B170" s="746" t="s">
        <v>1717</v>
      </c>
      <c r="C170" s="746" t="s">
        <v>1718</v>
      </c>
      <c r="D170" s="746" t="s">
        <v>1719</v>
      </c>
      <c r="E170" s="746" t="s">
        <v>1720</v>
      </c>
      <c r="F170" s="746" t="s">
        <v>1721</v>
      </c>
      <c r="G170" s="746" t="s">
        <v>1722</v>
      </c>
      <c r="H170" s="746" t="s">
        <v>1723</v>
      </c>
      <c r="I170" s="746" t="s">
        <v>1724</v>
      </c>
      <c r="J170" s="746" t="s">
        <v>1725</v>
      </c>
      <c r="K170" s="746" t="s">
        <v>1726</v>
      </c>
      <c r="L170" s="746" t="s">
        <v>1727</v>
      </c>
      <c r="M170" s="746" t="s">
        <v>1728</v>
      </c>
      <c r="N170" s="746" t="s">
        <v>1729</v>
      </c>
      <c r="O170" s="746" t="s">
        <v>1730</v>
      </c>
      <c r="P170" s="746" t="s">
        <v>1731</v>
      </c>
      <c r="Q170" s="746" t="s">
        <v>1732</v>
      </c>
      <c r="R170" s="746" t="s">
        <v>1733</v>
      </c>
      <c r="S170" s="746" t="s">
        <v>1734</v>
      </c>
      <c r="T170" s="746" t="s">
        <v>1735</v>
      </c>
      <c r="U170" s="746" t="s">
        <v>1736</v>
      </c>
      <c r="V170" s="746" t="s">
        <v>1737</v>
      </c>
      <c r="W170" s="746" t="s">
        <v>1738</v>
      </c>
      <c r="X170" s="746" t="s">
        <v>1739</v>
      </c>
      <c r="Y170" s="746" t="s">
        <v>1740</v>
      </c>
      <c r="Z170" s="746" t="s">
        <v>1741</v>
      </c>
      <c r="AA170" s="746" t="s">
        <v>1742</v>
      </c>
      <c r="AB170" s="746" t="s">
        <v>1743</v>
      </c>
      <c r="AC170" s="746" t="s">
        <v>1744</v>
      </c>
      <c r="AD170" s="746" t="s">
        <v>1745</v>
      </c>
      <c r="AE170" s="746" t="s">
        <v>1746</v>
      </c>
      <c r="AF170" s="746" t="s">
        <v>1747</v>
      </c>
      <c r="AG170" s="746" t="s">
        <v>1748</v>
      </c>
      <c r="AH170" s="746" t="s">
        <v>1749</v>
      </c>
      <c r="AI170" s="746" t="s">
        <v>1750</v>
      </c>
      <c r="AJ170" s="746" t="s">
        <v>1751</v>
      </c>
      <c r="AK170" s="746" t="s">
        <v>1752</v>
      </c>
      <c r="AL170" s="746" t="s">
        <v>1753</v>
      </c>
      <c r="AM170" s="746" t="s">
        <v>1754</v>
      </c>
      <c r="AN170" s="746" t="s">
        <v>1755</v>
      </c>
      <c r="AO170" s="746" t="s">
        <v>1756</v>
      </c>
      <c r="AP170" s="746" t="s">
        <v>1757</v>
      </c>
      <c r="AQ170" s="746" t="s">
        <v>1758</v>
      </c>
      <c r="AR170" s="746" t="s">
        <v>1759</v>
      </c>
      <c r="AS170" s="746" t="s">
        <v>1760</v>
      </c>
      <c r="AT170" s="746" t="s">
        <v>1761</v>
      </c>
      <c r="AU170" s="746" t="s">
        <v>1762</v>
      </c>
      <c r="AV170" s="746" t="s">
        <v>1763</v>
      </c>
      <c r="AW170" s="746" t="s">
        <v>1764</v>
      </c>
      <c r="AX170" s="746" t="s">
        <v>1765</v>
      </c>
      <c r="AY170" s="746" t="s">
        <v>1766</v>
      </c>
      <c r="AZ170" s="746" t="s">
        <v>1767</v>
      </c>
      <c r="BA170" s="746" t="s">
        <v>1768</v>
      </c>
      <c r="BB170" t="s">
        <v>1769</v>
      </c>
      <c r="BC170" s="22" t="s">
        <v>1770</v>
      </c>
      <c r="BD170" s="22" t="s">
        <v>1771</v>
      </c>
      <c r="BE170" s="125" t="s">
        <v>1772</v>
      </c>
      <c r="BF170" s="221"/>
      <c r="BG170" s="216" t="s">
        <v>1665</v>
      </c>
      <c r="BH170" s="216" t="s">
        <v>1773</v>
      </c>
    </row>
    <row r="171" spans="1:79" x14ac:dyDescent="0.25">
      <c r="A171" s="790" t="s">
        <v>1774</v>
      </c>
      <c r="B171" s="746" t="s">
        <v>1775</v>
      </c>
      <c r="C171" s="746" t="s">
        <v>1776</v>
      </c>
      <c r="D171" s="746" t="s">
        <v>1777</v>
      </c>
      <c r="E171" s="746" t="s">
        <v>1778</v>
      </c>
      <c r="F171" s="746" t="s">
        <v>1779</v>
      </c>
      <c r="G171" s="746" t="s">
        <v>1780</v>
      </c>
      <c r="H171" s="746" t="s">
        <v>1781</v>
      </c>
      <c r="I171" s="894"/>
      <c r="J171" s="746" t="s">
        <v>1782</v>
      </c>
      <c r="K171" s="746" t="s">
        <v>1783</v>
      </c>
      <c r="L171" s="746" t="s">
        <v>1784</v>
      </c>
      <c r="M171" s="746" t="s">
        <v>1785</v>
      </c>
      <c r="N171" s="746" t="s">
        <v>1786</v>
      </c>
      <c r="O171" s="746" t="s">
        <v>1787</v>
      </c>
      <c r="P171" s="746" t="s">
        <v>1788</v>
      </c>
      <c r="Q171" s="746" t="s">
        <v>1789</v>
      </c>
      <c r="R171" s="746" t="s">
        <v>1790</v>
      </c>
      <c r="S171" s="746" t="s">
        <v>1791</v>
      </c>
      <c r="T171" s="746" t="s">
        <v>1792</v>
      </c>
      <c r="U171" s="746"/>
      <c r="V171" s="746" t="s">
        <v>1793</v>
      </c>
      <c r="W171" s="746" t="s">
        <v>1794</v>
      </c>
      <c r="X171" s="746" t="s">
        <v>1795</v>
      </c>
      <c r="Y171" s="746" t="s">
        <v>1796</v>
      </c>
      <c r="Z171" s="746" t="s">
        <v>1797</v>
      </c>
      <c r="AA171" s="746" t="s">
        <v>1798</v>
      </c>
      <c r="AB171" s="746" t="s">
        <v>1799</v>
      </c>
      <c r="AC171" s="746" t="s">
        <v>1800</v>
      </c>
      <c r="AD171" s="746" t="s">
        <v>1801</v>
      </c>
      <c r="AE171" s="746" t="s">
        <v>1802</v>
      </c>
      <c r="AF171" s="788"/>
      <c r="AG171" s="788"/>
      <c r="AH171" s="746" t="s">
        <v>1803</v>
      </c>
      <c r="AI171" s="746" t="s">
        <v>1804</v>
      </c>
      <c r="AJ171" s="746" t="s">
        <v>1805</v>
      </c>
      <c r="AK171" s="746" t="s">
        <v>1806</v>
      </c>
      <c r="AL171" s="746" t="s">
        <v>1807</v>
      </c>
      <c r="AM171" s="746" t="s">
        <v>1808</v>
      </c>
      <c r="AN171" s="746" t="s">
        <v>1809</v>
      </c>
      <c r="AO171" s="746" t="s">
        <v>1810</v>
      </c>
      <c r="AP171" s="746" t="s">
        <v>1811</v>
      </c>
      <c r="AQ171" s="746" t="s">
        <v>1812</v>
      </c>
      <c r="AR171" s="746"/>
      <c r="AS171" s="788"/>
      <c r="AT171" s="746" t="s">
        <v>1813</v>
      </c>
      <c r="AU171" s="746" t="s">
        <v>1814</v>
      </c>
      <c r="AV171" s="746" t="s">
        <v>1815</v>
      </c>
      <c r="AW171" s="746" t="s">
        <v>1816</v>
      </c>
      <c r="AX171" s="788"/>
      <c r="AY171" s="746" t="s">
        <v>1817</v>
      </c>
      <c r="AZ171" s="746" t="s">
        <v>1818</v>
      </c>
      <c r="BA171" s="746"/>
      <c r="BC171" s="121"/>
      <c r="BD171" s="22" t="s">
        <v>1819</v>
      </c>
      <c r="BE171" s="122" t="s">
        <v>1820</v>
      </c>
      <c r="BF171" s="221"/>
      <c r="BG171" s="216" t="s">
        <v>1666</v>
      </c>
      <c r="BH171" s="216" t="s">
        <v>1821</v>
      </c>
    </row>
    <row r="172" spans="1:79" x14ac:dyDescent="0.25">
      <c r="A172" s="790" t="s">
        <v>1822</v>
      </c>
      <c r="B172" s="746" t="s">
        <v>1823</v>
      </c>
      <c r="C172" s="746" t="s">
        <v>1824</v>
      </c>
      <c r="D172" s="746" t="s">
        <v>1825</v>
      </c>
      <c r="E172" s="746" t="s">
        <v>1826</v>
      </c>
      <c r="F172" s="746" t="s">
        <v>1827</v>
      </c>
      <c r="G172" s="746" t="s">
        <v>1828</v>
      </c>
      <c r="H172" s="746" t="s">
        <v>1829</v>
      </c>
      <c r="I172" s="788"/>
      <c r="J172" s="746" t="s">
        <v>1830</v>
      </c>
      <c r="K172" s="746" t="s">
        <v>1831</v>
      </c>
      <c r="L172" s="746" t="s">
        <v>1832</v>
      </c>
      <c r="M172" s="746" t="s">
        <v>1833</v>
      </c>
      <c r="N172" s="746" t="s">
        <v>1834</v>
      </c>
      <c r="O172" s="746" t="s">
        <v>1835</v>
      </c>
      <c r="P172" s="746" t="s">
        <v>1836</v>
      </c>
      <c r="Q172" s="746"/>
      <c r="R172" s="746" t="s">
        <v>1837</v>
      </c>
      <c r="S172" s="746" t="s">
        <v>1838</v>
      </c>
      <c r="T172" s="746" t="s">
        <v>1839</v>
      </c>
      <c r="U172" s="746"/>
      <c r="V172" s="746" t="s">
        <v>1840</v>
      </c>
      <c r="W172" s="746" t="s">
        <v>1841</v>
      </c>
      <c r="X172" s="746" t="s">
        <v>1842</v>
      </c>
      <c r="Y172" s="746" t="s">
        <v>1843</v>
      </c>
      <c r="Z172" s="746" t="s">
        <v>1844</v>
      </c>
      <c r="AA172" s="746" t="s">
        <v>1845</v>
      </c>
      <c r="AB172" s="746" t="s">
        <v>1846</v>
      </c>
      <c r="AC172" s="746" t="s">
        <v>1847</v>
      </c>
      <c r="AD172" s="746" t="s">
        <v>1848</v>
      </c>
      <c r="AE172" s="746" t="s">
        <v>1849</v>
      </c>
      <c r="AF172" s="788" t="s">
        <v>1820</v>
      </c>
      <c r="AG172" s="746"/>
      <c r="AH172" s="788"/>
      <c r="AI172" s="746" t="s">
        <v>1850</v>
      </c>
      <c r="AJ172" s="746" t="s">
        <v>1851</v>
      </c>
      <c r="AK172" s="788"/>
      <c r="AL172" s="746" t="s">
        <v>1852</v>
      </c>
      <c r="AM172" s="746" t="s">
        <v>1853</v>
      </c>
      <c r="AN172" s="746" t="s">
        <v>1854</v>
      </c>
      <c r="AO172" s="746" t="s">
        <v>1855</v>
      </c>
      <c r="AP172" s="746" t="s">
        <v>1856</v>
      </c>
      <c r="AQ172" s="746" t="s">
        <v>1857</v>
      </c>
      <c r="AR172" s="746"/>
      <c r="AS172" s="746"/>
      <c r="AT172" s="746" t="s">
        <v>1858</v>
      </c>
      <c r="AU172" s="746" t="s">
        <v>1859</v>
      </c>
      <c r="AV172" s="746" t="s">
        <v>1860</v>
      </c>
      <c r="AW172" s="746" t="s">
        <v>1861</v>
      </c>
      <c r="AX172" s="746"/>
      <c r="AY172" s="746" t="s">
        <v>1862</v>
      </c>
      <c r="AZ172" s="746" t="s">
        <v>1863</v>
      </c>
      <c r="BA172" s="746"/>
      <c r="BC172" s="121" t="s">
        <v>1820</v>
      </c>
      <c r="BD172" s="22" t="s">
        <v>1864</v>
      </c>
      <c r="BE172" s="122" t="s">
        <v>1820</v>
      </c>
      <c r="BF172" s="221"/>
      <c r="BG172" s="216" t="s">
        <v>1667</v>
      </c>
      <c r="BH172" s="216" t="s">
        <v>1865</v>
      </c>
    </row>
    <row r="173" spans="1:79" x14ac:dyDescent="0.25">
      <c r="A173" s="790" t="s">
        <v>1866</v>
      </c>
      <c r="B173" s="746" t="s">
        <v>1867</v>
      </c>
      <c r="C173" s="746" t="s">
        <v>1868</v>
      </c>
      <c r="D173" s="746" t="s">
        <v>1869</v>
      </c>
      <c r="E173" s="746" t="s">
        <v>1870</v>
      </c>
      <c r="F173" s="746" t="s">
        <v>1871</v>
      </c>
      <c r="G173" s="746" t="s">
        <v>1872</v>
      </c>
      <c r="H173" s="746" t="s">
        <v>1873</v>
      </c>
      <c r="I173" s="788"/>
      <c r="J173" s="746" t="s">
        <v>1874</v>
      </c>
      <c r="K173" s="746" t="s">
        <v>1875</v>
      </c>
      <c r="L173" s="746" t="s">
        <v>1876</v>
      </c>
      <c r="M173" s="746" t="s">
        <v>1877</v>
      </c>
      <c r="N173" s="746"/>
      <c r="O173" s="746" t="s">
        <v>1878</v>
      </c>
      <c r="P173" s="746" t="s">
        <v>1879</v>
      </c>
      <c r="Q173" s="746"/>
      <c r="R173" s="746" t="s">
        <v>1880</v>
      </c>
      <c r="S173" s="746" t="s">
        <v>1881</v>
      </c>
      <c r="T173" s="746" t="s">
        <v>1882</v>
      </c>
      <c r="U173" s="746"/>
      <c r="V173" s="746" t="s">
        <v>1883</v>
      </c>
      <c r="W173" s="746" t="s">
        <v>1884</v>
      </c>
      <c r="X173" s="746" t="s">
        <v>1885</v>
      </c>
      <c r="Y173" s="746" t="s">
        <v>1886</v>
      </c>
      <c r="Z173" s="746" t="s">
        <v>1887</v>
      </c>
      <c r="AA173" s="746" t="s">
        <v>1888</v>
      </c>
      <c r="AB173" s="788" t="s">
        <v>1889</v>
      </c>
      <c r="AC173" s="746" t="s">
        <v>1890</v>
      </c>
      <c r="AD173" s="746" t="s">
        <v>1891</v>
      </c>
      <c r="AE173" s="788" t="s">
        <v>1892</v>
      </c>
      <c r="AF173" s="788" t="s">
        <v>1820</v>
      </c>
      <c r="AG173" s="746"/>
      <c r="AH173" s="788" t="s">
        <v>1820</v>
      </c>
      <c r="AI173" s="746" t="s">
        <v>1893</v>
      </c>
      <c r="AJ173" s="788"/>
      <c r="AK173" s="746"/>
      <c r="AL173" s="746" t="s">
        <v>1894</v>
      </c>
      <c r="AM173" s="746" t="s">
        <v>1895</v>
      </c>
      <c r="AN173" s="746" t="s">
        <v>1896</v>
      </c>
      <c r="AO173" s="746" t="s">
        <v>1897</v>
      </c>
      <c r="AP173" s="746" t="s">
        <v>1898</v>
      </c>
      <c r="AQ173" s="746" t="s">
        <v>1899</v>
      </c>
      <c r="AR173" s="746"/>
      <c r="AS173" s="788" t="s">
        <v>1820</v>
      </c>
      <c r="AT173" s="746" t="s">
        <v>1900</v>
      </c>
      <c r="AU173" s="746" t="s">
        <v>1901</v>
      </c>
      <c r="AV173" s="746" t="s">
        <v>1902</v>
      </c>
      <c r="AW173" s="746" t="s">
        <v>1903</v>
      </c>
      <c r="AX173" s="746"/>
      <c r="AY173" s="746" t="s">
        <v>1904</v>
      </c>
      <c r="AZ173" s="746" t="s">
        <v>1905</v>
      </c>
      <c r="BA173" s="746"/>
      <c r="BC173" s="121" t="s">
        <v>1820</v>
      </c>
      <c r="BD173" s="22" t="s">
        <v>1906</v>
      </c>
      <c r="BE173" s="122" t="s">
        <v>1820</v>
      </c>
      <c r="BF173" s="221"/>
      <c r="BG173" s="216" t="s">
        <v>812</v>
      </c>
      <c r="BH173" t="s">
        <v>1907</v>
      </c>
    </row>
    <row r="174" spans="1:79" x14ac:dyDescent="0.25">
      <c r="A174" s="790" t="s">
        <v>1908</v>
      </c>
      <c r="B174" s="746" t="s">
        <v>1909</v>
      </c>
      <c r="C174" s="746" t="s">
        <v>1910</v>
      </c>
      <c r="D174" s="746" t="s">
        <v>1911</v>
      </c>
      <c r="E174" s="746" t="s">
        <v>1912</v>
      </c>
      <c r="F174" s="746" t="s">
        <v>1913</v>
      </c>
      <c r="G174" s="746" t="s">
        <v>1914</v>
      </c>
      <c r="H174" s="746" t="s">
        <v>1915</v>
      </c>
      <c r="I174" s="788"/>
      <c r="J174" s="746" t="s">
        <v>1916</v>
      </c>
      <c r="K174" s="788"/>
      <c r="L174" s="746" t="s">
        <v>1917</v>
      </c>
      <c r="M174" s="746" t="s">
        <v>1918</v>
      </c>
      <c r="N174" s="746"/>
      <c r="O174" s="746" t="s">
        <v>1919</v>
      </c>
      <c r="P174" s="746" t="s">
        <v>1920</v>
      </c>
      <c r="Q174" s="746"/>
      <c r="R174" s="746" t="s">
        <v>1921</v>
      </c>
      <c r="S174" s="746" t="s">
        <v>1922</v>
      </c>
      <c r="T174" s="746" t="s">
        <v>1923</v>
      </c>
      <c r="U174" s="746"/>
      <c r="V174" s="746" t="s">
        <v>1924</v>
      </c>
      <c r="W174" s="746" t="s">
        <v>1925</v>
      </c>
      <c r="X174" s="746"/>
      <c r="Y174" s="746" t="s">
        <v>1926</v>
      </c>
      <c r="Z174" s="746" t="s">
        <v>1927</v>
      </c>
      <c r="AA174" s="788" t="s">
        <v>1928</v>
      </c>
      <c r="AB174" s="746" t="s">
        <v>1929</v>
      </c>
      <c r="AC174" s="746" t="s">
        <v>1930</v>
      </c>
      <c r="AD174" s="746" t="s">
        <v>1931</v>
      </c>
      <c r="AE174" s="746" t="s">
        <v>1932</v>
      </c>
      <c r="AF174" s="788" t="s">
        <v>1820</v>
      </c>
      <c r="AG174" s="746"/>
      <c r="AH174" s="788" t="s">
        <v>1820</v>
      </c>
      <c r="AI174" s="788"/>
      <c r="AJ174" s="788" t="s">
        <v>1820</v>
      </c>
      <c r="AK174" s="746"/>
      <c r="AL174" s="746" t="s">
        <v>1933</v>
      </c>
      <c r="AM174" s="746" t="s">
        <v>1934</v>
      </c>
      <c r="AN174" s="746" t="s">
        <v>1935</v>
      </c>
      <c r="AO174" s="746" t="s">
        <v>1936</v>
      </c>
      <c r="AP174" s="746" t="s">
        <v>1937</v>
      </c>
      <c r="AQ174" s="746" t="s">
        <v>1938</v>
      </c>
      <c r="AR174" s="746"/>
      <c r="AS174" s="788" t="s">
        <v>1820</v>
      </c>
      <c r="AT174" s="746" t="s">
        <v>1939</v>
      </c>
      <c r="AU174" s="746" t="s">
        <v>1940</v>
      </c>
      <c r="AV174" s="746" t="s">
        <v>1941</v>
      </c>
      <c r="AW174" s="746" t="s">
        <v>1942</v>
      </c>
      <c r="AX174" s="746"/>
      <c r="AY174" s="746" t="s">
        <v>1943</v>
      </c>
      <c r="AZ174" s="746" t="s">
        <v>1944</v>
      </c>
      <c r="BA174" s="746"/>
      <c r="BC174" s="121" t="s">
        <v>1820</v>
      </c>
      <c r="BD174" s="22" t="s">
        <v>1945</v>
      </c>
      <c r="BE174" s="122" t="s">
        <v>1820</v>
      </c>
      <c r="BF174" s="221"/>
      <c r="BG174" s="216" t="s">
        <v>1668</v>
      </c>
      <c r="BH174" s="216" t="s">
        <v>990</v>
      </c>
    </row>
    <row r="175" spans="1:79" x14ac:dyDescent="0.25">
      <c r="A175" s="790" t="s">
        <v>1946</v>
      </c>
      <c r="B175" s="746" t="s">
        <v>1947</v>
      </c>
      <c r="C175" s="788"/>
      <c r="D175" s="746" t="s">
        <v>1948</v>
      </c>
      <c r="E175" s="746" t="s">
        <v>1949</v>
      </c>
      <c r="F175" s="746" t="s">
        <v>1950</v>
      </c>
      <c r="G175" s="746" t="s">
        <v>1951</v>
      </c>
      <c r="H175" s="894" t="s">
        <v>1952</v>
      </c>
      <c r="I175" s="788"/>
      <c r="J175" s="746" t="s">
        <v>1953</v>
      </c>
      <c r="K175" s="788" t="s">
        <v>1820</v>
      </c>
      <c r="L175" s="746" t="s">
        <v>1954</v>
      </c>
      <c r="M175" s="746" t="s">
        <v>1955</v>
      </c>
      <c r="N175" s="746"/>
      <c r="O175" s="788" t="s">
        <v>1956</v>
      </c>
      <c r="P175" s="746" t="s">
        <v>1957</v>
      </c>
      <c r="Q175" s="746"/>
      <c r="R175" s="746" t="s">
        <v>1958</v>
      </c>
      <c r="S175" s="746" t="s">
        <v>1959</v>
      </c>
      <c r="T175" s="746" t="s">
        <v>1960</v>
      </c>
      <c r="U175" s="746"/>
      <c r="V175" s="746" t="s">
        <v>1961</v>
      </c>
      <c r="W175" s="746" t="s">
        <v>1962</v>
      </c>
      <c r="X175" s="746"/>
      <c r="Y175" s="746" t="s">
        <v>1963</v>
      </c>
      <c r="Z175" s="746" t="s">
        <v>1964</v>
      </c>
      <c r="AA175" s="788" t="s">
        <v>1820</v>
      </c>
      <c r="AB175" s="746"/>
      <c r="AC175" s="788"/>
      <c r="AD175" s="746" t="s">
        <v>1965</v>
      </c>
      <c r="AE175" s="746"/>
      <c r="AF175" s="788" t="s">
        <v>1820</v>
      </c>
      <c r="AG175" s="746"/>
      <c r="AH175" s="788" t="s">
        <v>1820</v>
      </c>
      <c r="AI175" s="788" t="s">
        <v>1820</v>
      </c>
      <c r="AJ175" s="788" t="s">
        <v>1820</v>
      </c>
      <c r="AK175" s="746"/>
      <c r="AL175" s="746" t="s">
        <v>1966</v>
      </c>
      <c r="AM175" s="746" t="s">
        <v>1967</v>
      </c>
      <c r="AN175" s="746" t="s">
        <v>1968</v>
      </c>
      <c r="AO175" s="746" t="s">
        <v>1969</v>
      </c>
      <c r="AP175" s="746" t="s">
        <v>1970</v>
      </c>
      <c r="AQ175" s="746" t="s">
        <v>1971</v>
      </c>
      <c r="AR175" s="746"/>
      <c r="AS175" s="788" t="s">
        <v>1820</v>
      </c>
      <c r="AT175" s="746" t="s">
        <v>1972</v>
      </c>
      <c r="AU175" s="746" t="s">
        <v>1973</v>
      </c>
      <c r="AV175" s="746" t="s">
        <v>1974</v>
      </c>
      <c r="AW175" s="746" t="s">
        <v>1975</v>
      </c>
      <c r="AX175" s="746"/>
      <c r="AY175" s="746" t="s">
        <v>1976</v>
      </c>
      <c r="AZ175" s="746" t="s">
        <v>1977</v>
      </c>
      <c r="BA175" s="746"/>
      <c r="BC175" s="121" t="s">
        <v>1820</v>
      </c>
      <c r="BD175" s="22" t="s">
        <v>1978</v>
      </c>
      <c r="BE175" s="122" t="s">
        <v>1820</v>
      </c>
      <c r="BF175" s="221"/>
      <c r="BG175" s="216" t="s">
        <v>1669</v>
      </c>
      <c r="BH175" s="216" t="s">
        <v>1979</v>
      </c>
    </row>
    <row r="176" spans="1:79" x14ac:dyDescent="0.25">
      <c r="A176" s="790" t="s">
        <v>1980</v>
      </c>
      <c r="B176" s="746" t="s">
        <v>1981</v>
      </c>
      <c r="C176" s="746"/>
      <c r="D176" s="788" t="s">
        <v>1982</v>
      </c>
      <c r="E176" s="746" t="s">
        <v>1983</v>
      </c>
      <c r="F176" s="746" t="s">
        <v>1984</v>
      </c>
      <c r="G176" s="746" t="s">
        <v>1985</v>
      </c>
      <c r="H176" s="746"/>
      <c r="I176" s="788"/>
      <c r="J176" s="746" t="s">
        <v>1986</v>
      </c>
      <c r="K176" s="788" t="s">
        <v>1820</v>
      </c>
      <c r="L176" s="746" t="s">
        <v>1987</v>
      </c>
      <c r="M176" s="746" t="s">
        <v>1988</v>
      </c>
      <c r="N176" s="746"/>
      <c r="O176" s="746" t="s">
        <v>1989</v>
      </c>
      <c r="P176" s="746" t="s">
        <v>1990</v>
      </c>
      <c r="Q176" s="746"/>
      <c r="R176" s="746" t="s">
        <v>1991</v>
      </c>
      <c r="S176" s="746" t="s">
        <v>1992</v>
      </c>
      <c r="T176" s="746" t="s">
        <v>1993</v>
      </c>
      <c r="U176" s="746"/>
      <c r="V176" s="788" t="s">
        <v>1994</v>
      </c>
      <c r="W176" s="746" t="s">
        <v>1995</v>
      </c>
      <c r="X176" s="746"/>
      <c r="Y176" s="746" t="s">
        <v>1996</v>
      </c>
      <c r="Z176" s="746" t="s">
        <v>1997</v>
      </c>
      <c r="AA176" s="788" t="s">
        <v>1820</v>
      </c>
      <c r="AB176" s="746"/>
      <c r="AC176" s="788"/>
      <c r="AD176" s="746" t="s">
        <v>1998</v>
      </c>
      <c r="AE176" s="746"/>
      <c r="AF176" s="788" t="s">
        <v>1820</v>
      </c>
      <c r="AG176" s="746"/>
      <c r="AH176" s="788" t="s">
        <v>1820</v>
      </c>
      <c r="AI176" s="788" t="s">
        <v>1820</v>
      </c>
      <c r="AJ176" s="788" t="s">
        <v>1820</v>
      </c>
      <c r="AK176" s="746"/>
      <c r="AL176" s="746" t="s">
        <v>1999</v>
      </c>
      <c r="AM176" s="746" t="s">
        <v>2000</v>
      </c>
      <c r="AN176" s="746" t="s">
        <v>2001</v>
      </c>
      <c r="AO176" s="746" t="s">
        <v>2002</v>
      </c>
      <c r="AP176" s="746" t="s">
        <v>2003</v>
      </c>
      <c r="AQ176" s="746" t="s">
        <v>2004</v>
      </c>
      <c r="AR176" s="746"/>
      <c r="AS176" s="788" t="s">
        <v>1820</v>
      </c>
      <c r="AT176" s="746" t="s">
        <v>2005</v>
      </c>
      <c r="AU176" s="746" t="s">
        <v>2006</v>
      </c>
      <c r="AV176" s="746" t="s">
        <v>2007</v>
      </c>
      <c r="AW176" s="746" t="s">
        <v>2008</v>
      </c>
      <c r="AX176" s="746"/>
      <c r="AY176" s="746" t="s">
        <v>2009</v>
      </c>
      <c r="AZ176" s="746" t="s">
        <v>2010</v>
      </c>
      <c r="BA176" s="746"/>
      <c r="BC176" s="121" t="s">
        <v>1820</v>
      </c>
      <c r="BD176" s="22" t="s">
        <v>2011</v>
      </c>
      <c r="BE176" s="122" t="s">
        <v>1820</v>
      </c>
      <c r="BF176" s="221"/>
      <c r="BG176" s="216" t="s">
        <v>1670</v>
      </c>
      <c r="BH176" s="216" t="s">
        <v>2012</v>
      </c>
    </row>
    <row r="177" spans="1:60" x14ac:dyDescent="0.25">
      <c r="A177" s="790" t="s">
        <v>2013</v>
      </c>
      <c r="B177" s="746" t="s">
        <v>2014</v>
      </c>
      <c r="C177" s="788" t="s">
        <v>1820</v>
      </c>
      <c r="D177" s="746" t="s">
        <v>2015</v>
      </c>
      <c r="E177" s="746" t="s">
        <v>2016</v>
      </c>
      <c r="F177" s="746" t="s">
        <v>2017</v>
      </c>
      <c r="G177" s="746" t="s">
        <v>2018</v>
      </c>
      <c r="H177" s="746"/>
      <c r="I177" s="788"/>
      <c r="J177" s="746" t="s">
        <v>2019</v>
      </c>
      <c r="K177" s="788" t="s">
        <v>1820</v>
      </c>
      <c r="L177" s="746" t="s">
        <v>2020</v>
      </c>
      <c r="M177" s="746" t="s">
        <v>2021</v>
      </c>
      <c r="N177" s="746"/>
      <c r="O177" s="746"/>
      <c r="P177" s="746" t="s">
        <v>2022</v>
      </c>
      <c r="Q177" s="746"/>
      <c r="R177" s="746" t="s">
        <v>2023</v>
      </c>
      <c r="S177" s="746" t="s">
        <v>2024</v>
      </c>
      <c r="T177" s="788"/>
      <c r="U177" s="746"/>
      <c r="V177" s="788" t="s">
        <v>2025</v>
      </c>
      <c r="W177" s="746" t="s">
        <v>2026</v>
      </c>
      <c r="X177" s="746"/>
      <c r="Y177" s="788" t="s">
        <v>2027</v>
      </c>
      <c r="Z177" s="746" t="s">
        <v>2028</v>
      </c>
      <c r="AA177" s="788" t="s">
        <v>1820</v>
      </c>
      <c r="AB177" s="746"/>
      <c r="AC177" s="788" t="s">
        <v>1820</v>
      </c>
      <c r="AD177" s="746" t="s">
        <v>2029</v>
      </c>
      <c r="AE177" s="746"/>
      <c r="AF177" s="788" t="s">
        <v>1820</v>
      </c>
      <c r="AG177" s="746"/>
      <c r="AH177" s="788" t="s">
        <v>1820</v>
      </c>
      <c r="AI177" s="788" t="s">
        <v>1820</v>
      </c>
      <c r="AJ177" s="788" t="s">
        <v>1820</v>
      </c>
      <c r="AK177" s="746"/>
      <c r="AL177" s="746"/>
      <c r="AM177" s="746" t="s">
        <v>2030</v>
      </c>
      <c r="AN177" s="746" t="s">
        <v>2031</v>
      </c>
      <c r="AO177" s="746" t="s">
        <v>2032</v>
      </c>
      <c r="AP177" s="746" t="s">
        <v>2033</v>
      </c>
      <c r="AQ177" s="746" t="s">
        <v>2034</v>
      </c>
      <c r="AR177" s="746"/>
      <c r="AS177" s="788" t="s">
        <v>1820</v>
      </c>
      <c r="AT177" s="746" t="s">
        <v>2035</v>
      </c>
      <c r="AU177" s="746" t="s">
        <v>2036</v>
      </c>
      <c r="AV177" s="746" t="s">
        <v>2037</v>
      </c>
      <c r="AW177" s="746" t="s">
        <v>2038</v>
      </c>
      <c r="AX177" s="746"/>
      <c r="AY177" s="746" t="s">
        <v>2039</v>
      </c>
      <c r="AZ177" s="746" t="s">
        <v>2040</v>
      </c>
      <c r="BA177" s="746"/>
      <c r="BC177" s="121" t="s">
        <v>1820</v>
      </c>
      <c r="BD177" s="22" t="s">
        <v>2041</v>
      </c>
      <c r="BE177" s="122" t="s">
        <v>1820</v>
      </c>
      <c r="BF177" s="221"/>
      <c r="BG177" s="216" t="s">
        <v>1671</v>
      </c>
      <c r="BH177" s="216" t="s">
        <v>2042</v>
      </c>
    </row>
    <row r="178" spans="1:60" x14ac:dyDescent="0.25">
      <c r="A178" s="790" t="s">
        <v>2043</v>
      </c>
      <c r="B178" s="746" t="s">
        <v>2044</v>
      </c>
      <c r="C178" s="788" t="s">
        <v>1820</v>
      </c>
      <c r="D178" s="746" t="s">
        <v>2045</v>
      </c>
      <c r="E178" s="746" t="s">
        <v>2046</v>
      </c>
      <c r="F178" s="746" t="s">
        <v>2047</v>
      </c>
      <c r="G178" s="746" t="s">
        <v>2048</v>
      </c>
      <c r="H178" s="746"/>
      <c r="I178" s="788"/>
      <c r="J178" s="746" t="s">
        <v>2049</v>
      </c>
      <c r="K178" s="788" t="s">
        <v>1820</v>
      </c>
      <c r="L178" s="746" t="s">
        <v>2050</v>
      </c>
      <c r="M178" s="746" t="s">
        <v>2051</v>
      </c>
      <c r="N178" s="746"/>
      <c r="O178" s="746"/>
      <c r="P178" s="746" t="s">
        <v>2052</v>
      </c>
      <c r="Q178" s="746"/>
      <c r="R178" s="746" t="s">
        <v>2053</v>
      </c>
      <c r="S178" s="746" t="s">
        <v>2054</v>
      </c>
      <c r="T178" s="788" t="s">
        <v>1820</v>
      </c>
      <c r="U178" s="746"/>
      <c r="V178" s="788" t="s">
        <v>1820</v>
      </c>
      <c r="W178" s="746" t="s">
        <v>2055</v>
      </c>
      <c r="X178" s="746"/>
      <c r="Y178" s="788" t="s">
        <v>2056</v>
      </c>
      <c r="Z178" s="746" t="s">
        <v>2057</v>
      </c>
      <c r="AA178" s="788" t="s">
        <v>1820</v>
      </c>
      <c r="AB178" s="746"/>
      <c r="AC178" s="788" t="s">
        <v>1820</v>
      </c>
      <c r="AD178" s="746" t="s">
        <v>2058</v>
      </c>
      <c r="AE178" s="746"/>
      <c r="AF178" s="788" t="s">
        <v>1820</v>
      </c>
      <c r="AG178" s="746"/>
      <c r="AH178" s="788" t="s">
        <v>1820</v>
      </c>
      <c r="AI178" s="788" t="s">
        <v>1820</v>
      </c>
      <c r="AJ178" s="788" t="s">
        <v>1820</v>
      </c>
      <c r="AK178" s="746"/>
      <c r="AL178" s="746" t="s">
        <v>1820</v>
      </c>
      <c r="AM178" s="746" t="s">
        <v>2059</v>
      </c>
      <c r="AN178" s="746" t="s">
        <v>2060</v>
      </c>
      <c r="AO178" s="788" t="s">
        <v>2061</v>
      </c>
      <c r="AP178" s="746" t="s">
        <v>2062</v>
      </c>
      <c r="AQ178" s="746" t="s">
        <v>2063</v>
      </c>
      <c r="AR178" s="746"/>
      <c r="AS178" s="788" t="s">
        <v>1820</v>
      </c>
      <c r="AT178" s="746" t="s">
        <v>2064</v>
      </c>
      <c r="AU178" s="746" t="s">
        <v>2065</v>
      </c>
      <c r="AV178" s="788"/>
      <c r="AW178" s="746" t="s">
        <v>2066</v>
      </c>
      <c r="AX178" s="746"/>
      <c r="AY178" s="746" t="s">
        <v>2067</v>
      </c>
      <c r="AZ178" s="746" t="s">
        <v>2068</v>
      </c>
      <c r="BA178" s="746"/>
      <c r="BC178" s="121" t="s">
        <v>1820</v>
      </c>
      <c r="BD178" s="22" t="s">
        <v>2069</v>
      </c>
      <c r="BE178" s="122" t="s">
        <v>1820</v>
      </c>
      <c r="BF178" s="221"/>
      <c r="BG178" s="216" t="s">
        <v>1672</v>
      </c>
      <c r="BH178" s="216" t="s">
        <v>2070</v>
      </c>
    </row>
    <row r="179" spans="1:60" x14ac:dyDescent="0.25">
      <c r="A179" s="790" t="s">
        <v>2071</v>
      </c>
      <c r="B179" s="746" t="s">
        <v>2072</v>
      </c>
      <c r="C179" s="788" t="s">
        <v>1820</v>
      </c>
      <c r="D179" s="746" t="s">
        <v>2073</v>
      </c>
      <c r="E179" s="746" t="s">
        <v>2074</v>
      </c>
      <c r="F179" s="746" t="s">
        <v>2075</v>
      </c>
      <c r="G179" s="746" t="s">
        <v>2076</v>
      </c>
      <c r="H179" s="746"/>
      <c r="I179" s="788" t="s">
        <v>1820</v>
      </c>
      <c r="J179" s="746" t="s">
        <v>2077</v>
      </c>
      <c r="K179" s="788" t="s">
        <v>1820</v>
      </c>
      <c r="L179" s="746" t="s">
        <v>2078</v>
      </c>
      <c r="M179" s="746" t="s">
        <v>2079</v>
      </c>
      <c r="N179" s="746"/>
      <c r="O179" s="746"/>
      <c r="P179" s="746" t="s">
        <v>2080</v>
      </c>
      <c r="Q179" s="746"/>
      <c r="R179" s="746" t="s">
        <v>2081</v>
      </c>
      <c r="S179" s="746" t="s">
        <v>2082</v>
      </c>
      <c r="T179" s="788" t="s">
        <v>1820</v>
      </c>
      <c r="U179" s="746"/>
      <c r="V179" s="788" t="s">
        <v>1820</v>
      </c>
      <c r="W179" s="746" t="s">
        <v>2083</v>
      </c>
      <c r="X179" s="746"/>
      <c r="Y179" s="788" t="s">
        <v>1820</v>
      </c>
      <c r="Z179" s="746" t="s">
        <v>2084</v>
      </c>
      <c r="AA179" s="788" t="s">
        <v>1820</v>
      </c>
      <c r="AB179" s="746"/>
      <c r="AC179" s="788" t="s">
        <v>1820</v>
      </c>
      <c r="AD179" s="746" t="s">
        <v>2085</v>
      </c>
      <c r="AE179" s="746"/>
      <c r="AF179" s="788" t="s">
        <v>1820</v>
      </c>
      <c r="AG179" s="746"/>
      <c r="AH179" s="788" t="s">
        <v>1820</v>
      </c>
      <c r="AI179" s="788" t="s">
        <v>1820</v>
      </c>
      <c r="AJ179" s="788" t="s">
        <v>1820</v>
      </c>
      <c r="AK179" s="746"/>
      <c r="AL179" s="746" t="s">
        <v>1820</v>
      </c>
      <c r="AM179" s="746" t="s">
        <v>2086</v>
      </c>
      <c r="AN179" s="746" t="s">
        <v>2087</v>
      </c>
      <c r="AO179" s="788" t="s">
        <v>2088</v>
      </c>
      <c r="AP179" s="746" t="s">
        <v>2089</v>
      </c>
      <c r="AQ179" s="746" t="s">
        <v>2090</v>
      </c>
      <c r="AR179" s="746"/>
      <c r="AS179" s="788" t="s">
        <v>1820</v>
      </c>
      <c r="AT179" s="746" t="s">
        <v>2091</v>
      </c>
      <c r="AU179" s="746" t="s">
        <v>2092</v>
      </c>
      <c r="AV179" s="788" t="s">
        <v>1820</v>
      </c>
      <c r="AW179" s="746" t="s">
        <v>2093</v>
      </c>
      <c r="AX179" s="746"/>
      <c r="AY179" s="746" t="s">
        <v>2094</v>
      </c>
      <c r="AZ179" s="746" t="s">
        <v>2095</v>
      </c>
      <c r="BA179" s="746"/>
      <c r="BC179" s="121" t="s">
        <v>1820</v>
      </c>
      <c r="BD179" s="22" t="s">
        <v>2096</v>
      </c>
      <c r="BE179" s="122" t="s">
        <v>1820</v>
      </c>
      <c r="BF179" s="221"/>
      <c r="BG179" s="216" t="s">
        <v>1673</v>
      </c>
      <c r="BH179" s="216" t="s">
        <v>2097</v>
      </c>
    </row>
    <row r="180" spans="1:60" x14ac:dyDescent="0.25">
      <c r="A180" s="790" t="s">
        <v>2098</v>
      </c>
      <c r="B180" s="746" t="s">
        <v>2099</v>
      </c>
      <c r="C180" s="788" t="s">
        <v>1820</v>
      </c>
      <c r="D180" s="746"/>
      <c r="E180" s="746" t="s">
        <v>2100</v>
      </c>
      <c r="F180" s="746" t="s">
        <v>2101</v>
      </c>
      <c r="G180" s="746" t="s">
        <v>2102</v>
      </c>
      <c r="H180" s="746"/>
      <c r="I180" s="788" t="s">
        <v>1820</v>
      </c>
      <c r="J180" s="746" t="s">
        <v>2103</v>
      </c>
      <c r="K180" s="788" t="s">
        <v>1820</v>
      </c>
      <c r="L180" s="746" t="s">
        <v>2104</v>
      </c>
      <c r="M180" s="746" t="s">
        <v>2105</v>
      </c>
      <c r="N180" s="746"/>
      <c r="O180" s="746"/>
      <c r="P180" s="746" t="s">
        <v>2106</v>
      </c>
      <c r="Q180" s="746"/>
      <c r="R180" s="746" t="s">
        <v>2107</v>
      </c>
      <c r="S180" s="746" t="s">
        <v>2108</v>
      </c>
      <c r="T180" s="788" t="s">
        <v>1820</v>
      </c>
      <c r="U180" s="746"/>
      <c r="V180" s="788" t="s">
        <v>1820</v>
      </c>
      <c r="W180" s="746" t="s">
        <v>2109</v>
      </c>
      <c r="X180" s="746"/>
      <c r="Y180" s="788" t="s">
        <v>1820</v>
      </c>
      <c r="Z180" s="746" t="s">
        <v>2110</v>
      </c>
      <c r="AA180" s="788" t="s">
        <v>1820</v>
      </c>
      <c r="AB180" s="746"/>
      <c r="AC180" s="788" t="s">
        <v>1820</v>
      </c>
      <c r="AD180" s="788"/>
      <c r="AE180" s="746"/>
      <c r="AF180" s="788" t="s">
        <v>1820</v>
      </c>
      <c r="AG180" s="746"/>
      <c r="AH180" s="788" t="s">
        <v>1820</v>
      </c>
      <c r="AI180" s="788" t="s">
        <v>1820</v>
      </c>
      <c r="AJ180" s="788" t="s">
        <v>1820</v>
      </c>
      <c r="AK180" s="746"/>
      <c r="AL180" s="746" t="s">
        <v>1820</v>
      </c>
      <c r="AM180" s="746" t="s">
        <v>2111</v>
      </c>
      <c r="AN180" s="746" t="s">
        <v>2112</v>
      </c>
      <c r="AO180" s="788" t="s">
        <v>2113</v>
      </c>
      <c r="AP180" s="746" t="s">
        <v>2114</v>
      </c>
      <c r="AQ180" s="746" t="s">
        <v>2115</v>
      </c>
      <c r="AR180" s="746"/>
      <c r="AS180" s="788" t="s">
        <v>1820</v>
      </c>
      <c r="AT180" s="746" t="s">
        <v>2116</v>
      </c>
      <c r="AU180" s="746" t="s">
        <v>2117</v>
      </c>
      <c r="AV180" s="788" t="s">
        <v>1820</v>
      </c>
      <c r="AW180" s="746" t="s">
        <v>2118</v>
      </c>
      <c r="AX180" s="746"/>
      <c r="AY180" s="746" t="s">
        <v>2119</v>
      </c>
      <c r="AZ180" s="746" t="s">
        <v>2120</v>
      </c>
      <c r="BA180" s="746"/>
      <c r="BC180" s="121" t="s">
        <v>1820</v>
      </c>
      <c r="BD180" s="22" t="s">
        <v>2121</v>
      </c>
      <c r="BE180" s="122" t="s">
        <v>1820</v>
      </c>
      <c r="BF180" s="221"/>
      <c r="BG180" s="216" t="s">
        <v>1674</v>
      </c>
      <c r="BH180" s="216" t="s">
        <v>2122</v>
      </c>
    </row>
    <row r="181" spans="1:60" x14ac:dyDescent="0.25">
      <c r="A181" s="790" t="s">
        <v>2123</v>
      </c>
      <c r="B181" s="788" t="s">
        <v>2124</v>
      </c>
      <c r="C181" s="788" t="s">
        <v>1820</v>
      </c>
      <c r="D181" s="746"/>
      <c r="E181" s="746" t="s">
        <v>2125</v>
      </c>
      <c r="F181" s="746" t="s">
        <v>2126</v>
      </c>
      <c r="G181" s="746" t="s">
        <v>2127</v>
      </c>
      <c r="H181" s="746"/>
      <c r="I181" s="788" t="s">
        <v>1820</v>
      </c>
      <c r="J181" s="746" t="s">
        <v>2128</v>
      </c>
      <c r="K181" s="788" t="s">
        <v>1820</v>
      </c>
      <c r="L181" s="746" t="s">
        <v>2129</v>
      </c>
      <c r="M181" s="746" t="s">
        <v>2130</v>
      </c>
      <c r="N181" s="746"/>
      <c r="O181" s="746"/>
      <c r="P181" s="746" t="s">
        <v>2131</v>
      </c>
      <c r="Q181" s="746"/>
      <c r="R181" s="746" t="s">
        <v>2132</v>
      </c>
      <c r="S181" s="746" t="s">
        <v>2133</v>
      </c>
      <c r="T181" s="788" t="s">
        <v>1820</v>
      </c>
      <c r="U181" s="746"/>
      <c r="V181" s="788" t="s">
        <v>1820</v>
      </c>
      <c r="W181" s="746" t="s">
        <v>2134</v>
      </c>
      <c r="X181" s="746"/>
      <c r="Y181" s="788" t="s">
        <v>1820</v>
      </c>
      <c r="Z181" s="746" t="s">
        <v>2135</v>
      </c>
      <c r="AA181" s="788" t="s">
        <v>1820</v>
      </c>
      <c r="AB181" s="746"/>
      <c r="AC181" s="788" t="s">
        <v>1820</v>
      </c>
      <c r="AD181" s="788" t="s">
        <v>1820</v>
      </c>
      <c r="AE181" s="746"/>
      <c r="AF181" s="788" t="s">
        <v>1820</v>
      </c>
      <c r="AG181" s="746"/>
      <c r="AH181" s="788" t="s">
        <v>1820</v>
      </c>
      <c r="AI181" s="788" t="s">
        <v>1820</v>
      </c>
      <c r="AJ181" s="788" t="s">
        <v>1820</v>
      </c>
      <c r="AK181" s="746"/>
      <c r="AL181" s="746" t="s">
        <v>1820</v>
      </c>
      <c r="AM181" s="746" t="s">
        <v>2136</v>
      </c>
      <c r="AN181" s="746" t="s">
        <v>2137</v>
      </c>
      <c r="AO181" s="788" t="s">
        <v>2138</v>
      </c>
      <c r="AP181" s="746" t="s">
        <v>2139</v>
      </c>
      <c r="AQ181" s="746" t="s">
        <v>2140</v>
      </c>
      <c r="AR181" s="746"/>
      <c r="AS181" s="788" t="s">
        <v>1820</v>
      </c>
      <c r="AT181" s="746" t="s">
        <v>2141</v>
      </c>
      <c r="AU181" s="746" t="s">
        <v>2142</v>
      </c>
      <c r="AV181" s="788" t="s">
        <v>1820</v>
      </c>
      <c r="AW181" s="746" t="s">
        <v>2143</v>
      </c>
      <c r="AX181" s="746"/>
      <c r="AY181" s="746" t="s">
        <v>2144</v>
      </c>
      <c r="AZ181" s="746" t="s">
        <v>2145</v>
      </c>
      <c r="BA181" s="746"/>
      <c r="BC181" s="121" t="s">
        <v>1820</v>
      </c>
      <c r="BD181" s="22" t="s">
        <v>2146</v>
      </c>
      <c r="BE181" s="122" t="s">
        <v>1820</v>
      </c>
      <c r="BF181" s="221"/>
      <c r="BG181" s="216" t="s">
        <v>1675</v>
      </c>
      <c r="BH181" s="216" t="s">
        <v>1080</v>
      </c>
    </row>
    <row r="182" spans="1:60" x14ac:dyDescent="0.25">
      <c r="A182" s="790" t="s">
        <v>2147</v>
      </c>
      <c r="B182" s="788"/>
      <c r="C182" s="788" t="s">
        <v>1820</v>
      </c>
      <c r="D182" s="746"/>
      <c r="E182" s="746" t="s">
        <v>2148</v>
      </c>
      <c r="F182" s="746" t="s">
        <v>2149</v>
      </c>
      <c r="G182" s="746" t="s">
        <v>2150</v>
      </c>
      <c r="H182" s="746"/>
      <c r="I182" s="788" t="s">
        <v>1820</v>
      </c>
      <c r="J182" s="746" t="s">
        <v>2151</v>
      </c>
      <c r="K182" s="788" t="s">
        <v>1820</v>
      </c>
      <c r="L182" s="746" t="s">
        <v>2152</v>
      </c>
      <c r="M182" s="746" t="s">
        <v>2153</v>
      </c>
      <c r="N182" s="746"/>
      <c r="O182" s="746"/>
      <c r="P182" s="746" t="s">
        <v>2154</v>
      </c>
      <c r="Q182" s="746"/>
      <c r="R182" s="746" t="s">
        <v>2155</v>
      </c>
      <c r="S182" s="746" t="s">
        <v>2156</v>
      </c>
      <c r="T182" s="788" t="s">
        <v>1820</v>
      </c>
      <c r="U182" s="746"/>
      <c r="V182" s="788" t="s">
        <v>1820</v>
      </c>
      <c r="W182" s="746" t="s">
        <v>2157</v>
      </c>
      <c r="X182" s="746"/>
      <c r="Y182" s="788" t="s">
        <v>1820</v>
      </c>
      <c r="Z182" s="746" t="s">
        <v>2158</v>
      </c>
      <c r="AA182" s="788" t="s">
        <v>1820</v>
      </c>
      <c r="AB182" s="746"/>
      <c r="AC182" s="788" t="s">
        <v>1820</v>
      </c>
      <c r="AD182" s="788" t="s">
        <v>1820</v>
      </c>
      <c r="AE182" s="746"/>
      <c r="AF182" s="788" t="s">
        <v>1820</v>
      </c>
      <c r="AG182" s="746"/>
      <c r="AH182" s="788" t="s">
        <v>1820</v>
      </c>
      <c r="AI182" s="788" t="s">
        <v>1820</v>
      </c>
      <c r="AJ182" s="788" t="s">
        <v>1820</v>
      </c>
      <c r="AK182" s="746"/>
      <c r="AL182" s="746" t="s">
        <v>1820</v>
      </c>
      <c r="AM182" s="746" t="s">
        <v>2159</v>
      </c>
      <c r="AN182" s="746" t="s">
        <v>2160</v>
      </c>
      <c r="AO182" s="788" t="s">
        <v>2161</v>
      </c>
      <c r="AP182" s="746" t="s">
        <v>2162</v>
      </c>
      <c r="AQ182" s="746" t="s">
        <v>2163</v>
      </c>
      <c r="AR182" s="746"/>
      <c r="AS182" s="788" t="s">
        <v>1820</v>
      </c>
      <c r="AT182" s="746" t="s">
        <v>2164</v>
      </c>
      <c r="AU182" s="746" t="s">
        <v>2165</v>
      </c>
      <c r="AV182" s="788" t="s">
        <v>1820</v>
      </c>
      <c r="AW182" s="746" t="s">
        <v>2166</v>
      </c>
      <c r="AX182" s="746"/>
      <c r="AY182" s="746" t="s">
        <v>2167</v>
      </c>
      <c r="AZ182" s="746" t="s">
        <v>2168</v>
      </c>
      <c r="BA182" s="746"/>
      <c r="BC182" s="121" t="s">
        <v>1820</v>
      </c>
      <c r="BD182" s="22" t="s">
        <v>2169</v>
      </c>
      <c r="BE182" s="122" t="s">
        <v>1820</v>
      </c>
      <c r="BF182" s="221"/>
      <c r="BG182" s="216" t="s">
        <v>1676</v>
      </c>
      <c r="BH182" t="s">
        <v>2170</v>
      </c>
    </row>
    <row r="183" spans="1:60" x14ac:dyDescent="0.25">
      <c r="A183" s="790" t="s">
        <v>2171</v>
      </c>
      <c r="B183" s="788" t="s">
        <v>1820</v>
      </c>
      <c r="C183" s="788" t="s">
        <v>1820</v>
      </c>
      <c r="D183" s="746"/>
      <c r="E183" s="746" t="s">
        <v>2172</v>
      </c>
      <c r="F183" s="746" t="s">
        <v>2173</v>
      </c>
      <c r="G183" s="788" t="s">
        <v>2174</v>
      </c>
      <c r="H183" s="746"/>
      <c r="I183" s="788" t="s">
        <v>1820</v>
      </c>
      <c r="J183" s="746" t="s">
        <v>2175</v>
      </c>
      <c r="K183" s="788" t="s">
        <v>1820</v>
      </c>
      <c r="L183" s="746" t="s">
        <v>2176</v>
      </c>
      <c r="M183" s="746" t="s">
        <v>2177</v>
      </c>
      <c r="N183" s="746"/>
      <c r="O183" s="746"/>
      <c r="P183" s="746" t="s">
        <v>2178</v>
      </c>
      <c r="Q183" s="746"/>
      <c r="R183" s="746" t="s">
        <v>2179</v>
      </c>
      <c r="S183" s="746" t="s">
        <v>2180</v>
      </c>
      <c r="T183" s="788" t="s">
        <v>1820</v>
      </c>
      <c r="U183" s="746"/>
      <c r="V183" s="788" t="s">
        <v>1820</v>
      </c>
      <c r="W183" s="746" t="s">
        <v>2181</v>
      </c>
      <c r="X183" s="746"/>
      <c r="Y183" s="788" t="s">
        <v>1820</v>
      </c>
      <c r="Z183" s="746" t="s">
        <v>2182</v>
      </c>
      <c r="AA183" s="788" t="s">
        <v>1820</v>
      </c>
      <c r="AB183" s="746"/>
      <c r="AC183" s="788" t="s">
        <v>1820</v>
      </c>
      <c r="AD183" s="788" t="s">
        <v>1820</v>
      </c>
      <c r="AE183" s="746"/>
      <c r="AF183" s="788" t="s">
        <v>1820</v>
      </c>
      <c r="AG183" s="746"/>
      <c r="AH183" s="788" t="s">
        <v>1820</v>
      </c>
      <c r="AI183" s="788" t="s">
        <v>1820</v>
      </c>
      <c r="AJ183" s="788" t="s">
        <v>1820</v>
      </c>
      <c r="AK183" s="746"/>
      <c r="AL183" s="746" t="s">
        <v>1820</v>
      </c>
      <c r="AM183" s="746" t="s">
        <v>2183</v>
      </c>
      <c r="AN183" s="746" t="s">
        <v>2184</v>
      </c>
      <c r="AO183" s="788" t="s">
        <v>2185</v>
      </c>
      <c r="AP183" s="746" t="s">
        <v>2186</v>
      </c>
      <c r="AQ183" s="746" t="s">
        <v>2187</v>
      </c>
      <c r="AR183" s="746"/>
      <c r="AS183" s="788" t="s">
        <v>1820</v>
      </c>
      <c r="AT183" s="746" t="s">
        <v>2188</v>
      </c>
      <c r="AU183" s="746" t="s">
        <v>2189</v>
      </c>
      <c r="AV183" s="788" t="s">
        <v>1820</v>
      </c>
      <c r="AW183" s="746" t="s">
        <v>2190</v>
      </c>
      <c r="AX183" s="746"/>
      <c r="AY183" s="746" t="s">
        <v>2191</v>
      </c>
      <c r="AZ183" s="746" t="s">
        <v>2192</v>
      </c>
      <c r="BA183" s="746"/>
      <c r="BC183" s="121" t="s">
        <v>1820</v>
      </c>
      <c r="BD183" s="22" t="s">
        <v>2193</v>
      </c>
      <c r="BE183" s="122" t="s">
        <v>1820</v>
      </c>
      <c r="BF183" s="221"/>
      <c r="BG183" s="216" t="s">
        <v>1677</v>
      </c>
      <c r="BH183" s="216" t="s">
        <v>2194</v>
      </c>
    </row>
    <row r="184" spans="1:60" x14ac:dyDescent="0.25">
      <c r="A184" s="790" t="s">
        <v>2195</v>
      </c>
      <c r="B184" s="788" t="s">
        <v>1820</v>
      </c>
      <c r="C184" s="788" t="s">
        <v>1820</v>
      </c>
      <c r="D184" s="746"/>
      <c r="E184" s="746" t="s">
        <v>2196</v>
      </c>
      <c r="F184" s="746" t="s">
        <v>2197</v>
      </c>
      <c r="G184" s="788"/>
      <c r="H184" s="746"/>
      <c r="I184" s="788" t="s">
        <v>1820</v>
      </c>
      <c r="J184" s="746" t="s">
        <v>2198</v>
      </c>
      <c r="K184" s="788" t="s">
        <v>1820</v>
      </c>
      <c r="L184" s="746" t="s">
        <v>2199</v>
      </c>
      <c r="M184" s="746" t="s">
        <v>2200</v>
      </c>
      <c r="N184" s="746"/>
      <c r="O184" s="746"/>
      <c r="P184" s="746" t="s">
        <v>2201</v>
      </c>
      <c r="Q184" s="746"/>
      <c r="R184" s="746" t="s">
        <v>2202</v>
      </c>
      <c r="S184" s="746" t="s">
        <v>2203</v>
      </c>
      <c r="T184" s="788" t="s">
        <v>1820</v>
      </c>
      <c r="U184" s="746"/>
      <c r="V184" s="788" t="s">
        <v>1820</v>
      </c>
      <c r="W184" s="746" t="s">
        <v>2204</v>
      </c>
      <c r="X184" s="746"/>
      <c r="Y184" s="788" t="s">
        <v>1820</v>
      </c>
      <c r="Z184" s="746" t="s">
        <v>2205</v>
      </c>
      <c r="AA184" s="788" t="s">
        <v>1820</v>
      </c>
      <c r="AB184" s="746"/>
      <c r="AC184" s="788" t="s">
        <v>1820</v>
      </c>
      <c r="AD184" s="788" t="s">
        <v>1820</v>
      </c>
      <c r="AE184" s="746"/>
      <c r="AF184" s="788" t="s">
        <v>1820</v>
      </c>
      <c r="AG184" s="746"/>
      <c r="AH184" s="788" t="s">
        <v>1820</v>
      </c>
      <c r="AI184" s="788" t="s">
        <v>1820</v>
      </c>
      <c r="AJ184" s="788" t="s">
        <v>1820</v>
      </c>
      <c r="AK184" s="746"/>
      <c r="AL184" s="746" t="s">
        <v>1820</v>
      </c>
      <c r="AM184" s="746" t="s">
        <v>2206</v>
      </c>
      <c r="AN184" s="746" t="s">
        <v>2207</v>
      </c>
      <c r="AO184" s="788" t="s">
        <v>2208</v>
      </c>
      <c r="AP184" s="746" t="s">
        <v>2209</v>
      </c>
      <c r="AQ184" s="746" t="s">
        <v>2210</v>
      </c>
      <c r="AR184" s="746"/>
      <c r="AS184" s="788" t="s">
        <v>1820</v>
      </c>
      <c r="AT184" s="746" t="s">
        <v>2211</v>
      </c>
      <c r="AU184" s="746" t="s">
        <v>2212</v>
      </c>
      <c r="AV184" s="788" t="s">
        <v>1820</v>
      </c>
      <c r="AW184" s="746" t="s">
        <v>2213</v>
      </c>
      <c r="AX184" s="746"/>
      <c r="AY184" s="746" t="s">
        <v>2214</v>
      </c>
      <c r="AZ184" s="746" t="s">
        <v>2215</v>
      </c>
      <c r="BA184" s="746"/>
      <c r="BC184" s="121" t="s">
        <v>1820</v>
      </c>
      <c r="BD184" s="22" t="s">
        <v>2216</v>
      </c>
      <c r="BE184" s="122" t="s">
        <v>1820</v>
      </c>
      <c r="BF184" s="221"/>
      <c r="BG184" s="216" t="s">
        <v>1678</v>
      </c>
      <c r="BH184" s="216" t="s">
        <v>2217</v>
      </c>
    </row>
    <row r="185" spans="1:60" x14ac:dyDescent="0.25">
      <c r="A185" s="790" t="s">
        <v>2218</v>
      </c>
      <c r="B185" s="788" t="s">
        <v>1820</v>
      </c>
      <c r="C185" s="788" t="s">
        <v>1820</v>
      </c>
      <c r="D185" s="746"/>
      <c r="E185" s="746"/>
      <c r="F185" s="746" t="s">
        <v>2219</v>
      </c>
      <c r="G185" s="746"/>
      <c r="H185" s="746"/>
      <c r="I185" s="788" t="s">
        <v>1820</v>
      </c>
      <c r="J185" s="746" t="s">
        <v>2220</v>
      </c>
      <c r="K185" s="788" t="s">
        <v>1820</v>
      </c>
      <c r="L185" s="788"/>
      <c r="M185" s="746" t="s">
        <v>2221</v>
      </c>
      <c r="N185" s="746"/>
      <c r="O185" s="746"/>
      <c r="P185" s="746" t="s">
        <v>2222</v>
      </c>
      <c r="Q185" s="746"/>
      <c r="R185" s="746" t="s">
        <v>2223</v>
      </c>
      <c r="S185" s="746" t="s">
        <v>2224</v>
      </c>
      <c r="T185" s="788" t="s">
        <v>1820</v>
      </c>
      <c r="U185" s="746"/>
      <c r="V185" s="788" t="s">
        <v>1820</v>
      </c>
      <c r="W185" s="746" t="s">
        <v>2225</v>
      </c>
      <c r="X185" s="746"/>
      <c r="Y185" s="788" t="s">
        <v>1820</v>
      </c>
      <c r="Z185" s="746" t="s">
        <v>2226</v>
      </c>
      <c r="AA185" s="788" t="s">
        <v>1820</v>
      </c>
      <c r="AB185" s="746"/>
      <c r="AC185" s="788" t="s">
        <v>1820</v>
      </c>
      <c r="AD185" s="788" t="s">
        <v>1820</v>
      </c>
      <c r="AE185" s="746"/>
      <c r="AF185" s="788" t="s">
        <v>1820</v>
      </c>
      <c r="AG185" s="746"/>
      <c r="AH185" s="788" t="s">
        <v>1820</v>
      </c>
      <c r="AI185" s="788" t="s">
        <v>1820</v>
      </c>
      <c r="AJ185" s="788" t="s">
        <v>1820</v>
      </c>
      <c r="AK185" s="746"/>
      <c r="AL185" s="746" t="s">
        <v>1820</v>
      </c>
      <c r="AM185" s="746" t="s">
        <v>2227</v>
      </c>
      <c r="AN185" s="746" t="s">
        <v>2228</v>
      </c>
      <c r="AO185" s="788"/>
      <c r="AP185" s="746" t="s">
        <v>2229</v>
      </c>
      <c r="AQ185" s="746" t="s">
        <v>2230</v>
      </c>
      <c r="AR185" s="746"/>
      <c r="AS185" s="788" t="s">
        <v>1820</v>
      </c>
      <c r="AT185" s="746" t="s">
        <v>2231</v>
      </c>
      <c r="AU185" s="746" t="s">
        <v>2232</v>
      </c>
      <c r="AV185" s="788" t="s">
        <v>1820</v>
      </c>
      <c r="AW185" s="746" t="s">
        <v>2233</v>
      </c>
      <c r="AX185" s="746"/>
      <c r="AY185" s="746" t="s">
        <v>2234</v>
      </c>
      <c r="AZ185" s="746" t="s">
        <v>2235</v>
      </c>
      <c r="BA185" s="746"/>
      <c r="BC185" s="121" t="s">
        <v>1820</v>
      </c>
      <c r="BD185" s="22" t="s">
        <v>2236</v>
      </c>
      <c r="BE185" s="122" t="s">
        <v>1820</v>
      </c>
      <c r="BF185" s="221"/>
      <c r="BG185" s="216" t="s">
        <v>1679</v>
      </c>
      <c r="BH185" t="s">
        <v>2237</v>
      </c>
    </row>
    <row r="186" spans="1:60" x14ac:dyDescent="0.25">
      <c r="A186" s="790" t="s">
        <v>2238</v>
      </c>
      <c r="B186" s="788" t="s">
        <v>1820</v>
      </c>
      <c r="C186" s="788" t="s">
        <v>1820</v>
      </c>
      <c r="D186" s="746"/>
      <c r="E186" s="746"/>
      <c r="F186" s="746" t="s">
        <v>2239</v>
      </c>
      <c r="G186" s="788"/>
      <c r="H186" s="746"/>
      <c r="I186" s="788" t="s">
        <v>1820</v>
      </c>
      <c r="J186" s="746" t="s">
        <v>2240</v>
      </c>
      <c r="K186" s="788" t="s">
        <v>1820</v>
      </c>
      <c r="L186" s="788" t="s">
        <v>1820</v>
      </c>
      <c r="M186" s="746" t="s">
        <v>2241</v>
      </c>
      <c r="N186" s="746"/>
      <c r="O186" s="746"/>
      <c r="P186" s="746" t="s">
        <v>2242</v>
      </c>
      <c r="Q186" s="746"/>
      <c r="R186" s="746" t="s">
        <v>2243</v>
      </c>
      <c r="S186" s="746" t="s">
        <v>2244</v>
      </c>
      <c r="T186" s="788" t="s">
        <v>1820</v>
      </c>
      <c r="U186" s="746"/>
      <c r="V186" s="788" t="s">
        <v>1820</v>
      </c>
      <c r="W186" s="746" t="s">
        <v>2245</v>
      </c>
      <c r="X186" s="746"/>
      <c r="Y186" s="788" t="s">
        <v>1820</v>
      </c>
      <c r="Z186" s="746" t="s">
        <v>2246</v>
      </c>
      <c r="AA186" s="788" t="s">
        <v>1820</v>
      </c>
      <c r="AB186" s="746"/>
      <c r="AC186" s="788" t="s">
        <v>1820</v>
      </c>
      <c r="AD186" s="788" t="s">
        <v>1820</v>
      </c>
      <c r="AE186" s="746"/>
      <c r="AF186" s="788" t="s">
        <v>1820</v>
      </c>
      <c r="AG186" s="746"/>
      <c r="AH186" s="788" t="s">
        <v>1820</v>
      </c>
      <c r="AI186" s="788" t="s">
        <v>1820</v>
      </c>
      <c r="AJ186" s="788" t="s">
        <v>1820</v>
      </c>
      <c r="AK186" s="746"/>
      <c r="AL186" s="746" t="s">
        <v>1820</v>
      </c>
      <c r="AM186" s="746" t="s">
        <v>2247</v>
      </c>
      <c r="AN186" s="746" t="s">
        <v>2248</v>
      </c>
      <c r="AO186" s="788"/>
      <c r="AP186" s="746" t="s">
        <v>2249</v>
      </c>
      <c r="AQ186" s="746" t="s">
        <v>2250</v>
      </c>
      <c r="AR186" s="746"/>
      <c r="AS186" s="788" t="s">
        <v>1820</v>
      </c>
      <c r="AT186" s="746" t="s">
        <v>2251</v>
      </c>
      <c r="AU186" s="746" t="s">
        <v>2252</v>
      </c>
      <c r="AV186" s="788" t="s">
        <v>1820</v>
      </c>
      <c r="AW186" s="746" t="s">
        <v>2253</v>
      </c>
      <c r="AX186" s="746"/>
      <c r="AY186" s="746" t="s">
        <v>2254</v>
      </c>
      <c r="AZ186" s="746" t="s">
        <v>2255</v>
      </c>
      <c r="BA186" s="746"/>
      <c r="BC186" s="121" t="s">
        <v>1820</v>
      </c>
      <c r="BD186" s="22" t="s">
        <v>2256</v>
      </c>
      <c r="BE186" s="122" t="s">
        <v>1820</v>
      </c>
      <c r="BF186" s="221"/>
      <c r="BG186" s="216" t="s">
        <v>1680</v>
      </c>
      <c r="BH186" s="216" t="s">
        <v>2257</v>
      </c>
    </row>
    <row r="187" spans="1:60" x14ac:dyDescent="0.25">
      <c r="A187" s="790" t="s">
        <v>2258</v>
      </c>
      <c r="B187" s="788" t="s">
        <v>1820</v>
      </c>
      <c r="C187" s="788" t="s">
        <v>1820</v>
      </c>
      <c r="D187" s="746"/>
      <c r="E187" s="746"/>
      <c r="F187" s="746" t="s">
        <v>2259</v>
      </c>
      <c r="G187" s="788"/>
      <c r="H187" s="746"/>
      <c r="I187" s="788" t="s">
        <v>1820</v>
      </c>
      <c r="J187" s="746" t="s">
        <v>2260</v>
      </c>
      <c r="K187" s="788" t="s">
        <v>1820</v>
      </c>
      <c r="L187" s="788" t="s">
        <v>1820</v>
      </c>
      <c r="M187" s="746" t="s">
        <v>2261</v>
      </c>
      <c r="N187" s="746"/>
      <c r="O187" s="746"/>
      <c r="P187" s="746" t="s">
        <v>2262</v>
      </c>
      <c r="Q187" s="746"/>
      <c r="R187" s="746" t="s">
        <v>2263</v>
      </c>
      <c r="S187" s="746" t="s">
        <v>2264</v>
      </c>
      <c r="T187" s="788" t="s">
        <v>1820</v>
      </c>
      <c r="U187" s="746"/>
      <c r="V187" s="788" t="s">
        <v>1820</v>
      </c>
      <c r="W187" s="746" t="s">
        <v>2265</v>
      </c>
      <c r="X187" s="746"/>
      <c r="Y187" s="788" t="s">
        <v>1820</v>
      </c>
      <c r="Z187" s="746" t="s">
        <v>2266</v>
      </c>
      <c r="AA187" s="788" t="s">
        <v>1820</v>
      </c>
      <c r="AB187" s="746"/>
      <c r="AC187" s="788" t="s">
        <v>1820</v>
      </c>
      <c r="AD187" s="788" t="s">
        <v>1820</v>
      </c>
      <c r="AE187" s="746"/>
      <c r="AF187" s="788" t="s">
        <v>1820</v>
      </c>
      <c r="AG187" s="746"/>
      <c r="AH187" s="788" t="s">
        <v>1820</v>
      </c>
      <c r="AI187" s="788" t="s">
        <v>1820</v>
      </c>
      <c r="AJ187" s="788" t="s">
        <v>1820</v>
      </c>
      <c r="AK187" s="746"/>
      <c r="AL187" s="746" t="s">
        <v>1820</v>
      </c>
      <c r="AM187" s="746" t="s">
        <v>2267</v>
      </c>
      <c r="AN187" s="746" t="s">
        <v>2268</v>
      </c>
      <c r="AO187" s="788"/>
      <c r="AP187" s="746" t="s">
        <v>2269</v>
      </c>
      <c r="AQ187" s="746" t="s">
        <v>2270</v>
      </c>
      <c r="AR187" s="746"/>
      <c r="AS187" s="788" t="s">
        <v>1820</v>
      </c>
      <c r="AT187" s="746" t="s">
        <v>2271</v>
      </c>
      <c r="AU187" s="746" t="s">
        <v>2272</v>
      </c>
      <c r="AV187" s="788" t="s">
        <v>1820</v>
      </c>
      <c r="AW187" s="746" t="s">
        <v>2273</v>
      </c>
      <c r="AX187" s="746"/>
      <c r="AY187" s="746" t="s">
        <v>2274</v>
      </c>
      <c r="AZ187" s="746" t="s">
        <v>2275</v>
      </c>
      <c r="BA187" s="746"/>
      <c r="BC187" s="121" t="s">
        <v>1820</v>
      </c>
      <c r="BD187" s="22" t="s">
        <v>2276</v>
      </c>
      <c r="BE187" s="122" t="s">
        <v>1820</v>
      </c>
      <c r="BF187" s="221"/>
      <c r="BG187" s="216" t="s">
        <v>1681</v>
      </c>
      <c r="BH187" s="216" t="s">
        <v>2277</v>
      </c>
    </row>
    <row r="188" spans="1:60" x14ac:dyDescent="0.25">
      <c r="A188" s="790" t="s">
        <v>2278</v>
      </c>
      <c r="B188" s="788" t="s">
        <v>1820</v>
      </c>
      <c r="C188" s="788" t="s">
        <v>1820</v>
      </c>
      <c r="D188" s="746"/>
      <c r="E188" s="746"/>
      <c r="F188" s="746" t="s">
        <v>2279</v>
      </c>
      <c r="G188" s="788"/>
      <c r="H188" s="746"/>
      <c r="I188" s="788" t="s">
        <v>1820</v>
      </c>
      <c r="J188" s="746" t="s">
        <v>2280</v>
      </c>
      <c r="K188" s="788" t="s">
        <v>1820</v>
      </c>
      <c r="L188" s="788" t="s">
        <v>1820</v>
      </c>
      <c r="M188" s="746" t="s">
        <v>2281</v>
      </c>
      <c r="N188" s="746"/>
      <c r="O188" s="746"/>
      <c r="P188" s="746" t="s">
        <v>2282</v>
      </c>
      <c r="Q188" s="746"/>
      <c r="R188" s="746" t="s">
        <v>2283</v>
      </c>
      <c r="S188" s="746" t="s">
        <v>2284</v>
      </c>
      <c r="T188" s="788" t="s">
        <v>1820</v>
      </c>
      <c r="U188" s="746"/>
      <c r="V188" s="788" t="s">
        <v>1820</v>
      </c>
      <c r="W188" s="746" t="s">
        <v>2285</v>
      </c>
      <c r="X188" s="746"/>
      <c r="Y188" s="788" t="s">
        <v>1820</v>
      </c>
      <c r="Z188" s="788" t="s">
        <v>2286</v>
      </c>
      <c r="AA188" s="788" t="s">
        <v>1820</v>
      </c>
      <c r="AB188" s="746"/>
      <c r="AC188" s="788" t="s">
        <v>1820</v>
      </c>
      <c r="AD188" s="788" t="s">
        <v>1820</v>
      </c>
      <c r="AE188" s="746"/>
      <c r="AF188" s="788" t="s">
        <v>1820</v>
      </c>
      <c r="AG188" s="746"/>
      <c r="AH188" s="788" t="s">
        <v>1820</v>
      </c>
      <c r="AI188" s="788" t="s">
        <v>1820</v>
      </c>
      <c r="AJ188" s="788" t="s">
        <v>1820</v>
      </c>
      <c r="AK188" s="746"/>
      <c r="AL188" s="746" t="s">
        <v>1820</v>
      </c>
      <c r="AM188" s="746" t="s">
        <v>2287</v>
      </c>
      <c r="AN188" s="746" t="s">
        <v>2288</v>
      </c>
      <c r="AO188" s="788" t="s">
        <v>1820</v>
      </c>
      <c r="AP188" s="746" t="s">
        <v>2289</v>
      </c>
      <c r="AQ188" s="746" t="s">
        <v>2290</v>
      </c>
      <c r="AR188" s="746"/>
      <c r="AS188" s="788" t="s">
        <v>1820</v>
      </c>
      <c r="AT188" s="746" t="s">
        <v>2291</v>
      </c>
      <c r="AU188" s="746" t="s">
        <v>2292</v>
      </c>
      <c r="AV188" s="788" t="s">
        <v>1820</v>
      </c>
      <c r="AW188" s="746" t="s">
        <v>2293</v>
      </c>
      <c r="AX188" s="746"/>
      <c r="AY188" s="746" t="s">
        <v>2294</v>
      </c>
      <c r="AZ188" s="746" t="s">
        <v>2295</v>
      </c>
      <c r="BA188" s="746"/>
      <c r="BC188" s="121" t="s">
        <v>1820</v>
      </c>
      <c r="BD188" s="22" t="s">
        <v>2296</v>
      </c>
      <c r="BE188" s="122" t="s">
        <v>1820</v>
      </c>
      <c r="BF188" s="221"/>
      <c r="BG188" s="216" t="s">
        <v>1682</v>
      </c>
      <c r="BH188" s="216" t="s">
        <v>2297</v>
      </c>
    </row>
    <row r="189" spans="1:60" x14ac:dyDescent="0.25">
      <c r="A189" s="790" t="s">
        <v>2298</v>
      </c>
      <c r="B189" s="788" t="s">
        <v>1820</v>
      </c>
      <c r="C189" s="788" t="s">
        <v>1820</v>
      </c>
      <c r="D189" s="746"/>
      <c r="E189" s="746"/>
      <c r="F189" s="746" t="s">
        <v>2299</v>
      </c>
      <c r="G189" s="788"/>
      <c r="H189" s="746"/>
      <c r="I189" s="788" t="s">
        <v>1820</v>
      </c>
      <c r="J189" s="746" t="s">
        <v>2300</v>
      </c>
      <c r="K189" s="788" t="s">
        <v>1820</v>
      </c>
      <c r="L189" s="788" t="s">
        <v>1820</v>
      </c>
      <c r="M189" s="788" t="s">
        <v>2301</v>
      </c>
      <c r="N189" s="746"/>
      <c r="O189" s="746"/>
      <c r="P189" s="746" t="s">
        <v>2302</v>
      </c>
      <c r="Q189" s="746"/>
      <c r="R189" s="746" t="s">
        <v>2303</v>
      </c>
      <c r="S189" s="746" t="s">
        <v>2304</v>
      </c>
      <c r="T189" s="788" t="s">
        <v>1820</v>
      </c>
      <c r="U189" s="746"/>
      <c r="V189" s="788" t="s">
        <v>1820</v>
      </c>
      <c r="W189" s="746" t="s">
        <v>2305</v>
      </c>
      <c r="X189" s="746"/>
      <c r="Y189" s="788" t="s">
        <v>1820</v>
      </c>
      <c r="Z189" s="788" t="s">
        <v>2306</v>
      </c>
      <c r="AA189" s="788" t="s">
        <v>1820</v>
      </c>
      <c r="AB189" s="746"/>
      <c r="AC189" s="788" t="s">
        <v>1820</v>
      </c>
      <c r="AD189" s="788" t="s">
        <v>1820</v>
      </c>
      <c r="AE189" s="746"/>
      <c r="AF189" s="788" t="s">
        <v>1820</v>
      </c>
      <c r="AG189" s="746"/>
      <c r="AH189" s="788" t="s">
        <v>1820</v>
      </c>
      <c r="AI189" s="788" t="s">
        <v>1820</v>
      </c>
      <c r="AJ189" s="788" t="s">
        <v>1820</v>
      </c>
      <c r="AK189" s="746"/>
      <c r="AL189" s="746" t="s">
        <v>1820</v>
      </c>
      <c r="AM189" s="746" t="s">
        <v>2307</v>
      </c>
      <c r="AN189" s="746" t="s">
        <v>2308</v>
      </c>
      <c r="AO189" s="788" t="s">
        <v>1820</v>
      </c>
      <c r="AP189" s="746" t="s">
        <v>2309</v>
      </c>
      <c r="AQ189" s="746" t="s">
        <v>2310</v>
      </c>
      <c r="AR189" s="746"/>
      <c r="AS189" s="788" t="s">
        <v>1820</v>
      </c>
      <c r="AT189" s="746" t="s">
        <v>2311</v>
      </c>
      <c r="AU189" s="746" t="s">
        <v>2312</v>
      </c>
      <c r="AV189" s="788" t="s">
        <v>1820</v>
      </c>
      <c r="AW189" s="746" t="s">
        <v>2313</v>
      </c>
      <c r="AX189" s="746"/>
      <c r="AY189" s="746" t="s">
        <v>2314</v>
      </c>
      <c r="AZ189" s="746" t="s">
        <v>2315</v>
      </c>
      <c r="BA189" s="746"/>
      <c r="BC189" s="121" t="s">
        <v>1820</v>
      </c>
      <c r="BD189" s="22" t="s">
        <v>2316</v>
      </c>
      <c r="BE189" s="122" t="s">
        <v>1820</v>
      </c>
      <c r="BF189" s="221"/>
      <c r="BG189" s="216" t="s">
        <v>1683</v>
      </c>
      <c r="BH189" t="s">
        <v>2317</v>
      </c>
    </row>
    <row r="190" spans="1:60" x14ac:dyDescent="0.25">
      <c r="A190" s="790" t="s">
        <v>2318</v>
      </c>
      <c r="B190" s="788" t="s">
        <v>1820</v>
      </c>
      <c r="C190" s="788" t="s">
        <v>1820</v>
      </c>
      <c r="D190" s="746"/>
      <c r="E190" s="746"/>
      <c r="F190" s="746" t="s">
        <v>2319</v>
      </c>
      <c r="G190" s="788"/>
      <c r="H190" s="746"/>
      <c r="I190" s="788" t="s">
        <v>1820</v>
      </c>
      <c r="J190" s="746" t="s">
        <v>2320</v>
      </c>
      <c r="K190" s="788" t="s">
        <v>1820</v>
      </c>
      <c r="L190" s="788" t="s">
        <v>1820</v>
      </c>
      <c r="M190" s="788"/>
      <c r="N190" s="746"/>
      <c r="O190" s="746"/>
      <c r="P190" s="746" t="s">
        <v>2321</v>
      </c>
      <c r="Q190" s="746"/>
      <c r="R190" s="746" t="s">
        <v>2322</v>
      </c>
      <c r="S190" s="746" t="s">
        <v>2323</v>
      </c>
      <c r="T190" s="788" t="s">
        <v>1820</v>
      </c>
      <c r="U190" s="746"/>
      <c r="V190" s="788" t="s">
        <v>1820</v>
      </c>
      <c r="W190" s="746" t="s">
        <v>2324</v>
      </c>
      <c r="X190" s="746"/>
      <c r="Y190" s="788" t="s">
        <v>1820</v>
      </c>
      <c r="Z190" s="788" t="s">
        <v>2325</v>
      </c>
      <c r="AA190" s="788" t="s">
        <v>1820</v>
      </c>
      <c r="AB190" s="746"/>
      <c r="AC190" s="788" t="s">
        <v>1820</v>
      </c>
      <c r="AD190" s="788" t="s">
        <v>1820</v>
      </c>
      <c r="AE190" s="746"/>
      <c r="AF190" s="788" t="s">
        <v>1820</v>
      </c>
      <c r="AG190" s="746"/>
      <c r="AH190" s="788" t="s">
        <v>1820</v>
      </c>
      <c r="AI190" s="788" t="s">
        <v>1820</v>
      </c>
      <c r="AJ190" s="788" t="s">
        <v>1820</v>
      </c>
      <c r="AK190" s="746"/>
      <c r="AL190" s="788" t="s">
        <v>1820</v>
      </c>
      <c r="AM190" s="788" t="s">
        <v>2326</v>
      </c>
      <c r="AN190" s="746" t="s">
        <v>2327</v>
      </c>
      <c r="AO190" s="788" t="s">
        <v>1820</v>
      </c>
      <c r="AP190" s="746" t="s">
        <v>2328</v>
      </c>
      <c r="AQ190" s="746" t="s">
        <v>2329</v>
      </c>
      <c r="AR190" s="746"/>
      <c r="AS190" s="788" t="s">
        <v>1820</v>
      </c>
      <c r="AT190" s="746" t="s">
        <v>2330</v>
      </c>
      <c r="AU190" s="746" t="s">
        <v>2331</v>
      </c>
      <c r="AV190" s="788" t="s">
        <v>1820</v>
      </c>
      <c r="AW190" s="788"/>
      <c r="AX190" s="746"/>
      <c r="AY190" s="746" t="s">
        <v>2332</v>
      </c>
      <c r="AZ190" s="746" t="s">
        <v>2333</v>
      </c>
      <c r="BA190" s="746"/>
      <c r="BC190" s="121" t="s">
        <v>1820</v>
      </c>
      <c r="BD190" s="22" t="s">
        <v>2334</v>
      </c>
      <c r="BE190" s="122" t="s">
        <v>1820</v>
      </c>
      <c r="BF190" s="221"/>
      <c r="BG190" s="216" t="s">
        <v>1684</v>
      </c>
      <c r="BH190" s="216" t="s">
        <v>2335</v>
      </c>
    </row>
    <row r="191" spans="1:60" x14ac:dyDescent="0.25">
      <c r="A191" s="790" t="s">
        <v>2336</v>
      </c>
      <c r="B191" s="788" t="s">
        <v>1820</v>
      </c>
      <c r="C191" s="788" t="s">
        <v>1820</v>
      </c>
      <c r="D191" s="746"/>
      <c r="E191" s="746"/>
      <c r="F191" s="746" t="s">
        <v>2337</v>
      </c>
      <c r="G191" s="788"/>
      <c r="H191" s="746"/>
      <c r="I191" s="788" t="s">
        <v>1820</v>
      </c>
      <c r="J191" s="746" t="s">
        <v>2338</v>
      </c>
      <c r="K191" s="788" t="s">
        <v>1820</v>
      </c>
      <c r="L191" s="788" t="s">
        <v>1820</v>
      </c>
      <c r="M191" s="788" t="s">
        <v>1820</v>
      </c>
      <c r="N191" s="746"/>
      <c r="O191" s="746"/>
      <c r="P191" s="746" t="s">
        <v>2339</v>
      </c>
      <c r="Q191" s="746"/>
      <c r="R191" s="746" t="s">
        <v>2340</v>
      </c>
      <c r="S191" s="746" t="s">
        <v>2341</v>
      </c>
      <c r="T191" s="788" t="s">
        <v>1820</v>
      </c>
      <c r="U191" s="746"/>
      <c r="V191" s="788" t="s">
        <v>1820</v>
      </c>
      <c r="W191" s="746" t="s">
        <v>2342</v>
      </c>
      <c r="X191" s="746"/>
      <c r="Y191" s="788" t="s">
        <v>1820</v>
      </c>
      <c r="Z191" s="788" t="s">
        <v>2343</v>
      </c>
      <c r="AA191" s="788" t="s">
        <v>1820</v>
      </c>
      <c r="AB191" s="746"/>
      <c r="AC191" s="788" t="s">
        <v>1820</v>
      </c>
      <c r="AD191" s="788" t="s">
        <v>1820</v>
      </c>
      <c r="AE191" s="746"/>
      <c r="AF191" s="788" t="s">
        <v>1820</v>
      </c>
      <c r="AG191" s="746"/>
      <c r="AH191" s="788" t="s">
        <v>1820</v>
      </c>
      <c r="AI191" s="788" t="s">
        <v>1820</v>
      </c>
      <c r="AJ191" s="788" t="s">
        <v>1820</v>
      </c>
      <c r="AK191" s="746"/>
      <c r="AL191" s="788" t="s">
        <v>1820</v>
      </c>
      <c r="AM191" s="788" t="s">
        <v>2344</v>
      </c>
      <c r="AN191" s="746" t="s">
        <v>2345</v>
      </c>
      <c r="AO191" s="788" t="s">
        <v>1820</v>
      </c>
      <c r="AP191" s="746" t="s">
        <v>2346</v>
      </c>
      <c r="AQ191" s="746" t="s">
        <v>2347</v>
      </c>
      <c r="AR191" s="746"/>
      <c r="AS191" s="788" t="s">
        <v>1820</v>
      </c>
      <c r="AT191" s="746" t="s">
        <v>2348</v>
      </c>
      <c r="AU191" s="746" t="s">
        <v>2349</v>
      </c>
      <c r="AV191" s="788" t="s">
        <v>1820</v>
      </c>
      <c r="AW191" s="788" t="s">
        <v>1820</v>
      </c>
      <c r="AX191" s="746"/>
      <c r="AY191" s="746" t="s">
        <v>2350</v>
      </c>
      <c r="AZ191" s="746" t="s">
        <v>2351</v>
      </c>
      <c r="BA191" s="746"/>
      <c r="BC191" s="121" t="s">
        <v>1820</v>
      </c>
      <c r="BD191" s="22" t="s">
        <v>2352</v>
      </c>
      <c r="BE191" s="122" t="s">
        <v>1820</v>
      </c>
      <c r="BF191" s="221"/>
      <c r="BG191" s="216" t="s">
        <v>1685</v>
      </c>
      <c r="BH191" s="216" t="s">
        <v>2353</v>
      </c>
    </row>
    <row r="192" spans="1:60" x14ac:dyDescent="0.25">
      <c r="A192" s="790" t="s">
        <v>2354</v>
      </c>
      <c r="B192" s="788" t="s">
        <v>1820</v>
      </c>
      <c r="C192" s="788" t="s">
        <v>1820</v>
      </c>
      <c r="D192" s="746"/>
      <c r="E192" s="746"/>
      <c r="F192" s="746" t="s">
        <v>2355</v>
      </c>
      <c r="G192" s="788"/>
      <c r="H192" s="746"/>
      <c r="I192" s="788" t="s">
        <v>1820</v>
      </c>
      <c r="J192" s="746" t="s">
        <v>2356</v>
      </c>
      <c r="K192" s="788" t="s">
        <v>1820</v>
      </c>
      <c r="L192" s="788" t="s">
        <v>1820</v>
      </c>
      <c r="M192" s="788" t="s">
        <v>1820</v>
      </c>
      <c r="N192" s="746"/>
      <c r="O192" s="746"/>
      <c r="P192" s="746" t="s">
        <v>2357</v>
      </c>
      <c r="Q192" s="746"/>
      <c r="R192" s="746" t="s">
        <v>2358</v>
      </c>
      <c r="S192" s="746" t="s">
        <v>2359</v>
      </c>
      <c r="T192" s="788" t="s">
        <v>1820</v>
      </c>
      <c r="U192" s="746"/>
      <c r="V192" s="788" t="s">
        <v>1820</v>
      </c>
      <c r="W192" s="746" t="s">
        <v>2360</v>
      </c>
      <c r="X192" s="746"/>
      <c r="Y192" s="788" t="s">
        <v>1820</v>
      </c>
      <c r="Z192" s="788"/>
      <c r="AA192" s="788" t="s">
        <v>1820</v>
      </c>
      <c r="AB192" s="746"/>
      <c r="AC192" s="788" t="s">
        <v>1820</v>
      </c>
      <c r="AD192" s="788" t="s">
        <v>1820</v>
      </c>
      <c r="AE192" s="746"/>
      <c r="AF192" s="788" t="s">
        <v>1820</v>
      </c>
      <c r="AG192" s="746"/>
      <c r="AH192" s="788" t="s">
        <v>1820</v>
      </c>
      <c r="AI192" s="788" t="s">
        <v>1820</v>
      </c>
      <c r="AJ192" s="788" t="s">
        <v>1820</v>
      </c>
      <c r="AK192" s="746"/>
      <c r="AL192" s="788" t="s">
        <v>1820</v>
      </c>
      <c r="AM192" s="788" t="s">
        <v>2361</v>
      </c>
      <c r="AN192" s="746" t="s">
        <v>2362</v>
      </c>
      <c r="AO192" s="788" t="s">
        <v>1820</v>
      </c>
      <c r="AP192" s="746" t="s">
        <v>2363</v>
      </c>
      <c r="AQ192" s="746" t="s">
        <v>2364</v>
      </c>
      <c r="AR192" s="746"/>
      <c r="AS192" s="788" t="s">
        <v>1820</v>
      </c>
      <c r="AT192" s="746" t="s">
        <v>2365</v>
      </c>
      <c r="AU192" s="746" t="s">
        <v>2366</v>
      </c>
      <c r="AV192" s="788" t="s">
        <v>1820</v>
      </c>
      <c r="AW192" s="788" t="s">
        <v>1820</v>
      </c>
      <c r="AX192" s="746"/>
      <c r="AY192" s="746" t="s">
        <v>2367</v>
      </c>
      <c r="AZ192" s="788" t="s">
        <v>2368</v>
      </c>
      <c r="BA192" s="746"/>
      <c r="BC192" s="121" t="s">
        <v>1820</v>
      </c>
      <c r="BD192" s="22" t="s">
        <v>2369</v>
      </c>
      <c r="BE192" s="122" t="s">
        <v>1820</v>
      </c>
      <c r="BF192" s="221"/>
      <c r="BG192" s="216" t="s">
        <v>1686</v>
      </c>
      <c r="BH192" t="s">
        <v>2370</v>
      </c>
    </row>
    <row r="193" spans="1:60" x14ac:dyDescent="0.25">
      <c r="A193" s="790" t="s">
        <v>2371</v>
      </c>
      <c r="B193" s="788" t="s">
        <v>1820</v>
      </c>
      <c r="C193" s="788" t="s">
        <v>1820</v>
      </c>
      <c r="D193" s="746"/>
      <c r="E193" s="746"/>
      <c r="F193" s="746" t="s">
        <v>2372</v>
      </c>
      <c r="G193" s="788"/>
      <c r="H193" s="746"/>
      <c r="I193" s="788" t="s">
        <v>1820</v>
      </c>
      <c r="J193" s="746" t="s">
        <v>2373</v>
      </c>
      <c r="K193" s="788" t="s">
        <v>1820</v>
      </c>
      <c r="L193" s="788" t="s">
        <v>1820</v>
      </c>
      <c r="M193" s="788" t="s">
        <v>1820</v>
      </c>
      <c r="N193" s="746"/>
      <c r="O193" s="746"/>
      <c r="P193" s="746" t="s">
        <v>2374</v>
      </c>
      <c r="Q193" s="746"/>
      <c r="R193" s="746" t="s">
        <v>2375</v>
      </c>
      <c r="S193" s="746" t="s">
        <v>2376</v>
      </c>
      <c r="T193" s="788" t="s">
        <v>1820</v>
      </c>
      <c r="U193" s="746"/>
      <c r="V193" s="788" t="s">
        <v>1820</v>
      </c>
      <c r="W193" s="746" t="s">
        <v>2377</v>
      </c>
      <c r="X193" s="746"/>
      <c r="Y193" s="788" t="s">
        <v>1820</v>
      </c>
      <c r="Z193" s="788"/>
      <c r="AA193" s="788" t="s">
        <v>1820</v>
      </c>
      <c r="AB193" s="746"/>
      <c r="AC193" s="788" t="s">
        <v>1820</v>
      </c>
      <c r="AD193" s="788" t="s">
        <v>1820</v>
      </c>
      <c r="AE193" s="746"/>
      <c r="AF193" s="788" t="s">
        <v>1820</v>
      </c>
      <c r="AG193" s="746"/>
      <c r="AH193" s="788" t="s">
        <v>1820</v>
      </c>
      <c r="AI193" s="788" t="s">
        <v>1820</v>
      </c>
      <c r="AJ193" s="788" t="s">
        <v>1820</v>
      </c>
      <c r="AK193" s="746"/>
      <c r="AL193" s="788" t="s">
        <v>1820</v>
      </c>
      <c r="AM193" s="788" t="s">
        <v>2378</v>
      </c>
      <c r="AN193" s="746" t="s">
        <v>2379</v>
      </c>
      <c r="AO193" s="788" t="s">
        <v>1820</v>
      </c>
      <c r="AP193" s="746" t="s">
        <v>2380</v>
      </c>
      <c r="AQ193" s="746" t="s">
        <v>2381</v>
      </c>
      <c r="AR193" s="746"/>
      <c r="AS193" s="788" t="s">
        <v>1820</v>
      </c>
      <c r="AT193" s="746" t="s">
        <v>2382</v>
      </c>
      <c r="AU193" s="746" t="s">
        <v>2383</v>
      </c>
      <c r="AV193" s="788" t="s">
        <v>1820</v>
      </c>
      <c r="AW193" s="788" t="s">
        <v>1820</v>
      </c>
      <c r="AX193" s="746"/>
      <c r="AY193" s="746" t="s">
        <v>2384</v>
      </c>
      <c r="AZ193" s="788" t="s">
        <v>2385</v>
      </c>
      <c r="BA193" s="746"/>
      <c r="BC193" s="121" t="s">
        <v>1820</v>
      </c>
      <c r="BD193" s="22" t="s">
        <v>2386</v>
      </c>
      <c r="BE193" s="122" t="s">
        <v>1820</v>
      </c>
      <c r="BF193" s="221"/>
      <c r="BG193" s="216" t="s">
        <v>1687</v>
      </c>
      <c r="BH193" s="216" t="s">
        <v>2387</v>
      </c>
    </row>
    <row r="194" spans="1:60" x14ac:dyDescent="0.25">
      <c r="A194" s="790" t="s">
        <v>2388</v>
      </c>
      <c r="B194" s="788" t="s">
        <v>1820</v>
      </c>
      <c r="C194" s="788" t="s">
        <v>1820</v>
      </c>
      <c r="D194" s="746"/>
      <c r="E194" s="746"/>
      <c r="F194" s="746" t="s">
        <v>2389</v>
      </c>
      <c r="G194" s="788"/>
      <c r="H194" s="746"/>
      <c r="I194" s="788" t="s">
        <v>1820</v>
      </c>
      <c r="J194" s="746" t="s">
        <v>2390</v>
      </c>
      <c r="K194" s="788" t="s">
        <v>1820</v>
      </c>
      <c r="L194" s="788" t="s">
        <v>1820</v>
      </c>
      <c r="M194" s="788" t="s">
        <v>1820</v>
      </c>
      <c r="N194" s="746"/>
      <c r="O194" s="746"/>
      <c r="P194" s="746" t="s">
        <v>2391</v>
      </c>
      <c r="Q194" s="746"/>
      <c r="R194" s="746" t="s">
        <v>2392</v>
      </c>
      <c r="S194" s="746" t="s">
        <v>2393</v>
      </c>
      <c r="T194" s="788" t="s">
        <v>1820</v>
      </c>
      <c r="U194" s="746"/>
      <c r="V194" s="788" t="s">
        <v>1820</v>
      </c>
      <c r="W194" s="746" t="s">
        <v>2394</v>
      </c>
      <c r="X194" s="746"/>
      <c r="Y194" s="788" t="s">
        <v>1820</v>
      </c>
      <c r="Z194" s="788"/>
      <c r="AA194" s="788" t="s">
        <v>1820</v>
      </c>
      <c r="AB194" s="746"/>
      <c r="AC194" s="788" t="s">
        <v>1820</v>
      </c>
      <c r="AD194" s="788" t="s">
        <v>1820</v>
      </c>
      <c r="AE194" s="746"/>
      <c r="AF194" s="788" t="s">
        <v>1820</v>
      </c>
      <c r="AG194" s="746"/>
      <c r="AH194" s="788" t="s">
        <v>1820</v>
      </c>
      <c r="AI194" s="788" t="s">
        <v>1820</v>
      </c>
      <c r="AJ194" s="788" t="s">
        <v>1820</v>
      </c>
      <c r="AK194" s="746"/>
      <c r="AL194" s="788" t="s">
        <v>1820</v>
      </c>
      <c r="AM194" s="788" t="s">
        <v>1820</v>
      </c>
      <c r="AN194" s="746" t="s">
        <v>2395</v>
      </c>
      <c r="AO194" s="788" t="s">
        <v>1820</v>
      </c>
      <c r="AP194" s="788" t="s">
        <v>2396</v>
      </c>
      <c r="AQ194" s="746" t="s">
        <v>2397</v>
      </c>
      <c r="AR194" s="746"/>
      <c r="AS194" s="788" t="s">
        <v>1820</v>
      </c>
      <c r="AT194" s="788"/>
      <c r="AU194" s="746" t="s">
        <v>2398</v>
      </c>
      <c r="AV194" s="788" t="s">
        <v>1820</v>
      </c>
      <c r="AW194" s="788" t="s">
        <v>1820</v>
      </c>
      <c r="AX194" s="746"/>
      <c r="AY194" s="746" t="s">
        <v>2399</v>
      </c>
      <c r="AZ194" s="788"/>
      <c r="BA194" s="746"/>
      <c r="BC194" s="121" t="s">
        <v>1820</v>
      </c>
      <c r="BD194" s="22" t="s">
        <v>2400</v>
      </c>
      <c r="BE194" s="122" t="s">
        <v>1820</v>
      </c>
      <c r="BF194" s="221"/>
      <c r="BG194" s="216" t="s">
        <v>355</v>
      </c>
      <c r="BH194" s="216" t="s">
        <v>2401</v>
      </c>
    </row>
    <row r="195" spans="1:60" x14ac:dyDescent="0.25">
      <c r="A195" s="790" t="s">
        <v>2402</v>
      </c>
      <c r="B195" s="788" t="s">
        <v>1820</v>
      </c>
      <c r="C195" s="788" t="s">
        <v>1820</v>
      </c>
      <c r="D195" s="746"/>
      <c r="E195" s="746"/>
      <c r="F195" s="746" t="s">
        <v>2403</v>
      </c>
      <c r="G195" s="788" t="s">
        <v>1820</v>
      </c>
      <c r="H195" s="746"/>
      <c r="I195" s="788" t="s">
        <v>1820</v>
      </c>
      <c r="J195" s="746" t="s">
        <v>2404</v>
      </c>
      <c r="K195" s="788" t="s">
        <v>1820</v>
      </c>
      <c r="L195" s="788" t="s">
        <v>1820</v>
      </c>
      <c r="M195" s="788" t="s">
        <v>1820</v>
      </c>
      <c r="N195" s="746"/>
      <c r="O195" s="746"/>
      <c r="P195" s="746" t="s">
        <v>2405</v>
      </c>
      <c r="Q195" s="746"/>
      <c r="R195" s="746" t="s">
        <v>2406</v>
      </c>
      <c r="S195" s="746" t="s">
        <v>2407</v>
      </c>
      <c r="T195" s="788" t="s">
        <v>1820</v>
      </c>
      <c r="U195" s="746"/>
      <c r="V195" s="788" t="s">
        <v>1820</v>
      </c>
      <c r="W195" s="746" t="s">
        <v>2408</v>
      </c>
      <c r="X195" s="746"/>
      <c r="Y195" s="788" t="s">
        <v>1820</v>
      </c>
      <c r="Z195" s="788" t="s">
        <v>1820</v>
      </c>
      <c r="AA195" s="788" t="s">
        <v>1820</v>
      </c>
      <c r="AB195" s="746"/>
      <c r="AC195" s="788" t="s">
        <v>1820</v>
      </c>
      <c r="AD195" s="788" t="s">
        <v>1820</v>
      </c>
      <c r="AE195" s="746"/>
      <c r="AF195" s="788" t="s">
        <v>1820</v>
      </c>
      <c r="AG195" s="746"/>
      <c r="AH195" s="788" t="s">
        <v>1820</v>
      </c>
      <c r="AI195" s="788" t="s">
        <v>1820</v>
      </c>
      <c r="AJ195" s="788" t="s">
        <v>1820</v>
      </c>
      <c r="AK195" s="746"/>
      <c r="AL195" s="788" t="s">
        <v>1820</v>
      </c>
      <c r="AM195" s="788" t="s">
        <v>1820</v>
      </c>
      <c r="AN195" s="746" t="s">
        <v>2409</v>
      </c>
      <c r="AO195" s="788" t="s">
        <v>1820</v>
      </c>
      <c r="AP195" s="788" t="s">
        <v>2410</v>
      </c>
      <c r="AQ195" s="746" t="s">
        <v>2411</v>
      </c>
      <c r="AR195" s="746"/>
      <c r="AS195" s="788" t="s">
        <v>1820</v>
      </c>
      <c r="AT195" s="788" t="s">
        <v>1820</v>
      </c>
      <c r="AU195" s="746" t="s">
        <v>2412</v>
      </c>
      <c r="AV195" s="788" t="s">
        <v>1820</v>
      </c>
      <c r="AW195" s="788" t="s">
        <v>1820</v>
      </c>
      <c r="AX195" s="746"/>
      <c r="AY195" s="746" t="s">
        <v>2413</v>
      </c>
      <c r="AZ195" s="788" t="s">
        <v>1820</v>
      </c>
      <c r="BA195" s="746"/>
      <c r="BC195" s="121" t="s">
        <v>1820</v>
      </c>
      <c r="BD195" s="22" t="s">
        <v>2414</v>
      </c>
      <c r="BE195" s="122" t="s">
        <v>1820</v>
      </c>
      <c r="BF195" s="221"/>
      <c r="BG195" s="216" t="s">
        <v>1688</v>
      </c>
      <c r="BH195" s="216" t="s">
        <v>2415</v>
      </c>
    </row>
    <row r="196" spans="1:60" x14ac:dyDescent="0.25">
      <c r="A196" s="790" t="s">
        <v>2416</v>
      </c>
      <c r="B196" s="788" t="s">
        <v>1820</v>
      </c>
      <c r="C196" s="788" t="s">
        <v>1820</v>
      </c>
      <c r="D196" s="746"/>
      <c r="E196" s="746"/>
      <c r="F196" s="746" t="s">
        <v>2417</v>
      </c>
      <c r="G196" s="788" t="s">
        <v>1820</v>
      </c>
      <c r="H196" s="746"/>
      <c r="I196" s="788" t="s">
        <v>1820</v>
      </c>
      <c r="J196" s="746" t="s">
        <v>2418</v>
      </c>
      <c r="K196" s="788" t="s">
        <v>1820</v>
      </c>
      <c r="L196" s="788" t="s">
        <v>1820</v>
      </c>
      <c r="M196" s="788" t="s">
        <v>1820</v>
      </c>
      <c r="N196" s="746"/>
      <c r="O196" s="746"/>
      <c r="P196" s="746" t="s">
        <v>2419</v>
      </c>
      <c r="Q196" s="746"/>
      <c r="R196" s="746" t="s">
        <v>2420</v>
      </c>
      <c r="S196" s="746" t="s">
        <v>2421</v>
      </c>
      <c r="T196" s="788" t="s">
        <v>1820</v>
      </c>
      <c r="U196" s="746"/>
      <c r="V196" s="788" t="s">
        <v>1820</v>
      </c>
      <c r="W196" s="746" t="s">
        <v>2422</v>
      </c>
      <c r="X196" s="746"/>
      <c r="Y196" s="788" t="s">
        <v>1820</v>
      </c>
      <c r="Z196" s="788" t="s">
        <v>1820</v>
      </c>
      <c r="AA196" s="788" t="s">
        <v>1820</v>
      </c>
      <c r="AB196" s="746"/>
      <c r="AC196" s="788" t="s">
        <v>1820</v>
      </c>
      <c r="AD196" s="788" t="s">
        <v>1820</v>
      </c>
      <c r="AE196" s="746"/>
      <c r="AF196" s="788" t="s">
        <v>1820</v>
      </c>
      <c r="AG196" s="746"/>
      <c r="AH196" s="788" t="s">
        <v>1820</v>
      </c>
      <c r="AI196" s="788" t="s">
        <v>1820</v>
      </c>
      <c r="AJ196" s="788" t="s">
        <v>1820</v>
      </c>
      <c r="AK196" s="746"/>
      <c r="AL196" s="788" t="s">
        <v>1820</v>
      </c>
      <c r="AM196" s="788" t="s">
        <v>1820</v>
      </c>
      <c r="AN196" s="746" t="s">
        <v>2423</v>
      </c>
      <c r="AO196" s="788" t="s">
        <v>1820</v>
      </c>
      <c r="AP196" s="788" t="s">
        <v>1820</v>
      </c>
      <c r="AQ196" s="746" t="s">
        <v>2424</v>
      </c>
      <c r="AR196" s="746"/>
      <c r="AS196" s="788" t="s">
        <v>1820</v>
      </c>
      <c r="AT196" s="788" t="s">
        <v>1820</v>
      </c>
      <c r="AU196" s="746" t="s">
        <v>2425</v>
      </c>
      <c r="AV196" s="788" t="s">
        <v>1820</v>
      </c>
      <c r="AW196" s="788" t="s">
        <v>1820</v>
      </c>
      <c r="AX196" s="746"/>
      <c r="AY196" s="746" t="s">
        <v>2426</v>
      </c>
      <c r="AZ196" s="788" t="s">
        <v>1820</v>
      </c>
      <c r="BA196" s="746"/>
      <c r="BC196" s="121" t="s">
        <v>1820</v>
      </c>
      <c r="BD196" s="22" t="s">
        <v>2427</v>
      </c>
      <c r="BE196" s="122" t="s">
        <v>1820</v>
      </c>
      <c r="BF196" s="221"/>
      <c r="BG196" s="216" t="s">
        <v>1689</v>
      </c>
      <c r="BH196" s="216" t="s">
        <v>2428</v>
      </c>
    </row>
    <row r="197" spans="1:60" x14ac:dyDescent="0.25">
      <c r="A197" s="790" t="s">
        <v>2429</v>
      </c>
      <c r="B197" s="788" t="s">
        <v>1820</v>
      </c>
      <c r="C197" s="788" t="s">
        <v>1820</v>
      </c>
      <c r="D197" s="746"/>
      <c r="E197" s="746"/>
      <c r="F197" s="746" t="s">
        <v>2430</v>
      </c>
      <c r="G197" s="788" t="s">
        <v>1820</v>
      </c>
      <c r="H197" s="746"/>
      <c r="I197" s="788" t="s">
        <v>1820</v>
      </c>
      <c r="J197" s="746" t="s">
        <v>2431</v>
      </c>
      <c r="K197" s="788" t="s">
        <v>1820</v>
      </c>
      <c r="L197" s="788" t="s">
        <v>1820</v>
      </c>
      <c r="M197" s="788" t="s">
        <v>1820</v>
      </c>
      <c r="N197" s="746"/>
      <c r="O197" s="746"/>
      <c r="P197" s="746" t="s">
        <v>2432</v>
      </c>
      <c r="Q197" s="746"/>
      <c r="R197" s="746" t="s">
        <v>2433</v>
      </c>
      <c r="S197" s="746" t="s">
        <v>2434</v>
      </c>
      <c r="T197" s="788" t="s">
        <v>1820</v>
      </c>
      <c r="U197" s="746"/>
      <c r="V197" s="788" t="s">
        <v>1820</v>
      </c>
      <c r="W197" s="746" t="s">
        <v>2435</v>
      </c>
      <c r="X197" s="746"/>
      <c r="Y197" s="788" t="s">
        <v>1820</v>
      </c>
      <c r="Z197" s="788" t="s">
        <v>1820</v>
      </c>
      <c r="AA197" s="788" t="s">
        <v>1820</v>
      </c>
      <c r="AB197" s="746"/>
      <c r="AC197" s="788" t="s">
        <v>1820</v>
      </c>
      <c r="AD197" s="788" t="s">
        <v>1820</v>
      </c>
      <c r="AE197" s="746"/>
      <c r="AF197" s="788" t="s">
        <v>1820</v>
      </c>
      <c r="AG197" s="746"/>
      <c r="AH197" s="788" t="s">
        <v>1820</v>
      </c>
      <c r="AI197" s="788" t="s">
        <v>1820</v>
      </c>
      <c r="AJ197" s="788" t="s">
        <v>1820</v>
      </c>
      <c r="AK197" s="746"/>
      <c r="AL197" s="788" t="s">
        <v>1820</v>
      </c>
      <c r="AM197" s="788" t="s">
        <v>1820</v>
      </c>
      <c r="AN197" s="746" t="s">
        <v>2436</v>
      </c>
      <c r="AO197" s="788" t="s">
        <v>1820</v>
      </c>
      <c r="AP197" s="788" t="s">
        <v>1820</v>
      </c>
      <c r="AQ197" s="746" t="s">
        <v>2437</v>
      </c>
      <c r="AR197" s="746"/>
      <c r="AS197" s="788" t="s">
        <v>1820</v>
      </c>
      <c r="AT197" s="788" t="s">
        <v>1820</v>
      </c>
      <c r="AU197" s="746" t="s">
        <v>2438</v>
      </c>
      <c r="AV197" s="788" t="s">
        <v>1820</v>
      </c>
      <c r="AW197" s="788" t="s">
        <v>1820</v>
      </c>
      <c r="AX197" s="746"/>
      <c r="AY197" s="746" t="s">
        <v>2439</v>
      </c>
      <c r="AZ197" s="788" t="s">
        <v>1820</v>
      </c>
      <c r="BA197" s="746"/>
      <c r="BC197" s="121" t="s">
        <v>1820</v>
      </c>
      <c r="BD197" s="22" t="s">
        <v>2440</v>
      </c>
      <c r="BE197" s="122" t="s">
        <v>1820</v>
      </c>
      <c r="BF197" s="221"/>
      <c r="BG197" s="216" t="s">
        <v>1690</v>
      </c>
      <c r="BH197" s="216" t="s">
        <v>2441</v>
      </c>
    </row>
    <row r="198" spans="1:60" x14ac:dyDescent="0.25">
      <c r="A198" s="790" t="s">
        <v>2442</v>
      </c>
      <c r="B198" s="788" t="s">
        <v>1820</v>
      </c>
      <c r="C198" s="788" t="s">
        <v>1820</v>
      </c>
      <c r="D198" s="746"/>
      <c r="E198" s="746"/>
      <c r="F198" s="746" t="s">
        <v>2443</v>
      </c>
      <c r="G198" s="788" t="s">
        <v>1820</v>
      </c>
      <c r="H198" s="746"/>
      <c r="I198" s="788" t="s">
        <v>1820</v>
      </c>
      <c r="J198" s="746" t="s">
        <v>2444</v>
      </c>
      <c r="K198" s="788" t="s">
        <v>1820</v>
      </c>
      <c r="L198" s="788" t="s">
        <v>1820</v>
      </c>
      <c r="M198" s="788" t="s">
        <v>1820</v>
      </c>
      <c r="N198" s="746"/>
      <c r="O198" s="746"/>
      <c r="P198" s="746" t="s">
        <v>2445</v>
      </c>
      <c r="Q198" s="746"/>
      <c r="R198" s="746" t="s">
        <v>2446</v>
      </c>
      <c r="S198" s="746" t="s">
        <v>2447</v>
      </c>
      <c r="T198" s="788" t="s">
        <v>1820</v>
      </c>
      <c r="U198" s="746"/>
      <c r="V198" s="788" t="s">
        <v>1820</v>
      </c>
      <c r="W198" s="788" t="s">
        <v>2448</v>
      </c>
      <c r="X198" s="746"/>
      <c r="Y198" s="788" t="s">
        <v>1820</v>
      </c>
      <c r="Z198" s="788" t="s">
        <v>1820</v>
      </c>
      <c r="AA198" s="788" t="s">
        <v>1820</v>
      </c>
      <c r="AB198" s="746"/>
      <c r="AC198" s="788" t="s">
        <v>1820</v>
      </c>
      <c r="AD198" s="788" t="s">
        <v>1820</v>
      </c>
      <c r="AE198" s="746"/>
      <c r="AF198" s="788" t="s">
        <v>1820</v>
      </c>
      <c r="AG198" s="746"/>
      <c r="AH198" s="788" t="s">
        <v>1820</v>
      </c>
      <c r="AI198" s="788" t="s">
        <v>1820</v>
      </c>
      <c r="AJ198" s="788" t="s">
        <v>1820</v>
      </c>
      <c r="AK198" s="746"/>
      <c r="AL198" s="788" t="s">
        <v>1820</v>
      </c>
      <c r="AM198" s="788" t="s">
        <v>1820</v>
      </c>
      <c r="AN198" s="746" t="s">
        <v>2449</v>
      </c>
      <c r="AO198" s="788" t="s">
        <v>1820</v>
      </c>
      <c r="AP198" s="788" t="s">
        <v>1820</v>
      </c>
      <c r="AQ198" s="746" t="s">
        <v>2450</v>
      </c>
      <c r="AR198" s="746"/>
      <c r="AS198" s="788" t="s">
        <v>1820</v>
      </c>
      <c r="AT198" s="788" t="s">
        <v>1820</v>
      </c>
      <c r="AU198" s="746" t="s">
        <v>2451</v>
      </c>
      <c r="AV198" s="788" t="s">
        <v>1820</v>
      </c>
      <c r="AW198" s="788" t="s">
        <v>1820</v>
      </c>
      <c r="AX198" s="746"/>
      <c r="AY198" s="746" t="s">
        <v>2452</v>
      </c>
      <c r="AZ198" s="788" t="s">
        <v>1820</v>
      </c>
      <c r="BA198" s="746"/>
      <c r="BC198" s="121" t="s">
        <v>1820</v>
      </c>
      <c r="BD198" s="22" t="s">
        <v>2453</v>
      </c>
      <c r="BE198" s="122" t="s">
        <v>1820</v>
      </c>
      <c r="BF198" s="221"/>
      <c r="BG198" s="216" t="s">
        <v>1691</v>
      </c>
      <c r="BH198" s="216" t="s">
        <v>2454</v>
      </c>
    </row>
    <row r="199" spans="1:60" x14ac:dyDescent="0.25">
      <c r="A199" s="787" t="s">
        <v>2455</v>
      </c>
      <c r="B199" s="788" t="s">
        <v>1820</v>
      </c>
      <c r="C199" s="788" t="s">
        <v>1820</v>
      </c>
      <c r="D199" s="746"/>
      <c r="E199" s="746"/>
      <c r="F199" s="746" t="s">
        <v>2456</v>
      </c>
      <c r="G199" s="788" t="s">
        <v>1820</v>
      </c>
      <c r="H199" s="746"/>
      <c r="I199" s="788" t="s">
        <v>1820</v>
      </c>
      <c r="J199" s="746" t="s">
        <v>2457</v>
      </c>
      <c r="K199" s="788" t="s">
        <v>1820</v>
      </c>
      <c r="L199" s="788" t="s">
        <v>1820</v>
      </c>
      <c r="M199" s="788" t="s">
        <v>1820</v>
      </c>
      <c r="N199" s="746"/>
      <c r="O199" s="746"/>
      <c r="P199" s="746" t="s">
        <v>2458</v>
      </c>
      <c r="Q199" s="746"/>
      <c r="R199" s="746" t="s">
        <v>2459</v>
      </c>
      <c r="S199" s="746" t="s">
        <v>2460</v>
      </c>
      <c r="T199" s="788" t="s">
        <v>1820</v>
      </c>
      <c r="U199" s="746"/>
      <c r="V199" s="788" t="s">
        <v>1820</v>
      </c>
      <c r="W199" s="788" t="s">
        <v>2461</v>
      </c>
      <c r="X199" s="746"/>
      <c r="Y199" s="788" t="s">
        <v>1820</v>
      </c>
      <c r="Z199" s="788" t="s">
        <v>1820</v>
      </c>
      <c r="AA199" s="788" t="s">
        <v>1820</v>
      </c>
      <c r="AB199" s="746"/>
      <c r="AC199" s="788" t="s">
        <v>1820</v>
      </c>
      <c r="AD199" s="788" t="s">
        <v>1820</v>
      </c>
      <c r="AE199" s="746"/>
      <c r="AF199" s="788" t="s">
        <v>1820</v>
      </c>
      <c r="AG199" s="746"/>
      <c r="AH199" s="788" t="s">
        <v>1820</v>
      </c>
      <c r="AI199" s="788" t="s">
        <v>1820</v>
      </c>
      <c r="AJ199" s="788" t="s">
        <v>1820</v>
      </c>
      <c r="AK199" s="746"/>
      <c r="AL199" s="788" t="s">
        <v>1820</v>
      </c>
      <c r="AM199" s="788" t="s">
        <v>1820</v>
      </c>
      <c r="AN199" s="746" t="s">
        <v>2462</v>
      </c>
      <c r="AO199" s="788" t="s">
        <v>1820</v>
      </c>
      <c r="AP199" s="788" t="s">
        <v>1820</v>
      </c>
      <c r="AQ199" s="746" t="s">
        <v>2463</v>
      </c>
      <c r="AR199" s="746"/>
      <c r="AS199" s="788" t="s">
        <v>1820</v>
      </c>
      <c r="AT199" s="788" t="s">
        <v>1820</v>
      </c>
      <c r="AU199" s="746" t="s">
        <v>2464</v>
      </c>
      <c r="AV199" s="788" t="s">
        <v>1820</v>
      </c>
      <c r="AW199" s="788" t="s">
        <v>1820</v>
      </c>
      <c r="AX199" s="746"/>
      <c r="AY199" s="746" t="s">
        <v>2465</v>
      </c>
      <c r="AZ199" s="788" t="s">
        <v>1820</v>
      </c>
      <c r="BA199" s="746"/>
      <c r="BC199" s="121" t="s">
        <v>1820</v>
      </c>
      <c r="BD199" s="22" t="s">
        <v>2466</v>
      </c>
      <c r="BE199" s="122" t="s">
        <v>1820</v>
      </c>
      <c r="BF199" s="221"/>
      <c r="BG199" s="216" t="s">
        <v>1692</v>
      </c>
      <c r="BH199" s="216" t="s">
        <v>2467</v>
      </c>
    </row>
    <row r="200" spans="1:60" x14ac:dyDescent="0.25">
      <c r="A200" s="787" t="s">
        <v>1820</v>
      </c>
      <c r="B200" s="788" t="s">
        <v>1820</v>
      </c>
      <c r="C200" s="788" t="s">
        <v>1820</v>
      </c>
      <c r="D200" s="746"/>
      <c r="E200" s="746"/>
      <c r="F200" s="746" t="s">
        <v>2468</v>
      </c>
      <c r="G200" s="788" t="s">
        <v>1820</v>
      </c>
      <c r="H200" s="746"/>
      <c r="I200" s="788" t="s">
        <v>1820</v>
      </c>
      <c r="J200" s="746" t="s">
        <v>2469</v>
      </c>
      <c r="K200" s="788" t="s">
        <v>1820</v>
      </c>
      <c r="L200" s="788" t="s">
        <v>1820</v>
      </c>
      <c r="M200" s="788" t="s">
        <v>1820</v>
      </c>
      <c r="N200" s="746"/>
      <c r="O200" s="746"/>
      <c r="P200" s="746" t="s">
        <v>2470</v>
      </c>
      <c r="Q200" s="746"/>
      <c r="R200" s="746" t="s">
        <v>2471</v>
      </c>
      <c r="S200" s="746" t="s">
        <v>2472</v>
      </c>
      <c r="T200" s="788" t="s">
        <v>1820</v>
      </c>
      <c r="U200" s="746"/>
      <c r="V200" s="788" t="s">
        <v>1820</v>
      </c>
      <c r="W200" s="788" t="s">
        <v>2473</v>
      </c>
      <c r="X200" s="746"/>
      <c r="Y200" s="788" t="s">
        <v>1820</v>
      </c>
      <c r="Z200" s="788" t="s">
        <v>1820</v>
      </c>
      <c r="AA200" s="788" t="s">
        <v>1820</v>
      </c>
      <c r="AB200" s="746"/>
      <c r="AC200" s="788" t="s">
        <v>1820</v>
      </c>
      <c r="AD200" s="788" t="s">
        <v>1820</v>
      </c>
      <c r="AE200" s="746"/>
      <c r="AF200" s="788" t="s">
        <v>1820</v>
      </c>
      <c r="AG200" s="746"/>
      <c r="AH200" s="788" t="s">
        <v>1820</v>
      </c>
      <c r="AI200" s="788" t="s">
        <v>1820</v>
      </c>
      <c r="AJ200" s="788" t="s">
        <v>1820</v>
      </c>
      <c r="AK200" s="746"/>
      <c r="AL200" s="788" t="s">
        <v>1820</v>
      </c>
      <c r="AM200" s="788" t="s">
        <v>1820</v>
      </c>
      <c r="AN200" s="746" t="s">
        <v>2474</v>
      </c>
      <c r="AO200" s="788" t="s">
        <v>1820</v>
      </c>
      <c r="AP200" s="788" t="s">
        <v>1820</v>
      </c>
      <c r="AQ200" s="746" t="s">
        <v>2475</v>
      </c>
      <c r="AR200" s="746"/>
      <c r="AS200" s="788" t="s">
        <v>1820</v>
      </c>
      <c r="AT200" s="788" t="s">
        <v>1820</v>
      </c>
      <c r="AU200" s="746" t="s">
        <v>2476</v>
      </c>
      <c r="AV200" s="788" t="s">
        <v>1820</v>
      </c>
      <c r="AW200" s="788" t="s">
        <v>1820</v>
      </c>
      <c r="AX200" s="746"/>
      <c r="AY200" s="746" t="s">
        <v>2477</v>
      </c>
      <c r="AZ200" s="788" t="s">
        <v>1820</v>
      </c>
      <c r="BA200" s="746"/>
      <c r="BC200" s="121" t="s">
        <v>1820</v>
      </c>
      <c r="BD200" s="22" t="s">
        <v>2478</v>
      </c>
      <c r="BE200" s="122" t="s">
        <v>1820</v>
      </c>
      <c r="BF200" s="221"/>
      <c r="BG200" s="216" t="s">
        <v>1693</v>
      </c>
      <c r="BH200" s="216" t="s">
        <v>2479</v>
      </c>
    </row>
    <row r="201" spans="1:60" x14ac:dyDescent="0.25">
      <c r="A201" s="787" t="s">
        <v>1820</v>
      </c>
      <c r="B201" s="788" t="s">
        <v>1820</v>
      </c>
      <c r="C201" s="788" t="s">
        <v>1820</v>
      </c>
      <c r="D201" s="746"/>
      <c r="E201" s="746"/>
      <c r="F201" s="788" t="s">
        <v>2480</v>
      </c>
      <c r="G201" s="788" t="s">
        <v>1820</v>
      </c>
      <c r="H201" s="746"/>
      <c r="I201" s="788" t="s">
        <v>1820</v>
      </c>
      <c r="J201" s="746" t="s">
        <v>2481</v>
      </c>
      <c r="K201" s="788" t="s">
        <v>1820</v>
      </c>
      <c r="L201" s="788" t="s">
        <v>1820</v>
      </c>
      <c r="M201" s="788" t="s">
        <v>1820</v>
      </c>
      <c r="N201" s="746"/>
      <c r="O201" s="746"/>
      <c r="P201" s="746" t="s">
        <v>2482</v>
      </c>
      <c r="Q201" s="746"/>
      <c r="R201" s="746" t="s">
        <v>2483</v>
      </c>
      <c r="S201" s="746" t="s">
        <v>2484</v>
      </c>
      <c r="T201" s="788" t="s">
        <v>1820</v>
      </c>
      <c r="U201" s="746"/>
      <c r="V201" s="788" t="s">
        <v>1820</v>
      </c>
      <c r="W201" s="788" t="s">
        <v>2485</v>
      </c>
      <c r="X201" s="746"/>
      <c r="Y201" s="788" t="s">
        <v>1820</v>
      </c>
      <c r="Z201" s="788" t="s">
        <v>1820</v>
      </c>
      <c r="AA201" s="788" t="s">
        <v>1820</v>
      </c>
      <c r="AB201" s="746"/>
      <c r="AC201" s="788" t="s">
        <v>1820</v>
      </c>
      <c r="AD201" s="788" t="s">
        <v>1820</v>
      </c>
      <c r="AE201" s="746"/>
      <c r="AF201" s="788" t="s">
        <v>1820</v>
      </c>
      <c r="AG201" s="746"/>
      <c r="AH201" s="788" t="s">
        <v>1820</v>
      </c>
      <c r="AI201" s="788" t="s">
        <v>1820</v>
      </c>
      <c r="AJ201" s="788" t="s">
        <v>1820</v>
      </c>
      <c r="AK201" s="746"/>
      <c r="AL201" s="788" t="s">
        <v>1820</v>
      </c>
      <c r="AM201" s="788" t="s">
        <v>1820</v>
      </c>
      <c r="AN201" s="746" t="s">
        <v>2486</v>
      </c>
      <c r="AO201" s="788" t="s">
        <v>1820</v>
      </c>
      <c r="AP201" s="788" t="s">
        <v>1820</v>
      </c>
      <c r="AQ201" s="746" t="s">
        <v>2487</v>
      </c>
      <c r="AR201" s="746"/>
      <c r="AS201" s="788" t="s">
        <v>1820</v>
      </c>
      <c r="AT201" s="788" t="s">
        <v>1820</v>
      </c>
      <c r="AU201" s="746" t="s">
        <v>2488</v>
      </c>
      <c r="AV201" s="788" t="s">
        <v>1820</v>
      </c>
      <c r="AW201" s="788" t="s">
        <v>1820</v>
      </c>
      <c r="AX201" s="746"/>
      <c r="AY201" s="746" t="s">
        <v>2489</v>
      </c>
      <c r="AZ201" s="788" t="s">
        <v>1820</v>
      </c>
      <c r="BA201" s="746"/>
      <c r="BC201" s="121" t="s">
        <v>1820</v>
      </c>
      <c r="BD201" s="121" t="s">
        <v>2490</v>
      </c>
      <c r="BE201" s="122" t="s">
        <v>1820</v>
      </c>
      <c r="BF201" s="221"/>
      <c r="BG201" s="216" t="s">
        <v>1694</v>
      </c>
      <c r="BH201" s="216" t="s">
        <v>2491</v>
      </c>
    </row>
    <row r="202" spans="1:60" x14ac:dyDescent="0.25">
      <c r="A202" s="787" t="s">
        <v>1820</v>
      </c>
      <c r="B202" s="788" t="s">
        <v>1820</v>
      </c>
      <c r="C202" s="788" t="s">
        <v>1820</v>
      </c>
      <c r="D202" s="746"/>
      <c r="E202" s="746"/>
      <c r="F202" s="788" t="s">
        <v>2492</v>
      </c>
      <c r="G202" s="788" t="s">
        <v>1820</v>
      </c>
      <c r="H202" s="746"/>
      <c r="I202" s="788" t="s">
        <v>1820</v>
      </c>
      <c r="J202" s="746" t="s">
        <v>2493</v>
      </c>
      <c r="K202" s="788" t="s">
        <v>1820</v>
      </c>
      <c r="L202" s="788" t="s">
        <v>1820</v>
      </c>
      <c r="M202" s="788" t="s">
        <v>1820</v>
      </c>
      <c r="N202" s="746"/>
      <c r="O202" s="746"/>
      <c r="P202" s="746" t="s">
        <v>2494</v>
      </c>
      <c r="Q202" s="746"/>
      <c r="R202" s="746" t="s">
        <v>2495</v>
      </c>
      <c r="S202" s="746" t="s">
        <v>2496</v>
      </c>
      <c r="T202" s="788" t="s">
        <v>1820</v>
      </c>
      <c r="U202" s="746"/>
      <c r="V202" s="788" t="s">
        <v>1820</v>
      </c>
      <c r="W202" s="788" t="s">
        <v>2497</v>
      </c>
      <c r="X202" s="746"/>
      <c r="Y202" s="788" t="s">
        <v>1820</v>
      </c>
      <c r="Z202" s="788" t="s">
        <v>1820</v>
      </c>
      <c r="AA202" s="788" t="s">
        <v>1820</v>
      </c>
      <c r="AB202" s="746"/>
      <c r="AC202" s="788" t="s">
        <v>1820</v>
      </c>
      <c r="AD202" s="788" t="s">
        <v>1820</v>
      </c>
      <c r="AE202" s="746"/>
      <c r="AF202" s="788" t="s">
        <v>1820</v>
      </c>
      <c r="AG202" s="746"/>
      <c r="AH202" s="788" t="s">
        <v>1820</v>
      </c>
      <c r="AI202" s="788" t="s">
        <v>1820</v>
      </c>
      <c r="AJ202" s="788" t="s">
        <v>1820</v>
      </c>
      <c r="AK202" s="746"/>
      <c r="AL202" s="788" t="s">
        <v>1820</v>
      </c>
      <c r="AM202" s="788" t="s">
        <v>1820</v>
      </c>
      <c r="AN202" s="746" t="s">
        <v>2498</v>
      </c>
      <c r="AO202" s="788" t="s">
        <v>1820</v>
      </c>
      <c r="AP202" s="788" t="s">
        <v>1820</v>
      </c>
      <c r="AQ202" s="746" t="s">
        <v>2499</v>
      </c>
      <c r="AR202" s="746"/>
      <c r="AS202" s="788" t="s">
        <v>1820</v>
      </c>
      <c r="AT202" s="788" t="s">
        <v>1820</v>
      </c>
      <c r="AU202" s="746" t="s">
        <v>2500</v>
      </c>
      <c r="AV202" s="788" t="s">
        <v>1820</v>
      </c>
      <c r="AW202" s="788" t="s">
        <v>1820</v>
      </c>
      <c r="AX202" s="746"/>
      <c r="AY202" s="746" t="s">
        <v>2501</v>
      </c>
      <c r="AZ202" s="788" t="s">
        <v>1820</v>
      </c>
      <c r="BA202" s="746"/>
      <c r="BC202" s="121" t="s">
        <v>1820</v>
      </c>
      <c r="BD202" s="121" t="s">
        <v>2502</v>
      </c>
      <c r="BE202" s="122" t="s">
        <v>1820</v>
      </c>
      <c r="BF202" s="221"/>
      <c r="BG202" s="216" t="s">
        <v>1695</v>
      </c>
      <c r="BH202" s="216" t="s">
        <v>2503</v>
      </c>
    </row>
    <row r="203" spans="1:60" x14ac:dyDescent="0.25">
      <c r="A203" s="787" t="s">
        <v>1820</v>
      </c>
      <c r="B203" s="788" t="s">
        <v>1820</v>
      </c>
      <c r="C203" s="788" t="s">
        <v>1820</v>
      </c>
      <c r="D203" s="746"/>
      <c r="E203" s="746"/>
      <c r="F203" s="788" t="s">
        <v>2504</v>
      </c>
      <c r="G203" s="788" t="s">
        <v>1820</v>
      </c>
      <c r="H203" s="746"/>
      <c r="I203" s="788" t="s">
        <v>1820</v>
      </c>
      <c r="J203" s="746" t="s">
        <v>2505</v>
      </c>
      <c r="K203" s="788" t="s">
        <v>1820</v>
      </c>
      <c r="L203" s="788" t="s">
        <v>1820</v>
      </c>
      <c r="M203" s="788" t="s">
        <v>1820</v>
      </c>
      <c r="N203" s="746"/>
      <c r="O203" s="746"/>
      <c r="P203" s="746" t="s">
        <v>2506</v>
      </c>
      <c r="Q203" s="746"/>
      <c r="R203" s="746" t="s">
        <v>2507</v>
      </c>
      <c r="S203" s="746" t="s">
        <v>2508</v>
      </c>
      <c r="T203" s="788" t="s">
        <v>1820</v>
      </c>
      <c r="U203" s="746"/>
      <c r="V203" s="788" t="s">
        <v>1820</v>
      </c>
      <c r="W203" s="788" t="s">
        <v>2509</v>
      </c>
      <c r="X203" s="746"/>
      <c r="Y203" s="788" t="s">
        <v>1820</v>
      </c>
      <c r="Z203" s="788" t="s">
        <v>1820</v>
      </c>
      <c r="AA203" s="788" t="s">
        <v>1820</v>
      </c>
      <c r="AB203" s="746"/>
      <c r="AC203" s="788" t="s">
        <v>1820</v>
      </c>
      <c r="AD203" s="788" t="s">
        <v>1820</v>
      </c>
      <c r="AE203" s="746"/>
      <c r="AF203" s="788" t="s">
        <v>1820</v>
      </c>
      <c r="AG203" s="746"/>
      <c r="AH203" s="788" t="s">
        <v>1820</v>
      </c>
      <c r="AI203" s="788" t="s">
        <v>1820</v>
      </c>
      <c r="AJ203" s="788" t="s">
        <v>1820</v>
      </c>
      <c r="AK203" s="746"/>
      <c r="AL203" s="788" t="s">
        <v>1820</v>
      </c>
      <c r="AM203" s="788" t="s">
        <v>1820</v>
      </c>
      <c r="AN203" s="746" t="s">
        <v>2510</v>
      </c>
      <c r="AO203" s="788" t="s">
        <v>1820</v>
      </c>
      <c r="AP203" s="788" t="s">
        <v>1820</v>
      </c>
      <c r="AQ203" s="746" t="s">
        <v>2511</v>
      </c>
      <c r="AR203" s="746"/>
      <c r="AS203" s="788" t="s">
        <v>1820</v>
      </c>
      <c r="AT203" s="788" t="s">
        <v>1820</v>
      </c>
      <c r="AU203" s="746" t="s">
        <v>2512</v>
      </c>
      <c r="AV203" s="788" t="s">
        <v>1820</v>
      </c>
      <c r="AW203" s="788" t="s">
        <v>1820</v>
      </c>
      <c r="AX203" s="746"/>
      <c r="AY203" s="788" t="s">
        <v>2513</v>
      </c>
      <c r="AZ203" s="788" t="s">
        <v>1820</v>
      </c>
      <c r="BA203" s="746"/>
      <c r="BC203" s="121" t="s">
        <v>1820</v>
      </c>
      <c r="BD203" s="121" t="s">
        <v>2514</v>
      </c>
      <c r="BE203" s="122" t="s">
        <v>1820</v>
      </c>
      <c r="BF203" s="221"/>
      <c r="BG203" s="216" t="s">
        <v>1696</v>
      </c>
      <c r="BH203" s="216" t="s">
        <v>2515</v>
      </c>
    </row>
    <row r="204" spans="1:60" x14ac:dyDescent="0.25">
      <c r="A204" s="787" t="s">
        <v>1820</v>
      </c>
      <c r="B204" s="788" t="s">
        <v>1820</v>
      </c>
      <c r="C204" s="788" t="s">
        <v>1820</v>
      </c>
      <c r="D204" s="746"/>
      <c r="E204" s="746"/>
      <c r="F204" s="788" t="s">
        <v>2516</v>
      </c>
      <c r="G204" s="788" t="s">
        <v>1820</v>
      </c>
      <c r="H204" s="746"/>
      <c r="I204" s="788" t="s">
        <v>1820</v>
      </c>
      <c r="J204" s="746" t="s">
        <v>2517</v>
      </c>
      <c r="K204" s="788" t="s">
        <v>1820</v>
      </c>
      <c r="L204" s="788" t="s">
        <v>1820</v>
      </c>
      <c r="M204" s="788" t="s">
        <v>1820</v>
      </c>
      <c r="N204" s="746"/>
      <c r="O204" s="746"/>
      <c r="P204" s="746" t="s">
        <v>2518</v>
      </c>
      <c r="Q204" s="746"/>
      <c r="R204" s="746" t="s">
        <v>2519</v>
      </c>
      <c r="S204" s="746" t="s">
        <v>2520</v>
      </c>
      <c r="T204" s="788" t="s">
        <v>1820</v>
      </c>
      <c r="U204" s="746"/>
      <c r="V204" s="788" t="s">
        <v>1820</v>
      </c>
      <c r="W204" s="788"/>
      <c r="X204" s="746"/>
      <c r="Y204" s="788" t="s">
        <v>1820</v>
      </c>
      <c r="Z204" s="788" t="s">
        <v>1820</v>
      </c>
      <c r="AA204" s="788" t="s">
        <v>1820</v>
      </c>
      <c r="AB204" s="746"/>
      <c r="AC204" s="788" t="s">
        <v>1820</v>
      </c>
      <c r="AD204" s="788" t="s">
        <v>1820</v>
      </c>
      <c r="AE204" s="746"/>
      <c r="AF204" s="788" t="s">
        <v>1820</v>
      </c>
      <c r="AG204" s="746"/>
      <c r="AH204" s="788" t="s">
        <v>1820</v>
      </c>
      <c r="AI204" s="788" t="s">
        <v>1820</v>
      </c>
      <c r="AJ204" s="788" t="s">
        <v>1820</v>
      </c>
      <c r="AK204" s="746"/>
      <c r="AL204" s="788" t="s">
        <v>1820</v>
      </c>
      <c r="AM204" s="788" t="s">
        <v>1820</v>
      </c>
      <c r="AN204" s="746" t="s">
        <v>2521</v>
      </c>
      <c r="AO204" s="788" t="s">
        <v>1820</v>
      </c>
      <c r="AP204" s="788" t="s">
        <v>1820</v>
      </c>
      <c r="AQ204" s="746" t="s">
        <v>2522</v>
      </c>
      <c r="AR204" s="746"/>
      <c r="AS204" s="788" t="s">
        <v>1820</v>
      </c>
      <c r="AT204" s="788" t="s">
        <v>1820</v>
      </c>
      <c r="AU204" s="746" t="s">
        <v>2523</v>
      </c>
      <c r="AV204" s="788" t="s">
        <v>1820</v>
      </c>
      <c r="AW204" s="788" t="s">
        <v>1820</v>
      </c>
      <c r="AX204" s="746"/>
      <c r="AY204" s="788" t="s">
        <v>2524</v>
      </c>
      <c r="AZ204" s="788" t="s">
        <v>1820</v>
      </c>
      <c r="BA204" s="746"/>
      <c r="BC204" s="121" t="s">
        <v>1820</v>
      </c>
      <c r="BD204" s="121" t="s">
        <v>2525</v>
      </c>
      <c r="BE204" s="122" t="s">
        <v>1820</v>
      </c>
      <c r="BF204" s="221"/>
      <c r="BG204" s="216" t="s">
        <v>1697</v>
      </c>
      <c r="BH204" s="216" t="s">
        <v>2526</v>
      </c>
    </row>
    <row r="205" spans="1:60" x14ac:dyDescent="0.25">
      <c r="A205" s="787" t="s">
        <v>1820</v>
      </c>
      <c r="B205" s="788" t="s">
        <v>1820</v>
      </c>
      <c r="C205" s="788" t="s">
        <v>1820</v>
      </c>
      <c r="D205" s="746"/>
      <c r="E205" s="746"/>
      <c r="F205" s="788" t="s">
        <v>2527</v>
      </c>
      <c r="G205" s="788" t="s">
        <v>1820</v>
      </c>
      <c r="H205" s="746"/>
      <c r="I205" s="788" t="s">
        <v>1820</v>
      </c>
      <c r="J205" s="746" t="s">
        <v>2528</v>
      </c>
      <c r="K205" s="788" t="s">
        <v>1820</v>
      </c>
      <c r="L205" s="788" t="s">
        <v>1820</v>
      </c>
      <c r="M205" s="788" t="s">
        <v>1820</v>
      </c>
      <c r="N205" s="746"/>
      <c r="O205" s="746"/>
      <c r="P205" s="746" t="s">
        <v>2529</v>
      </c>
      <c r="Q205" s="746"/>
      <c r="R205" s="746" t="s">
        <v>2530</v>
      </c>
      <c r="S205" s="746" t="s">
        <v>2531</v>
      </c>
      <c r="T205" s="788" t="s">
        <v>1820</v>
      </c>
      <c r="U205" s="746"/>
      <c r="V205" s="788" t="s">
        <v>1820</v>
      </c>
      <c r="W205" s="746"/>
      <c r="X205" s="746"/>
      <c r="Y205" s="788" t="s">
        <v>1820</v>
      </c>
      <c r="Z205" s="788" t="s">
        <v>1820</v>
      </c>
      <c r="AA205" s="788" t="s">
        <v>1820</v>
      </c>
      <c r="AB205" s="746"/>
      <c r="AC205" s="788" t="s">
        <v>1820</v>
      </c>
      <c r="AD205" s="788" t="s">
        <v>1820</v>
      </c>
      <c r="AE205" s="746"/>
      <c r="AF205" s="788" t="s">
        <v>1820</v>
      </c>
      <c r="AG205" s="746"/>
      <c r="AH205" s="788" t="s">
        <v>1820</v>
      </c>
      <c r="AI205" s="788" t="s">
        <v>1820</v>
      </c>
      <c r="AJ205" s="788" t="s">
        <v>1820</v>
      </c>
      <c r="AK205" s="746"/>
      <c r="AL205" s="788" t="s">
        <v>1820</v>
      </c>
      <c r="AM205" s="788" t="s">
        <v>1820</v>
      </c>
      <c r="AN205" s="746" t="s">
        <v>2532</v>
      </c>
      <c r="AO205" s="788" t="s">
        <v>1820</v>
      </c>
      <c r="AP205" s="788" t="s">
        <v>1820</v>
      </c>
      <c r="AQ205" s="788" t="s">
        <v>2533</v>
      </c>
      <c r="AR205" s="746"/>
      <c r="AS205" s="788" t="s">
        <v>1820</v>
      </c>
      <c r="AT205" s="788" t="s">
        <v>1820</v>
      </c>
      <c r="AU205" s="746" t="s">
        <v>2534</v>
      </c>
      <c r="AV205" s="788" t="s">
        <v>1820</v>
      </c>
      <c r="AW205" s="788" t="s">
        <v>1820</v>
      </c>
      <c r="AX205" s="746"/>
      <c r="AY205" s="788" t="s">
        <v>2535</v>
      </c>
      <c r="AZ205" s="788" t="s">
        <v>1820</v>
      </c>
      <c r="BA205" s="746"/>
      <c r="BC205" s="121" t="s">
        <v>1820</v>
      </c>
      <c r="BD205" s="121" t="s">
        <v>2536</v>
      </c>
      <c r="BE205" s="122" t="s">
        <v>1820</v>
      </c>
      <c r="BF205" s="221"/>
      <c r="BG205" s="216" t="s">
        <v>1698</v>
      </c>
      <c r="BH205" s="216" t="s">
        <v>2537</v>
      </c>
    </row>
    <row r="206" spans="1:60" x14ac:dyDescent="0.25">
      <c r="A206" s="787" t="s">
        <v>1820</v>
      </c>
      <c r="B206" s="788" t="s">
        <v>1820</v>
      </c>
      <c r="C206" s="788" t="s">
        <v>1820</v>
      </c>
      <c r="D206" s="746"/>
      <c r="E206" s="746"/>
      <c r="F206" s="788" t="s">
        <v>1820</v>
      </c>
      <c r="G206" s="788" t="s">
        <v>1820</v>
      </c>
      <c r="H206" s="746"/>
      <c r="I206" s="788" t="s">
        <v>1820</v>
      </c>
      <c r="J206" s="746" t="s">
        <v>2538</v>
      </c>
      <c r="K206" s="788" t="s">
        <v>1820</v>
      </c>
      <c r="L206" s="788" t="s">
        <v>1820</v>
      </c>
      <c r="M206" s="788" t="s">
        <v>1820</v>
      </c>
      <c r="N206" s="746"/>
      <c r="O206" s="746"/>
      <c r="P206" s="746" t="s">
        <v>2539</v>
      </c>
      <c r="Q206" s="746"/>
      <c r="R206" s="746" t="s">
        <v>2540</v>
      </c>
      <c r="S206" s="746" t="s">
        <v>2541</v>
      </c>
      <c r="T206" s="788" t="s">
        <v>1820</v>
      </c>
      <c r="U206" s="746"/>
      <c r="V206" s="788" t="s">
        <v>1820</v>
      </c>
      <c r="W206" s="788" t="s">
        <v>1820</v>
      </c>
      <c r="X206" s="746"/>
      <c r="Y206" s="788" t="s">
        <v>1820</v>
      </c>
      <c r="Z206" s="788" t="s">
        <v>1820</v>
      </c>
      <c r="AA206" s="788" t="s">
        <v>1820</v>
      </c>
      <c r="AB206" s="746"/>
      <c r="AC206" s="788" t="s">
        <v>1820</v>
      </c>
      <c r="AD206" s="788" t="s">
        <v>1820</v>
      </c>
      <c r="AE206" s="746"/>
      <c r="AF206" s="788" t="s">
        <v>1820</v>
      </c>
      <c r="AG206" s="746"/>
      <c r="AH206" s="788" t="s">
        <v>1820</v>
      </c>
      <c r="AI206" s="788" t="s">
        <v>1820</v>
      </c>
      <c r="AJ206" s="788" t="s">
        <v>1820</v>
      </c>
      <c r="AK206" s="746"/>
      <c r="AL206" s="788" t="s">
        <v>1820</v>
      </c>
      <c r="AM206" s="788" t="s">
        <v>1820</v>
      </c>
      <c r="AN206" s="746" t="s">
        <v>2542</v>
      </c>
      <c r="AO206" s="788" t="s">
        <v>1820</v>
      </c>
      <c r="AP206" s="788" t="s">
        <v>1820</v>
      </c>
      <c r="AQ206" s="788"/>
      <c r="AR206" s="746"/>
      <c r="AS206" s="788" t="s">
        <v>1820</v>
      </c>
      <c r="AT206" s="788" t="s">
        <v>1820</v>
      </c>
      <c r="AU206" s="746" t="s">
        <v>2543</v>
      </c>
      <c r="AV206" s="788" t="s">
        <v>1820</v>
      </c>
      <c r="AW206" s="788" t="s">
        <v>1820</v>
      </c>
      <c r="AX206" s="746"/>
      <c r="AY206" s="788" t="s">
        <v>2544</v>
      </c>
      <c r="AZ206" s="788" t="s">
        <v>1820</v>
      </c>
      <c r="BA206" s="746"/>
      <c r="BC206" s="121" t="s">
        <v>1820</v>
      </c>
      <c r="BD206" s="121" t="s">
        <v>2545</v>
      </c>
      <c r="BE206" s="122" t="s">
        <v>1820</v>
      </c>
      <c r="BF206" s="221"/>
      <c r="BG206" s="216" t="s">
        <v>1699</v>
      </c>
      <c r="BH206" s="216" t="s">
        <v>2546</v>
      </c>
    </row>
    <row r="207" spans="1:60" x14ac:dyDescent="0.25">
      <c r="A207" s="787" t="s">
        <v>1820</v>
      </c>
      <c r="B207" s="788" t="s">
        <v>1820</v>
      </c>
      <c r="C207" s="788" t="s">
        <v>1820</v>
      </c>
      <c r="D207" s="746"/>
      <c r="E207" s="746"/>
      <c r="F207" s="788" t="s">
        <v>1820</v>
      </c>
      <c r="G207" s="788" t="s">
        <v>1820</v>
      </c>
      <c r="H207" s="746"/>
      <c r="I207" s="788" t="s">
        <v>1820</v>
      </c>
      <c r="J207" s="746" t="s">
        <v>2547</v>
      </c>
      <c r="K207" s="788" t="s">
        <v>1820</v>
      </c>
      <c r="L207" s="788" t="s">
        <v>1820</v>
      </c>
      <c r="M207" s="788" t="s">
        <v>1820</v>
      </c>
      <c r="N207" s="746"/>
      <c r="O207" s="746"/>
      <c r="P207" s="746" t="s">
        <v>2548</v>
      </c>
      <c r="Q207" s="746"/>
      <c r="R207" s="788" t="s">
        <v>2549</v>
      </c>
      <c r="S207" s="746" t="s">
        <v>2550</v>
      </c>
      <c r="T207" s="788" t="s">
        <v>1820</v>
      </c>
      <c r="U207" s="746"/>
      <c r="V207" s="788" t="s">
        <v>1820</v>
      </c>
      <c r="W207" s="788" t="s">
        <v>1820</v>
      </c>
      <c r="X207" s="746"/>
      <c r="Y207" s="788" t="s">
        <v>1820</v>
      </c>
      <c r="Z207" s="788" t="s">
        <v>1820</v>
      </c>
      <c r="AA207" s="788" t="s">
        <v>1820</v>
      </c>
      <c r="AB207" s="746"/>
      <c r="AC207" s="788" t="s">
        <v>1820</v>
      </c>
      <c r="AD207" s="788" t="s">
        <v>1820</v>
      </c>
      <c r="AE207" s="746"/>
      <c r="AF207" s="788" t="s">
        <v>1820</v>
      </c>
      <c r="AG207" s="746"/>
      <c r="AH207" s="788" t="s">
        <v>1820</v>
      </c>
      <c r="AI207" s="788" t="s">
        <v>1820</v>
      </c>
      <c r="AJ207" s="788" t="s">
        <v>1820</v>
      </c>
      <c r="AK207" s="746"/>
      <c r="AL207" s="788" t="s">
        <v>1820</v>
      </c>
      <c r="AM207" s="788" t="s">
        <v>1820</v>
      </c>
      <c r="AN207" s="746" t="s">
        <v>2551</v>
      </c>
      <c r="AO207" s="788" t="s">
        <v>1820</v>
      </c>
      <c r="AP207" s="788" t="s">
        <v>1820</v>
      </c>
      <c r="AQ207" s="788"/>
      <c r="AR207" s="746"/>
      <c r="AS207" s="788" t="s">
        <v>1820</v>
      </c>
      <c r="AT207" s="788" t="s">
        <v>1820</v>
      </c>
      <c r="AU207" s="746" t="s">
        <v>2552</v>
      </c>
      <c r="AV207" s="788" t="s">
        <v>1820</v>
      </c>
      <c r="AW207" s="788" t="s">
        <v>1820</v>
      </c>
      <c r="AX207" s="746"/>
      <c r="AY207" s="788" t="s">
        <v>2553</v>
      </c>
      <c r="AZ207" s="788" t="s">
        <v>1820</v>
      </c>
      <c r="BA207" s="746"/>
      <c r="BC207" s="121" t="s">
        <v>1820</v>
      </c>
      <c r="BD207" s="121" t="s">
        <v>2554</v>
      </c>
      <c r="BE207" s="122" t="s">
        <v>1820</v>
      </c>
      <c r="BF207" s="221"/>
      <c r="BG207" s="216" t="s">
        <v>1700</v>
      </c>
      <c r="BH207" s="216" t="s">
        <v>2555</v>
      </c>
    </row>
    <row r="208" spans="1:60" x14ac:dyDescent="0.25">
      <c r="A208" s="787" t="s">
        <v>1820</v>
      </c>
      <c r="B208" s="788" t="s">
        <v>1820</v>
      </c>
      <c r="C208" s="788" t="s">
        <v>1820</v>
      </c>
      <c r="D208" s="746"/>
      <c r="E208" s="746"/>
      <c r="F208" s="788" t="s">
        <v>1820</v>
      </c>
      <c r="G208" s="788" t="s">
        <v>1820</v>
      </c>
      <c r="H208" s="746"/>
      <c r="I208" s="788" t="s">
        <v>1820</v>
      </c>
      <c r="J208" s="746" t="s">
        <v>2556</v>
      </c>
      <c r="K208" s="788" t="s">
        <v>1820</v>
      </c>
      <c r="L208" s="788" t="s">
        <v>1820</v>
      </c>
      <c r="M208" s="788" t="s">
        <v>1820</v>
      </c>
      <c r="N208" s="746"/>
      <c r="O208" s="746"/>
      <c r="P208" s="746" t="s">
        <v>2557</v>
      </c>
      <c r="Q208" s="746"/>
      <c r="R208" s="788" t="s">
        <v>2558</v>
      </c>
      <c r="S208" s="746" t="s">
        <v>2559</v>
      </c>
      <c r="T208" s="788" t="s">
        <v>1820</v>
      </c>
      <c r="U208" s="746"/>
      <c r="V208" s="788" t="s">
        <v>1820</v>
      </c>
      <c r="W208" s="788" t="s">
        <v>1820</v>
      </c>
      <c r="X208" s="746"/>
      <c r="Y208" s="788" t="s">
        <v>1820</v>
      </c>
      <c r="Z208" s="788" t="s">
        <v>1820</v>
      </c>
      <c r="AA208" s="788" t="s">
        <v>1820</v>
      </c>
      <c r="AB208" s="746"/>
      <c r="AC208" s="788" t="s">
        <v>1820</v>
      </c>
      <c r="AD208" s="788" t="s">
        <v>1820</v>
      </c>
      <c r="AE208" s="746"/>
      <c r="AF208" s="788" t="s">
        <v>1820</v>
      </c>
      <c r="AG208" s="746"/>
      <c r="AH208" s="788" t="s">
        <v>1820</v>
      </c>
      <c r="AI208" s="788" t="s">
        <v>1820</v>
      </c>
      <c r="AJ208" s="788" t="s">
        <v>1820</v>
      </c>
      <c r="AK208" s="746"/>
      <c r="AL208" s="788" t="s">
        <v>1820</v>
      </c>
      <c r="AM208" s="788" t="s">
        <v>1820</v>
      </c>
      <c r="AN208" s="746" t="s">
        <v>2560</v>
      </c>
      <c r="AO208" s="788" t="s">
        <v>1820</v>
      </c>
      <c r="AP208" s="788" t="s">
        <v>1820</v>
      </c>
      <c r="AQ208" s="788"/>
      <c r="AR208" s="746"/>
      <c r="AS208" s="788" t="s">
        <v>1820</v>
      </c>
      <c r="AT208" s="788" t="s">
        <v>1820</v>
      </c>
      <c r="AU208" s="746" t="s">
        <v>2561</v>
      </c>
      <c r="AV208" s="788" t="s">
        <v>1820</v>
      </c>
      <c r="AW208" s="788" t="s">
        <v>1820</v>
      </c>
      <c r="AX208" s="746"/>
      <c r="AY208" s="788" t="s">
        <v>2562</v>
      </c>
      <c r="AZ208" s="788" t="s">
        <v>1820</v>
      </c>
      <c r="BA208" s="746"/>
      <c r="BC208" s="121" t="s">
        <v>1820</v>
      </c>
      <c r="BD208" s="121" t="s">
        <v>2563</v>
      </c>
      <c r="BE208" s="122" t="s">
        <v>1820</v>
      </c>
      <c r="BF208" s="221"/>
      <c r="BG208" s="216" t="s">
        <v>1701</v>
      </c>
      <c r="BH208" s="216" t="s">
        <v>2564</v>
      </c>
    </row>
    <row r="209" spans="1:60" x14ac:dyDescent="0.25">
      <c r="A209" s="787" t="s">
        <v>1820</v>
      </c>
      <c r="B209" s="788" t="s">
        <v>1820</v>
      </c>
      <c r="C209" s="788" t="s">
        <v>1820</v>
      </c>
      <c r="D209" s="746"/>
      <c r="E209" s="746"/>
      <c r="F209" s="788" t="s">
        <v>1820</v>
      </c>
      <c r="G209" s="788" t="s">
        <v>1820</v>
      </c>
      <c r="H209" s="746"/>
      <c r="I209" s="788" t="s">
        <v>1820</v>
      </c>
      <c r="J209" s="746" t="s">
        <v>2565</v>
      </c>
      <c r="K209" s="788" t="s">
        <v>1820</v>
      </c>
      <c r="L209" s="788" t="s">
        <v>1820</v>
      </c>
      <c r="M209" s="788" t="s">
        <v>1820</v>
      </c>
      <c r="N209" s="746"/>
      <c r="O209" s="746"/>
      <c r="P209" s="746" t="s">
        <v>2566</v>
      </c>
      <c r="Q209" s="746"/>
      <c r="R209" s="788" t="s">
        <v>2567</v>
      </c>
      <c r="S209" s="746" t="s">
        <v>2568</v>
      </c>
      <c r="T209" s="788" t="s">
        <v>1820</v>
      </c>
      <c r="U209" s="746"/>
      <c r="V209" s="788" t="s">
        <v>1820</v>
      </c>
      <c r="W209" s="788" t="s">
        <v>1820</v>
      </c>
      <c r="X209" s="746"/>
      <c r="Y209" s="788" t="s">
        <v>1820</v>
      </c>
      <c r="Z209" s="788" t="s">
        <v>1820</v>
      </c>
      <c r="AA209" s="788" t="s">
        <v>1820</v>
      </c>
      <c r="AB209" s="746"/>
      <c r="AC209" s="788" t="s">
        <v>1820</v>
      </c>
      <c r="AD209" s="788" t="s">
        <v>1820</v>
      </c>
      <c r="AE209" s="746"/>
      <c r="AF209" s="788" t="s">
        <v>1820</v>
      </c>
      <c r="AG209" s="746"/>
      <c r="AH209" s="788" t="s">
        <v>1820</v>
      </c>
      <c r="AI209" s="788" t="s">
        <v>1820</v>
      </c>
      <c r="AJ209" s="788" t="s">
        <v>1820</v>
      </c>
      <c r="AK209" s="746"/>
      <c r="AL209" s="788" t="s">
        <v>1820</v>
      </c>
      <c r="AM209" s="788" t="s">
        <v>1820</v>
      </c>
      <c r="AN209" s="746" t="s">
        <v>2569</v>
      </c>
      <c r="AO209" s="788" t="s">
        <v>1820</v>
      </c>
      <c r="AP209" s="788" t="s">
        <v>1820</v>
      </c>
      <c r="AQ209" s="788" t="s">
        <v>1820</v>
      </c>
      <c r="AR209" s="746"/>
      <c r="AS209" s="788" t="s">
        <v>1820</v>
      </c>
      <c r="AT209" s="788" t="s">
        <v>1820</v>
      </c>
      <c r="AU209" s="746" t="s">
        <v>2570</v>
      </c>
      <c r="AV209" s="788" t="s">
        <v>1820</v>
      </c>
      <c r="AW209" s="788" t="s">
        <v>1820</v>
      </c>
      <c r="AX209" s="746"/>
      <c r="AY209" s="788" t="s">
        <v>2571</v>
      </c>
      <c r="AZ209" s="788" t="s">
        <v>1820</v>
      </c>
      <c r="BA209" s="746"/>
      <c r="BC209" s="121" t="s">
        <v>1820</v>
      </c>
      <c r="BD209" s="121" t="s">
        <v>2572</v>
      </c>
      <c r="BE209" s="122" t="s">
        <v>1820</v>
      </c>
      <c r="BF209" s="221"/>
      <c r="BG209" s="216" t="s">
        <v>1702</v>
      </c>
      <c r="BH209" s="216" t="s">
        <v>2573</v>
      </c>
    </row>
    <row r="210" spans="1:60" x14ac:dyDescent="0.25">
      <c r="A210" s="787" t="s">
        <v>1820</v>
      </c>
      <c r="B210" s="788" t="s">
        <v>1820</v>
      </c>
      <c r="C210" s="788" t="s">
        <v>1820</v>
      </c>
      <c r="D210" s="746"/>
      <c r="E210" s="746"/>
      <c r="F210" s="788" t="s">
        <v>1820</v>
      </c>
      <c r="G210" s="788" t="s">
        <v>1820</v>
      </c>
      <c r="H210" s="746"/>
      <c r="I210" s="788" t="s">
        <v>1820</v>
      </c>
      <c r="J210" s="746" t="s">
        <v>2574</v>
      </c>
      <c r="K210" s="788" t="s">
        <v>1820</v>
      </c>
      <c r="L210" s="788" t="s">
        <v>1820</v>
      </c>
      <c r="M210" s="788" t="s">
        <v>1820</v>
      </c>
      <c r="N210" s="746"/>
      <c r="O210" s="746"/>
      <c r="P210" s="788"/>
      <c r="Q210" s="746"/>
      <c r="R210" s="788" t="s">
        <v>2575</v>
      </c>
      <c r="S210" s="746" t="s">
        <v>2576</v>
      </c>
      <c r="T210" s="788" t="s">
        <v>1820</v>
      </c>
      <c r="U210" s="746"/>
      <c r="V210" s="788" t="s">
        <v>1820</v>
      </c>
      <c r="W210" s="788" t="s">
        <v>1820</v>
      </c>
      <c r="X210" s="746"/>
      <c r="Y210" s="788" t="s">
        <v>1820</v>
      </c>
      <c r="Z210" s="788" t="s">
        <v>1820</v>
      </c>
      <c r="AA210" s="788" t="s">
        <v>1820</v>
      </c>
      <c r="AB210" s="746"/>
      <c r="AC210" s="788" t="s">
        <v>1820</v>
      </c>
      <c r="AD210" s="788" t="s">
        <v>1820</v>
      </c>
      <c r="AE210" s="746"/>
      <c r="AF210" s="788" t="s">
        <v>1820</v>
      </c>
      <c r="AG210" s="746"/>
      <c r="AH210" s="788" t="s">
        <v>1820</v>
      </c>
      <c r="AI210" s="788" t="s">
        <v>1820</v>
      </c>
      <c r="AJ210" s="788" t="s">
        <v>1820</v>
      </c>
      <c r="AK210" s="746"/>
      <c r="AL210" s="788" t="s">
        <v>1820</v>
      </c>
      <c r="AM210" s="788" t="s">
        <v>1820</v>
      </c>
      <c r="AN210" s="746" t="s">
        <v>2577</v>
      </c>
      <c r="AO210" s="788" t="s">
        <v>1820</v>
      </c>
      <c r="AP210" s="788" t="s">
        <v>1820</v>
      </c>
      <c r="AQ210" s="788" t="s">
        <v>1820</v>
      </c>
      <c r="AR210" s="746"/>
      <c r="AS210" s="788" t="s">
        <v>1820</v>
      </c>
      <c r="AT210" s="788" t="s">
        <v>1820</v>
      </c>
      <c r="AU210" s="788" t="s">
        <v>2578</v>
      </c>
      <c r="AV210" s="788" t="s">
        <v>1820</v>
      </c>
      <c r="AW210" s="788" t="s">
        <v>1820</v>
      </c>
      <c r="AX210" s="746"/>
      <c r="AY210" s="788" t="s">
        <v>2579</v>
      </c>
      <c r="AZ210" s="788" t="s">
        <v>1820</v>
      </c>
      <c r="BA210" s="746"/>
      <c r="BC210" s="121" t="s">
        <v>1820</v>
      </c>
      <c r="BD210" s="121" t="s">
        <v>2580</v>
      </c>
      <c r="BE210" s="122" t="s">
        <v>1820</v>
      </c>
      <c r="BF210" s="221"/>
      <c r="BG210" s="216" t="s">
        <v>1703</v>
      </c>
      <c r="BH210" s="216" t="s">
        <v>2581</v>
      </c>
    </row>
    <row r="211" spans="1:60" x14ac:dyDescent="0.25">
      <c r="A211" s="787" t="s">
        <v>1820</v>
      </c>
      <c r="B211" s="788" t="s">
        <v>1820</v>
      </c>
      <c r="C211" s="788" t="s">
        <v>1820</v>
      </c>
      <c r="D211" s="746"/>
      <c r="E211" s="746"/>
      <c r="F211" s="788" t="s">
        <v>1820</v>
      </c>
      <c r="G211" s="788" t="s">
        <v>1820</v>
      </c>
      <c r="H211" s="746"/>
      <c r="I211" s="788" t="s">
        <v>1820</v>
      </c>
      <c r="J211" s="746" t="s">
        <v>2582</v>
      </c>
      <c r="K211" s="788" t="s">
        <v>1820</v>
      </c>
      <c r="L211" s="788" t="s">
        <v>1820</v>
      </c>
      <c r="M211" s="788" t="s">
        <v>1820</v>
      </c>
      <c r="N211" s="746"/>
      <c r="O211" s="746"/>
      <c r="P211" s="788" t="s">
        <v>1820</v>
      </c>
      <c r="Q211" s="746"/>
      <c r="R211" s="788" t="s">
        <v>2583</v>
      </c>
      <c r="S211" s="746" t="s">
        <v>2584</v>
      </c>
      <c r="T211" s="788" t="s">
        <v>1820</v>
      </c>
      <c r="U211" s="746"/>
      <c r="V211" s="788" t="s">
        <v>1820</v>
      </c>
      <c r="W211" s="788" t="s">
        <v>1820</v>
      </c>
      <c r="X211" s="746"/>
      <c r="Y211" s="788" t="s">
        <v>1820</v>
      </c>
      <c r="Z211" s="788" t="s">
        <v>1820</v>
      </c>
      <c r="AA211" s="788" t="s">
        <v>1820</v>
      </c>
      <c r="AB211" s="746"/>
      <c r="AC211" s="788" t="s">
        <v>1820</v>
      </c>
      <c r="AD211" s="788" t="s">
        <v>1820</v>
      </c>
      <c r="AE211" s="746"/>
      <c r="AF211" s="788" t="s">
        <v>1820</v>
      </c>
      <c r="AG211" s="746"/>
      <c r="AH211" s="788" t="s">
        <v>1820</v>
      </c>
      <c r="AI211" s="788" t="s">
        <v>1820</v>
      </c>
      <c r="AJ211" s="788" t="s">
        <v>1820</v>
      </c>
      <c r="AK211" s="746"/>
      <c r="AL211" s="788" t="s">
        <v>1820</v>
      </c>
      <c r="AM211" s="788" t="s">
        <v>1820</v>
      </c>
      <c r="AN211" s="746" t="s">
        <v>2585</v>
      </c>
      <c r="AO211" s="788" t="s">
        <v>1820</v>
      </c>
      <c r="AP211" s="788" t="s">
        <v>1820</v>
      </c>
      <c r="AQ211" s="788" t="s">
        <v>1820</v>
      </c>
      <c r="AR211" s="746"/>
      <c r="AS211" s="788" t="s">
        <v>1820</v>
      </c>
      <c r="AT211" s="788" t="s">
        <v>1820</v>
      </c>
      <c r="AU211" s="788" t="s">
        <v>2586</v>
      </c>
      <c r="AV211" s="788" t="s">
        <v>1820</v>
      </c>
      <c r="AW211" s="788" t="s">
        <v>1820</v>
      </c>
      <c r="AX211" s="746"/>
      <c r="AY211" s="788" t="s">
        <v>2587</v>
      </c>
      <c r="AZ211" s="788" t="s">
        <v>1820</v>
      </c>
      <c r="BA211" s="746"/>
      <c r="BC211" s="121" t="s">
        <v>1820</v>
      </c>
      <c r="BD211" s="121" t="s">
        <v>2588</v>
      </c>
      <c r="BE211" s="122" t="s">
        <v>1820</v>
      </c>
      <c r="BF211" s="221"/>
      <c r="BG211" s="216" t="s">
        <v>1704</v>
      </c>
      <c r="BH211" s="216" t="s">
        <v>2589</v>
      </c>
    </row>
    <row r="212" spans="1:60" x14ac:dyDescent="0.25">
      <c r="A212" s="787" t="s">
        <v>1820</v>
      </c>
      <c r="B212" s="788" t="s">
        <v>1820</v>
      </c>
      <c r="C212" s="788" t="s">
        <v>1820</v>
      </c>
      <c r="D212" s="746"/>
      <c r="E212" s="746"/>
      <c r="F212" s="788" t="s">
        <v>1820</v>
      </c>
      <c r="G212" s="788" t="s">
        <v>1820</v>
      </c>
      <c r="H212" s="746"/>
      <c r="I212" s="788" t="s">
        <v>1820</v>
      </c>
      <c r="J212" s="788" t="s">
        <v>2590</v>
      </c>
      <c r="K212" s="788" t="s">
        <v>1820</v>
      </c>
      <c r="L212" s="788" t="s">
        <v>1820</v>
      </c>
      <c r="M212" s="788" t="s">
        <v>1820</v>
      </c>
      <c r="N212" s="746"/>
      <c r="O212" s="746"/>
      <c r="P212" s="788" t="s">
        <v>1820</v>
      </c>
      <c r="Q212" s="746"/>
      <c r="R212" s="788" t="s">
        <v>2591</v>
      </c>
      <c r="S212" s="746" t="s">
        <v>2592</v>
      </c>
      <c r="T212" s="788" t="s">
        <v>1820</v>
      </c>
      <c r="U212" s="746"/>
      <c r="V212" s="788" t="s">
        <v>1820</v>
      </c>
      <c r="W212" s="788" t="s">
        <v>1820</v>
      </c>
      <c r="X212" s="746"/>
      <c r="Y212" s="788" t="s">
        <v>1820</v>
      </c>
      <c r="Z212" s="788" t="s">
        <v>1820</v>
      </c>
      <c r="AA212" s="788" t="s">
        <v>1820</v>
      </c>
      <c r="AB212" s="746"/>
      <c r="AC212" s="788" t="s">
        <v>1820</v>
      </c>
      <c r="AD212" s="788" t="s">
        <v>1820</v>
      </c>
      <c r="AE212" s="746"/>
      <c r="AF212" s="788" t="s">
        <v>1820</v>
      </c>
      <c r="AG212" s="746"/>
      <c r="AH212" s="788" t="s">
        <v>1820</v>
      </c>
      <c r="AI212" s="788" t="s">
        <v>1820</v>
      </c>
      <c r="AJ212" s="788" t="s">
        <v>1820</v>
      </c>
      <c r="AK212" s="746"/>
      <c r="AL212" s="788" t="s">
        <v>1820</v>
      </c>
      <c r="AM212" s="788" t="s">
        <v>1820</v>
      </c>
      <c r="AN212" s="746" t="s">
        <v>2593</v>
      </c>
      <c r="AO212" s="788" t="s">
        <v>1820</v>
      </c>
      <c r="AP212" s="788" t="s">
        <v>1820</v>
      </c>
      <c r="AQ212" s="788" t="s">
        <v>1820</v>
      </c>
      <c r="AR212" s="746"/>
      <c r="AS212" s="788" t="s">
        <v>1820</v>
      </c>
      <c r="AT212" s="788" t="s">
        <v>1820</v>
      </c>
      <c r="AU212" s="788" t="s">
        <v>2594</v>
      </c>
      <c r="AV212" s="788" t="s">
        <v>1820</v>
      </c>
      <c r="AW212" s="788" t="s">
        <v>1820</v>
      </c>
      <c r="AX212" s="746"/>
      <c r="AY212" s="788" t="s">
        <v>2595</v>
      </c>
      <c r="AZ212" s="788" t="s">
        <v>1820</v>
      </c>
      <c r="BA212" s="746"/>
      <c r="BC212" s="121" t="s">
        <v>1820</v>
      </c>
      <c r="BD212" s="121" t="s">
        <v>2596</v>
      </c>
      <c r="BE212" s="122" t="s">
        <v>1820</v>
      </c>
      <c r="BF212" s="221"/>
      <c r="BG212" s="216" t="s">
        <v>1465</v>
      </c>
      <c r="BH212" t="s">
        <v>1466</v>
      </c>
    </row>
    <row r="213" spans="1:60" x14ac:dyDescent="0.25">
      <c r="A213" s="787" t="s">
        <v>1820</v>
      </c>
      <c r="B213" s="788" t="s">
        <v>1820</v>
      </c>
      <c r="C213" s="788" t="s">
        <v>1820</v>
      </c>
      <c r="D213" s="746"/>
      <c r="E213" s="746"/>
      <c r="F213" s="788" t="s">
        <v>1820</v>
      </c>
      <c r="G213" s="788" t="s">
        <v>1820</v>
      </c>
      <c r="H213" s="746"/>
      <c r="I213" s="788" t="s">
        <v>1820</v>
      </c>
      <c r="J213" s="788" t="s">
        <v>2597</v>
      </c>
      <c r="K213" s="788" t="s">
        <v>1820</v>
      </c>
      <c r="L213" s="788" t="s">
        <v>1820</v>
      </c>
      <c r="M213" s="788" t="s">
        <v>1820</v>
      </c>
      <c r="N213" s="746"/>
      <c r="O213" s="746"/>
      <c r="P213" s="788" t="s">
        <v>1820</v>
      </c>
      <c r="Q213" s="746"/>
      <c r="R213" s="788" t="s">
        <v>2598</v>
      </c>
      <c r="S213" s="746" t="s">
        <v>2599</v>
      </c>
      <c r="T213" s="788" t="s">
        <v>1820</v>
      </c>
      <c r="U213" s="746"/>
      <c r="V213" s="788" t="s">
        <v>1820</v>
      </c>
      <c r="W213" s="788" t="s">
        <v>1820</v>
      </c>
      <c r="X213" s="746"/>
      <c r="Y213" s="788" t="s">
        <v>1820</v>
      </c>
      <c r="Z213" s="788" t="s">
        <v>1820</v>
      </c>
      <c r="AA213" s="788" t="s">
        <v>1820</v>
      </c>
      <c r="AB213" s="746"/>
      <c r="AC213" s="788" t="s">
        <v>1820</v>
      </c>
      <c r="AD213" s="788" t="s">
        <v>1820</v>
      </c>
      <c r="AE213" s="746"/>
      <c r="AF213" s="788" t="s">
        <v>1820</v>
      </c>
      <c r="AG213" s="746"/>
      <c r="AH213" s="788" t="s">
        <v>1820</v>
      </c>
      <c r="AI213" s="788" t="s">
        <v>1820</v>
      </c>
      <c r="AJ213" s="788" t="s">
        <v>1820</v>
      </c>
      <c r="AK213" s="746"/>
      <c r="AL213" s="788" t="s">
        <v>1820</v>
      </c>
      <c r="AM213" s="788" t="s">
        <v>1820</v>
      </c>
      <c r="AN213" s="746" t="s">
        <v>2600</v>
      </c>
      <c r="AO213" s="788" t="s">
        <v>1820</v>
      </c>
      <c r="AP213" s="788" t="s">
        <v>1820</v>
      </c>
      <c r="AQ213" s="788" t="s">
        <v>1820</v>
      </c>
      <c r="AR213" s="746"/>
      <c r="AS213" s="788" t="s">
        <v>1820</v>
      </c>
      <c r="AT213" s="788" t="s">
        <v>1820</v>
      </c>
      <c r="AU213" s="788"/>
      <c r="AV213" s="788" t="s">
        <v>1820</v>
      </c>
      <c r="AW213" s="788" t="s">
        <v>1820</v>
      </c>
      <c r="AX213" s="746"/>
      <c r="AY213" s="788" t="s">
        <v>2601</v>
      </c>
      <c r="AZ213" s="788" t="s">
        <v>1820</v>
      </c>
      <c r="BA213" s="746"/>
      <c r="BC213" s="121" t="s">
        <v>1820</v>
      </c>
      <c r="BD213" s="121" t="s">
        <v>2602</v>
      </c>
      <c r="BE213" s="122" t="s">
        <v>1820</v>
      </c>
      <c r="BF213" s="221"/>
      <c r="BG213" s="216" t="s">
        <v>1705</v>
      </c>
      <c r="BH213" s="216" t="s">
        <v>2603</v>
      </c>
    </row>
    <row r="214" spans="1:60" x14ac:dyDescent="0.25">
      <c r="A214" s="787" t="s">
        <v>1820</v>
      </c>
      <c r="B214" s="788" t="s">
        <v>1820</v>
      </c>
      <c r="C214" s="788" t="s">
        <v>1820</v>
      </c>
      <c r="D214" s="746"/>
      <c r="E214" s="746"/>
      <c r="F214" s="788" t="s">
        <v>1820</v>
      </c>
      <c r="G214" s="788" t="s">
        <v>1820</v>
      </c>
      <c r="H214" s="746"/>
      <c r="I214" s="788" t="s">
        <v>1820</v>
      </c>
      <c r="J214" s="788" t="s">
        <v>2604</v>
      </c>
      <c r="K214" s="788" t="s">
        <v>1820</v>
      </c>
      <c r="L214" s="788" t="s">
        <v>1820</v>
      </c>
      <c r="M214" s="788" t="s">
        <v>1820</v>
      </c>
      <c r="N214" s="746"/>
      <c r="O214" s="746"/>
      <c r="P214" s="788" t="s">
        <v>1820</v>
      </c>
      <c r="Q214" s="746"/>
      <c r="R214" s="788" t="s">
        <v>2605</v>
      </c>
      <c r="S214" s="746" t="s">
        <v>2606</v>
      </c>
      <c r="T214" s="788" t="s">
        <v>1820</v>
      </c>
      <c r="U214" s="746"/>
      <c r="V214" s="788" t="s">
        <v>1820</v>
      </c>
      <c r="W214" s="788" t="s">
        <v>1820</v>
      </c>
      <c r="X214" s="746"/>
      <c r="Y214" s="788" t="s">
        <v>1820</v>
      </c>
      <c r="Z214" s="788" t="s">
        <v>1820</v>
      </c>
      <c r="AA214" s="788" t="s">
        <v>1820</v>
      </c>
      <c r="AB214" s="746"/>
      <c r="AC214" s="788" t="s">
        <v>1820</v>
      </c>
      <c r="AD214" s="788" t="s">
        <v>1820</v>
      </c>
      <c r="AE214" s="746"/>
      <c r="AF214" s="788" t="s">
        <v>1820</v>
      </c>
      <c r="AG214" s="746"/>
      <c r="AH214" s="788" t="s">
        <v>1820</v>
      </c>
      <c r="AI214" s="788" t="s">
        <v>1820</v>
      </c>
      <c r="AJ214" s="788" t="s">
        <v>1820</v>
      </c>
      <c r="AK214" s="746"/>
      <c r="AL214" s="788" t="s">
        <v>1820</v>
      </c>
      <c r="AM214" s="788" t="s">
        <v>1820</v>
      </c>
      <c r="AN214" s="746" t="s">
        <v>2607</v>
      </c>
      <c r="AO214" s="788" t="s">
        <v>1820</v>
      </c>
      <c r="AP214" s="788" t="s">
        <v>1820</v>
      </c>
      <c r="AQ214" s="788" t="s">
        <v>1820</v>
      </c>
      <c r="AR214" s="746"/>
      <c r="AS214" s="788" t="s">
        <v>1820</v>
      </c>
      <c r="AT214" s="788" t="s">
        <v>1820</v>
      </c>
      <c r="AU214" s="788"/>
      <c r="AV214" s="788" t="s">
        <v>1820</v>
      </c>
      <c r="AW214" s="788" t="s">
        <v>1820</v>
      </c>
      <c r="AX214" s="746"/>
      <c r="AY214" s="788" t="s">
        <v>2608</v>
      </c>
      <c r="AZ214" s="788" t="s">
        <v>1820</v>
      </c>
      <c r="BA214" s="746"/>
      <c r="BC214" s="121" t="s">
        <v>1820</v>
      </c>
      <c r="BD214" s="121" t="s">
        <v>2609</v>
      </c>
      <c r="BE214" s="122" t="s">
        <v>1820</v>
      </c>
      <c r="BF214" s="221"/>
      <c r="BG214" s="216" t="s">
        <v>1706</v>
      </c>
      <c r="BH214" s="216" t="s">
        <v>2610</v>
      </c>
    </row>
    <row r="215" spans="1:60" x14ac:dyDescent="0.25">
      <c r="A215" s="787" t="s">
        <v>1820</v>
      </c>
      <c r="B215" s="788" t="s">
        <v>1820</v>
      </c>
      <c r="C215" s="788" t="s">
        <v>1820</v>
      </c>
      <c r="D215" s="746"/>
      <c r="E215" s="746"/>
      <c r="F215" s="788" t="s">
        <v>1820</v>
      </c>
      <c r="G215" s="788" t="s">
        <v>1820</v>
      </c>
      <c r="H215" s="746"/>
      <c r="I215" s="788" t="s">
        <v>1820</v>
      </c>
      <c r="J215" s="788" t="s">
        <v>2611</v>
      </c>
      <c r="K215" s="788" t="s">
        <v>1820</v>
      </c>
      <c r="L215" s="788" t="s">
        <v>1820</v>
      </c>
      <c r="M215" s="788" t="s">
        <v>1820</v>
      </c>
      <c r="N215" s="746"/>
      <c r="O215" s="746"/>
      <c r="P215" s="788" t="s">
        <v>1820</v>
      </c>
      <c r="Q215" s="746"/>
      <c r="R215" s="788" t="s">
        <v>2612</v>
      </c>
      <c r="S215" s="746" t="s">
        <v>2613</v>
      </c>
      <c r="T215" s="788" t="s">
        <v>1820</v>
      </c>
      <c r="U215" s="746"/>
      <c r="V215" s="788" t="s">
        <v>1820</v>
      </c>
      <c r="W215" s="788" t="s">
        <v>1820</v>
      </c>
      <c r="X215" s="746"/>
      <c r="Y215" s="788" t="s">
        <v>1820</v>
      </c>
      <c r="Z215" s="788" t="s">
        <v>1820</v>
      </c>
      <c r="AA215" s="788" t="s">
        <v>1820</v>
      </c>
      <c r="AB215" s="746"/>
      <c r="AC215" s="788" t="s">
        <v>1820</v>
      </c>
      <c r="AD215" s="788" t="s">
        <v>1820</v>
      </c>
      <c r="AE215" s="746"/>
      <c r="AF215" s="788" t="s">
        <v>1820</v>
      </c>
      <c r="AG215" s="746"/>
      <c r="AH215" s="788" t="s">
        <v>1820</v>
      </c>
      <c r="AI215" s="788" t="s">
        <v>1820</v>
      </c>
      <c r="AJ215" s="788" t="s">
        <v>1820</v>
      </c>
      <c r="AK215" s="746"/>
      <c r="AL215" s="788" t="s">
        <v>1820</v>
      </c>
      <c r="AM215" s="788" t="s">
        <v>1820</v>
      </c>
      <c r="AN215" s="746" t="s">
        <v>2614</v>
      </c>
      <c r="AO215" s="788" t="s">
        <v>1820</v>
      </c>
      <c r="AP215" s="788" t="s">
        <v>1820</v>
      </c>
      <c r="AQ215" s="788" t="s">
        <v>1820</v>
      </c>
      <c r="AR215" s="746"/>
      <c r="AS215" s="788" t="s">
        <v>1820</v>
      </c>
      <c r="AT215" s="788" t="s">
        <v>1820</v>
      </c>
      <c r="AU215" s="788" t="s">
        <v>1820</v>
      </c>
      <c r="AV215" s="788" t="s">
        <v>1820</v>
      </c>
      <c r="AW215" s="788" t="s">
        <v>1820</v>
      </c>
      <c r="AX215" s="746"/>
      <c r="AY215" s="788" t="s">
        <v>2615</v>
      </c>
      <c r="AZ215" s="788" t="s">
        <v>1820</v>
      </c>
      <c r="BA215" s="746"/>
      <c r="BC215" s="121" t="s">
        <v>1820</v>
      </c>
      <c r="BD215" s="121" t="s">
        <v>2616</v>
      </c>
      <c r="BE215" s="122" t="s">
        <v>1820</v>
      </c>
      <c r="BF215" s="221"/>
      <c r="BG215" s="216" t="s">
        <v>1707</v>
      </c>
      <c r="BH215" s="216" t="s">
        <v>2617</v>
      </c>
    </row>
    <row r="216" spans="1:60" x14ac:dyDescent="0.25">
      <c r="A216" s="787" t="s">
        <v>1820</v>
      </c>
      <c r="B216" s="788" t="s">
        <v>1820</v>
      </c>
      <c r="C216" s="788" t="s">
        <v>1820</v>
      </c>
      <c r="D216" s="746"/>
      <c r="E216" s="746"/>
      <c r="F216" s="788" t="s">
        <v>1820</v>
      </c>
      <c r="G216" s="788" t="s">
        <v>1820</v>
      </c>
      <c r="H216" s="746"/>
      <c r="I216" s="788" t="s">
        <v>1820</v>
      </c>
      <c r="J216" s="788" t="s">
        <v>2618</v>
      </c>
      <c r="K216" s="788" t="s">
        <v>1820</v>
      </c>
      <c r="L216" s="788" t="s">
        <v>1820</v>
      </c>
      <c r="M216" s="788" t="s">
        <v>1820</v>
      </c>
      <c r="N216" s="746"/>
      <c r="O216" s="746"/>
      <c r="P216" s="788" t="s">
        <v>1820</v>
      </c>
      <c r="Q216" s="746"/>
      <c r="R216" s="788" t="s">
        <v>1820</v>
      </c>
      <c r="S216" s="746" t="s">
        <v>2619</v>
      </c>
      <c r="T216" s="788" t="s">
        <v>1820</v>
      </c>
      <c r="U216" s="746"/>
      <c r="V216" s="788" t="s">
        <v>1820</v>
      </c>
      <c r="W216" s="788" t="s">
        <v>1820</v>
      </c>
      <c r="X216" s="746"/>
      <c r="Y216" s="788" t="s">
        <v>1820</v>
      </c>
      <c r="Z216" s="788" t="s">
        <v>1820</v>
      </c>
      <c r="AA216" s="788" t="s">
        <v>1820</v>
      </c>
      <c r="AB216" s="746"/>
      <c r="AC216" s="788" t="s">
        <v>1820</v>
      </c>
      <c r="AD216" s="788" t="s">
        <v>1820</v>
      </c>
      <c r="AE216" s="746"/>
      <c r="AF216" s="788" t="s">
        <v>1820</v>
      </c>
      <c r="AG216" s="746"/>
      <c r="AH216" s="788" t="s">
        <v>1820</v>
      </c>
      <c r="AI216" s="788" t="s">
        <v>1820</v>
      </c>
      <c r="AJ216" s="788" t="s">
        <v>1820</v>
      </c>
      <c r="AK216" s="746"/>
      <c r="AL216" s="788" t="s">
        <v>1820</v>
      </c>
      <c r="AM216" s="788" t="s">
        <v>1820</v>
      </c>
      <c r="AN216" s="746" t="s">
        <v>2620</v>
      </c>
      <c r="AO216" s="788" t="s">
        <v>1820</v>
      </c>
      <c r="AP216" s="788" t="s">
        <v>1820</v>
      </c>
      <c r="AQ216" s="788" t="s">
        <v>1820</v>
      </c>
      <c r="AR216" s="746"/>
      <c r="AS216" s="788" t="s">
        <v>1820</v>
      </c>
      <c r="AT216" s="788" t="s">
        <v>1820</v>
      </c>
      <c r="AU216" s="788" t="s">
        <v>1820</v>
      </c>
      <c r="AV216" s="788" t="s">
        <v>1820</v>
      </c>
      <c r="AW216" s="788" t="s">
        <v>1820</v>
      </c>
      <c r="AX216" s="746"/>
      <c r="AY216" s="788" t="s">
        <v>2621</v>
      </c>
      <c r="AZ216" s="788" t="s">
        <v>1820</v>
      </c>
      <c r="BA216" s="746"/>
      <c r="BC216" s="121" t="s">
        <v>1820</v>
      </c>
      <c r="BD216" s="121" t="s">
        <v>2622</v>
      </c>
      <c r="BE216" s="122" t="s">
        <v>1820</v>
      </c>
      <c r="BF216" s="221"/>
      <c r="BG216" s="216" t="s">
        <v>1708</v>
      </c>
      <c r="BH216" s="216" t="s">
        <v>2623</v>
      </c>
    </row>
    <row r="217" spans="1:60" x14ac:dyDescent="0.25">
      <c r="A217" s="787" t="s">
        <v>1820</v>
      </c>
      <c r="B217" s="788" t="s">
        <v>1820</v>
      </c>
      <c r="C217" s="788" t="s">
        <v>1820</v>
      </c>
      <c r="D217" s="746"/>
      <c r="E217" s="746"/>
      <c r="F217" s="788" t="s">
        <v>1820</v>
      </c>
      <c r="G217" s="788" t="s">
        <v>1820</v>
      </c>
      <c r="H217" s="746"/>
      <c r="I217" s="788" t="s">
        <v>1820</v>
      </c>
      <c r="J217" s="788" t="s">
        <v>2624</v>
      </c>
      <c r="K217" s="788" t="s">
        <v>1820</v>
      </c>
      <c r="L217" s="788" t="s">
        <v>1820</v>
      </c>
      <c r="M217" s="788" t="s">
        <v>1820</v>
      </c>
      <c r="N217" s="746"/>
      <c r="O217" s="746"/>
      <c r="P217" s="788" t="s">
        <v>1820</v>
      </c>
      <c r="Q217" s="746"/>
      <c r="R217" s="788" t="s">
        <v>1820</v>
      </c>
      <c r="S217" s="746" t="s">
        <v>2625</v>
      </c>
      <c r="T217" s="788" t="s">
        <v>1820</v>
      </c>
      <c r="U217" s="746"/>
      <c r="V217" s="788" t="s">
        <v>1820</v>
      </c>
      <c r="W217" s="788" t="s">
        <v>1820</v>
      </c>
      <c r="X217" s="746"/>
      <c r="Y217" s="788" t="s">
        <v>1820</v>
      </c>
      <c r="Z217" s="788" t="s">
        <v>1820</v>
      </c>
      <c r="AA217" s="788" t="s">
        <v>1820</v>
      </c>
      <c r="AB217" s="746"/>
      <c r="AC217" s="788" t="s">
        <v>1820</v>
      </c>
      <c r="AD217" s="788" t="s">
        <v>1820</v>
      </c>
      <c r="AE217" s="746"/>
      <c r="AF217" s="788" t="s">
        <v>1820</v>
      </c>
      <c r="AG217" s="746"/>
      <c r="AH217" s="788" t="s">
        <v>1820</v>
      </c>
      <c r="AI217" s="788" t="s">
        <v>1820</v>
      </c>
      <c r="AJ217" s="788" t="s">
        <v>1820</v>
      </c>
      <c r="AK217" s="746"/>
      <c r="AL217" s="788" t="s">
        <v>1820</v>
      </c>
      <c r="AM217" s="788" t="s">
        <v>1820</v>
      </c>
      <c r="AN217" s="746" t="s">
        <v>2626</v>
      </c>
      <c r="AO217" s="788" t="s">
        <v>1820</v>
      </c>
      <c r="AP217" s="788" t="s">
        <v>1820</v>
      </c>
      <c r="AQ217" s="788" t="s">
        <v>1820</v>
      </c>
      <c r="AR217" s="746"/>
      <c r="AS217" s="788" t="s">
        <v>1820</v>
      </c>
      <c r="AT217" s="788" t="s">
        <v>1820</v>
      </c>
      <c r="AU217" s="788" t="s">
        <v>1820</v>
      </c>
      <c r="AV217" s="788" t="s">
        <v>1820</v>
      </c>
      <c r="AW217" s="788" t="s">
        <v>1820</v>
      </c>
      <c r="AX217" s="746"/>
      <c r="AY217" s="788"/>
      <c r="AZ217" s="788" t="s">
        <v>1820</v>
      </c>
      <c r="BA217" s="746"/>
      <c r="BC217" s="121" t="s">
        <v>1820</v>
      </c>
      <c r="BD217" s="121" t="s">
        <v>2627</v>
      </c>
      <c r="BE217" s="122" t="s">
        <v>1820</v>
      </c>
      <c r="BF217" s="221"/>
      <c r="BG217" s="216" t="s">
        <v>1709</v>
      </c>
      <c r="BH217" s="216" t="s">
        <v>2628</v>
      </c>
    </row>
    <row r="218" spans="1:60" x14ac:dyDescent="0.25">
      <c r="A218" s="787" t="s">
        <v>1820</v>
      </c>
      <c r="B218" s="788" t="s">
        <v>1820</v>
      </c>
      <c r="C218" s="788" t="s">
        <v>1820</v>
      </c>
      <c r="D218" s="746"/>
      <c r="E218" s="746"/>
      <c r="F218" s="788" t="s">
        <v>1820</v>
      </c>
      <c r="G218" s="788" t="s">
        <v>1820</v>
      </c>
      <c r="H218" s="746"/>
      <c r="I218" s="788" t="s">
        <v>1820</v>
      </c>
      <c r="J218" s="788" t="s">
        <v>2629</v>
      </c>
      <c r="K218" s="788" t="s">
        <v>1820</v>
      </c>
      <c r="L218" s="788" t="s">
        <v>1820</v>
      </c>
      <c r="M218" s="788" t="s">
        <v>1820</v>
      </c>
      <c r="N218" s="746"/>
      <c r="O218" s="746"/>
      <c r="P218" s="788" t="s">
        <v>1820</v>
      </c>
      <c r="Q218" s="746"/>
      <c r="R218" s="788" t="s">
        <v>1820</v>
      </c>
      <c r="S218" s="746" t="s">
        <v>2630</v>
      </c>
      <c r="T218" s="788" t="s">
        <v>1820</v>
      </c>
      <c r="U218" s="746"/>
      <c r="V218" s="788" t="s">
        <v>1820</v>
      </c>
      <c r="W218" s="788" t="s">
        <v>1820</v>
      </c>
      <c r="X218" s="746"/>
      <c r="Y218" s="788" t="s">
        <v>1820</v>
      </c>
      <c r="Z218" s="788" t="s">
        <v>1820</v>
      </c>
      <c r="AA218" s="788" t="s">
        <v>1820</v>
      </c>
      <c r="AB218" s="746"/>
      <c r="AC218" s="788" t="s">
        <v>1820</v>
      </c>
      <c r="AD218" s="788" t="s">
        <v>1820</v>
      </c>
      <c r="AE218" s="746"/>
      <c r="AF218" s="788" t="s">
        <v>1820</v>
      </c>
      <c r="AG218" s="746"/>
      <c r="AH218" s="788" t="s">
        <v>1820</v>
      </c>
      <c r="AI218" s="788" t="s">
        <v>1820</v>
      </c>
      <c r="AJ218" s="788" t="s">
        <v>1820</v>
      </c>
      <c r="AK218" s="746"/>
      <c r="AL218" s="788" t="s">
        <v>1820</v>
      </c>
      <c r="AM218" s="788" t="s">
        <v>1820</v>
      </c>
      <c r="AN218" s="746" t="s">
        <v>2631</v>
      </c>
      <c r="AO218" s="788" t="s">
        <v>1820</v>
      </c>
      <c r="AP218" s="788" t="s">
        <v>1820</v>
      </c>
      <c r="AQ218" s="788" t="s">
        <v>1820</v>
      </c>
      <c r="AR218" s="746"/>
      <c r="AS218" s="788" t="s">
        <v>1820</v>
      </c>
      <c r="AT218" s="788" t="s">
        <v>1820</v>
      </c>
      <c r="AU218" s="788" t="s">
        <v>1820</v>
      </c>
      <c r="AV218" s="788" t="s">
        <v>1820</v>
      </c>
      <c r="AW218" s="788" t="s">
        <v>1820</v>
      </c>
      <c r="AX218" s="746"/>
      <c r="AY218" s="788"/>
      <c r="AZ218" s="788" t="s">
        <v>1820</v>
      </c>
      <c r="BA218" s="746"/>
      <c r="BC218" s="121" t="s">
        <v>1820</v>
      </c>
      <c r="BD218" s="121" t="s">
        <v>2632</v>
      </c>
      <c r="BE218" s="122" t="s">
        <v>1820</v>
      </c>
      <c r="BF218" s="217"/>
      <c r="BG218" s="216" t="s">
        <v>1710</v>
      </c>
      <c r="BH218" s="216" t="s">
        <v>1512</v>
      </c>
    </row>
    <row r="219" spans="1:60" x14ac:dyDescent="0.25">
      <c r="A219" s="787" t="s">
        <v>1820</v>
      </c>
      <c r="B219" s="788" t="s">
        <v>1820</v>
      </c>
      <c r="C219" s="788" t="s">
        <v>1820</v>
      </c>
      <c r="D219" s="746"/>
      <c r="E219" s="746"/>
      <c r="F219" s="788" t="s">
        <v>1820</v>
      </c>
      <c r="G219" s="788" t="s">
        <v>1820</v>
      </c>
      <c r="H219" s="746"/>
      <c r="I219" s="788" t="s">
        <v>1820</v>
      </c>
      <c r="J219" s="788" t="s">
        <v>2633</v>
      </c>
      <c r="K219" s="788" t="s">
        <v>1820</v>
      </c>
      <c r="L219" s="788" t="s">
        <v>1820</v>
      </c>
      <c r="M219" s="788" t="s">
        <v>1820</v>
      </c>
      <c r="N219" s="746"/>
      <c r="O219" s="746"/>
      <c r="P219" s="788" t="s">
        <v>1820</v>
      </c>
      <c r="Q219" s="746"/>
      <c r="R219" s="788" t="s">
        <v>1820</v>
      </c>
      <c r="S219" s="746" t="s">
        <v>2634</v>
      </c>
      <c r="T219" s="788" t="s">
        <v>1820</v>
      </c>
      <c r="U219" s="746"/>
      <c r="V219" s="788" t="s">
        <v>1820</v>
      </c>
      <c r="W219" s="788" t="s">
        <v>1820</v>
      </c>
      <c r="X219" s="746"/>
      <c r="Y219" s="788" t="s">
        <v>1820</v>
      </c>
      <c r="Z219" s="788" t="s">
        <v>1820</v>
      </c>
      <c r="AA219" s="788" t="s">
        <v>1820</v>
      </c>
      <c r="AB219" s="746"/>
      <c r="AC219" s="788" t="s">
        <v>1820</v>
      </c>
      <c r="AD219" s="788" t="s">
        <v>1820</v>
      </c>
      <c r="AE219" s="746"/>
      <c r="AF219" s="788" t="s">
        <v>1820</v>
      </c>
      <c r="AG219" s="746"/>
      <c r="AH219" s="788" t="s">
        <v>1820</v>
      </c>
      <c r="AI219" s="788" t="s">
        <v>1820</v>
      </c>
      <c r="AJ219" s="788" t="s">
        <v>1820</v>
      </c>
      <c r="AK219" s="746"/>
      <c r="AL219" s="788" t="s">
        <v>1820</v>
      </c>
      <c r="AM219" s="788" t="s">
        <v>1820</v>
      </c>
      <c r="AN219" s="746" t="s">
        <v>2635</v>
      </c>
      <c r="AO219" s="788" t="s">
        <v>1820</v>
      </c>
      <c r="AP219" s="788" t="s">
        <v>1820</v>
      </c>
      <c r="AQ219" s="788" t="s">
        <v>1820</v>
      </c>
      <c r="AR219" s="746"/>
      <c r="AS219" s="788" t="s">
        <v>1820</v>
      </c>
      <c r="AT219" s="788" t="s">
        <v>1820</v>
      </c>
      <c r="AU219" s="788" t="s">
        <v>1820</v>
      </c>
      <c r="AV219" s="788" t="s">
        <v>1820</v>
      </c>
      <c r="AW219" s="788" t="s">
        <v>1820</v>
      </c>
      <c r="AX219" s="746"/>
      <c r="AY219" s="788"/>
      <c r="AZ219" s="788" t="s">
        <v>1820</v>
      </c>
      <c r="BA219" s="746"/>
      <c r="BC219" s="121" t="s">
        <v>1820</v>
      </c>
      <c r="BD219" s="121" t="s">
        <v>2636</v>
      </c>
      <c r="BE219" s="122" t="s">
        <v>1820</v>
      </c>
      <c r="BF219" s="217"/>
      <c r="BG219" s="216" t="s">
        <v>1711</v>
      </c>
      <c r="BH219" s="216" t="s">
        <v>2637</v>
      </c>
    </row>
    <row r="220" spans="1:60" x14ac:dyDescent="0.25">
      <c r="A220" s="787" t="s">
        <v>1820</v>
      </c>
      <c r="B220" s="788" t="s">
        <v>1820</v>
      </c>
      <c r="C220" s="788" t="s">
        <v>1820</v>
      </c>
      <c r="D220" s="746"/>
      <c r="E220" s="746"/>
      <c r="F220" s="788" t="s">
        <v>1820</v>
      </c>
      <c r="G220" s="788" t="s">
        <v>1820</v>
      </c>
      <c r="H220" s="746"/>
      <c r="I220" s="788" t="s">
        <v>1820</v>
      </c>
      <c r="J220" s="788" t="s">
        <v>2638</v>
      </c>
      <c r="K220" s="788" t="s">
        <v>1820</v>
      </c>
      <c r="L220" s="788" t="s">
        <v>1820</v>
      </c>
      <c r="M220" s="788" t="s">
        <v>1820</v>
      </c>
      <c r="N220" s="746"/>
      <c r="O220" s="746"/>
      <c r="P220" s="788" t="s">
        <v>1820</v>
      </c>
      <c r="Q220" s="746"/>
      <c r="R220" s="788" t="s">
        <v>1820</v>
      </c>
      <c r="S220" s="746" t="s">
        <v>2639</v>
      </c>
      <c r="T220" s="788" t="s">
        <v>1820</v>
      </c>
      <c r="U220" s="746"/>
      <c r="V220" s="788" t="s">
        <v>1820</v>
      </c>
      <c r="W220" s="788" t="s">
        <v>1820</v>
      </c>
      <c r="X220" s="746"/>
      <c r="Y220" s="788" t="s">
        <v>1820</v>
      </c>
      <c r="Z220" s="788" t="s">
        <v>1820</v>
      </c>
      <c r="AA220" s="788" t="s">
        <v>1820</v>
      </c>
      <c r="AB220" s="746"/>
      <c r="AC220" s="788" t="s">
        <v>1820</v>
      </c>
      <c r="AD220" s="788" t="s">
        <v>1820</v>
      </c>
      <c r="AE220" s="746"/>
      <c r="AF220" s="788" t="s">
        <v>1820</v>
      </c>
      <c r="AG220" s="746"/>
      <c r="AH220" s="788" t="s">
        <v>1820</v>
      </c>
      <c r="AI220" s="788" t="s">
        <v>1820</v>
      </c>
      <c r="AJ220" s="788" t="s">
        <v>1820</v>
      </c>
      <c r="AK220" s="746"/>
      <c r="AL220" s="788" t="s">
        <v>1820</v>
      </c>
      <c r="AM220" s="788" t="s">
        <v>1820</v>
      </c>
      <c r="AN220" s="788"/>
      <c r="AO220" s="788" t="s">
        <v>1820</v>
      </c>
      <c r="AP220" s="788" t="s">
        <v>1820</v>
      </c>
      <c r="AQ220" s="788" t="s">
        <v>1820</v>
      </c>
      <c r="AR220" s="746"/>
      <c r="AS220" s="788" t="s">
        <v>1820</v>
      </c>
      <c r="AT220" s="788" t="s">
        <v>1820</v>
      </c>
      <c r="AU220" s="788" t="s">
        <v>1820</v>
      </c>
      <c r="AV220" s="788" t="s">
        <v>1820</v>
      </c>
      <c r="AW220" s="788" t="s">
        <v>1820</v>
      </c>
      <c r="AX220" s="746"/>
      <c r="AY220" s="788"/>
      <c r="AZ220" s="788" t="s">
        <v>1820</v>
      </c>
      <c r="BA220" s="746"/>
      <c r="BC220" s="121" t="s">
        <v>1820</v>
      </c>
      <c r="BD220" s="121" t="s">
        <v>2640</v>
      </c>
      <c r="BE220" s="122" t="s">
        <v>1820</v>
      </c>
      <c r="BF220" s="217"/>
      <c r="BG220" s="216" t="s">
        <v>1712</v>
      </c>
      <c r="BH220" s="216" t="s">
        <v>2641</v>
      </c>
    </row>
    <row r="221" spans="1:60" x14ac:dyDescent="0.25">
      <c r="A221" s="787" t="s">
        <v>1820</v>
      </c>
      <c r="B221" s="788" t="s">
        <v>1820</v>
      </c>
      <c r="C221" s="788" t="s">
        <v>1820</v>
      </c>
      <c r="D221" s="746"/>
      <c r="E221" s="746"/>
      <c r="F221" s="788" t="s">
        <v>1820</v>
      </c>
      <c r="G221" s="788" t="s">
        <v>1820</v>
      </c>
      <c r="H221" s="746"/>
      <c r="I221" s="788" t="s">
        <v>1820</v>
      </c>
      <c r="J221" s="788" t="s">
        <v>2642</v>
      </c>
      <c r="K221" s="788" t="s">
        <v>1820</v>
      </c>
      <c r="L221" s="788" t="s">
        <v>1820</v>
      </c>
      <c r="M221" s="788" t="s">
        <v>1820</v>
      </c>
      <c r="N221" s="746"/>
      <c r="O221" s="746"/>
      <c r="P221" s="788" t="s">
        <v>1820</v>
      </c>
      <c r="Q221" s="746"/>
      <c r="R221" s="788" t="s">
        <v>1820</v>
      </c>
      <c r="S221" s="746" t="s">
        <v>2643</v>
      </c>
      <c r="T221" s="788" t="s">
        <v>1820</v>
      </c>
      <c r="U221" s="746"/>
      <c r="V221" s="788" t="s">
        <v>1820</v>
      </c>
      <c r="W221" s="788" t="s">
        <v>1820</v>
      </c>
      <c r="X221" s="746"/>
      <c r="Y221" s="788" t="s">
        <v>1820</v>
      </c>
      <c r="Z221" s="788" t="s">
        <v>1820</v>
      </c>
      <c r="AA221" s="788" t="s">
        <v>1820</v>
      </c>
      <c r="AB221" s="746"/>
      <c r="AC221" s="788" t="s">
        <v>1820</v>
      </c>
      <c r="AD221" s="788" t="s">
        <v>1820</v>
      </c>
      <c r="AE221" s="746"/>
      <c r="AF221" s="788" t="s">
        <v>1820</v>
      </c>
      <c r="AG221" s="746"/>
      <c r="AH221" s="788" t="s">
        <v>1820</v>
      </c>
      <c r="AI221" s="788" t="s">
        <v>1820</v>
      </c>
      <c r="AJ221" s="788" t="s">
        <v>1820</v>
      </c>
      <c r="AK221" s="746"/>
      <c r="AL221" s="788" t="s">
        <v>1820</v>
      </c>
      <c r="AM221" s="788" t="s">
        <v>1820</v>
      </c>
      <c r="AN221" s="788" t="s">
        <v>1820</v>
      </c>
      <c r="AO221" s="788" t="s">
        <v>1820</v>
      </c>
      <c r="AP221" s="788" t="s">
        <v>1820</v>
      </c>
      <c r="AQ221" s="788" t="s">
        <v>1820</v>
      </c>
      <c r="AR221" s="746"/>
      <c r="AS221" s="788" t="s">
        <v>1820</v>
      </c>
      <c r="AT221" s="788" t="s">
        <v>1820</v>
      </c>
      <c r="AU221" s="788" t="s">
        <v>1820</v>
      </c>
      <c r="AV221" s="788" t="s">
        <v>1820</v>
      </c>
      <c r="AW221" s="788" t="s">
        <v>1820</v>
      </c>
      <c r="AX221" s="746"/>
      <c r="AY221" s="788"/>
      <c r="AZ221" s="788" t="s">
        <v>1820</v>
      </c>
      <c r="BA221" s="746"/>
      <c r="BC221" s="121" t="s">
        <v>1820</v>
      </c>
      <c r="BD221" s="121" t="s">
        <v>2644</v>
      </c>
      <c r="BE221" s="122" t="s">
        <v>1820</v>
      </c>
      <c r="BF221" s="217"/>
      <c r="BG221" s="216" t="s">
        <v>1527</v>
      </c>
      <c r="BH221" t="s">
        <v>1528</v>
      </c>
    </row>
    <row r="222" spans="1:60" x14ac:dyDescent="0.25">
      <c r="A222" s="787" t="s">
        <v>1820</v>
      </c>
      <c r="B222" s="788" t="s">
        <v>1820</v>
      </c>
      <c r="C222" s="788" t="s">
        <v>1820</v>
      </c>
      <c r="D222" s="746"/>
      <c r="E222" s="746"/>
      <c r="F222" s="788" t="s">
        <v>1820</v>
      </c>
      <c r="G222" s="788" t="s">
        <v>1820</v>
      </c>
      <c r="H222" s="746"/>
      <c r="I222" s="788" t="s">
        <v>1820</v>
      </c>
      <c r="J222" s="788" t="s">
        <v>2645</v>
      </c>
      <c r="K222" s="788" t="s">
        <v>1820</v>
      </c>
      <c r="L222" s="788" t="s">
        <v>1820</v>
      </c>
      <c r="M222" s="788" t="s">
        <v>1820</v>
      </c>
      <c r="N222" s="746"/>
      <c r="O222" s="746"/>
      <c r="P222" s="788" t="s">
        <v>1820</v>
      </c>
      <c r="Q222" s="746"/>
      <c r="R222" s="788" t="s">
        <v>1820</v>
      </c>
      <c r="S222" s="746" t="s">
        <v>2646</v>
      </c>
      <c r="T222" s="788" t="s">
        <v>1820</v>
      </c>
      <c r="U222" s="746"/>
      <c r="V222" s="788" t="s">
        <v>1820</v>
      </c>
      <c r="W222" s="788" t="s">
        <v>1820</v>
      </c>
      <c r="X222" s="746"/>
      <c r="Y222" s="788" t="s">
        <v>1820</v>
      </c>
      <c r="Z222" s="788" t="s">
        <v>1820</v>
      </c>
      <c r="AA222" s="788" t="s">
        <v>1820</v>
      </c>
      <c r="AB222" s="746"/>
      <c r="AC222" s="788" t="s">
        <v>1820</v>
      </c>
      <c r="AD222" s="788" t="s">
        <v>1820</v>
      </c>
      <c r="AE222" s="746"/>
      <c r="AF222" s="788" t="s">
        <v>1820</v>
      </c>
      <c r="AG222" s="746"/>
      <c r="AH222" s="788" t="s">
        <v>1820</v>
      </c>
      <c r="AI222" s="788" t="s">
        <v>1820</v>
      </c>
      <c r="AJ222" s="788" t="s">
        <v>1820</v>
      </c>
      <c r="AK222" s="746"/>
      <c r="AL222" s="788" t="s">
        <v>1820</v>
      </c>
      <c r="AM222" s="788" t="s">
        <v>1820</v>
      </c>
      <c r="AN222" s="788" t="s">
        <v>1820</v>
      </c>
      <c r="AO222" s="788" t="s">
        <v>1820</v>
      </c>
      <c r="AP222" s="788" t="s">
        <v>1820</v>
      </c>
      <c r="AQ222" s="788" t="s">
        <v>1820</v>
      </c>
      <c r="AR222" s="746"/>
      <c r="AS222" s="788" t="s">
        <v>1820</v>
      </c>
      <c r="AT222" s="788" t="s">
        <v>1820</v>
      </c>
      <c r="AU222" s="788" t="s">
        <v>1820</v>
      </c>
      <c r="AV222" s="788" t="s">
        <v>1820</v>
      </c>
      <c r="AW222" s="788" t="s">
        <v>1820</v>
      </c>
      <c r="AX222" s="746"/>
      <c r="AY222" s="788"/>
      <c r="AZ222" s="788" t="s">
        <v>1820</v>
      </c>
      <c r="BA222" s="746"/>
      <c r="BC222" s="121" t="s">
        <v>1820</v>
      </c>
      <c r="BD222" s="121" t="s">
        <v>2647</v>
      </c>
      <c r="BE222" s="122" t="s">
        <v>1820</v>
      </c>
      <c r="BF222" s="217"/>
      <c r="BG222" s="216" t="s">
        <v>1562</v>
      </c>
      <c r="BH222" t="s">
        <v>1563</v>
      </c>
    </row>
    <row r="223" spans="1:60" x14ac:dyDescent="0.25">
      <c r="A223" s="787" t="s">
        <v>1820</v>
      </c>
      <c r="B223" s="788" t="s">
        <v>1820</v>
      </c>
      <c r="C223" s="788" t="s">
        <v>1820</v>
      </c>
      <c r="D223" s="746"/>
      <c r="E223" s="746"/>
      <c r="F223" s="788" t="s">
        <v>1820</v>
      </c>
      <c r="G223" s="788" t="s">
        <v>1820</v>
      </c>
      <c r="H223" s="746"/>
      <c r="I223" s="788" t="s">
        <v>1820</v>
      </c>
      <c r="J223" s="788"/>
      <c r="K223" s="788" t="s">
        <v>1820</v>
      </c>
      <c r="L223" s="788" t="s">
        <v>1820</v>
      </c>
      <c r="M223" s="788" t="s">
        <v>1820</v>
      </c>
      <c r="N223" s="746"/>
      <c r="O223" s="746"/>
      <c r="P223" s="788" t="s">
        <v>1820</v>
      </c>
      <c r="Q223" s="746"/>
      <c r="R223" s="788" t="s">
        <v>1820</v>
      </c>
      <c r="S223" s="746" t="s">
        <v>2648</v>
      </c>
      <c r="T223" s="788" t="s">
        <v>1820</v>
      </c>
      <c r="U223" s="746"/>
      <c r="V223" s="788" t="s">
        <v>1820</v>
      </c>
      <c r="W223" s="788" t="s">
        <v>1820</v>
      </c>
      <c r="X223" s="746"/>
      <c r="Y223" s="788" t="s">
        <v>1820</v>
      </c>
      <c r="Z223" s="788" t="s">
        <v>1820</v>
      </c>
      <c r="AA223" s="788" t="s">
        <v>1820</v>
      </c>
      <c r="AB223" s="746"/>
      <c r="AC223" s="788" t="s">
        <v>1820</v>
      </c>
      <c r="AD223" s="788" t="s">
        <v>1820</v>
      </c>
      <c r="AE223" s="746"/>
      <c r="AF223" s="788" t="s">
        <v>1820</v>
      </c>
      <c r="AG223" s="746"/>
      <c r="AH223" s="788" t="s">
        <v>1820</v>
      </c>
      <c r="AI223" s="788" t="s">
        <v>1820</v>
      </c>
      <c r="AJ223" s="788" t="s">
        <v>1820</v>
      </c>
      <c r="AK223" s="746"/>
      <c r="AL223" s="788" t="s">
        <v>1820</v>
      </c>
      <c r="AM223" s="788" t="s">
        <v>1820</v>
      </c>
      <c r="AN223" s="788" t="s">
        <v>1820</v>
      </c>
      <c r="AO223" s="788" t="s">
        <v>1820</v>
      </c>
      <c r="AP223" s="788" t="s">
        <v>1820</v>
      </c>
      <c r="AQ223" s="788" t="s">
        <v>1820</v>
      </c>
      <c r="AR223" s="746"/>
      <c r="AS223" s="788" t="s">
        <v>1820</v>
      </c>
      <c r="AT223" s="788" t="s">
        <v>1820</v>
      </c>
      <c r="AU223" s="788" t="s">
        <v>1820</v>
      </c>
      <c r="AV223" s="788" t="s">
        <v>1820</v>
      </c>
      <c r="AW223" s="788" t="s">
        <v>1820</v>
      </c>
      <c r="AX223" s="746"/>
      <c r="AY223" s="788"/>
      <c r="AZ223" s="788" t="s">
        <v>1820</v>
      </c>
      <c r="BA223" s="746"/>
      <c r="BC223" s="121" t="s">
        <v>1820</v>
      </c>
      <c r="BD223" s="121"/>
      <c r="BE223" s="122" t="s">
        <v>1820</v>
      </c>
      <c r="BF223" s="217"/>
      <c r="BG223" s="216" t="s">
        <v>1713</v>
      </c>
      <c r="BH223" s="216" t="s">
        <v>2649</v>
      </c>
    </row>
    <row r="224" spans="1:60" x14ac:dyDescent="0.25">
      <c r="A224" s="787" t="s">
        <v>1820</v>
      </c>
      <c r="B224" s="788" t="s">
        <v>1820</v>
      </c>
      <c r="C224" s="788" t="s">
        <v>1820</v>
      </c>
      <c r="D224" s="746"/>
      <c r="E224" s="746"/>
      <c r="F224" s="788" t="s">
        <v>1820</v>
      </c>
      <c r="G224" s="788" t="s">
        <v>1820</v>
      </c>
      <c r="H224" s="746"/>
      <c r="I224" s="788" t="s">
        <v>1820</v>
      </c>
      <c r="J224" s="788"/>
      <c r="K224" s="788" t="s">
        <v>1820</v>
      </c>
      <c r="L224" s="788" t="s">
        <v>1820</v>
      </c>
      <c r="M224" s="788" t="s">
        <v>1820</v>
      </c>
      <c r="N224" s="746"/>
      <c r="O224" s="746"/>
      <c r="P224" s="788" t="s">
        <v>1820</v>
      </c>
      <c r="Q224" s="746"/>
      <c r="R224" s="788" t="s">
        <v>1820</v>
      </c>
      <c r="S224" s="746" t="s">
        <v>2650</v>
      </c>
      <c r="T224" s="788" t="s">
        <v>1820</v>
      </c>
      <c r="U224" s="746"/>
      <c r="V224" s="788" t="s">
        <v>1820</v>
      </c>
      <c r="W224" s="788" t="s">
        <v>1820</v>
      </c>
      <c r="X224" s="746"/>
      <c r="Y224" s="788" t="s">
        <v>1820</v>
      </c>
      <c r="Z224" s="788" t="s">
        <v>1820</v>
      </c>
      <c r="AA224" s="788" t="s">
        <v>1820</v>
      </c>
      <c r="AB224" s="746"/>
      <c r="AC224" s="788" t="s">
        <v>1820</v>
      </c>
      <c r="AD224" s="788" t="s">
        <v>1820</v>
      </c>
      <c r="AE224" s="746"/>
      <c r="AF224" s="788" t="s">
        <v>1820</v>
      </c>
      <c r="AG224" s="746"/>
      <c r="AH224" s="788" t="s">
        <v>1820</v>
      </c>
      <c r="AI224" s="788" t="s">
        <v>1820</v>
      </c>
      <c r="AJ224" s="788" t="s">
        <v>1820</v>
      </c>
      <c r="AK224" s="746"/>
      <c r="AL224" s="788" t="s">
        <v>1820</v>
      </c>
      <c r="AM224" s="788" t="s">
        <v>1820</v>
      </c>
      <c r="AN224" s="788" t="s">
        <v>1820</v>
      </c>
      <c r="AO224" s="788" t="s">
        <v>1820</v>
      </c>
      <c r="AP224" s="788" t="s">
        <v>1820</v>
      </c>
      <c r="AQ224" s="788" t="s">
        <v>1820</v>
      </c>
      <c r="AR224" s="746"/>
      <c r="AS224" s="788" t="s">
        <v>1820</v>
      </c>
      <c r="AT224" s="788" t="s">
        <v>1820</v>
      </c>
      <c r="AU224" s="788" t="s">
        <v>1820</v>
      </c>
      <c r="AV224" s="788" t="s">
        <v>1820</v>
      </c>
      <c r="AW224" s="788" t="s">
        <v>1820</v>
      </c>
      <c r="AX224" s="746"/>
      <c r="AY224" s="788"/>
      <c r="AZ224" s="788" t="s">
        <v>1820</v>
      </c>
      <c r="BA224" s="746"/>
      <c r="BC224" s="121" t="s">
        <v>1820</v>
      </c>
      <c r="BD224" s="121"/>
      <c r="BE224" s="122" t="s">
        <v>1820</v>
      </c>
      <c r="BF224" s="217"/>
      <c r="BG224" s="216" t="s">
        <v>402</v>
      </c>
      <c r="BH224" s="216" t="s">
        <v>2651</v>
      </c>
    </row>
    <row r="225" spans="1:60" x14ac:dyDescent="0.25">
      <c r="A225" s="787" t="s">
        <v>1820</v>
      </c>
      <c r="B225" s="788" t="s">
        <v>1820</v>
      </c>
      <c r="C225" s="788" t="s">
        <v>1820</v>
      </c>
      <c r="D225" s="746"/>
      <c r="E225" s="746"/>
      <c r="F225" s="788" t="s">
        <v>1820</v>
      </c>
      <c r="G225" s="788" t="s">
        <v>1820</v>
      </c>
      <c r="H225" s="746"/>
      <c r="I225" s="788" t="s">
        <v>1820</v>
      </c>
      <c r="J225" s="788"/>
      <c r="K225" s="788" t="s">
        <v>1820</v>
      </c>
      <c r="L225" s="788" t="s">
        <v>1820</v>
      </c>
      <c r="M225" s="788" t="s">
        <v>1820</v>
      </c>
      <c r="N225" s="746"/>
      <c r="O225" s="746"/>
      <c r="P225" s="788" t="s">
        <v>1820</v>
      </c>
      <c r="Q225" s="746"/>
      <c r="R225" s="788" t="s">
        <v>1820</v>
      </c>
      <c r="S225" s="746" t="s">
        <v>2652</v>
      </c>
      <c r="T225" s="788" t="s">
        <v>1820</v>
      </c>
      <c r="U225" s="746"/>
      <c r="V225" s="788" t="s">
        <v>1820</v>
      </c>
      <c r="W225" s="788" t="s">
        <v>1820</v>
      </c>
      <c r="X225" s="746"/>
      <c r="Y225" s="788" t="s">
        <v>1820</v>
      </c>
      <c r="Z225" s="788" t="s">
        <v>1820</v>
      </c>
      <c r="AA225" s="788" t="s">
        <v>1820</v>
      </c>
      <c r="AB225" s="746"/>
      <c r="AC225" s="788" t="s">
        <v>1820</v>
      </c>
      <c r="AD225" s="788" t="s">
        <v>1820</v>
      </c>
      <c r="AE225" s="746"/>
      <c r="AF225" s="788" t="s">
        <v>1820</v>
      </c>
      <c r="AG225" s="746"/>
      <c r="AH225" s="788" t="s">
        <v>1820</v>
      </c>
      <c r="AI225" s="788" t="s">
        <v>1820</v>
      </c>
      <c r="AJ225" s="788" t="s">
        <v>1820</v>
      </c>
      <c r="AK225" s="746"/>
      <c r="AL225" s="788" t="s">
        <v>1820</v>
      </c>
      <c r="AM225" s="788" t="s">
        <v>1820</v>
      </c>
      <c r="AN225" s="788" t="s">
        <v>1820</v>
      </c>
      <c r="AO225" s="788" t="s">
        <v>1820</v>
      </c>
      <c r="AP225" s="788" t="s">
        <v>1820</v>
      </c>
      <c r="AQ225" s="788" t="s">
        <v>1820</v>
      </c>
      <c r="AR225" s="746"/>
      <c r="AS225" s="788" t="s">
        <v>1820</v>
      </c>
      <c r="AT225" s="788" t="s">
        <v>1820</v>
      </c>
      <c r="AU225" s="788" t="s">
        <v>1820</v>
      </c>
      <c r="AV225" s="788" t="s">
        <v>1820</v>
      </c>
      <c r="AW225" s="788" t="s">
        <v>1820</v>
      </c>
      <c r="AX225" s="746"/>
      <c r="AY225" s="788"/>
      <c r="AZ225" s="788" t="s">
        <v>1820</v>
      </c>
      <c r="BA225" s="746"/>
      <c r="BC225" s="121" t="s">
        <v>1820</v>
      </c>
      <c r="BD225" s="121"/>
      <c r="BE225" s="122" t="s">
        <v>1820</v>
      </c>
      <c r="BF225" s="217"/>
      <c r="BG225" s="216" t="s">
        <v>1714</v>
      </c>
      <c r="BH225" s="216" t="s">
        <v>2653</v>
      </c>
    </row>
    <row r="226" spans="1:60" x14ac:dyDescent="0.25">
      <c r="A226" s="787" t="s">
        <v>1820</v>
      </c>
      <c r="B226" s="788" t="s">
        <v>1820</v>
      </c>
      <c r="C226" s="788" t="s">
        <v>1820</v>
      </c>
      <c r="D226" s="746"/>
      <c r="E226" s="746"/>
      <c r="F226" s="788" t="s">
        <v>1820</v>
      </c>
      <c r="G226" s="788" t="s">
        <v>1820</v>
      </c>
      <c r="H226" s="746"/>
      <c r="I226" s="788" t="s">
        <v>1820</v>
      </c>
      <c r="J226" s="788"/>
      <c r="K226" s="788" t="s">
        <v>1820</v>
      </c>
      <c r="L226" s="788" t="s">
        <v>1820</v>
      </c>
      <c r="M226" s="788" t="s">
        <v>1820</v>
      </c>
      <c r="N226" s="746"/>
      <c r="O226" s="746"/>
      <c r="P226" s="788" t="s">
        <v>1820</v>
      </c>
      <c r="Q226" s="746"/>
      <c r="R226" s="788" t="s">
        <v>1820</v>
      </c>
      <c r="S226" s="746" t="s">
        <v>2654</v>
      </c>
      <c r="T226" s="788" t="s">
        <v>1820</v>
      </c>
      <c r="U226" s="746"/>
      <c r="V226" s="788" t="s">
        <v>1820</v>
      </c>
      <c r="W226" s="788" t="s">
        <v>1820</v>
      </c>
      <c r="X226" s="746"/>
      <c r="Y226" s="788" t="s">
        <v>1820</v>
      </c>
      <c r="Z226" s="788" t="s">
        <v>1820</v>
      </c>
      <c r="AA226" s="788" t="s">
        <v>1820</v>
      </c>
      <c r="AB226" s="746"/>
      <c r="AC226" s="788" t="s">
        <v>1820</v>
      </c>
      <c r="AD226" s="788" t="s">
        <v>1820</v>
      </c>
      <c r="AE226" s="746"/>
      <c r="AF226" s="788" t="s">
        <v>1820</v>
      </c>
      <c r="AG226" s="746"/>
      <c r="AH226" s="788" t="s">
        <v>1820</v>
      </c>
      <c r="AI226" s="788" t="s">
        <v>1820</v>
      </c>
      <c r="AJ226" s="788" t="s">
        <v>1820</v>
      </c>
      <c r="AK226" s="746"/>
      <c r="AL226" s="788" t="s">
        <v>1820</v>
      </c>
      <c r="AM226" s="788" t="s">
        <v>1820</v>
      </c>
      <c r="AN226" s="788" t="s">
        <v>1820</v>
      </c>
      <c r="AO226" s="788" t="s">
        <v>1820</v>
      </c>
      <c r="AP226" s="788" t="s">
        <v>1820</v>
      </c>
      <c r="AQ226" s="788" t="s">
        <v>1820</v>
      </c>
      <c r="AR226" s="746"/>
      <c r="AS226" s="788" t="s">
        <v>1820</v>
      </c>
      <c r="AT226" s="788" t="s">
        <v>1820</v>
      </c>
      <c r="AU226" s="788" t="s">
        <v>1820</v>
      </c>
      <c r="AV226" s="788" t="s">
        <v>1820</v>
      </c>
      <c r="AW226" s="788" t="s">
        <v>1820</v>
      </c>
      <c r="AX226" s="746"/>
      <c r="AY226" s="788"/>
      <c r="AZ226" s="788" t="s">
        <v>1820</v>
      </c>
      <c r="BA226" s="746"/>
      <c r="BC226" s="121" t="s">
        <v>1820</v>
      </c>
      <c r="BD226" s="121"/>
      <c r="BE226" s="122" t="s">
        <v>1820</v>
      </c>
      <c r="BF226" s="217"/>
      <c r="BG226" s="217"/>
      <c r="BH226" s="217"/>
    </row>
    <row r="227" spans="1:60" x14ac:dyDescent="0.25">
      <c r="A227" s="787" t="s">
        <v>1820</v>
      </c>
      <c r="B227" s="788" t="s">
        <v>1820</v>
      </c>
      <c r="C227" s="788" t="s">
        <v>1820</v>
      </c>
      <c r="D227" s="746"/>
      <c r="E227" s="746"/>
      <c r="F227" s="788" t="s">
        <v>1820</v>
      </c>
      <c r="G227" s="788" t="s">
        <v>1820</v>
      </c>
      <c r="H227" s="746"/>
      <c r="I227" s="788" t="s">
        <v>1820</v>
      </c>
      <c r="J227" s="788" t="s">
        <v>1820</v>
      </c>
      <c r="K227" s="788" t="s">
        <v>1820</v>
      </c>
      <c r="L227" s="788" t="s">
        <v>1820</v>
      </c>
      <c r="M227" s="788" t="s">
        <v>1820</v>
      </c>
      <c r="N227" s="746"/>
      <c r="O227" s="746"/>
      <c r="P227" s="788" t="s">
        <v>1820</v>
      </c>
      <c r="Q227" s="746"/>
      <c r="R227" s="788" t="s">
        <v>1820</v>
      </c>
      <c r="S227" s="746" t="s">
        <v>2655</v>
      </c>
      <c r="T227" s="788" t="s">
        <v>1820</v>
      </c>
      <c r="U227" s="746"/>
      <c r="V227" s="788" t="s">
        <v>1820</v>
      </c>
      <c r="W227" s="788" t="s">
        <v>1820</v>
      </c>
      <c r="X227" s="746"/>
      <c r="Y227" s="788" t="s">
        <v>1820</v>
      </c>
      <c r="Z227" s="788" t="s">
        <v>1820</v>
      </c>
      <c r="AA227" s="788" t="s">
        <v>1820</v>
      </c>
      <c r="AB227" s="746"/>
      <c r="AC227" s="788" t="s">
        <v>1820</v>
      </c>
      <c r="AD227" s="788" t="s">
        <v>1820</v>
      </c>
      <c r="AE227" s="746"/>
      <c r="AF227" s="788" t="s">
        <v>1820</v>
      </c>
      <c r="AG227" s="746"/>
      <c r="AH227" s="788" t="s">
        <v>1820</v>
      </c>
      <c r="AI227" s="788" t="s">
        <v>1820</v>
      </c>
      <c r="AJ227" s="788" t="s">
        <v>1820</v>
      </c>
      <c r="AK227" s="746"/>
      <c r="AL227" s="788" t="s">
        <v>1820</v>
      </c>
      <c r="AM227" s="788" t="s">
        <v>1820</v>
      </c>
      <c r="AN227" s="788" t="s">
        <v>1820</v>
      </c>
      <c r="AO227" s="788" t="s">
        <v>1820</v>
      </c>
      <c r="AP227" s="788" t="s">
        <v>1820</v>
      </c>
      <c r="AQ227" s="788" t="s">
        <v>1820</v>
      </c>
      <c r="AR227" s="746"/>
      <c r="AS227" s="788" t="s">
        <v>1820</v>
      </c>
      <c r="AT227" s="788" t="s">
        <v>1820</v>
      </c>
      <c r="AU227" s="788" t="s">
        <v>1820</v>
      </c>
      <c r="AV227" s="788" t="s">
        <v>1820</v>
      </c>
      <c r="AW227" s="788" t="s">
        <v>1820</v>
      </c>
      <c r="AX227" s="746"/>
      <c r="AY227" s="788"/>
      <c r="AZ227" s="788" t="s">
        <v>1820</v>
      </c>
      <c r="BA227" s="746"/>
      <c r="BC227" s="121" t="s">
        <v>1820</v>
      </c>
      <c r="BD227" s="121"/>
      <c r="BE227" s="122" t="s">
        <v>1820</v>
      </c>
      <c r="BF227" s="217"/>
      <c r="BG227" s="217"/>
      <c r="BH227" s="217"/>
    </row>
    <row r="228" spans="1:60" x14ac:dyDescent="0.25">
      <c r="A228" s="787" t="s">
        <v>1820</v>
      </c>
      <c r="B228" s="788" t="s">
        <v>1820</v>
      </c>
      <c r="C228" s="788" t="s">
        <v>1820</v>
      </c>
      <c r="D228" s="746"/>
      <c r="E228" s="746"/>
      <c r="F228" s="788" t="s">
        <v>1820</v>
      </c>
      <c r="G228" s="788" t="s">
        <v>1820</v>
      </c>
      <c r="H228" s="746"/>
      <c r="I228" s="788" t="s">
        <v>1820</v>
      </c>
      <c r="J228" s="788" t="s">
        <v>1820</v>
      </c>
      <c r="K228" s="788" t="s">
        <v>1820</v>
      </c>
      <c r="L228" s="788" t="s">
        <v>1820</v>
      </c>
      <c r="M228" s="788" t="s">
        <v>1820</v>
      </c>
      <c r="N228" s="746"/>
      <c r="O228" s="746"/>
      <c r="P228" s="788" t="s">
        <v>1820</v>
      </c>
      <c r="Q228" s="746"/>
      <c r="R228" s="788" t="s">
        <v>1820</v>
      </c>
      <c r="S228" s="746" t="s">
        <v>2656</v>
      </c>
      <c r="T228" s="788" t="s">
        <v>1820</v>
      </c>
      <c r="U228" s="746"/>
      <c r="V228" s="788" t="s">
        <v>1820</v>
      </c>
      <c r="W228" s="788" t="s">
        <v>1820</v>
      </c>
      <c r="X228" s="746"/>
      <c r="Y228" s="788" t="s">
        <v>1820</v>
      </c>
      <c r="Z228" s="788" t="s">
        <v>1820</v>
      </c>
      <c r="AA228" s="788" t="s">
        <v>1820</v>
      </c>
      <c r="AB228" s="746"/>
      <c r="AC228" s="788" t="s">
        <v>1820</v>
      </c>
      <c r="AD228" s="788" t="s">
        <v>1820</v>
      </c>
      <c r="AE228" s="746"/>
      <c r="AF228" s="788" t="s">
        <v>1820</v>
      </c>
      <c r="AG228" s="746"/>
      <c r="AH228" s="788" t="s">
        <v>1820</v>
      </c>
      <c r="AI228" s="788" t="s">
        <v>1820</v>
      </c>
      <c r="AJ228" s="788" t="s">
        <v>1820</v>
      </c>
      <c r="AK228" s="746"/>
      <c r="AL228" s="788" t="s">
        <v>1820</v>
      </c>
      <c r="AM228" s="788" t="s">
        <v>1820</v>
      </c>
      <c r="AN228" s="788" t="s">
        <v>1820</v>
      </c>
      <c r="AO228" s="788" t="s">
        <v>1820</v>
      </c>
      <c r="AP228" s="788" t="s">
        <v>1820</v>
      </c>
      <c r="AQ228" s="788" t="s">
        <v>1820</v>
      </c>
      <c r="AR228" s="746"/>
      <c r="AS228" s="788" t="s">
        <v>1820</v>
      </c>
      <c r="AT228" s="788" t="s">
        <v>1820</v>
      </c>
      <c r="AU228" s="788" t="s">
        <v>1820</v>
      </c>
      <c r="AV228" s="788" t="s">
        <v>1820</v>
      </c>
      <c r="AW228" s="788" t="s">
        <v>1820</v>
      </c>
      <c r="AX228" s="746"/>
      <c r="AY228" s="788"/>
      <c r="AZ228" s="788" t="s">
        <v>1820</v>
      </c>
      <c r="BA228" s="746"/>
      <c r="BC228" s="121" t="s">
        <v>1820</v>
      </c>
      <c r="BD228" s="121"/>
      <c r="BE228" s="122" t="s">
        <v>1820</v>
      </c>
      <c r="BF228" s="217"/>
      <c r="BG228" s="217"/>
      <c r="BH228" s="217"/>
    </row>
    <row r="229" spans="1:60" x14ac:dyDescent="0.25">
      <c r="A229" s="787" t="s">
        <v>1820</v>
      </c>
      <c r="B229" s="788" t="s">
        <v>1820</v>
      </c>
      <c r="C229" s="788" t="s">
        <v>1820</v>
      </c>
      <c r="D229" s="746"/>
      <c r="E229" s="746"/>
      <c r="F229" s="788" t="s">
        <v>1820</v>
      </c>
      <c r="G229" s="788" t="s">
        <v>1820</v>
      </c>
      <c r="H229" s="746"/>
      <c r="I229" s="788" t="s">
        <v>1820</v>
      </c>
      <c r="J229" s="788" t="s">
        <v>1820</v>
      </c>
      <c r="K229" s="788" t="s">
        <v>1820</v>
      </c>
      <c r="L229" s="788" t="s">
        <v>1820</v>
      </c>
      <c r="M229" s="788" t="s">
        <v>1820</v>
      </c>
      <c r="N229" s="746"/>
      <c r="O229" s="746"/>
      <c r="P229" s="788" t="s">
        <v>1820</v>
      </c>
      <c r="Q229" s="746"/>
      <c r="R229" s="788" t="s">
        <v>1820</v>
      </c>
      <c r="S229" s="746" t="s">
        <v>2657</v>
      </c>
      <c r="T229" s="788" t="s">
        <v>1820</v>
      </c>
      <c r="U229" s="746"/>
      <c r="V229" s="788" t="s">
        <v>1820</v>
      </c>
      <c r="W229" s="788" t="s">
        <v>1820</v>
      </c>
      <c r="X229" s="746"/>
      <c r="Y229" s="788" t="s">
        <v>1820</v>
      </c>
      <c r="Z229" s="788" t="s">
        <v>1820</v>
      </c>
      <c r="AA229" s="788" t="s">
        <v>1820</v>
      </c>
      <c r="AB229" s="746"/>
      <c r="AC229" s="788" t="s">
        <v>1820</v>
      </c>
      <c r="AD229" s="788" t="s">
        <v>1820</v>
      </c>
      <c r="AE229" s="746"/>
      <c r="AF229" s="788" t="s">
        <v>1820</v>
      </c>
      <c r="AG229" s="746"/>
      <c r="AH229" s="788" t="s">
        <v>1820</v>
      </c>
      <c r="AI229" s="788" t="s">
        <v>1820</v>
      </c>
      <c r="AJ229" s="788" t="s">
        <v>1820</v>
      </c>
      <c r="AK229" s="746"/>
      <c r="AL229" s="788" t="s">
        <v>1820</v>
      </c>
      <c r="AM229" s="788" t="s">
        <v>1820</v>
      </c>
      <c r="AN229" s="788" t="s">
        <v>1820</v>
      </c>
      <c r="AO229" s="788" t="s">
        <v>1820</v>
      </c>
      <c r="AP229" s="788" t="s">
        <v>1820</v>
      </c>
      <c r="AQ229" s="788" t="s">
        <v>1820</v>
      </c>
      <c r="AR229" s="746"/>
      <c r="AS229" s="788" t="s">
        <v>1820</v>
      </c>
      <c r="AT229" s="788" t="s">
        <v>1820</v>
      </c>
      <c r="AU229" s="788" t="s">
        <v>1820</v>
      </c>
      <c r="AV229" s="788" t="s">
        <v>1820</v>
      </c>
      <c r="AW229" s="788" t="s">
        <v>1820</v>
      </c>
      <c r="AX229" s="746"/>
      <c r="AY229" s="788"/>
      <c r="AZ229" s="788" t="s">
        <v>1820</v>
      </c>
      <c r="BA229" s="746"/>
      <c r="BC229" s="121" t="s">
        <v>1820</v>
      </c>
      <c r="BD229" s="121"/>
      <c r="BE229" s="122" t="s">
        <v>1820</v>
      </c>
      <c r="BF229" s="217"/>
      <c r="BG229" s="217"/>
      <c r="BH229" s="217"/>
    </row>
    <row r="230" spans="1:60" x14ac:dyDescent="0.25">
      <c r="A230" s="787" t="s">
        <v>1820</v>
      </c>
      <c r="B230" s="788" t="s">
        <v>1820</v>
      </c>
      <c r="C230" s="788" t="s">
        <v>1820</v>
      </c>
      <c r="D230" s="746"/>
      <c r="E230" s="746"/>
      <c r="F230" s="788" t="s">
        <v>1820</v>
      </c>
      <c r="G230" s="788" t="s">
        <v>1820</v>
      </c>
      <c r="H230" s="746"/>
      <c r="I230" s="788" t="s">
        <v>1820</v>
      </c>
      <c r="J230" s="788" t="s">
        <v>1820</v>
      </c>
      <c r="K230" s="788" t="s">
        <v>1820</v>
      </c>
      <c r="L230" s="788" t="s">
        <v>1820</v>
      </c>
      <c r="M230" s="788" t="s">
        <v>1820</v>
      </c>
      <c r="N230" s="746"/>
      <c r="O230" s="746"/>
      <c r="P230" s="788" t="s">
        <v>1820</v>
      </c>
      <c r="Q230" s="746"/>
      <c r="R230" s="788" t="s">
        <v>1820</v>
      </c>
      <c r="S230" s="746" t="s">
        <v>2658</v>
      </c>
      <c r="T230" s="788" t="s">
        <v>1820</v>
      </c>
      <c r="U230" s="746"/>
      <c r="V230" s="788" t="s">
        <v>1820</v>
      </c>
      <c r="W230" s="788" t="s">
        <v>1820</v>
      </c>
      <c r="X230" s="746"/>
      <c r="Y230" s="788" t="s">
        <v>1820</v>
      </c>
      <c r="Z230" s="788" t="s">
        <v>1820</v>
      </c>
      <c r="AA230" s="788" t="s">
        <v>1820</v>
      </c>
      <c r="AB230" s="746"/>
      <c r="AC230" s="788" t="s">
        <v>1820</v>
      </c>
      <c r="AD230" s="788" t="s">
        <v>1820</v>
      </c>
      <c r="AE230" s="746"/>
      <c r="AF230" s="788" t="s">
        <v>1820</v>
      </c>
      <c r="AG230" s="746"/>
      <c r="AH230" s="788" t="s">
        <v>1820</v>
      </c>
      <c r="AI230" s="788" t="s">
        <v>1820</v>
      </c>
      <c r="AJ230" s="788" t="s">
        <v>1820</v>
      </c>
      <c r="AK230" s="746"/>
      <c r="AL230" s="788" t="s">
        <v>1820</v>
      </c>
      <c r="AM230" s="788" t="s">
        <v>1820</v>
      </c>
      <c r="AN230" s="788" t="s">
        <v>1820</v>
      </c>
      <c r="AO230" s="788" t="s">
        <v>1820</v>
      </c>
      <c r="AP230" s="788" t="s">
        <v>1820</v>
      </c>
      <c r="AQ230" s="788" t="s">
        <v>1820</v>
      </c>
      <c r="AR230" s="746"/>
      <c r="AS230" s="788" t="s">
        <v>1820</v>
      </c>
      <c r="AT230" s="788" t="s">
        <v>1820</v>
      </c>
      <c r="AU230" s="788" t="s">
        <v>1820</v>
      </c>
      <c r="AV230" s="788" t="s">
        <v>1820</v>
      </c>
      <c r="AW230" s="788" t="s">
        <v>1820</v>
      </c>
      <c r="AX230" s="746"/>
      <c r="AY230" s="788"/>
      <c r="AZ230" s="788" t="s">
        <v>1820</v>
      </c>
      <c r="BA230" s="746"/>
      <c r="BC230" s="121" t="s">
        <v>1820</v>
      </c>
      <c r="BD230" s="121"/>
      <c r="BE230" s="122" t="s">
        <v>1820</v>
      </c>
      <c r="BF230" s="217"/>
      <c r="BG230" s="217"/>
      <c r="BH230" s="217"/>
    </row>
    <row r="231" spans="1:60" x14ac:dyDescent="0.25">
      <c r="A231" s="787" t="s">
        <v>1820</v>
      </c>
      <c r="B231" s="788" t="s">
        <v>1820</v>
      </c>
      <c r="C231" s="788" t="s">
        <v>1820</v>
      </c>
      <c r="D231" s="746"/>
      <c r="E231" s="746"/>
      <c r="F231" s="788" t="s">
        <v>1820</v>
      </c>
      <c r="G231" s="788" t="s">
        <v>1820</v>
      </c>
      <c r="H231" s="746"/>
      <c r="I231" s="788" t="s">
        <v>1820</v>
      </c>
      <c r="J231" s="788" t="s">
        <v>1820</v>
      </c>
      <c r="K231" s="788" t="s">
        <v>1820</v>
      </c>
      <c r="L231" s="788" t="s">
        <v>1820</v>
      </c>
      <c r="M231" s="788" t="s">
        <v>1820</v>
      </c>
      <c r="N231" s="746"/>
      <c r="O231" s="746"/>
      <c r="P231" s="788" t="s">
        <v>1820</v>
      </c>
      <c r="Q231" s="746"/>
      <c r="R231" s="788" t="s">
        <v>1820</v>
      </c>
      <c r="S231" s="746" t="s">
        <v>2659</v>
      </c>
      <c r="T231" s="788" t="s">
        <v>1820</v>
      </c>
      <c r="U231" s="746"/>
      <c r="V231" s="788" t="s">
        <v>1820</v>
      </c>
      <c r="W231" s="788" t="s">
        <v>1820</v>
      </c>
      <c r="X231" s="746"/>
      <c r="Y231" s="788" t="s">
        <v>1820</v>
      </c>
      <c r="Z231" s="788" t="s">
        <v>1820</v>
      </c>
      <c r="AA231" s="788" t="s">
        <v>1820</v>
      </c>
      <c r="AB231" s="746"/>
      <c r="AC231" s="788" t="s">
        <v>1820</v>
      </c>
      <c r="AD231" s="788" t="s">
        <v>1820</v>
      </c>
      <c r="AE231" s="746"/>
      <c r="AF231" s="788" t="s">
        <v>1820</v>
      </c>
      <c r="AG231" s="746"/>
      <c r="AH231" s="788" t="s">
        <v>1820</v>
      </c>
      <c r="AI231" s="788" t="s">
        <v>1820</v>
      </c>
      <c r="AJ231" s="788" t="s">
        <v>1820</v>
      </c>
      <c r="AK231" s="746"/>
      <c r="AL231" s="788" t="s">
        <v>1820</v>
      </c>
      <c r="AM231" s="788" t="s">
        <v>1820</v>
      </c>
      <c r="AN231" s="788" t="s">
        <v>1820</v>
      </c>
      <c r="AO231" s="788" t="s">
        <v>1820</v>
      </c>
      <c r="AP231" s="788" t="s">
        <v>1820</v>
      </c>
      <c r="AQ231" s="788" t="s">
        <v>1820</v>
      </c>
      <c r="AR231" s="746"/>
      <c r="AS231" s="788" t="s">
        <v>1820</v>
      </c>
      <c r="AT231" s="788" t="s">
        <v>1820</v>
      </c>
      <c r="AU231" s="788" t="s">
        <v>1820</v>
      </c>
      <c r="AV231" s="788" t="s">
        <v>1820</v>
      </c>
      <c r="AW231" s="788" t="s">
        <v>1820</v>
      </c>
      <c r="AX231" s="746"/>
      <c r="AY231" s="788"/>
      <c r="AZ231" s="788" t="s">
        <v>1820</v>
      </c>
      <c r="BA231" s="746"/>
      <c r="BC231" s="121" t="s">
        <v>1820</v>
      </c>
      <c r="BD231" s="121"/>
      <c r="BE231" s="122" t="s">
        <v>1820</v>
      </c>
      <c r="BF231" s="217"/>
      <c r="BG231" s="217"/>
      <c r="BH231" s="217"/>
    </row>
    <row r="232" spans="1:60" x14ac:dyDescent="0.25">
      <c r="A232" s="787" t="s">
        <v>1820</v>
      </c>
      <c r="B232" s="788" t="s">
        <v>1820</v>
      </c>
      <c r="C232" s="788" t="s">
        <v>1820</v>
      </c>
      <c r="D232" s="746"/>
      <c r="E232" s="746"/>
      <c r="F232" s="788" t="s">
        <v>1820</v>
      </c>
      <c r="G232" s="788" t="s">
        <v>1820</v>
      </c>
      <c r="H232" s="746"/>
      <c r="I232" s="788" t="s">
        <v>1820</v>
      </c>
      <c r="J232" s="788" t="s">
        <v>1820</v>
      </c>
      <c r="K232" s="788" t="s">
        <v>1820</v>
      </c>
      <c r="L232" s="788" t="s">
        <v>1820</v>
      </c>
      <c r="M232" s="788" t="s">
        <v>1820</v>
      </c>
      <c r="N232" s="746"/>
      <c r="O232" s="746"/>
      <c r="P232" s="788" t="s">
        <v>1820</v>
      </c>
      <c r="Q232" s="746"/>
      <c r="R232" s="788" t="s">
        <v>1820</v>
      </c>
      <c r="S232" s="746" t="s">
        <v>2660</v>
      </c>
      <c r="T232" s="788" t="s">
        <v>1820</v>
      </c>
      <c r="U232" s="746"/>
      <c r="V232" s="788" t="s">
        <v>1820</v>
      </c>
      <c r="W232" s="788" t="s">
        <v>1820</v>
      </c>
      <c r="X232" s="746"/>
      <c r="Y232" s="788" t="s">
        <v>1820</v>
      </c>
      <c r="Z232" s="788" t="s">
        <v>1820</v>
      </c>
      <c r="AA232" s="788" t="s">
        <v>1820</v>
      </c>
      <c r="AB232" s="746"/>
      <c r="AC232" s="788" t="s">
        <v>1820</v>
      </c>
      <c r="AD232" s="788" t="s">
        <v>1820</v>
      </c>
      <c r="AE232" s="746"/>
      <c r="AF232" s="788" t="s">
        <v>1820</v>
      </c>
      <c r="AG232" s="746"/>
      <c r="AH232" s="788" t="s">
        <v>1820</v>
      </c>
      <c r="AI232" s="788" t="s">
        <v>1820</v>
      </c>
      <c r="AJ232" s="788" t="s">
        <v>1820</v>
      </c>
      <c r="AK232" s="746"/>
      <c r="AL232" s="788" t="s">
        <v>1820</v>
      </c>
      <c r="AM232" s="788" t="s">
        <v>1820</v>
      </c>
      <c r="AN232" s="788" t="s">
        <v>1820</v>
      </c>
      <c r="AO232" s="788" t="s">
        <v>1820</v>
      </c>
      <c r="AP232" s="788" t="s">
        <v>1820</v>
      </c>
      <c r="AQ232" s="788" t="s">
        <v>1820</v>
      </c>
      <c r="AR232" s="746"/>
      <c r="AS232" s="788" t="s">
        <v>1820</v>
      </c>
      <c r="AT232" s="788" t="s">
        <v>1820</v>
      </c>
      <c r="AU232" s="788" t="s">
        <v>1820</v>
      </c>
      <c r="AV232" s="788" t="s">
        <v>1820</v>
      </c>
      <c r="AW232" s="788" t="s">
        <v>1820</v>
      </c>
      <c r="AX232" s="746"/>
      <c r="AY232" s="788"/>
      <c r="AZ232" s="788" t="s">
        <v>1820</v>
      </c>
      <c r="BA232" s="746"/>
      <c r="BC232" s="121" t="s">
        <v>1820</v>
      </c>
      <c r="BD232" s="121"/>
      <c r="BE232" s="122" t="s">
        <v>1820</v>
      </c>
      <c r="BF232" s="217"/>
      <c r="BG232" s="240" t="s">
        <v>1627</v>
      </c>
      <c r="BH232" s="240" t="s">
        <v>1528</v>
      </c>
    </row>
    <row r="233" spans="1:60" x14ac:dyDescent="0.25">
      <c r="A233" s="787" t="s">
        <v>1820</v>
      </c>
      <c r="B233" s="788" t="s">
        <v>1820</v>
      </c>
      <c r="C233" s="788" t="s">
        <v>1820</v>
      </c>
      <c r="D233" s="746"/>
      <c r="E233" s="746"/>
      <c r="F233" s="788" t="s">
        <v>1820</v>
      </c>
      <c r="G233" s="788" t="s">
        <v>1820</v>
      </c>
      <c r="H233" s="746"/>
      <c r="I233" s="788" t="s">
        <v>1820</v>
      </c>
      <c r="J233" s="788" t="s">
        <v>1820</v>
      </c>
      <c r="K233" s="788" t="s">
        <v>1820</v>
      </c>
      <c r="L233" s="788" t="s">
        <v>1820</v>
      </c>
      <c r="M233" s="788" t="s">
        <v>1820</v>
      </c>
      <c r="N233" s="746"/>
      <c r="O233" s="746"/>
      <c r="P233" s="788" t="s">
        <v>1820</v>
      </c>
      <c r="Q233" s="746"/>
      <c r="R233" s="788" t="s">
        <v>1820</v>
      </c>
      <c r="S233" s="746" t="s">
        <v>2661</v>
      </c>
      <c r="T233" s="788" t="s">
        <v>1820</v>
      </c>
      <c r="U233" s="746"/>
      <c r="V233" s="788" t="s">
        <v>1820</v>
      </c>
      <c r="W233" s="788" t="s">
        <v>1820</v>
      </c>
      <c r="X233" s="746"/>
      <c r="Y233" s="788" t="s">
        <v>1820</v>
      </c>
      <c r="Z233" s="788" t="s">
        <v>1820</v>
      </c>
      <c r="AA233" s="788" t="s">
        <v>1820</v>
      </c>
      <c r="AB233" s="746"/>
      <c r="AC233" s="788" t="s">
        <v>1820</v>
      </c>
      <c r="AD233" s="788" t="s">
        <v>1820</v>
      </c>
      <c r="AE233" s="746"/>
      <c r="AF233" s="788" t="s">
        <v>1820</v>
      </c>
      <c r="AG233" s="746"/>
      <c r="AH233" s="788" t="s">
        <v>1820</v>
      </c>
      <c r="AI233" s="788" t="s">
        <v>1820</v>
      </c>
      <c r="AJ233" s="788" t="s">
        <v>1820</v>
      </c>
      <c r="AK233" s="746"/>
      <c r="AL233" s="788" t="s">
        <v>1820</v>
      </c>
      <c r="AM233" s="788" t="s">
        <v>1820</v>
      </c>
      <c r="AN233" s="788" t="s">
        <v>1820</v>
      </c>
      <c r="AO233" s="788" t="s">
        <v>1820</v>
      </c>
      <c r="AP233" s="788" t="s">
        <v>1820</v>
      </c>
      <c r="AQ233" s="788" t="s">
        <v>1820</v>
      </c>
      <c r="AR233" s="746"/>
      <c r="AS233" s="788" t="s">
        <v>1820</v>
      </c>
      <c r="AT233" s="788" t="s">
        <v>1820</v>
      </c>
      <c r="AU233" s="788" t="s">
        <v>1820</v>
      </c>
      <c r="AV233" s="788" t="s">
        <v>1820</v>
      </c>
      <c r="AW233" s="788" t="s">
        <v>1820</v>
      </c>
      <c r="AX233" s="746"/>
      <c r="AY233" s="788"/>
      <c r="AZ233" s="788" t="s">
        <v>1820</v>
      </c>
      <c r="BA233" s="746"/>
      <c r="BC233" s="121" t="s">
        <v>1820</v>
      </c>
      <c r="BD233" s="121"/>
      <c r="BE233" s="122" t="s">
        <v>1820</v>
      </c>
      <c r="BF233" s="217"/>
      <c r="BG233" s="240" t="s">
        <v>1630</v>
      </c>
      <c r="BH233" s="240" t="s">
        <v>2490</v>
      </c>
    </row>
    <row r="234" spans="1:60" x14ac:dyDescent="0.25">
      <c r="A234" s="787" t="s">
        <v>1820</v>
      </c>
      <c r="B234" s="788" t="s">
        <v>1820</v>
      </c>
      <c r="C234" s="788" t="s">
        <v>1820</v>
      </c>
      <c r="D234" s="746"/>
      <c r="E234" s="746"/>
      <c r="F234" s="788" t="s">
        <v>1820</v>
      </c>
      <c r="G234" s="788" t="s">
        <v>1820</v>
      </c>
      <c r="H234" s="746"/>
      <c r="I234" s="788" t="s">
        <v>1820</v>
      </c>
      <c r="J234" s="788" t="s">
        <v>1820</v>
      </c>
      <c r="K234" s="788" t="s">
        <v>1820</v>
      </c>
      <c r="L234" s="788" t="s">
        <v>1820</v>
      </c>
      <c r="M234" s="788" t="s">
        <v>1820</v>
      </c>
      <c r="N234" s="746"/>
      <c r="O234" s="746"/>
      <c r="P234" s="788" t="s">
        <v>1820</v>
      </c>
      <c r="Q234" s="746"/>
      <c r="R234" s="788" t="s">
        <v>1820</v>
      </c>
      <c r="S234" s="746" t="s">
        <v>2662</v>
      </c>
      <c r="T234" s="788" t="s">
        <v>1820</v>
      </c>
      <c r="U234" s="746"/>
      <c r="V234" s="788" t="s">
        <v>1820</v>
      </c>
      <c r="W234" s="788" t="s">
        <v>1820</v>
      </c>
      <c r="X234" s="746"/>
      <c r="Y234" s="788" t="s">
        <v>1820</v>
      </c>
      <c r="Z234" s="788" t="s">
        <v>1820</v>
      </c>
      <c r="AA234" s="788" t="s">
        <v>1820</v>
      </c>
      <c r="AB234" s="746"/>
      <c r="AC234" s="788" t="s">
        <v>1820</v>
      </c>
      <c r="AD234" s="788" t="s">
        <v>1820</v>
      </c>
      <c r="AE234" s="746"/>
      <c r="AF234" s="788" t="s">
        <v>1820</v>
      </c>
      <c r="AG234" s="746"/>
      <c r="AH234" s="788" t="s">
        <v>1820</v>
      </c>
      <c r="AI234" s="788" t="s">
        <v>1820</v>
      </c>
      <c r="AJ234" s="788" t="s">
        <v>1820</v>
      </c>
      <c r="AK234" s="746"/>
      <c r="AL234" s="788" t="s">
        <v>1820</v>
      </c>
      <c r="AM234" s="788" t="s">
        <v>1820</v>
      </c>
      <c r="AN234" s="788" t="s">
        <v>1820</v>
      </c>
      <c r="AO234" s="788" t="s">
        <v>1820</v>
      </c>
      <c r="AP234" s="788" t="s">
        <v>1820</v>
      </c>
      <c r="AQ234" s="788" t="s">
        <v>1820</v>
      </c>
      <c r="AR234" s="746"/>
      <c r="AS234" s="788" t="s">
        <v>1820</v>
      </c>
      <c r="AT234" s="788" t="s">
        <v>1820</v>
      </c>
      <c r="AU234" s="788" t="s">
        <v>1820</v>
      </c>
      <c r="AV234" s="788" t="s">
        <v>1820</v>
      </c>
      <c r="AW234" s="788" t="s">
        <v>1820</v>
      </c>
      <c r="AX234" s="746"/>
      <c r="AY234" s="788"/>
      <c r="AZ234" s="788" t="s">
        <v>1820</v>
      </c>
      <c r="BA234" s="746"/>
      <c r="BC234" s="121" t="s">
        <v>1820</v>
      </c>
      <c r="BD234" s="121"/>
      <c r="BE234" s="122" t="s">
        <v>1820</v>
      </c>
      <c r="BF234" s="217"/>
      <c r="BG234" s="240" t="s">
        <v>1633</v>
      </c>
      <c r="BH234" s="241">
        <v>44603</v>
      </c>
    </row>
    <row r="235" spans="1:60" x14ac:dyDescent="0.25">
      <c r="A235" s="787" t="s">
        <v>1820</v>
      </c>
      <c r="B235" s="788" t="s">
        <v>1820</v>
      </c>
      <c r="C235" s="788" t="s">
        <v>1820</v>
      </c>
      <c r="D235" s="746"/>
      <c r="E235" s="746"/>
      <c r="F235" s="788" t="s">
        <v>1820</v>
      </c>
      <c r="G235" s="788" t="s">
        <v>1820</v>
      </c>
      <c r="H235" s="746"/>
      <c r="I235" s="788" t="s">
        <v>1820</v>
      </c>
      <c r="J235" s="788" t="s">
        <v>1820</v>
      </c>
      <c r="K235" s="788" t="s">
        <v>1820</v>
      </c>
      <c r="L235" s="788" t="s">
        <v>1820</v>
      </c>
      <c r="M235" s="788" t="s">
        <v>1820</v>
      </c>
      <c r="N235" s="746"/>
      <c r="O235" s="746"/>
      <c r="P235" s="788" t="s">
        <v>1820</v>
      </c>
      <c r="Q235" s="746"/>
      <c r="R235" s="788" t="s">
        <v>1820</v>
      </c>
      <c r="S235" s="746" t="s">
        <v>2663</v>
      </c>
      <c r="T235" s="788" t="s">
        <v>1820</v>
      </c>
      <c r="U235" s="746"/>
      <c r="V235" s="788" t="s">
        <v>1820</v>
      </c>
      <c r="W235" s="788" t="s">
        <v>1820</v>
      </c>
      <c r="X235" s="746"/>
      <c r="Y235" s="788" t="s">
        <v>1820</v>
      </c>
      <c r="Z235" s="788" t="s">
        <v>1820</v>
      </c>
      <c r="AA235" s="788" t="s">
        <v>1820</v>
      </c>
      <c r="AB235" s="746"/>
      <c r="AC235" s="788" t="s">
        <v>1820</v>
      </c>
      <c r="AD235" s="788" t="s">
        <v>1820</v>
      </c>
      <c r="AE235" s="746"/>
      <c r="AF235" s="788" t="s">
        <v>1820</v>
      </c>
      <c r="AG235" s="746"/>
      <c r="AH235" s="788" t="s">
        <v>1820</v>
      </c>
      <c r="AI235" s="788" t="s">
        <v>1820</v>
      </c>
      <c r="AJ235" s="788" t="s">
        <v>1820</v>
      </c>
      <c r="AK235" s="746"/>
      <c r="AL235" s="788" t="s">
        <v>1820</v>
      </c>
      <c r="AM235" s="788" t="s">
        <v>1820</v>
      </c>
      <c r="AN235" s="788" t="s">
        <v>1820</v>
      </c>
      <c r="AO235" s="788" t="s">
        <v>1820</v>
      </c>
      <c r="AP235" s="788" t="s">
        <v>1820</v>
      </c>
      <c r="AQ235" s="788" t="s">
        <v>1820</v>
      </c>
      <c r="AR235" s="746"/>
      <c r="AS235" s="788" t="s">
        <v>1820</v>
      </c>
      <c r="AT235" s="788" t="s">
        <v>1820</v>
      </c>
      <c r="AU235" s="788" t="s">
        <v>1820</v>
      </c>
      <c r="AV235" s="788" t="s">
        <v>1820</v>
      </c>
      <c r="AW235" s="788" t="s">
        <v>1820</v>
      </c>
      <c r="AX235" s="746"/>
      <c r="AY235" s="788"/>
      <c r="AZ235" s="788" t="s">
        <v>1820</v>
      </c>
      <c r="BA235" s="746"/>
      <c r="BC235" s="121" t="s">
        <v>1820</v>
      </c>
      <c r="BD235" s="121"/>
      <c r="BE235" s="122" t="s">
        <v>1820</v>
      </c>
      <c r="BF235" s="217"/>
      <c r="BG235" s="217"/>
      <c r="BH235" s="217"/>
    </row>
    <row r="236" spans="1:60" x14ac:dyDescent="0.25">
      <c r="A236" s="790"/>
      <c r="B236" s="746"/>
      <c r="C236" s="746"/>
      <c r="D236" s="746"/>
      <c r="E236" s="746"/>
      <c r="F236" s="746"/>
      <c r="G236" s="746"/>
      <c r="H236" s="746"/>
      <c r="I236" s="746"/>
      <c r="J236" s="746"/>
      <c r="K236" s="746"/>
      <c r="L236" s="746"/>
      <c r="M236" s="746"/>
      <c r="N236" s="746"/>
      <c r="O236" s="746"/>
      <c r="P236" s="746"/>
      <c r="Q236" s="746"/>
      <c r="R236" s="746"/>
      <c r="S236" s="746" t="s">
        <v>2664</v>
      </c>
      <c r="T236" s="788" t="s">
        <v>1820</v>
      </c>
      <c r="U236" s="746"/>
      <c r="V236" s="788" t="s">
        <v>1820</v>
      </c>
      <c r="W236" s="788" t="s">
        <v>1820</v>
      </c>
      <c r="X236" s="746"/>
      <c r="Y236" s="788" t="s">
        <v>1820</v>
      </c>
      <c r="Z236" s="788" t="s">
        <v>1820</v>
      </c>
      <c r="AA236" s="788" t="s">
        <v>1820</v>
      </c>
      <c r="AB236" s="788" t="s">
        <v>1820</v>
      </c>
      <c r="AC236" s="788" t="s">
        <v>1820</v>
      </c>
      <c r="AD236" s="788" t="s">
        <v>1820</v>
      </c>
      <c r="AE236" s="788" t="s">
        <v>1820</v>
      </c>
      <c r="AF236" s="788" t="s">
        <v>1820</v>
      </c>
      <c r="AG236" s="788" t="s">
        <v>1820</v>
      </c>
      <c r="AH236" s="788" t="s">
        <v>1820</v>
      </c>
      <c r="AI236" s="788" t="s">
        <v>1820</v>
      </c>
      <c r="AJ236" s="788" t="s">
        <v>1820</v>
      </c>
      <c r="AK236" s="788" t="s">
        <v>1820</v>
      </c>
      <c r="AL236" s="788" t="s">
        <v>1820</v>
      </c>
      <c r="AM236" s="788" t="s">
        <v>1820</v>
      </c>
      <c r="AN236" s="788" t="s">
        <v>1820</v>
      </c>
      <c r="AO236" s="788" t="s">
        <v>1820</v>
      </c>
      <c r="AP236" s="788" t="s">
        <v>1820</v>
      </c>
      <c r="AQ236" s="788" t="s">
        <v>1820</v>
      </c>
      <c r="AR236" s="746"/>
      <c r="AS236" s="788" t="s">
        <v>1820</v>
      </c>
      <c r="AT236" s="788" t="s">
        <v>1820</v>
      </c>
      <c r="AU236" s="788" t="s">
        <v>1820</v>
      </c>
      <c r="AV236" s="788" t="s">
        <v>1820</v>
      </c>
      <c r="AW236" s="788" t="s">
        <v>1820</v>
      </c>
      <c r="AX236" s="788" t="s">
        <v>1820</v>
      </c>
      <c r="AY236" s="788"/>
      <c r="AZ236" s="788" t="s">
        <v>1820</v>
      </c>
      <c r="BA236" s="746"/>
      <c r="BC236" s="121" t="s">
        <v>1820</v>
      </c>
      <c r="BD236" s="121"/>
      <c r="BE236" s="122" t="s">
        <v>1820</v>
      </c>
      <c r="BF236" s="217"/>
      <c r="BG236" s="217"/>
      <c r="BH236" s="217"/>
    </row>
    <row r="237" spans="1:60" x14ac:dyDescent="0.25">
      <c r="A237" s="901"/>
      <c r="B237" s="902"/>
      <c r="C237" s="902"/>
      <c r="D237" s="746"/>
      <c r="E237" s="746"/>
      <c r="F237" s="902"/>
      <c r="G237" s="902"/>
      <c r="H237" s="746"/>
      <c r="I237" s="902"/>
      <c r="J237" s="902"/>
      <c r="K237" s="902"/>
      <c r="L237" s="902"/>
      <c r="M237" s="902"/>
      <c r="N237" s="746"/>
      <c r="O237" s="746"/>
      <c r="P237" s="902"/>
      <c r="Q237" s="746"/>
      <c r="R237" s="902"/>
      <c r="S237" s="746" t="s">
        <v>2665</v>
      </c>
      <c r="T237" s="902"/>
      <c r="U237" s="746"/>
      <c r="V237" s="902"/>
      <c r="W237" s="902"/>
      <c r="X237" s="746"/>
      <c r="Y237" s="902"/>
      <c r="Z237" s="902"/>
      <c r="AA237" s="902"/>
      <c r="AB237" s="746"/>
      <c r="AC237" s="902"/>
      <c r="AD237" s="902"/>
      <c r="AE237" s="746"/>
      <c r="AF237" s="902"/>
      <c r="AG237" s="746"/>
      <c r="AH237" s="902"/>
      <c r="AI237" s="902"/>
      <c r="AJ237" s="902"/>
      <c r="AK237" s="746"/>
      <c r="AL237" s="902"/>
      <c r="AM237" s="902"/>
      <c r="AN237" s="902"/>
      <c r="AO237" s="902"/>
      <c r="AP237" s="902"/>
      <c r="AQ237" s="902"/>
      <c r="AR237" s="746"/>
      <c r="AS237" s="902"/>
      <c r="AT237" s="902"/>
      <c r="AU237" s="902"/>
      <c r="AV237" s="902"/>
      <c r="AW237" s="902"/>
      <c r="AX237" s="746"/>
      <c r="AY237" s="902"/>
      <c r="AZ237" s="902"/>
      <c r="BA237" s="746"/>
      <c r="BC237" s="222"/>
      <c r="BD237" s="222"/>
      <c r="BE237" s="122" t="s">
        <v>1820</v>
      </c>
      <c r="BF237" s="223"/>
      <c r="BG237" s="223"/>
      <c r="BH237" s="223"/>
    </row>
    <row r="238" spans="1:60" x14ac:dyDescent="0.25">
      <c r="A238" s="901"/>
      <c r="B238" s="902"/>
      <c r="C238" s="902"/>
      <c r="D238" s="746"/>
      <c r="E238" s="746"/>
      <c r="F238" s="902"/>
      <c r="G238" s="902"/>
      <c r="H238" s="746"/>
      <c r="I238" s="902"/>
      <c r="J238" s="902"/>
      <c r="K238" s="902"/>
      <c r="L238" s="902"/>
      <c r="M238" s="902"/>
      <c r="N238" s="746"/>
      <c r="O238" s="746"/>
      <c r="P238" s="902"/>
      <c r="Q238" s="746"/>
      <c r="R238" s="902"/>
      <c r="S238" s="746" t="s">
        <v>2666</v>
      </c>
      <c r="T238" s="902"/>
      <c r="U238" s="746"/>
      <c r="V238" s="902"/>
      <c r="W238" s="902"/>
      <c r="X238" s="746"/>
      <c r="Y238" s="902"/>
      <c r="Z238" s="902"/>
      <c r="AA238" s="902"/>
      <c r="AB238" s="746"/>
      <c r="AC238" s="902"/>
      <c r="AD238" s="902"/>
      <c r="AE238" s="746"/>
      <c r="AF238" s="902"/>
      <c r="AG238" s="746"/>
      <c r="AH238" s="902"/>
      <c r="AI238" s="902"/>
      <c r="AJ238" s="902"/>
      <c r="AK238" s="746"/>
      <c r="AL238" s="902"/>
      <c r="AM238" s="902"/>
      <c r="AN238" s="902"/>
      <c r="AO238" s="902"/>
      <c r="AP238" s="902"/>
      <c r="AQ238" s="902"/>
      <c r="AR238" s="746"/>
      <c r="AS238" s="902"/>
      <c r="AT238" s="902"/>
      <c r="AU238" s="902"/>
      <c r="AV238" s="902"/>
      <c r="AW238" s="902"/>
      <c r="AX238" s="746"/>
      <c r="AY238" s="902"/>
      <c r="AZ238" s="902"/>
      <c r="BA238" s="746"/>
      <c r="BC238" s="222"/>
      <c r="BD238" s="222"/>
      <c r="BE238" s="122" t="s">
        <v>1820</v>
      </c>
      <c r="BF238" s="223"/>
      <c r="BG238" s="223"/>
      <c r="BH238" s="223"/>
    </row>
    <row r="239" spans="1:60" x14ac:dyDescent="0.25">
      <c r="A239" s="901"/>
      <c r="B239" s="902"/>
      <c r="C239" s="902"/>
      <c r="D239" s="746"/>
      <c r="E239" s="746"/>
      <c r="F239" s="902"/>
      <c r="G239" s="902"/>
      <c r="H239" s="746"/>
      <c r="I239" s="902"/>
      <c r="J239" s="902"/>
      <c r="K239" s="902"/>
      <c r="L239" s="902"/>
      <c r="M239" s="902"/>
      <c r="N239" s="746"/>
      <c r="O239" s="746"/>
      <c r="P239" s="902"/>
      <c r="Q239" s="746"/>
      <c r="R239" s="902"/>
      <c r="S239" s="746" t="s">
        <v>2667</v>
      </c>
      <c r="T239" s="902"/>
      <c r="U239" s="746"/>
      <c r="V239" s="902"/>
      <c r="W239" s="902"/>
      <c r="X239" s="746"/>
      <c r="Y239" s="902"/>
      <c r="Z239" s="902"/>
      <c r="AA239" s="902"/>
      <c r="AB239" s="746"/>
      <c r="AC239" s="902"/>
      <c r="AD239" s="902"/>
      <c r="AE239" s="746"/>
      <c r="AF239" s="902"/>
      <c r="AG239" s="746"/>
      <c r="AH239" s="902"/>
      <c r="AI239" s="902"/>
      <c r="AJ239" s="902"/>
      <c r="AK239" s="746"/>
      <c r="AL239" s="902"/>
      <c r="AM239" s="902"/>
      <c r="AN239" s="902"/>
      <c r="AO239" s="902"/>
      <c r="AP239" s="902"/>
      <c r="AQ239" s="902"/>
      <c r="AR239" s="746"/>
      <c r="AS239" s="902"/>
      <c r="AT239" s="902"/>
      <c r="AU239" s="902"/>
      <c r="AV239" s="902"/>
      <c r="AW239" s="902"/>
      <c r="AX239" s="746"/>
      <c r="AY239" s="902"/>
      <c r="AZ239" s="902"/>
      <c r="BA239" s="746"/>
      <c r="BC239" s="222"/>
      <c r="BD239" s="222"/>
      <c r="BE239" s="122" t="s">
        <v>1820</v>
      </c>
      <c r="BF239" s="223"/>
      <c r="BG239" s="223"/>
      <c r="BH239" s="223"/>
    </row>
    <row r="240" spans="1:60" x14ac:dyDescent="0.25">
      <c r="A240" s="901"/>
      <c r="B240" s="902"/>
      <c r="C240" s="902"/>
      <c r="D240" s="746"/>
      <c r="E240" s="746"/>
      <c r="F240" s="902"/>
      <c r="G240" s="902"/>
      <c r="H240" s="746"/>
      <c r="I240" s="902"/>
      <c r="J240" s="902"/>
      <c r="K240" s="902"/>
      <c r="L240" s="902"/>
      <c r="M240" s="902"/>
      <c r="N240" s="746"/>
      <c r="O240" s="746"/>
      <c r="P240" s="902"/>
      <c r="Q240" s="746"/>
      <c r="R240" s="902"/>
      <c r="S240" s="746" t="s">
        <v>2668</v>
      </c>
      <c r="T240" s="902"/>
      <c r="U240" s="746"/>
      <c r="V240" s="902"/>
      <c r="W240" s="902"/>
      <c r="X240" s="746"/>
      <c r="Y240" s="902"/>
      <c r="Z240" s="902"/>
      <c r="AA240" s="902"/>
      <c r="AB240" s="746"/>
      <c r="AC240" s="902"/>
      <c r="AD240" s="902"/>
      <c r="AE240" s="746"/>
      <c r="AF240" s="902"/>
      <c r="AG240" s="746"/>
      <c r="AH240" s="902"/>
      <c r="AI240" s="902"/>
      <c r="AJ240" s="902"/>
      <c r="AK240" s="746"/>
      <c r="AL240" s="902"/>
      <c r="AM240" s="902"/>
      <c r="AN240" s="902"/>
      <c r="AO240" s="902"/>
      <c r="AP240" s="902"/>
      <c r="AQ240" s="902"/>
      <c r="AR240" s="746"/>
      <c r="AS240" s="902"/>
      <c r="AT240" s="902"/>
      <c r="AU240" s="902"/>
      <c r="AV240" s="902"/>
      <c r="AW240" s="902"/>
      <c r="AX240" s="746"/>
      <c r="AY240" s="902"/>
      <c r="AZ240" s="902"/>
      <c r="BA240" s="746"/>
      <c r="BC240" s="222"/>
      <c r="BD240" s="222"/>
      <c r="BE240" s="122" t="s">
        <v>1820</v>
      </c>
      <c r="BF240" s="223"/>
      <c r="BG240" s="223"/>
      <c r="BH240" s="223"/>
    </row>
    <row r="241" spans="1:60" x14ac:dyDescent="0.25">
      <c r="A241" s="901"/>
      <c r="B241" s="902"/>
      <c r="C241" s="902"/>
      <c r="D241" s="746"/>
      <c r="E241" s="746"/>
      <c r="F241" s="902"/>
      <c r="G241" s="902"/>
      <c r="H241" s="746"/>
      <c r="I241" s="902"/>
      <c r="J241" s="902"/>
      <c r="K241" s="902"/>
      <c r="L241" s="902"/>
      <c r="M241" s="902"/>
      <c r="N241" s="746"/>
      <c r="O241" s="746"/>
      <c r="P241" s="902"/>
      <c r="Q241" s="746"/>
      <c r="R241" s="902"/>
      <c r="S241" s="746" t="s">
        <v>2669</v>
      </c>
      <c r="T241" s="902"/>
      <c r="U241" s="746"/>
      <c r="V241" s="902"/>
      <c r="W241" s="902"/>
      <c r="X241" s="746"/>
      <c r="Y241" s="902"/>
      <c r="Z241" s="902"/>
      <c r="AA241" s="902"/>
      <c r="AB241" s="746"/>
      <c r="AC241" s="902"/>
      <c r="AD241" s="902"/>
      <c r="AE241" s="746"/>
      <c r="AF241" s="902"/>
      <c r="AG241" s="746"/>
      <c r="AH241" s="902"/>
      <c r="AI241" s="902"/>
      <c r="AJ241" s="902"/>
      <c r="AK241" s="746"/>
      <c r="AL241" s="902"/>
      <c r="AM241" s="902"/>
      <c r="AN241" s="902"/>
      <c r="AO241" s="902"/>
      <c r="AP241" s="902"/>
      <c r="AQ241" s="902"/>
      <c r="AR241" s="746"/>
      <c r="AS241" s="902"/>
      <c r="AT241" s="902"/>
      <c r="AU241" s="902"/>
      <c r="AV241" s="902"/>
      <c r="AW241" s="902"/>
      <c r="AX241" s="746"/>
      <c r="AY241" s="902"/>
      <c r="AZ241" s="902"/>
      <c r="BA241" s="746"/>
      <c r="BC241" s="222"/>
      <c r="BD241" s="222"/>
      <c r="BE241" s="122" t="s">
        <v>1820</v>
      </c>
      <c r="BF241" s="223"/>
      <c r="BG241" s="223"/>
      <c r="BH241" s="223"/>
    </row>
    <row r="242" spans="1:60" x14ac:dyDescent="0.25">
      <c r="A242" s="901"/>
      <c r="B242" s="902"/>
      <c r="C242" s="902"/>
      <c r="D242" s="746"/>
      <c r="E242" s="746"/>
      <c r="F242" s="902"/>
      <c r="G242" s="902"/>
      <c r="H242" s="746"/>
      <c r="I242" s="902"/>
      <c r="J242" s="902"/>
      <c r="K242" s="902"/>
      <c r="L242" s="902"/>
      <c r="M242" s="902"/>
      <c r="N242" s="746"/>
      <c r="O242" s="746"/>
      <c r="P242" s="902"/>
      <c r="Q242" s="746"/>
      <c r="R242" s="902"/>
      <c r="S242" s="746" t="s">
        <v>2670</v>
      </c>
      <c r="T242" s="902"/>
      <c r="U242" s="746"/>
      <c r="V242" s="902"/>
      <c r="W242" s="902"/>
      <c r="X242" s="746"/>
      <c r="Y242" s="902"/>
      <c r="Z242" s="902"/>
      <c r="AA242" s="902"/>
      <c r="AB242" s="746"/>
      <c r="AC242" s="902"/>
      <c r="AD242" s="902"/>
      <c r="AE242" s="746"/>
      <c r="AF242" s="902"/>
      <c r="AG242" s="746"/>
      <c r="AH242" s="902"/>
      <c r="AI242" s="902"/>
      <c r="AJ242" s="902"/>
      <c r="AK242" s="746"/>
      <c r="AL242" s="902"/>
      <c r="AM242" s="902"/>
      <c r="AN242" s="902"/>
      <c r="AO242" s="902"/>
      <c r="AP242" s="902"/>
      <c r="AQ242" s="902"/>
      <c r="AR242" s="746"/>
      <c r="AS242" s="902"/>
      <c r="AT242" s="902"/>
      <c r="AU242" s="902"/>
      <c r="AV242" s="902"/>
      <c r="AW242" s="902"/>
      <c r="AX242" s="746"/>
      <c r="AY242" s="902"/>
      <c r="AZ242" s="902"/>
      <c r="BA242" s="746"/>
      <c r="BC242" s="222"/>
      <c r="BD242" s="222"/>
      <c r="BE242" s="122" t="s">
        <v>1820</v>
      </c>
      <c r="BF242" s="223"/>
      <c r="BG242" s="223"/>
      <c r="BH242" s="223"/>
    </row>
    <row r="243" spans="1:60" x14ac:dyDescent="0.25">
      <c r="A243" s="901"/>
      <c r="B243" s="902"/>
      <c r="C243" s="902"/>
      <c r="D243" s="746"/>
      <c r="E243" s="746"/>
      <c r="F243" s="902"/>
      <c r="G243" s="902"/>
      <c r="H243" s="746"/>
      <c r="I243" s="902"/>
      <c r="J243" s="902"/>
      <c r="K243" s="902"/>
      <c r="L243" s="902"/>
      <c r="M243" s="902"/>
      <c r="N243" s="746"/>
      <c r="O243" s="746"/>
      <c r="P243" s="902"/>
      <c r="Q243" s="746"/>
      <c r="R243" s="902"/>
      <c r="S243" s="746" t="s">
        <v>2671</v>
      </c>
      <c r="T243" s="902"/>
      <c r="U243" s="746"/>
      <c r="V243" s="902"/>
      <c r="W243" s="902"/>
      <c r="X243" s="746"/>
      <c r="Y243" s="902"/>
      <c r="Z243" s="902"/>
      <c r="AA243" s="902"/>
      <c r="AB243" s="746"/>
      <c r="AC243" s="902"/>
      <c r="AD243" s="902"/>
      <c r="AE243" s="746"/>
      <c r="AF243" s="902"/>
      <c r="AG243" s="746"/>
      <c r="AH243" s="902"/>
      <c r="AI243" s="902"/>
      <c r="AJ243" s="902"/>
      <c r="AK243" s="746"/>
      <c r="AL243" s="902"/>
      <c r="AM243" s="902"/>
      <c r="AN243" s="902"/>
      <c r="AO243" s="902"/>
      <c r="AP243" s="902"/>
      <c r="AQ243" s="902"/>
      <c r="AR243" s="746"/>
      <c r="AS243" s="902"/>
      <c r="AT243" s="902"/>
      <c r="AU243" s="902"/>
      <c r="AV243" s="902"/>
      <c r="AW243" s="902"/>
      <c r="AX243" s="746"/>
      <c r="AY243" s="902"/>
      <c r="AZ243" s="902"/>
      <c r="BA243" s="746"/>
      <c r="BC243" s="222"/>
      <c r="BD243" s="222"/>
      <c r="BE243" s="122" t="s">
        <v>1820</v>
      </c>
      <c r="BF243" s="223"/>
      <c r="BG243" s="223"/>
      <c r="BH243" s="223"/>
    </row>
    <row r="244" spans="1:60" x14ac:dyDescent="0.25">
      <c r="A244" s="901"/>
      <c r="B244" s="902"/>
      <c r="C244" s="902"/>
      <c r="D244" s="746"/>
      <c r="E244" s="746"/>
      <c r="F244" s="902"/>
      <c r="G244" s="902"/>
      <c r="H244" s="746"/>
      <c r="I244" s="902"/>
      <c r="J244" s="902"/>
      <c r="K244" s="902"/>
      <c r="L244" s="902"/>
      <c r="M244" s="902"/>
      <c r="N244" s="746"/>
      <c r="O244" s="746"/>
      <c r="P244" s="902"/>
      <c r="Q244" s="746"/>
      <c r="R244" s="902"/>
      <c r="S244" s="746" t="s">
        <v>2672</v>
      </c>
      <c r="T244" s="902"/>
      <c r="U244" s="746"/>
      <c r="V244" s="902"/>
      <c r="W244" s="902"/>
      <c r="X244" s="746"/>
      <c r="Y244" s="902"/>
      <c r="Z244" s="902"/>
      <c r="AA244" s="902"/>
      <c r="AB244" s="746"/>
      <c r="AC244" s="902"/>
      <c r="AD244" s="902"/>
      <c r="AE244" s="746"/>
      <c r="AF244" s="902"/>
      <c r="AG244" s="746"/>
      <c r="AH244" s="902"/>
      <c r="AI244" s="902"/>
      <c r="AJ244" s="902"/>
      <c r="AK244" s="746"/>
      <c r="AL244" s="902"/>
      <c r="AM244" s="902"/>
      <c r="AN244" s="902"/>
      <c r="AO244" s="902"/>
      <c r="AP244" s="902"/>
      <c r="AQ244" s="902"/>
      <c r="AR244" s="746"/>
      <c r="AS244" s="902"/>
      <c r="AT244" s="902"/>
      <c r="AU244" s="902"/>
      <c r="AV244" s="902"/>
      <c r="AW244" s="902"/>
      <c r="AX244" s="746"/>
      <c r="AY244" s="902"/>
      <c r="AZ244" s="902"/>
      <c r="BA244" s="746"/>
      <c r="BC244" s="222"/>
      <c r="BD244" s="222"/>
      <c r="BE244" s="122" t="s">
        <v>1820</v>
      </c>
      <c r="BF244" s="223"/>
      <c r="BG244" s="223"/>
      <c r="BH244" s="223"/>
    </row>
    <row r="245" spans="1:60" x14ac:dyDescent="0.25">
      <c r="A245" s="901"/>
      <c r="B245" s="902"/>
      <c r="C245" s="902"/>
      <c r="D245" s="746"/>
      <c r="E245" s="746"/>
      <c r="F245" s="902"/>
      <c r="G245" s="902"/>
      <c r="H245" s="746"/>
      <c r="I245" s="902"/>
      <c r="J245" s="902"/>
      <c r="K245" s="902"/>
      <c r="L245" s="902"/>
      <c r="M245" s="902"/>
      <c r="N245" s="746"/>
      <c r="O245" s="746"/>
      <c r="P245" s="902"/>
      <c r="Q245" s="746"/>
      <c r="R245" s="902"/>
      <c r="S245" s="746" t="s">
        <v>2673</v>
      </c>
      <c r="T245" s="902"/>
      <c r="U245" s="746"/>
      <c r="V245" s="902"/>
      <c r="W245" s="902"/>
      <c r="X245" s="746"/>
      <c r="Y245" s="902"/>
      <c r="Z245" s="902"/>
      <c r="AA245" s="902"/>
      <c r="AB245" s="746"/>
      <c r="AC245" s="902"/>
      <c r="AD245" s="902"/>
      <c r="AE245" s="746"/>
      <c r="AF245" s="902"/>
      <c r="AG245" s="746"/>
      <c r="AH245" s="902"/>
      <c r="AI245" s="902"/>
      <c r="AJ245" s="902"/>
      <c r="AK245" s="746"/>
      <c r="AL245" s="902"/>
      <c r="AM245" s="902"/>
      <c r="AN245" s="902"/>
      <c r="AO245" s="902"/>
      <c r="AP245" s="902"/>
      <c r="AQ245" s="902"/>
      <c r="AR245" s="746"/>
      <c r="AS245" s="902"/>
      <c r="AT245" s="902"/>
      <c r="AU245" s="902"/>
      <c r="AV245" s="902"/>
      <c r="AW245" s="902"/>
      <c r="AX245" s="746"/>
      <c r="AY245" s="902"/>
      <c r="AZ245" s="902"/>
      <c r="BA245" s="746"/>
      <c r="BC245" s="222"/>
      <c r="BD245" s="222"/>
      <c r="BE245" s="122" t="s">
        <v>1820</v>
      </c>
      <c r="BF245" s="223"/>
      <c r="BG245" s="223"/>
      <c r="BH245" s="223"/>
    </row>
    <row r="246" spans="1:60" x14ac:dyDescent="0.25">
      <c r="A246" s="901"/>
      <c r="B246" s="902"/>
      <c r="C246" s="902"/>
      <c r="D246" s="746"/>
      <c r="E246" s="746"/>
      <c r="F246" s="902"/>
      <c r="G246" s="902"/>
      <c r="H246" s="746"/>
      <c r="I246" s="902"/>
      <c r="J246" s="902"/>
      <c r="K246" s="902"/>
      <c r="L246" s="902"/>
      <c r="M246" s="902"/>
      <c r="N246" s="746"/>
      <c r="O246" s="746"/>
      <c r="P246" s="902"/>
      <c r="Q246" s="746"/>
      <c r="R246" s="902"/>
      <c r="S246" s="746" t="s">
        <v>2674</v>
      </c>
      <c r="T246" s="902"/>
      <c r="U246" s="746"/>
      <c r="V246" s="902"/>
      <c r="W246" s="902"/>
      <c r="X246" s="746"/>
      <c r="Y246" s="902"/>
      <c r="Z246" s="902"/>
      <c r="AA246" s="902"/>
      <c r="AB246" s="746"/>
      <c r="AC246" s="902"/>
      <c r="AD246" s="902"/>
      <c r="AE246" s="746"/>
      <c r="AF246" s="902"/>
      <c r="AG246" s="746"/>
      <c r="AH246" s="902"/>
      <c r="AI246" s="902"/>
      <c r="AJ246" s="902"/>
      <c r="AK246" s="746"/>
      <c r="AL246" s="902"/>
      <c r="AM246" s="902"/>
      <c r="AN246" s="902"/>
      <c r="AO246" s="902"/>
      <c r="AP246" s="902"/>
      <c r="AQ246" s="902"/>
      <c r="AR246" s="746"/>
      <c r="AS246" s="902"/>
      <c r="AT246" s="902"/>
      <c r="AU246" s="902"/>
      <c r="AV246" s="902"/>
      <c r="AW246" s="902"/>
      <c r="AX246" s="746"/>
      <c r="AY246" s="902"/>
      <c r="AZ246" s="902"/>
      <c r="BA246" s="746"/>
      <c r="BC246" s="222"/>
      <c r="BD246" s="222"/>
      <c r="BE246" s="122" t="s">
        <v>1820</v>
      </c>
      <c r="BF246" s="223"/>
      <c r="BG246" s="223"/>
      <c r="BH246" s="223"/>
    </row>
    <row r="247" spans="1:60" x14ac:dyDescent="0.25">
      <c r="A247" s="901"/>
      <c r="B247" s="902"/>
      <c r="C247" s="902"/>
      <c r="D247" s="746"/>
      <c r="E247" s="746"/>
      <c r="F247" s="902"/>
      <c r="G247" s="902"/>
      <c r="H247" s="746"/>
      <c r="I247" s="902"/>
      <c r="J247" s="902"/>
      <c r="K247" s="902"/>
      <c r="L247" s="902"/>
      <c r="M247" s="902"/>
      <c r="N247" s="746"/>
      <c r="O247" s="746"/>
      <c r="P247" s="902"/>
      <c r="Q247" s="746"/>
      <c r="R247" s="902"/>
      <c r="S247" s="746" t="s">
        <v>2675</v>
      </c>
      <c r="T247" s="902"/>
      <c r="U247" s="746"/>
      <c r="V247" s="902"/>
      <c r="W247" s="902"/>
      <c r="X247" s="746"/>
      <c r="Y247" s="902"/>
      <c r="Z247" s="902"/>
      <c r="AA247" s="902"/>
      <c r="AB247" s="746"/>
      <c r="AC247" s="902"/>
      <c r="AD247" s="902"/>
      <c r="AE247" s="746"/>
      <c r="AF247" s="902"/>
      <c r="AG247" s="746"/>
      <c r="AH247" s="902"/>
      <c r="AI247" s="902"/>
      <c r="AJ247" s="902"/>
      <c r="AK247" s="746"/>
      <c r="AL247" s="902"/>
      <c r="AM247" s="902"/>
      <c r="AN247" s="902"/>
      <c r="AO247" s="902"/>
      <c r="AP247" s="902"/>
      <c r="AQ247" s="902"/>
      <c r="AR247" s="746"/>
      <c r="AS247" s="902"/>
      <c r="AT247" s="902"/>
      <c r="AU247" s="902"/>
      <c r="AV247" s="902"/>
      <c r="AW247" s="902"/>
      <c r="AX247" s="746"/>
      <c r="AY247" s="902"/>
      <c r="AZ247" s="902"/>
      <c r="BA247" s="746"/>
      <c r="BC247" s="222"/>
      <c r="BD247" s="222"/>
      <c r="BE247" s="122" t="s">
        <v>1820</v>
      </c>
      <c r="BF247" s="223"/>
      <c r="BG247" s="223"/>
      <c r="BH247" s="223"/>
    </row>
    <row r="248" spans="1:60" x14ac:dyDescent="0.25">
      <c r="A248" s="901"/>
      <c r="B248" s="902"/>
      <c r="C248" s="902"/>
      <c r="D248" s="746"/>
      <c r="E248" s="746"/>
      <c r="F248" s="902"/>
      <c r="G248" s="902"/>
      <c r="H248" s="746"/>
      <c r="I248" s="902"/>
      <c r="J248" s="902"/>
      <c r="K248" s="902"/>
      <c r="L248" s="902"/>
      <c r="M248" s="902"/>
      <c r="N248" s="746"/>
      <c r="O248" s="746"/>
      <c r="P248" s="902"/>
      <c r="Q248" s="746"/>
      <c r="R248" s="902"/>
      <c r="S248" s="746" t="s">
        <v>2676</v>
      </c>
      <c r="T248" s="902"/>
      <c r="U248" s="746"/>
      <c r="V248" s="902"/>
      <c r="W248" s="902"/>
      <c r="X248" s="746"/>
      <c r="Y248" s="902"/>
      <c r="Z248" s="902"/>
      <c r="AA248" s="902"/>
      <c r="AB248" s="746"/>
      <c r="AC248" s="902"/>
      <c r="AD248" s="902"/>
      <c r="AE248" s="746"/>
      <c r="AF248" s="902"/>
      <c r="AG248" s="746"/>
      <c r="AH248" s="902"/>
      <c r="AI248" s="902"/>
      <c r="AJ248" s="902"/>
      <c r="AK248" s="746"/>
      <c r="AL248" s="902"/>
      <c r="AM248" s="902"/>
      <c r="AN248" s="902"/>
      <c r="AO248" s="902"/>
      <c r="AP248" s="902"/>
      <c r="AQ248" s="902"/>
      <c r="AR248" s="746"/>
      <c r="AS248" s="902"/>
      <c r="AT248" s="902"/>
      <c r="AU248" s="902"/>
      <c r="AV248" s="902"/>
      <c r="AW248" s="902"/>
      <c r="AX248" s="746"/>
      <c r="AY248" s="902"/>
      <c r="AZ248" s="902"/>
      <c r="BA248" s="746"/>
      <c r="BC248" s="222"/>
      <c r="BD248" s="222"/>
      <c r="BE248" s="122"/>
      <c r="BF248" s="223"/>
      <c r="BG248" s="223"/>
      <c r="BH248" s="223"/>
    </row>
    <row r="249" spans="1:60" x14ac:dyDescent="0.25">
      <c r="A249" s="901"/>
      <c r="B249" s="902"/>
      <c r="C249" s="902"/>
      <c r="D249" s="746"/>
      <c r="E249" s="746"/>
      <c r="F249" s="902"/>
      <c r="G249" s="902"/>
      <c r="H249" s="746"/>
      <c r="I249" s="902"/>
      <c r="J249" s="902"/>
      <c r="K249" s="902"/>
      <c r="L249" s="902"/>
      <c r="M249" s="902"/>
      <c r="N249" s="746"/>
      <c r="O249" s="746"/>
      <c r="P249" s="902"/>
      <c r="Q249" s="746"/>
      <c r="R249" s="902"/>
      <c r="S249" s="746" t="s">
        <v>2677</v>
      </c>
      <c r="T249" s="902"/>
      <c r="U249" s="746"/>
      <c r="V249" s="902"/>
      <c r="W249" s="902"/>
      <c r="X249" s="746"/>
      <c r="Y249" s="902"/>
      <c r="Z249" s="902"/>
      <c r="AA249" s="902"/>
      <c r="AB249" s="746"/>
      <c r="AC249" s="902"/>
      <c r="AD249" s="902"/>
      <c r="AE249" s="746"/>
      <c r="AF249" s="902"/>
      <c r="AG249" s="746"/>
      <c r="AH249" s="902"/>
      <c r="AI249" s="902"/>
      <c r="AJ249" s="902"/>
      <c r="AK249" s="746"/>
      <c r="AL249" s="902"/>
      <c r="AM249" s="902"/>
      <c r="AN249" s="902"/>
      <c r="AO249" s="902"/>
      <c r="AP249" s="902"/>
      <c r="AQ249" s="902"/>
      <c r="AR249" s="746"/>
      <c r="AS249" s="902"/>
      <c r="AT249" s="902"/>
      <c r="AU249" s="902"/>
      <c r="AV249" s="902"/>
      <c r="AW249" s="902"/>
      <c r="AX249" s="746"/>
      <c r="AY249" s="902"/>
      <c r="AZ249" s="902"/>
      <c r="BA249" s="746"/>
      <c r="BC249" s="222"/>
      <c r="BD249" s="222"/>
      <c r="BE249" s="122"/>
      <c r="BF249" s="223"/>
      <c r="BG249" s="223"/>
      <c r="BH249" s="223"/>
    </row>
    <row r="250" spans="1:60" x14ac:dyDescent="0.25">
      <c r="A250" s="901"/>
      <c r="B250" s="902"/>
      <c r="C250" s="902"/>
      <c r="D250" s="746"/>
      <c r="E250" s="746"/>
      <c r="F250" s="902"/>
      <c r="G250" s="902"/>
      <c r="H250" s="746"/>
      <c r="I250" s="902"/>
      <c r="J250" s="902"/>
      <c r="K250" s="902"/>
      <c r="L250" s="902"/>
      <c r="M250" s="902"/>
      <c r="N250" s="746"/>
      <c r="O250" s="746"/>
      <c r="P250" s="902"/>
      <c r="Q250" s="746"/>
      <c r="R250" s="902"/>
      <c r="S250" s="746" t="s">
        <v>2678</v>
      </c>
      <c r="T250" s="902"/>
      <c r="U250" s="746"/>
      <c r="V250" s="902"/>
      <c r="W250" s="902"/>
      <c r="X250" s="746"/>
      <c r="Y250" s="902"/>
      <c r="Z250" s="902"/>
      <c r="AA250" s="902"/>
      <c r="AB250" s="746"/>
      <c r="AC250" s="902"/>
      <c r="AD250" s="902"/>
      <c r="AE250" s="746"/>
      <c r="AF250" s="902"/>
      <c r="AG250" s="746"/>
      <c r="AH250" s="902"/>
      <c r="AI250" s="902"/>
      <c r="AJ250" s="902"/>
      <c r="AK250" s="746"/>
      <c r="AL250" s="902"/>
      <c r="AM250" s="902"/>
      <c r="AN250" s="902"/>
      <c r="AO250" s="902"/>
      <c r="AP250" s="902"/>
      <c r="AQ250" s="902"/>
      <c r="AR250" s="746"/>
      <c r="AS250" s="902"/>
      <c r="AT250" s="902"/>
      <c r="AU250" s="902"/>
      <c r="AV250" s="902"/>
      <c r="AW250" s="902"/>
      <c r="AX250" s="746"/>
      <c r="AY250" s="902"/>
      <c r="AZ250" s="902"/>
      <c r="BA250" s="746"/>
      <c r="BC250" s="222"/>
      <c r="BD250" s="222"/>
      <c r="BE250" s="122"/>
      <c r="BF250" s="223"/>
      <c r="BG250" s="223"/>
      <c r="BH250" s="223"/>
    </row>
    <row r="251" spans="1:60" x14ac:dyDescent="0.25">
      <c r="A251" s="901"/>
      <c r="B251" s="902"/>
      <c r="C251" s="902"/>
      <c r="D251" s="746"/>
      <c r="E251" s="746"/>
      <c r="F251" s="902"/>
      <c r="G251" s="902"/>
      <c r="H251" s="746"/>
      <c r="I251" s="902"/>
      <c r="J251" s="902"/>
      <c r="K251" s="902"/>
      <c r="L251" s="902"/>
      <c r="M251" s="902"/>
      <c r="N251" s="746"/>
      <c r="O251" s="746"/>
      <c r="P251" s="902"/>
      <c r="Q251" s="746"/>
      <c r="R251" s="902"/>
      <c r="S251" s="746" t="s">
        <v>2679</v>
      </c>
      <c r="T251" s="902"/>
      <c r="U251" s="746"/>
      <c r="V251" s="902"/>
      <c r="W251" s="902"/>
      <c r="X251" s="746"/>
      <c r="Y251" s="902"/>
      <c r="Z251" s="902"/>
      <c r="AA251" s="902"/>
      <c r="AB251" s="746"/>
      <c r="AC251" s="902"/>
      <c r="AD251" s="902"/>
      <c r="AE251" s="746"/>
      <c r="AF251" s="902"/>
      <c r="AG251" s="746"/>
      <c r="AH251" s="902"/>
      <c r="AI251" s="902"/>
      <c r="AJ251" s="902"/>
      <c r="AK251" s="746"/>
      <c r="AL251" s="902"/>
      <c r="AM251" s="902"/>
      <c r="AN251" s="902"/>
      <c r="AO251" s="902"/>
      <c r="AP251" s="902"/>
      <c r="AQ251" s="902"/>
      <c r="AR251" s="746"/>
      <c r="AS251" s="902"/>
      <c r="AT251" s="902"/>
      <c r="AU251" s="902"/>
      <c r="AV251" s="902"/>
      <c r="AW251" s="902"/>
      <c r="AX251" s="746"/>
      <c r="AY251" s="902"/>
      <c r="AZ251" s="902"/>
      <c r="BA251" s="746"/>
      <c r="BC251" s="222"/>
      <c r="BD251" s="222"/>
      <c r="BE251" s="122"/>
      <c r="BF251" s="223"/>
      <c r="BG251" s="223"/>
      <c r="BH251" s="223"/>
    </row>
    <row r="252" spans="1:60" x14ac:dyDescent="0.25">
      <c r="A252" s="901"/>
      <c r="B252" s="902"/>
      <c r="C252" s="902"/>
      <c r="D252" s="746"/>
      <c r="E252" s="746"/>
      <c r="F252" s="902"/>
      <c r="G252" s="902"/>
      <c r="H252" s="746"/>
      <c r="I252" s="902"/>
      <c r="J252" s="902"/>
      <c r="K252" s="902"/>
      <c r="L252" s="902"/>
      <c r="M252" s="902"/>
      <c r="N252" s="746"/>
      <c r="O252" s="746"/>
      <c r="P252" s="902"/>
      <c r="Q252" s="746"/>
      <c r="R252" s="902"/>
      <c r="S252" s="746" t="s">
        <v>2680</v>
      </c>
      <c r="T252" s="902"/>
      <c r="U252" s="746"/>
      <c r="V252" s="902"/>
      <c r="W252" s="902"/>
      <c r="X252" s="746"/>
      <c r="Y252" s="902"/>
      <c r="Z252" s="902"/>
      <c r="AA252" s="902"/>
      <c r="AB252" s="746"/>
      <c r="AC252" s="902"/>
      <c r="AD252" s="902"/>
      <c r="AE252" s="746"/>
      <c r="AF252" s="902"/>
      <c r="AG252" s="746"/>
      <c r="AH252" s="902"/>
      <c r="AI252" s="902"/>
      <c r="AJ252" s="902"/>
      <c r="AK252" s="746"/>
      <c r="AL252" s="902"/>
      <c r="AM252" s="902"/>
      <c r="AN252" s="902"/>
      <c r="AO252" s="902"/>
      <c r="AP252" s="902"/>
      <c r="AQ252" s="902"/>
      <c r="AR252" s="746"/>
      <c r="AS252" s="902"/>
      <c r="AT252" s="902"/>
      <c r="AU252" s="902"/>
      <c r="AV252" s="902"/>
      <c r="AW252" s="902"/>
      <c r="AX252" s="746"/>
      <c r="AY252" s="902"/>
      <c r="AZ252" s="902"/>
      <c r="BA252" s="746"/>
      <c r="BC252" s="222"/>
      <c r="BD252" s="222"/>
      <c r="BE252" s="122"/>
      <c r="BF252" s="223"/>
      <c r="BG252" s="223"/>
      <c r="BH252" s="223"/>
    </row>
    <row r="253" spans="1:60" x14ac:dyDescent="0.25">
      <c r="A253" s="901"/>
      <c r="B253" s="902"/>
      <c r="C253" s="902"/>
      <c r="D253" s="746"/>
      <c r="E253" s="746"/>
      <c r="F253" s="902"/>
      <c r="G253" s="902"/>
      <c r="H253" s="746"/>
      <c r="I253" s="902"/>
      <c r="J253" s="902"/>
      <c r="K253" s="902"/>
      <c r="L253" s="902"/>
      <c r="M253" s="902"/>
      <c r="N253" s="746"/>
      <c r="O253" s="746"/>
      <c r="P253" s="902"/>
      <c r="Q253" s="746"/>
      <c r="R253" s="902"/>
      <c r="S253" s="746" t="s">
        <v>2681</v>
      </c>
      <c r="T253" s="902"/>
      <c r="U253" s="746"/>
      <c r="V253" s="902"/>
      <c r="W253" s="902"/>
      <c r="X253" s="746"/>
      <c r="Y253" s="902"/>
      <c r="Z253" s="902"/>
      <c r="AA253" s="902"/>
      <c r="AB253" s="746"/>
      <c r="AC253" s="902"/>
      <c r="AD253" s="902"/>
      <c r="AE253" s="746"/>
      <c r="AF253" s="902"/>
      <c r="AG253" s="746"/>
      <c r="AH253" s="902"/>
      <c r="AI253" s="902"/>
      <c r="AJ253" s="902"/>
      <c r="AK253" s="746"/>
      <c r="AL253" s="902"/>
      <c r="AM253" s="902"/>
      <c r="AN253" s="902"/>
      <c r="AO253" s="902"/>
      <c r="AP253" s="902"/>
      <c r="AQ253" s="902"/>
      <c r="AR253" s="746"/>
      <c r="AS253" s="902"/>
      <c r="AT253" s="902"/>
      <c r="AU253" s="902"/>
      <c r="AV253" s="902"/>
      <c r="AW253" s="902"/>
      <c r="AX253" s="746"/>
      <c r="AY253" s="902"/>
      <c r="AZ253" s="902"/>
      <c r="BA253" s="746"/>
      <c r="BC253" s="222"/>
      <c r="BD253" s="222"/>
      <c r="BE253" s="122"/>
      <c r="BF253" s="223"/>
      <c r="BG253" s="223"/>
      <c r="BH253" s="223"/>
    </row>
    <row r="254" spans="1:60" x14ac:dyDescent="0.25">
      <c r="A254" s="901"/>
      <c r="B254" s="902"/>
      <c r="C254" s="902"/>
      <c r="D254" s="746"/>
      <c r="E254" s="746"/>
      <c r="F254" s="902"/>
      <c r="G254" s="902"/>
      <c r="H254" s="746"/>
      <c r="I254" s="902"/>
      <c r="J254" s="902"/>
      <c r="K254" s="902"/>
      <c r="L254" s="902"/>
      <c r="M254" s="902"/>
      <c r="N254" s="746"/>
      <c r="O254" s="746"/>
      <c r="P254" s="902"/>
      <c r="Q254" s="746"/>
      <c r="R254" s="902"/>
      <c r="S254" s="746" t="s">
        <v>2682</v>
      </c>
      <c r="T254" s="902"/>
      <c r="U254" s="746"/>
      <c r="V254" s="902"/>
      <c r="W254" s="902"/>
      <c r="X254" s="746"/>
      <c r="Y254" s="902"/>
      <c r="Z254" s="902"/>
      <c r="AA254" s="902"/>
      <c r="AB254" s="746"/>
      <c r="AC254" s="902"/>
      <c r="AD254" s="902"/>
      <c r="AE254" s="746"/>
      <c r="AF254" s="902"/>
      <c r="AG254" s="746"/>
      <c r="AH254" s="902"/>
      <c r="AI254" s="902"/>
      <c r="AJ254" s="902"/>
      <c r="AK254" s="746"/>
      <c r="AL254" s="902"/>
      <c r="AM254" s="902"/>
      <c r="AN254" s="902"/>
      <c r="AO254" s="902"/>
      <c r="AP254" s="902"/>
      <c r="AQ254" s="902"/>
      <c r="AR254" s="746"/>
      <c r="AS254" s="902"/>
      <c r="AT254" s="902"/>
      <c r="AU254" s="902"/>
      <c r="AV254" s="902"/>
      <c r="AW254" s="902"/>
      <c r="AX254" s="746"/>
      <c r="AY254" s="902"/>
      <c r="AZ254" s="902"/>
      <c r="BA254" s="746"/>
      <c r="BC254" s="222"/>
      <c r="BD254" s="222"/>
      <c r="BE254" s="122"/>
      <c r="BF254" s="223"/>
      <c r="BG254" s="223"/>
      <c r="BH254" s="223"/>
    </row>
    <row r="255" spans="1:60" x14ac:dyDescent="0.25">
      <c r="A255" s="901"/>
      <c r="B255" s="902"/>
      <c r="C255" s="902"/>
      <c r="D255" s="746"/>
      <c r="E255" s="746"/>
      <c r="F255" s="902"/>
      <c r="G255" s="902"/>
      <c r="H255" s="746"/>
      <c r="I255" s="902"/>
      <c r="J255" s="902"/>
      <c r="K255" s="902"/>
      <c r="L255" s="902"/>
      <c r="M255" s="902"/>
      <c r="N255" s="746"/>
      <c r="O255" s="746"/>
      <c r="P255" s="902"/>
      <c r="Q255" s="746"/>
      <c r="R255" s="902"/>
      <c r="S255" s="746" t="s">
        <v>2683</v>
      </c>
      <c r="T255" s="902"/>
      <c r="U255" s="746"/>
      <c r="V255" s="902"/>
      <c r="W255" s="902"/>
      <c r="X255" s="746"/>
      <c r="Y255" s="902"/>
      <c r="Z255" s="902"/>
      <c r="AA255" s="902"/>
      <c r="AB255" s="746"/>
      <c r="AC255" s="902"/>
      <c r="AD255" s="902"/>
      <c r="AE255" s="746"/>
      <c r="AF255" s="902"/>
      <c r="AG255" s="746"/>
      <c r="AH255" s="902"/>
      <c r="AI255" s="902"/>
      <c r="AJ255" s="902"/>
      <c r="AK255" s="746"/>
      <c r="AL255" s="902"/>
      <c r="AM255" s="902"/>
      <c r="AN255" s="902"/>
      <c r="AO255" s="902"/>
      <c r="AP255" s="902"/>
      <c r="AQ255" s="902"/>
      <c r="AR255" s="746"/>
      <c r="AS255" s="902"/>
      <c r="AT255" s="902"/>
      <c r="AU255" s="902"/>
      <c r="AV255" s="902"/>
      <c r="AW255" s="902"/>
      <c r="AX255" s="746"/>
      <c r="AY255" s="902"/>
      <c r="AZ255" s="902"/>
      <c r="BA255" s="746"/>
      <c r="BC255" s="222"/>
      <c r="BD255" s="222"/>
      <c r="BE255" s="122"/>
      <c r="BF255" s="223"/>
      <c r="BG255" s="223"/>
      <c r="BH255" s="223"/>
    </row>
    <row r="256" spans="1:60" x14ac:dyDescent="0.25">
      <c r="A256" s="901"/>
      <c r="B256" s="902"/>
      <c r="C256" s="902"/>
      <c r="D256" s="746"/>
      <c r="E256" s="746"/>
      <c r="F256" s="902"/>
      <c r="G256" s="902"/>
      <c r="H256" s="746"/>
      <c r="I256" s="902"/>
      <c r="J256" s="902"/>
      <c r="K256" s="902"/>
      <c r="L256" s="902"/>
      <c r="M256" s="902"/>
      <c r="N256" s="746"/>
      <c r="O256" s="746"/>
      <c r="P256" s="902"/>
      <c r="Q256" s="746"/>
      <c r="R256" s="902"/>
      <c r="S256" s="746" t="s">
        <v>2684</v>
      </c>
      <c r="T256" s="902"/>
      <c r="U256" s="746"/>
      <c r="V256" s="902"/>
      <c r="W256" s="902"/>
      <c r="X256" s="746"/>
      <c r="Y256" s="902"/>
      <c r="Z256" s="902"/>
      <c r="AA256" s="902"/>
      <c r="AB256" s="746"/>
      <c r="AC256" s="902"/>
      <c r="AD256" s="902"/>
      <c r="AE256" s="746"/>
      <c r="AF256" s="902"/>
      <c r="AG256" s="746"/>
      <c r="AH256" s="902"/>
      <c r="AI256" s="902"/>
      <c r="AJ256" s="902"/>
      <c r="AK256" s="746"/>
      <c r="AL256" s="902"/>
      <c r="AM256" s="902"/>
      <c r="AN256" s="902"/>
      <c r="AO256" s="902"/>
      <c r="AP256" s="902"/>
      <c r="AQ256" s="902"/>
      <c r="AR256" s="746"/>
      <c r="AS256" s="902"/>
      <c r="AT256" s="902"/>
      <c r="AU256" s="902"/>
      <c r="AV256" s="902"/>
      <c r="AW256" s="902"/>
      <c r="AX256" s="746"/>
      <c r="AY256" s="902"/>
      <c r="AZ256" s="902"/>
      <c r="BA256" s="746"/>
      <c r="BC256" s="222"/>
      <c r="BD256" s="222"/>
      <c r="BE256" s="122"/>
      <c r="BF256" s="223"/>
      <c r="BG256" s="223"/>
      <c r="BH256" s="223"/>
    </row>
    <row r="257" spans="1:60" x14ac:dyDescent="0.25">
      <c r="A257" s="901"/>
      <c r="B257" s="902"/>
      <c r="C257" s="902"/>
      <c r="D257" s="746"/>
      <c r="E257" s="746"/>
      <c r="F257" s="902"/>
      <c r="G257" s="902"/>
      <c r="H257" s="746"/>
      <c r="I257" s="902"/>
      <c r="J257" s="902"/>
      <c r="K257" s="902"/>
      <c r="L257" s="902"/>
      <c r="M257" s="902"/>
      <c r="N257" s="746"/>
      <c r="O257" s="746"/>
      <c r="P257" s="902"/>
      <c r="Q257" s="746"/>
      <c r="R257" s="902"/>
      <c r="S257" s="746" t="s">
        <v>2685</v>
      </c>
      <c r="T257" s="902"/>
      <c r="U257" s="746"/>
      <c r="V257" s="902"/>
      <c r="W257" s="902"/>
      <c r="X257" s="746"/>
      <c r="Y257" s="902"/>
      <c r="Z257" s="902"/>
      <c r="AA257" s="902"/>
      <c r="AB257" s="746"/>
      <c r="AC257" s="902"/>
      <c r="AD257" s="902"/>
      <c r="AE257" s="746"/>
      <c r="AF257" s="902"/>
      <c r="AG257" s="746"/>
      <c r="AH257" s="902"/>
      <c r="AI257" s="902"/>
      <c r="AJ257" s="902"/>
      <c r="AK257" s="746"/>
      <c r="AL257" s="902"/>
      <c r="AM257" s="902"/>
      <c r="AN257" s="902"/>
      <c r="AO257" s="902"/>
      <c r="AP257" s="902"/>
      <c r="AQ257" s="902"/>
      <c r="AR257" s="746"/>
      <c r="AS257" s="902"/>
      <c r="AT257" s="902"/>
      <c r="AU257" s="902"/>
      <c r="AV257" s="902"/>
      <c r="AW257" s="902"/>
      <c r="AX257" s="746"/>
      <c r="AY257" s="902"/>
      <c r="AZ257" s="902"/>
      <c r="BA257" s="746"/>
      <c r="BC257" s="222"/>
      <c r="BD257" s="222"/>
      <c r="BE257" s="122"/>
      <c r="BF257" s="223"/>
      <c r="BG257" s="223"/>
      <c r="BH257" s="223"/>
    </row>
    <row r="258" spans="1:60" x14ac:dyDescent="0.25">
      <c r="A258" s="901"/>
      <c r="B258" s="902"/>
      <c r="C258" s="902"/>
      <c r="D258" s="746"/>
      <c r="E258" s="746"/>
      <c r="F258" s="902"/>
      <c r="G258" s="902"/>
      <c r="H258" s="746"/>
      <c r="I258" s="902"/>
      <c r="J258" s="902"/>
      <c r="K258" s="902"/>
      <c r="L258" s="902"/>
      <c r="M258" s="902"/>
      <c r="N258" s="746"/>
      <c r="O258" s="746"/>
      <c r="P258" s="902"/>
      <c r="Q258" s="746"/>
      <c r="R258" s="902"/>
      <c r="S258" s="746" t="s">
        <v>2686</v>
      </c>
      <c r="T258" s="902"/>
      <c r="U258" s="746"/>
      <c r="V258" s="902"/>
      <c r="W258" s="902"/>
      <c r="X258" s="746"/>
      <c r="Y258" s="902"/>
      <c r="Z258" s="902"/>
      <c r="AA258" s="902"/>
      <c r="AB258" s="746"/>
      <c r="AC258" s="902"/>
      <c r="AD258" s="902"/>
      <c r="AE258" s="746"/>
      <c r="AF258" s="902"/>
      <c r="AG258" s="746"/>
      <c r="AH258" s="902"/>
      <c r="AI258" s="902"/>
      <c r="AJ258" s="902"/>
      <c r="AK258" s="746"/>
      <c r="AL258" s="902"/>
      <c r="AM258" s="902"/>
      <c r="AN258" s="902"/>
      <c r="AO258" s="902"/>
      <c r="AP258" s="902"/>
      <c r="AQ258" s="902"/>
      <c r="AR258" s="746"/>
      <c r="AS258" s="902"/>
      <c r="AT258" s="902"/>
      <c r="AU258" s="902"/>
      <c r="AV258" s="902"/>
      <c r="AW258" s="902"/>
      <c r="AX258" s="746"/>
      <c r="AY258" s="902"/>
      <c r="AZ258" s="902"/>
      <c r="BA258" s="746"/>
      <c r="BC258" s="222"/>
      <c r="BD258" s="222"/>
      <c r="BE258" s="122"/>
      <c r="BF258" s="223"/>
      <c r="BG258" s="223"/>
      <c r="BH258" s="223"/>
    </row>
    <row r="259" spans="1:60" x14ac:dyDescent="0.25">
      <c r="A259" s="901"/>
      <c r="B259" s="902"/>
      <c r="C259" s="902"/>
      <c r="D259" s="746"/>
      <c r="E259" s="746"/>
      <c r="F259" s="902"/>
      <c r="G259" s="902"/>
      <c r="H259" s="746"/>
      <c r="I259" s="902"/>
      <c r="J259" s="902"/>
      <c r="K259" s="902"/>
      <c r="L259" s="902"/>
      <c r="M259" s="902"/>
      <c r="N259" s="746"/>
      <c r="O259" s="746"/>
      <c r="P259" s="902"/>
      <c r="Q259" s="746"/>
      <c r="R259" s="902"/>
      <c r="S259" s="746" t="s">
        <v>2687</v>
      </c>
      <c r="T259" s="902"/>
      <c r="U259" s="746"/>
      <c r="V259" s="902"/>
      <c r="W259" s="902"/>
      <c r="X259" s="746"/>
      <c r="Y259" s="902"/>
      <c r="Z259" s="902"/>
      <c r="AA259" s="902"/>
      <c r="AB259" s="746"/>
      <c r="AC259" s="902"/>
      <c r="AD259" s="902"/>
      <c r="AE259" s="746"/>
      <c r="AF259" s="902"/>
      <c r="AG259" s="746"/>
      <c r="AH259" s="902"/>
      <c r="AI259" s="902"/>
      <c r="AJ259" s="902"/>
      <c r="AK259" s="746"/>
      <c r="AL259" s="902"/>
      <c r="AM259" s="902"/>
      <c r="AN259" s="902"/>
      <c r="AO259" s="902"/>
      <c r="AP259" s="902"/>
      <c r="AQ259" s="902"/>
      <c r="AR259" s="746"/>
      <c r="AS259" s="902"/>
      <c r="AT259" s="902"/>
      <c r="AU259" s="902"/>
      <c r="AV259" s="902"/>
      <c r="AW259" s="902"/>
      <c r="AX259" s="746"/>
      <c r="AY259" s="902"/>
      <c r="AZ259" s="902"/>
      <c r="BA259" s="746"/>
      <c r="BC259" s="222"/>
      <c r="BD259" s="222"/>
      <c r="BE259" s="122"/>
      <c r="BF259" s="223"/>
      <c r="BG259" s="223"/>
      <c r="BH259" s="223"/>
    </row>
    <row r="260" spans="1:60" x14ac:dyDescent="0.25">
      <c r="A260" s="901"/>
      <c r="B260" s="902"/>
      <c r="C260" s="902"/>
      <c r="D260" s="746"/>
      <c r="E260" s="746"/>
      <c r="F260" s="902"/>
      <c r="G260" s="902"/>
      <c r="H260" s="746"/>
      <c r="I260" s="902"/>
      <c r="J260" s="902"/>
      <c r="K260" s="902"/>
      <c r="L260" s="902"/>
      <c r="M260" s="902"/>
      <c r="N260" s="746"/>
      <c r="O260" s="746"/>
      <c r="P260" s="902"/>
      <c r="Q260" s="746"/>
      <c r="R260" s="902"/>
      <c r="S260" s="746" t="s">
        <v>2688</v>
      </c>
      <c r="T260" s="902"/>
      <c r="U260" s="746"/>
      <c r="V260" s="902"/>
      <c r="W260" s="902"/>
      <c r="X260" s="746"/>
      <c r="Y260" s="902"/>
      <c r="Z260" s="902"/>
      <c r="AA260" s="902"/>
      <c r="AB260" s="746"/>
      <c r="AC260" s="902"/>
      <c r="AD260" s="902"/>
      <c r="AE260" s="746"/>
      <c r="AF260" s="902"/>
      <c r="AG260" s="746"/>
      <c r="AH260" s="902"/>
      <c r="AI260" s="902"/>
      <c r="AJ260" s="902"/>
      <c r="AK260" s="746"/>
      <c r="AL260" s="902"/>
      <c r="AM260" s="902"/>
      <c r="AN260" s="902"/>
      <c r="AO260" s="902"/>
      <c r="AP260" s="902"/>
      <c r="AQ260" s="902"/>
      <c r="AR260" s="746"/>
      <c r="AS260" s="902"/>
      <c r="AT260" s="902"/>
      <c r="AU260" s="902"/>
      <c r="AV260" s="902"/>
      <c r="AW260" s="902"/>
      <c r="AX260" s="746"/>
      <c r="AY260" s="902"/>
      <c r="AZ260" s="902"/>
      <c r="BA260" s="746"/>
      <c r="BC260" s="222"/>
      <c r="BD260" s="222"/>
      <c r="BE260" s="122"/>
      <c r="BF260" s="223"/>
      <c r="BG260" s="223"/>
      <c r="BH260" s="223"/>
    </row>
    <row r="261" spans="1:60" x14ac:dyDescent="0.25">
      <c r="A261" s="901"/>
      <c r="B261" s="902"/>
      <c r="C261" s="902"/>
      <c r="D261" s="746"/>
      <c r="E261" s="746"/>
      <c r="F261" s="902"/>
      <c r="G261" s="902"/>
      <c r="H261" s="746"/>
      <c r="I261" s="902"/>
      <c r="J261" s="902"/>
      <c r="K261" s="902"/>
      <c r="L261" s="902"/>
      <c r="M261" s="902"/>
      <c r="N261" s="746"/>
      <c r="O261" s="746"/>
      <c r="P261" s="902"/>
      <c r="Q261" s="746"/>
      <c r="R261" s="902"/>
      <c r="S261" s="746" t="s">
        <v>2689</v>
      </c>
      <c r="T261" s="902"/>
      <c r="U261" s="746"/>
      <c r="V261" s="902"/>
      <c r="W261" s="902"/>
      <c r="X261" s="746"/>
      <c r="Y261" s="902"/>
      <c r="Z261" s="902"/>
      <c r="AA261" s="902"/>
      <c r="AB261" s="746"/>
      <c r="AC261" s="902"/>
      <c r="AD261" s="902"/>
      <c r="AE261" s="746"/>
      <c r="AF261" s="902"/>
      <c r="AG261" s="746"/>
      <c r="AH261" s="902"/>
      <c r="AI261" s="902"/>
      <c r="AJ261" s="902"/>
      <c r="AK261" s="746"/>
      <c r="AL261" s="902"/>
      <c r="AM261" s="902"/>
      <c r="AN261" s="902"/>
      <c r="AO261" s="902"/>
      <c r="AP261" s="902"/>
      <c r="AQ261" s="902"/>
      <c r="AR261" s="746"/>
      <c r="AS261" s="902"/>
      <c r="AT261" s="902"/>
      <c r="AU261" s="902"/>
      <c r="AV261" s="902"/>
      <c r="AW261" s="902"/>
      <c r="AX261" s="746"/>
      <c r="AY261" s="902"/>
      <c r="AZ261" s="902"/>
      <c r="BA261" s="746"/>
      <c r="BC261" s="222"/>
      <c r="BD261" s="222"/>
      <c r="BE261" s="122"/>
      <c r="BF261" s="223"/>
      <c r="BG261" s="223"/>
      <c r="BH261" s="223"/>
    </row>
    <row r="262" spans="1:60" x14ac:dyDescent="0.25">
      <c r="A262" s="901"/>
      <c r="B262" s="902"/>
      <c r="C262" s="902"/>
      <c r="D262" s="746"/>
      <c r="E262" s="746"/>
      <c r="F262" s="902"/>
      <c r="G262" s="902"/>
      <c r="H262" s="746"/>
      <c r="I262" s="902"/>
      <c r="J262" s="902"/>
      <c r="K262" s="902"/>
      <c r="L262" s="902"/>
      <c r="M262" s="902"/>
      <c r="N262" s="746"/>
      <c r="O262" s="746"/>
      <c r="P262" s="902"/>
      <c r="Q262" s="746"/>
      <c r="R262" s="902"/>
      <c r="S262" s="746" t="s">
        <v>2690</v>
      </c>
      <c r="T262" s="902"/>
      <c r="U262" s="746"/>
      <c r="V262" s="902"/>
      <c r="W262" s="902"/>
      <c r="X262" s="746"/>
      <c r="Y262" s="902"/>
      <c r="Z262" s="902"/>
      <c r="AA262" s="902"/>
      <c r="AB262" s="746"/>
      <c r="AC262" s="902"/>
      <c r="AD262" s="902"/>
      <c r="AE262" s="746"/>
      <c r="AF262" s="902"/>
      <c r="AG262" s="746"/>
      <c r="AH262" s="902"/>
      <c r="AI262" s="902"/>
      <c r="AJ262" s="902"/>
      <c r="AK262" s="746"/>
      <c r="AL262" s="902"/>
      <c r="AM262" s="902"/>
      <c r="AN262" s="902"/>
      <c r="AO262" s="902"/>
      <c r="AP262" s="902"/>
      <c r="AQ262" s="902"/>
      <c r="AR262" s="746"/>
      <c r="AS262" s="902"/>
      <c r="AT262" s="902"/>
      <c r="AU262" s="902"/>
      <c r="AV262" s="902"/>
      <c r="AW262" s="902"/>
      <c r="AX262" s="746"/>
      <c r="AY262" s="902"/>
      <c r="AZ262" s="902"/>
      <c r="BA262" s="746"/>
      <c r="BC262" s="222"/>
      <c r="BD262" s="222"/>
      <c r="BE262" s="122"/>
      <c r="BF262" s="223"/>
      <c r="BG262" s="223"/>
      <c r="BH262" s="223"/>
    </row>
    <row r="263" spans="1:60" x14ac:dyDescent="0.25">
      <c r="A263" s="901"/>
      <c r="B263" s="902"/>
      <c r="C263" s="902"/>
      <c r="D263" s="746"/>
      <c r="E263" s="746"/>
      <c r="F263" s="902"/>
      <c r="G263" s="902"/>
      <c r="H263" s="746"/>
      <c r="I263" s="902"/>
      <c r="J263" s="902"/>
      <c r="K263" s="902"/>
      <c r="L263" s="902"/>
      <c r="M263" s="902"/>
      <c r="N263" s="746"/>
      <c r="O263" s="746"/>
      <c r="P263" s="902"/>
      <c r="Q263" s="746"/>
      <c r="R263" s="902"/>
      <c r="S263" s="746" t="s">
        <v>2691</v>
      </c>
      <c r="T263" s="902"/>
      <c r="U263" s="746"/>
      <c r="V263" s="902"/>
      <c r="W263" s="902"/>
      <c r="X263" s="746"/>
      <c r="Y263" s="902"/>
      <c r="Z263" s="902"/>
      <c r="AA263" s="902"/>
      <c r="AB263" s="746"/>
      <c r="AC263" s="902"/>
      <c r="AD263" s="902"/>
      <c r="AE263" s="746"/>
      <c r="AF263" s="902"/>
      <c r="AG263" s="746"/>
      <c r="AH263" s="902"/>
      <c r="AI263" s="902"/>
      <c r="AJ263" s="902"/>
      <c r="AK263" s="746"/>
      <c r="AL263" s="902"/>
      <c r="AM263" s="902"/>
      <c r="AN263" s="902"/>
      <c r="AO263" s="902"/>
      <c r="AP263" s="902"/>
      <c r="AQ263" s="902"/>
      <c r="AR263" s="746"/>
      <c r="AS263" s="902"/>
      <c r="AT263" s="902"/>
      <c r="AU263" s="902"/>
      <c r="AV263" s="902"/>
      <c r="AW263" s="902"/>
      <c r="AX263" s="746"/>
      <c r="AY263" s="902"/>
      <c r="AZ263" s="902"/>
      <c r="BA263" s="746"/>
      <c r="BC263" s="222"/>
      <c r="BD263" s="222"/>
      <c r="BE263" s="122"/>
      <c r="BF263" s="223"/>
      <c r="BG263" s="223"/>
      <c r="BH263" s="223"/>
    </row>
    <row r="264" spans="1:60" x14ac:dyDescent="0.25">
      <c r="A264" s="901"/>
      <c r="B264" s="902"/>
      <c r="C264" s="902"/>
      <c r="D264" s="746"/>
      <c r="E264" s="746"/>
      <c r="F264" s="902"/>
      <c r="G264" s="902"/>
      <c r="H264" s="746"/>
      <c r="I264" s="902"/>
      <c r="J264" s="902"/>
      <c r="K264" s="902"/>
      <c r="L264" s="902"/>
      <c r="M264" s="902"/>
      <c r="N264" s="746"/>
      <c r="O264" s="746"/>
      <c r="P264" s="902"/>
      <c r="Q264" s="746"/>
      <c r="R264" s="902"/>
      <c r="S264" s="746" t="s">
        <v>2692</v>
      </c>
      <c r="T264" s="902"/>
      <c r="U264" s="746"/>
      <c r="V264" s="902"/>
      <c r="W264" s="902"/>
      <c r="X264" s="746"/>
      <c r="Y264" s="902"/>
      <c r="Z264" s="902"/>
      <c r="AA264" s="902"/>
      <c r="AB264" s="746"/>
      <c r="AC264" s="902"/>
      <c r="AD264" s="902"/>
      <c r="AE264" s="746"/>
      <c r="AF264" s="902"/>
      <c r="AG264" s="746"/>
      <c r="AH264" s="902"/>
      <c r="AI264" s="902"/>
      <c r="AJ264" s="902"/>
      <c r="AK264" s="746"/>
      <c r="AL264" s="902"/>
      <c r="AM264" s="902"/>
      <c r="AN264" s="902"/>
      <c r="AO264" s="902"/>
      <c r="AP264" s="902"/>
      <c r="AQ264" s="902"/>
      <c r="AR264" s="746"/>
      <c r="AS264" s="902"/>
      <c r="AT264" s="902"/>
      <c r="AU264" s="902"/>
      <c r="AV264" s="902"/>
      <c r="AW264" s="902"/>
      <c r="AX264" s="746"/>
      <c r="AY264" s="902"/>
      <c r="AZ264" s="902"/>
      <c r="BA264" s="746"/>
      <c r="BC264" s="222"/>
      <c r="BD264" s="222"/>
      <c r="BE264" s="122"/>
      <c r="BF264" s="223"/>
      <c r="BG264" s="223"/>
      <c r="BH264" s="223"/>
    </row>
    <row r="265" spans="1:60" x14ac:dyDescent="0.25">
      <c r="A265" s="901"/>
      <c r="B265" s="902"/>
      <c r="C265" s="902"/>
      <c r="D265" s="746"/>
      <c r="E265" s="746"/>
      <c r="F265" s="902"/>
      <c r="G265" s="902"/>
      <c r="H265" s="746"/>
      <c r="I265" s="902"/>
      <c r="J265" s="902"/>
      <c r="K265" s="902"/>
      <c r="L265" s="902"/>
      <c r="M265" s="902"/>
      <c r="N265" s="746"/>
      <c r="O265" s="746"/>
      <c r="P265" s="902"/>
      <c r="Q265" s="746"/>
      <c r="R265" s="902"/>
      <c r="S265" s="746" t="s">
        <v>2693</v>
      </c>
      <c r="T265" s="902"/>
      <c r="U265" s="746"/>
      <c r="V265" s="902"/>
      <c r="W265" s="902"/>
      <c r="X265" s="746"/>
      <c r="Y265" s="902"/>
      <c r="Z265" s="902"/>
      <c r="AA265" s="902"/>
      <c r="AB265" s="746"/>
      <c r="AC265" s="902"/>
      <c r="AD265" s="902"/>
      <c r="AE265" s="746"/>
      <c r="AF265" s="902"/>
      <c r="AG265" s="746"/>
      <c r="AH265" s="902"/>
      <c r="AI265" s="902"/>
      <c r="AJ265" s="902"/>
      <c r="AK265" s="746"/>
      <c r="AL265" s="902"/>
      <c r="AM265" s="902"/>
      <c r="AN265" s="902"/>
      <c r="AO265" s="902"/>
      <c r="AP265" s="902"/>
      <c r="AQ265" s="902"/>
      <c r="AR265" s="746"/>
      <c r="AS265" s="902"/>
      <c r="AT265" s="902"/>
      <c r="AU265" s="902"/>
      <c r="AV265" s="902"/>
      <c r="AW265" s="902"/>
      <c r="AX265" s="746"/>
      <c r="AY265" s="902"/>
      <c r="AZ265" s="902"/>
      <c r="BA265" s="746"/>
      <c r="BC265" s="222"/>
      <c r="BD265" s="222"/>
      <c r="BE265" s="122"/>
      <c r="BF265" s="223"/>
      <c r="BG265" s="223"/>
      <c r="BH265" s="223"/>
    </row>
    <row r="266" spans="1:60" x14ac:dyDescent="0.25">
      <c r="A266" s="901"/>
      <c r="B266" s="902"/>
      <c r="C266" s="902"/>
      <c r="D266" s="746"/>
      <c r="E266" s="746"/>
      <c r="F266" s="902"/>
      <c r="G266" s="902"/>
      <c r="H266" s="746"/>
      <c r="I266" s="902"/>
      <c r="J266" s="902"/>
      <c r="K266" s="902"/>
      <c r="L266" s="902"/>
      <c r="M266" s="902"/>
      <c r="N266" s="746"/>
      <c r="O266" s="746"/>
      <c r="P266" s="902"/>
      <c r="Q266" s="746"/>
      <c r="R266" s="902"/>
      <c r="S266" s="746" t="s">
        <v>2694</v>
      </c>
      <c r="T266" s="902"/>
      <c r="U266" s="746"/>
      <c r="V266" s="902"/>
      <c r="W266" s="902"/>
      <c r="X266" s="746"/>
      <c r="Y266" s="902"/>
      <c r="Z266" s="902"/>
      <c r="AA266" s="902"/>
      <c r="AB266" s="746"/>
      <c r="AC266" s="902"/>
      <c r="AD266" s="902"/>
      <c r="AE266" s="746"/>
      <c r="AF266" s="902"/>
      <c r="AG266" s="746"/>
      <c r="AH266" s="902"/>
      <c r="AI266" s="902"/>
      <c r="AJ266" s="902"/>
      <c r="AK266" s="746"/>
      <c r="AL266" s="902"/>
      <c r="AM266" s="902"/>
      <c r="AN266" s="902"/>
      <c r="AO266" s="902"/>
      <c r="AP266" s="902"/>
      <c r="AQ266" s="902"/>
      <c r="AR266" s="746"/>
      <c r="AS266" s="902"/>
      <c r="AT266" s="902"/>
      <c r="AU266" s="902"/>
      <c r="AV266" s="902"/>
      <c r="AW266" s="902"/>
      <c r="AX266" s="746"/>
      <c r="AY266" s="902"/>
      <c r="AZ266" s="902"/>
      <c r="BA266" s="746"/>
      <c r="BC266" s="222"/>
      <c r="BD266" s="222"/>
      <c r="BE266" s="122"/>
      <c r="BF266" s="223"/>
      <c r="BG266" s="223"/>
      <c r="BH266" s="223"/>
    </row>
    <row r="267" spans="1:60" x14ac:dyDescent="0.25">
      <c r="A267" s="901"/>
      <c r="B267" s="902"/>
      <c r="C267" s="902"/>
      <c r="D267" s="746"/>
      <c r="E267" s="746"/>
      <c r="F267" s="902"/>
      <c r="G267" s="902"/>
      <c r="H267" s="746"/>
      <c r="I267" s="902"/>
      <c r="J267" s="902"/>
      <c r="K267" s="902"/>
      <c r="L267" s="902"/>
      <c r="M267" s="902"/>
      <c r="N267" s="746"/>
      <c r="O267" s="746"/>
      <c r="P267" s="902"/>
      <c r="Q267" s="746"/>
      <c r="R267" s="902"/>
      <c r="S267" s="746" t="s">
        <v>2695</v>
      </c>
      <c r="T267" s="902"/>
      <c r="U267" s="746"/>
      <c r="V267" s="902"/>
      <c r="W267" s="902"/>
      <c r="X267" s="746"/>
      <c r="Y267" s="902"/>
      <c r="Z267" s="902"/>
      <c r="AA267" s="902"/>
      <c r="AB267" s="746"/>
      <c r="AC267" s="902"/>
      <c r="AD267" s="902"/>
      <c r="AE267" s="746"/>
      <c r="AF267" s="902"/>
      <c r="AG267" s="746"/>
      <c r="AH267" s="902"/>
      <c r="AI267" s="902"/>
      <c r="AJ267" s="902"/>
      <c r="AK267" s="746"/>
      <c r="AL267" s="902"/>
      <c r="AM267" s="902"/>
      <c r="AN267" s="902"/>
      <c r="AO267" s="902"/>
      <c r="AP267" s="902"/>
      <c r="AQ267" s="902"/>
      <c r="AR267" s="746"/>
      <c r="AS267" s="902"/>
      <c r="AT267" s="902"/>
      <c r="AU267" s="902"/>
      <c r="AV267" s="902"/>
      <c r="AW267" s="902"/>
      <c r="AX267" s="746"/>
      <c r="AY267" s="902"/>
      <c r="AZ267" s="902"/>
      <c r="BA267" s="746"/>
      <c r="BC267" s="222"/>
      <c r="BD267" s="222"/>
      <c r="BE267" s="122"/>
      <c r="BF267" s="223"/>
      <c r="BG267" s="223"/>
      <c r="BH267" s="223"/>
    </row>
    <row r="268" spans="1:60" x14ac:dyDescent="0.25">
      <c r="A268" s="901"/>
      <c r="B268" s="902"/>
      <c r="C268" s="902"/>
      <c r="D268" s="746"/>
      <c r="E268" s="746"/>
      <c r="F268" s="902"/>
      <c r="G268" s="902"/>
      <c r="H268" s="746"/>
      <c r="I268" s="902"/>
      <c r="J268" s="902"/>
      <c r="K268" s="902"/>
      <c r="L268" s="902"/>
      <c r="M268" s="902"/>
      <c r="N268" s="746"/>
      <c r="O268" s="746"/>
      <c r="P268" s="902"/>
      <c r="Q268" s="746"/>
      <c r="R268" s="902"/>
      <c r="S268" s="746"/>
      <c r="T268" s="902"/>
      <c r="U268" s="746"/>
      <c r="V268" s="902"/>
      <c r="W268" s="902"/>
      <c r="X268" s="746"/>
      <c r="Y268" s="902"/>
      <c r="Z268" s="902"/>
      <c r="AA268" s="902"/>
      <c r="AB268" s="746"/>
      <c r="AC268" s="902"/>
      <c r="AD268" s="902"/>
      <c r="AE268" s="746"/>
      <c r="AF268" s="902"/>
      <c r="AG268" s="746"/>
      <c r="AH268" s="902"/>
      <c r="AI268" s="902"/>
      <c r="AJ268" s="902"/>
      <c r="AK268" s="746"/>
      <c r="AL268" s="902"/>
      <c r="AM268" s="902"/>
      <c r="AN268" s="902"/>
      <c r="AO268" s="902"/>
      <c r="AP268" s="902"/>
      <c r="AQ268" s="902"/>
      <c r="AR268" s="746"/>
      <c r="AS268" s="902"/>
      <c r="AT268" s="902"/>
      <c r="AU268" s="902"/>
      <c r="AV268" s="902"/>
      <c r="AW268" s="902"/>
      <c r="AX268" s="746"/>
      <c r="AY268" s="902"/>
      <c r="AZ268" s="902"/>
      <c r="BA268" s="746"/>
      <c r="BC268" s="222"/>
      <c r="BD268" s="222"/>
      <c r="BE268" s="122"/>
      <c r="BF268" s="223"/>
      <c r="BG268" s="223"/>
      <c r="BH268" s="223"/>
    </row>
    <row r="269" spans="1:60" x14ac:dyDescent="0.25">
      <c r="A269" s="901"/>
      <c r="B269" s="902"/>
      <c r="C269" s="902"/>
      <c r="D269" s="746"/>
      <c r="E269" s="746"/>
      <c r="F269" s="902"/>
      <c r="G269" s="902"/>
      <c r="H269" s="746"/>
      <c r="I269" s="902"/>
      <c r="J269" s="902"/>
      <c r="K269" s="902"/>
      <c r="L269" s="902"/>
      <c r="M269" s="902"/>
      <c r="N269" s="746"/>
      <c r="O269" s="746"/>
      <c r="P269" s="902"/>
      <c r="Q269" s="746"/>
      <c r="R269" s="902"/>
      <c r="S269" s="746"/>
      <c r="T269" s="902"/>
      <c r="U269" s="746"/>
      <c r="V269" s="902"/>
      <c r="W269" s="902"/>
      <c r="X269" s="746"/>
      <c r="Y269" s="902"/>
      <c r="Z269" s="902"/>
      <c r="AA269" s="902"/>
      <c r="AB269" s="746"/>
      <c r="AC269" s="902"/>
      <c r="AD269" s="902"/>
      <c r="AE269" s="746"/>
      <c r="AF269" s="902"/>
      <c r="AG269" s="746"/>
      <c r="AH269" s="902"/>
      <c r="AI269" s="902"/>
      <c r="AJ269" s="902"/>
      <c r="AK269" s="746"/>
      <c r="AL269" s="902"/>
      <c r="AM269" s="902"/>
      <c r="AN269" s="902"/>
      <c r="AO269" s="902"/>
      <c r="AP269" s="902"/>
      <c r="AQ269" s="902"/>
      <c r="AR269" s="746"/>
      <c r="AS269" s="902"/>
      <c r="AT269" s="902"/>
      <c r="AU269" s="902"/>
      <c r="AV269" s="902"/>
      <c r="AW269" s="902"/>
      <c r="AX269" s="746"/>
      <c r="AY269" s="902"/>
      <c r="AZ269" s="902"/>
      <c r="BA269" s="746"/>
      <c r="BC269" s="222"/>
      <c r="BD269" s="222"/>
      <c r="BE269" s="122"/>
      <c r="BF269" s="223"/>
      <c r="BG269" s="223"/>
      <c r="BH269" s="223"/>
    </row>
    <row r="270" spans="1:60" x14ac:dyDescent="0.25">
      <c r="A270" s="901"/>
      <c r="B270" s="902"/>
      <c r="C270" s="902"/>
      <c r="D270" s="746"/>
      <c r="E270" s="746"/>
      <c r="F270" s="902"/>
      <c r="G270" s="902"/>
      <c r="H270" s="746"/>
      <c r="I270" s="902"/>
      <c r="J270" s="902"/>
      <c r="K270" s="902"/>
      <c r="L270" s="902"/>
      <c r="M270" s="902"/>
      <c r="N270" s="746"/>
      <c r="O270" s="746"/>
      <c r="P270" s="902"/>
      <c r="Q270" s="746"/>
      <c r="R270" s="902"/>
      <c r="S270" s="746"/>
      <c r="T270" s="902"/>
      <c r="U270" s="746"/>
      <c r="V270" s="902"/>
      <c r="W270" s="902"/>
      <c r="X270" s="746"/>
      <c r="Y270" s="902"/>
      <c r="Z270" s="902"/>
      <c r="AA270" s="902"/>
      <c r="AB270" s="746"/>
      <c r="AC270" s="902"/>
      <c r="AD270" s="902"/>
      <c r="AE270" s="746"/>
      <c r="AF270" s="902"/>
      <c r="AG270" s="746"/>
      <c r="AH270" s="902"/>
      <c r="AI270" s="902"/>
      <c r="AJ270" s="902"/>
      <c r="AK270" s="746"/>
      <c r="AL270" s="902"/>
      <c r="AM270" s="902"/>
      <c r="AN270" s="902"/>
      <c r="AO270" s="902"/>
      <c r="AP270" s="902"/>
      <c r="AQ270" s="902"/>
      <c r="AR270" s="746"/>
      <c r="AS270" s="902"/>
      <c r="AT270" s="902"/>
      <c r="AU270" s="902"/>
      <c r="AV270" s="902"/>
      <c r="AW270" s="902"/>
      <c r="AX270" s="746"/>
      <c r="AY270" s="902"/>
      <c r="AZ270" s="902"/>
      <c r="BA270" s="746"/>
      <c r="BC270" s="222"/>
      <c r="BD270" s="222"/>
      <c r="BE270" s="122"/>
      <c r="BF270" s="223"/>
      <c r="BG270" s="223"/>
      <c r="BH270" s="223"/>
    </row>
    <row r="271" spans="1:60" x14ac:dyDescent="0.25">
      <c r="A271" s="901"/>
      <c r="B271" s="902"/>
      <c r="C271" s="902"/>
      <c r="D271" s="746"/>
      <c r="E271" s="746"/>
      <c r="F271" s="902"/>
      <c r="G271" s="902"/>
      <c r="H271" s="746"/>
      <c r="I271" s="902"/>
      <c r="J271" s="902"/>
      <c r="K271" s="902"/>
      <c r="L271" s="902"/>
      <c r="M271" s="902"/>
      <c r="N271" s="746"/>
      <c r="O271" s="746"/>
      <c r="P271" s="902"/>
      <c r="Q271" s="746"/>
      <c r="R271" s="902"/>
      <c r="S271" s="746"/>
      <c r="T271" s="902"/>
      <c r="U271" s="746"/>
      <c r="V271" s="902"/>
      <c r="W271" s="902"/>
      <c r="X271" s="746"/>
      <c r="Y271" s="902"/>
      <c r="Z271" s="902"/>
      <c r="AA271" s="902"/>
      <c r="AB271" s="746"/>
      <c r="AC271" s="902"/>
      <c r="AD271" s="902"/>
      <c r="AE271" s="746"/>
      <c r="AF271" s="902"/>
      <c r="AG271" s="746"/>
      <c r="AH271" s="902"/>
      <c r="AI271" s="902"/>
      <c r="AJ271" s="902"/>
      <c r="AK271" s="746"/>
      <c r="AL271" s="902"/>
      <c r="AM271" s="902"/>
      <c r="AN271" s="902"/>
      <c r="AO271" s="902"/>
      <c r="AP271" s="902"/>
      <c r="AQ271" s="902"/>
      <c r="AR271" s="746"/>
      <c r="AS271" s="902"/>
      <c r="AT271" s="902"/>
      <c r="AU271" s="902"/>
      <c r="AV271" s="902"/>
      <c r="AW271" s="902"/>
      <c r="AX271" s="746"/>
      <c r="AY271" s="902"/>
      <c r="AZ271" s="902"/>
      <c r="BA271" s="746"/>
      <c r="BC271" s="222"/>
      <c r="BD271" s="222"/>
      <c r="BE271" s="122"/>
      <c r="BF271" s="223"/>
      <c r="BG271" s="223"/>
      <c r="BH271" s="223"/>
    </row>
    <row r="272" spans="1:60" x14ac:dyDescent="0.25">
      <c r="A272" s="901"/>
      <c r="B272" s="902"/>
      <c r="C272" s="902"/>
      <c r="D272" s="746"/>
      <c r="E272" s="746"/>
      <c r="F272" s="902"/>
      <c r="G272" s="902"/>
      <c r="H272" s="746"/>
      <c r="I272" s="902"/>
      <c r="J272" s="902"/>
      <c r="K272" s="902"/>
      <c r="L272" s="902"/>
      <c r="M272" s="902"/>
      <c r="N272" s="746"/>
      <c r="O272" s="746"/>
      <c r="P272" s="902"/>
      <c r="Q272" s="746"/>
      <c r="R272" s="902"/>
      <c r="S272" s="746"/>
      <c r="T272" s="902"/>
      <c r="U272" s="746"/>
      <c r="V272" s="902"/>
      <c r="W272" s="902"/>
      <c r="X272" s="746"/>
      <c r="Y272" s="902"/>
      <c r="Z272" s="902"/>
      <c r="AA272" s="902"/>
      <c r="AB272" s="746"/>
      <c r="AC272" s="902"/>
      <c r="AD272" s="902"/>
      <c r="AE272" s="746"/>
      <c r="AF272" s="902"/>
      <c r="AG272" s="746"/>
      <c r="AH272" s="902"/>
      <c r="AI272" s="902"/>
      <c r="AJ272" s="902"/>
      <c r="AK272" s="746"/>
      <c r="AL272" s="902"/>
      <c r="AM272" s="902"/>
      <c r="AN272" s="902"/>
      <c r="AO272" s="902"/>
      <c r="AP272" s="902"/>
      <c r="AQ272" s="902"/>
      <c r="AR272" s="746"/>
      <c r="AS272" s="902"/>
      <c r="AT272" s="902"/>
      <c r="AU272" s="902"/>
      <c r="AV272" s="902"/>
      <c r="AW272" s="902"/>
      <c r="AX272" s="746"/>
      <c r="AY272" s="902"/>
      <c r="AZ272" s="902"/>
      <c r="BA272" s="746"/>
      <c r="BC272" s="222"/>
      <c r="BD272" s="222"/>
      <c r="BE272" s="122"/>
      <c r="BF272" s="223"/>
      <c r="BG272" s="223"/>
      <c r="BH272" s="223"/>
    </row>
    <row r="273" spans="1:60" x14ac:dyDescent="0.25">
      <c r="A273" s="901"/>
      <c r="B273" s="902"/>
      <c r="C273" s="902"/>
      <c r="D273" s="746"/>
      <c r="E273" s="746"/>
      <c r="F273" s="902"/>
      <c r="G273" s="902"/>
      <c r="H273" s="746"/>
      <c r="I273" s="902"/>
      <c r="J273" s="902"/>
      <c r="K273" s="902"/>
      <c r="L273" s="902"/>
      <c r="M273" s="902"/>
      <c r="N273" s="746"/>
      <c r="O273" s="746"/>
      <c r="P273" s="902"/>
      <c r="Q273" s="746"/>
      <c r="R273" s="902"/>
      <c r="S273" s="746"/>
      <c r="T273" s="902"/>
      <c r="U273" s="746"/>
      <c r="V273" s="902"/>
      <c r="W273" s="902"/>
      <c r="X273" s="746"/>
      <c r="Y273" s="902"/>
      <c r="Z273" s="902"/>
      <c r="AA273" s="902"/>
      <c r="AB273" s="746"/>
      <c r="AC273" s="902"/>
      <c r="AD273" s="902"/>
      <c r="AE273" s="746"/>
      <c r="AF273" s="902"/>
      <c r="AG273" s="746"/>
      <c r="AH273" s="902"/>
      <c r="AI273" s="902"/>
      <c r="AJ273" s="902"/>
      <c r="AK273" s="746"/>
      <c r="AL273" s="902"/>
      <c r="AM273" s="902"/>
      <c r="AN273" s="902"/>
      <c r="AO273" s="902"/>
      <c r="AP273" s="902"/>
      <c r="AQ273" s="902"/>
      <c r="AR273" s="746"/>
      <c r="AS273" s="902"/>
      <c r="AT273" s="902"/>
      <c r="AU273" s="902"/>
      <c r="AV273" s="902"/>
      <c r="AW273" s="902"/>
      <c r="AX273" s="746"/>
      <c r="AY273" s="902"/>
      <c r="AZ273" s="902"/>
      <c r="BA273" s="746"/>
      <c r="BC273" s="222"/>
      <c r="BD273" s="222"/>
      <c r="BE273" s="122"/>
      <c r="BF273" s="223"/>
      <c r="BG273" s="223"/>
      <c r="BH273" s="223"/>
    </row>
    <row r="274" spans="1:60" x14ac:dyDescent="0.25">
      <c r="A274" s="901"/>
      <c r="B274" s="902"/>
      <c r="C274" s="902"/>
      <c r="D274" s="746"/>
      <c r="E274" s="746"/>
      <c r="F274" s="902"/>
      <c r="G274" s="902"/>
      <c r="H274" s="746"/>
      <c r="I274" s="902"/>
      <c r="J274" s="902"/>
      <c r="K274" s="902"/>
      <c r="L274" s="902"/>
      <c r="M274" s="902"/>
      <c r="N274" s="746"/>
      <c r="O274" s="746"/>
      <c r="P274" s="902"/>
      <c r="Q274" s="746"/>
      <c r="R274" s="902"/>
      <c r="S274" s="746"/>
      <c r="T274" s="902"/>
      <c r="U274" s="746"/>
      <c r="V274" s="902"/>
      <c r="W274" s="902"/>
      <c r="X274" s="746"/>
      <c r="Y274" s="902"/>
      <c r="Z274" s="902"/>
      <c r="AA274" s="902"/>
      <c r="AB274" s="746"/>
      <c r="AC274" s="902"/>
      <c r="AD274" s="902"/>
      <c r="AE274" s="746"/>
      <c r="AF274" s="902"/>
      <c r="AG274" s="746"/>
      <c r="AH274" s="902"/>
      <c r="AI274" s="902"/>
      <c r="AJ274" s="902"/>
      <c r="AK274" s="746"/>
      <c r="AL274" s="902"/>
      <c r="AM274" s="902"/>
      <c r="AN274" s="902"/>
      <c r="AO274" s="902"/>
      <c r="AP274" s="902"/>
      <c r="AQ274" s="902"/>
      <c r="AR274" s="746"/>
      <c r="AS274" s="902"/>
      <c r="AT274" s="902"/>
      <c r="AU274" s="902"/>
      <c r="AV274" s="902"/>
      <c r="AW274" s="902"/>
      <c r="AX274" s="746"/>
      <c r="AY274" s="902"/>
      <c r="AZ274" s="902"/>
      <c r="BA274" s="746"/>
      <c r="BC274" s="222"/>
      <c r="BD274" s="222"/>
      <c r="BE274" s="122"/>
      <c r="BF274" s="223"/>
      <c r="BG274" s="223"/>
      <c r="BH274" s="223"/>
    </row>
    <row r="275" spans="1:60" x14ac:dyDescent="0.25">
      <c r="A275" s="901"/>
      <c r="B275" s="902"/>
      <c r="C275" s="902"/>
      <c r="D275" s="746"/>
      <c r="E275" s="746"/>
      <c r="F275" s="902"/>
      <c r="G275" s="902"/>
      <c r="H275" s="746"/>
      <c r="I275" s="902"/>
      <c r="J275" s="902"/>
      <c r="K275" s="902"/>
      <c r="L275" s="902"/>
      <c r="M275" s="902"/>
      <c r="N275" s="746"/>
      <c r="O275" s="746"/>
      <c r="P275" s="902"/>
      <c r="Q275" s="746"/>
      <c r="R275" s="902"/>
      <c r="S275" s="746"/>
      <c r="T275" s="902"/>
      <c r="U275" s="746"/>
      <c r="V275" s="902"/>
      <c r="W275" s="902"/>
      <c r="X275" s="746"/>
      <c r="Y275" s="902"/>
      <c r="Z275" s="902"/>
      <c r="AA275" s="902"/>
      <c r="AB275" s="746"/>
      <c r="AC275" s="902"/>
      <c r="AD275" s="902"/>
      <c r="AE275" s="746"/>
      <c r="AF275" s="902"/>
      <c r="AG275" s="746"/>
      <c r="AH275" s="902"/>
      <c r="AI275" s="902"/>
      <c r="AJ275" s="902"/>
      <c r="AK275" s="746"/>
      <c r="AL275" s="902"/>
      <c r="AM275" s="902"/>
      <c r="AN275" s="902"/>
      <c r="AO275" s="902"/>
      <c r="AP275" s="902"/>
      <c r="AQ275" s="902"/>
      <c r="AR275" s="746"/>
      <c r="AS275" s="902"/>
      <c r="AT275" s="902"/>
      <c r="AU275" s="902"/>
      <c r="AV275" s="902"/>
      <c r="AW275" s="902"/>
      <c r="AX275" s="746"/>
      <c r="AY275" s="902"/>
      <c r="AZ275" s="902"/>
      <c r="BA275" s="746"/>
      <c r="BC275" s="222"/>
      <c r="BD275" s="222"/>
      <c r="BE275" s="122"/>
      <c r="BF275" s="223"/>
      <c r="BG275" s="223"/>
      <c r="BH275" s="223"/>
    </row>
    <row r="276" spans="1:60" x14ac:dyDescent="0.25">
      <c r="A276" s="901"/>
      <c r="B276" s="902"/>
      <c r="C276" s="902"/>
      <c r="D276" s="746"/>
      <c r="E276" s="746"/>
      <c r="F276" s="902"/>
      <c r="G276" s="902"/>
      <c r="H276" s="746"/>
      <c r="I276" s="902"/>
      <c r="J276" s="902"/>
      <c r="K276" s="902"/>
      <c r="L276" s="902"/>
      <c r="M276" s="902"/>
      <c r="N276" s="746"/>
      <c r="O276" s="746"/>
      <c r="P276" s="902"/>
      <c r="Q276" s="746"/>
      <c r="R276" s="902"/>
      <c r="S276" s="746"/>
      <c r="T276" s="902"/>
      <c r="U276" s="746"/>
      <c r="V276" s="902"/>
      <c r="W276" s="902"/>
      <c r="X276" s="746"/>
      <c r="Y276" s="902"/>
      <c r="Z276" s="902"/>
      <c r="AA276" s="902"/>
      <c r="AB276" s="746"/>
      <c r="AC276" s="902"/>
      <c r="AD276" s="902"/>
      <c r="AE276" s="746"/>
      <c r="AF276" s="902"/>
      <c r="AG276" s="746"/>
      <c r="AH276" s="902"/>
      <c r="AI276" s="902"/>
      <c r="AJ276" s="902"/>
      <c r="AK276" s="746"/>
      <c r="AL276" s="902"/>
      <c r="AM276" s="902"/>
      <c r="AN276" s="902"/>
      <c r="AO276" s="902"/>
      <c r="AP276" s="902"/>
      <c r="AQ276" s="902"/>
      <c r="AR276" s="746"/>
      <c r="AS276" s="902"/>
      <c r="AT276" s="902"/>
      <c r="AU276" s="902"/>
      <c r="AV276" s="902"/>
      <c r="AW276" s="902"/>
      <c r="AX276" s="746"/>
      <c r="AY276" s="902"/>
      <c r="AZ276" s="902"/>
      <c r="BA276" s="746"/>
      <c r="BC276" s="222"/>
      <c r="BD276" s="222"/>
      <c r="BE276" s="122"/>
      <c r="BF276" s="223"/>
      <c r="BG276" s="223"/>
      <c r="BH276" s="223"/>
    </row>
    <row r="277" spans="1:60" x14ac:dyDescent="0.25">
      <c r="A277" s="901"/>
      <c r="B277" s="902"/>
      <c r="C277" s="902"/>
      <c r="D277" s="746"/>
      <c r="E277" s="746"/>
      <c r="F277" s="902"/>
      <c r="G277" s="902"/>
      <c r="H277" s="746"/>
      <c r="I277" s="902"/>
      <c r="J277" s="902"/>
      <c r="K277" s="902"/>
      <c r="L277" s="902"/>
      <c r="M277" s="902"/>
      <c r="N277" s="746"/>
      <c r="O277" s="746"/>
      <c r="P277" s="902"/>
      <c r="Q277" s="746"/>
      <c r="R277" s="902"/>
      <c r="S277" s="746"/>
      <c r="T277" s="902"/>
      <c r="U277" s="746"/>
      <c r="V277" s="902"/>
      <c r="W277" s="902"/>
      <c r="X277" s="746"/>
      <c r="Y277" s="902"/>
      <c r="Z277" s="902"/>
      <c r="AA277" s="902"/>
      <c r="AB277" s="746"/>
      <c r="AC277" s="902"/>
      <c r="AD277" s="902"/>
      <c r="AE277" s="746"/>
      <c r="AF277" s="902"/>
      <c r="AG277" s="746"/>
      <c r="AH277" s="902"/>
      <c r="AI277" s="902"/>
      <c r="AJ277" s="902"/>
      <c r="AK277" s="746"/>
      <c r="AL277" s="902"/>
      <c r="AM277" s="902"/>
      <c r="AN277" s="902"/>
      <c r="AO277" s="902"/>
      <c r="AP277" s="902"/>
      <c r="AQ277" s="902"/>
      <c r="AR277" s="746"/>
      <c r="AS277" s="902"/>
      <c r="AT277" s="902"/>
      <c r="AU277" s="902"/>
      <c r="AV277" s="902"/>
      <c r="AW277" s="902"/>
      <c r="AX277" s="746"/>
      <c r="AY277" s="902"/>
      <c r="AZ277" s="902"/>
      <c r="BA277" s="746"/>
      <c r="BC277" s="222"/>
      <c r="BD277" s="222"/>
      <c r="BE277" s="122"/>
      <c r="BF277" s="223"/>
      <c r="BG277" s="223"/>
      <c r="BH277" s="223"/>
    </row>
    <row r="278" spans="1:60" x14ac:dyDescent="0.25">
      <c r="A278" s="901"/>
      <c r="B278" s="902"/>
      <c r="C278" s="902"/>
      <c r="D278" s="746"/>
      <c r="E278" s="746"/>
      <c r="F278" s="902"/>
      <c r="G278" s="902"/>
      <c r="H278" s="746"/>
      <c r="I278" s="902"/>
      <c r="J278" s="902"/>
      <c r="K278" s="902"/>
      <c r="L278" s="902"/>
      <c r="M278" s="902"/>
      <c r="N278" s="746"/>
      <c r="O278" s="746"/>
      <c r="P278" s="902"/>
      <c r="Q278" s="746"/>
      <c r="R278" s="902"/>
      <c r="S278" s="746"/>
      <c r="T278" s="902"/>
      <c r="U278" s="746"/>
      <c r="V278" s="902"/>
      <c r="W278" s="902"/>
      <c r="X278" s="746"/>
      <c r="Y278" s="902"/>
      <c r="Z278" s="902"/>
      <c r="AA278" s="902"/>
      <c r="AB278" s="746"/>
      <c r="AC278" s="902"/>
      <c r="AD278" s="902"/>
      <c r="AE278" s="746"/>
      <c r="AF278" s="902"/>
      <c r="AG278" s="746"/>
      <c r="AH278" s="902"/>
      <c r="AI278" s="902"/>
      <c r="AJ278" s="902"/>
      <c r="AK278" s="746"/>
      <c r="AL278" s="902"/>
      <c r="AM278" s="902"/>
      <c r="AN278" s="902"/>
      <c r="AO278" s="902"/>
      <c r="AP278" s="902"/>
      <c r="AQ278" s="902"/>
      <c r="AR278" s="746"/>
      <c r="AS278" s="902"/>
      <c r="AT278" s="902"/>
      <c r="AU278" s="902"/>
      <c r="AV278" s="902"/>
      <c r="AW278" s="902"/>
      <c r="AX278" s="746"/>
      <c r="AY278" s="902"/>
      <c r="AZ278" s="902"/>
      <c r="BA278" s="746"/>
      <c r="BC278" s="222"/>
      <c r="BD278" s="222"/>
      <c r="BE278" s="122"/>
      <c r="BF278" s="223"/>
      <c r="BG278" s="223"/>
      <c r="BH278" s="223"/>
    </row>
    <row r="279" spans="1:60" x14ac:dyDescent="0.25">
      <c r="A279" s="901"/>
      <c r="B279" s="902"/>
      <c r="C279" s="902"/>
      <c r="D279" s="746"/>
      <c r="E279" s="746"/>
      <c r="F279" s="902"/>
      <c r="G279" s="902"/>
      <c r="H279" s="746"/>
      <c r="I279" s="902"/>
      <c r="J279" s="902"/>
      <c r="K279" s="902"/>
      <c r="L279" s="902"/>
      <c r="M279" s="902"/>
      <c r="N279" s="746"/>
      <c r="O279" s="746"/>
      <c r="P279" s="902"/>
      <c r="Q279" s="746"/>
      <c r="R279" s="902"/>
      <c r="S279" s="746"/>
      <c r="T279" s="902"/>
      <c r="U279" s="746"/>
      <c r="V279" s="902"/>
      <c r="W279" s="902"/>
      <c r="X279" s="746"/>
      <c r="Y279" s="902"/>
      <c r="Z279" s="902"/>
      <c r="AA279" s="902"/>
      <c r="AB279" s="746"/>
      <c r="AC279" s="902"/>
      <c r="AD279" s="902"/>
      <c r="AE279" s="746"/>
      <c r="AF279" s="902"/>
      <c r="AG279" s="746"/>
      <c r="AH279" s="902"/>
      <c r="AI279" s="902"/>
      <c r="AJ279" s="902"/>
      <c r="AK279" s="746"/>
      <c r="AL279" s="902"/>
      <c r="AM279" s="902"/>
      <c r="AN279" s="902"/>
      <c r="AO279" s="902"/>
      <c r="AP279" s="902"/>
      <c r="AQ279" s="902"/>
      <c r="AR279" s="746"/>
      <c r="AS279" s="902"/>
      <c r="AT279" s="902"/>
      <c r="AU279" s="902"/>
      <c r="AV279" s="902"/>
      <c r="AW279" s="902"/>
      <c r="AX279" s="746"/>
      <c r="AY279" s="902"/>
      <c r="AZ279" s="902"/>
      <c r="BA279" s="746"/>
      <c r="BC279" s="222"/>
      <c r="BD279" s="222"/>
      <c r="BE279" s="122"/>
      <c r="BF279" s="223"/>
      <c r="BG279" s="223"/>
      <c r="BH279" s="223"/>
    </row>
    <row r="280" spans="1:60" x14ac:dyDescent="0.25">
      <c r="A280" s="901"/>
      <c r="B280" s="902"/>
      <c r="C280" s="902"/>
      <c r="D280" s="746"/>
      <c r="E280" s="746"/>
      <c r="F280" s="902"/>
      <c r="G280" s="902"/>
      <c r="H280" s="746"/>
      <c r="I280" s="902"/>
      <c r="J280" s="902"/>
      <c r="K280" s="902"/>
      <c r="L280" s="902"/>
      <c r="M280" s="902"/>
      <c r="N280" s="746"/>
      <c r="O280" s="746"/>
      <c r="P280" s="902"/>
      <c r="Q280" s="746"/>
      <c r="R280" s="902"/>
      <c r="S280" s="746"/>
      <c r="T280" s="902"/>
      <c r="U280" s="746"/>
      <c r="V280" s="902"/>
      <c r="W280" s="902"/>
      <c r="X280" s="746"/>
      <c r="Y280" s="902"/>
      <c r="Z280" s="902"/>
      <c r="AA280" s="902"/>
      <c r="AB280" s="746"/>
      <c r="AC280" s="902"/>
      <c r="AD280" s="902"/>
      <c r="AE280" s="746"/>
      <c r="AF280" s="902"/>
      <c r="AG280" s="746"/>
      <c r="AH280" s="902"/>
      <c r="AI280" s="902"/>
      <c r="AJ280" s="902"/>
      <c r="AK280" s="746"/>
      <c r="AL280" s="902"/>
      <c r="AM280" s="902"/>
      <c r="AN280" s="902"/>
      <c r="AO280" s="902"/>
      <c r="AP280" s="902"/>
      <c r="AQ280" s="902"/>
      <c r="AR280" s="746"/>
      <c r="AS280" s="902"/>
      <c r="AT280" s="902"/>
      <c r="AU280" s="902"/>
      <c r="AV280" s="902"/>
      <c r="AW280" s="902"/>
      <c r="AX280" s="746"/>
      <c r="AY280" s="902"/>
      <c r="AZ280" s="902"/>
      <c r="BA280" s="746"/>
      <c r="BC280" s="222"/>
      <c r="BD280" s="222"/>
      <c r="BE280" s="122"/>
      <c r="BF280" s="223"/>
      <c r="BG280" s="223"/>
      <c r="BH280" s="223"/>
    </row>
    <row r="281" spans="1:60" x14ac:dyDescent="0.25">
      <c r="A281" s="901"/>
      <c r="B281" s="902"/>
      <c r="C281" s="902"/>
      <c r="D281" s="746"/>
      <c r="E281" s="746"/>
      <c r="F281" s="902"/>
      <c r="G281" s="902"/>
      <c r="H281" s="746"/>
      <c r="I281" s="902"/>
      <c r="J281" s="902"/>
      <c r="K281" s="902"/>
      <c r="L281" s="902"/>
      <c r="M281" s="902"/>
      <c r="N281" s="746"/>
      <c r="O281" s="746"/>
      <c r="P281" s="902"/>
      <c r="Q281" s="746"/>
      <c r="R281" s="902"/>
      <c r="S281" s="746"/>
      <c r="T281" s="902"/>
      <c r="U281" s="746"/>
      <c r="V281" s="902"/>
      <c r="W281" s="902"/>
      <c r="X281" s="746"/>
      <c r="Y281" s="902"/>
      <c r="Z281" s="902"/>
      <c r="AA281" s="902"/>
      <c r="AB281" s="746"/>
      <c r="AC281" s="902"/>
      <c r="AD281" s="902"/>
      <c r="AE281" s="746"/>
      <c r="AF281" s="902"/>
      <c r="AG281" s="746"/>
      <c r="AH281" s="902"/>
      <c r="AI281" s="902"/>
      <c r="AJ281" s="902"/>
      <c r="AK281" s="746"/>
      <c r="AL281" s="902"/>
      <c r="AM281" s="902"/>
      <c r="AN281" s="902"/>
      <c r="AO281" s="902"/>
      <c r="AP281" s="902"/>
      <c r="AQ281" s="902"/>
      <c r="AR281" s="746"/>
      <c r="AS281" s="902"/>
      <c r="AT281" s="902"/>
      <c r="AU281" s="902"/>
      <c r="AV281" s="902"/>
      <c r="AW281" s="902"/>
      <c r="AX281" s="746"/>
      <c r="AY281" s="902"/>
      <c r="AZ281" s="902"/>
      <c r="BA281" s="746"/>
      <c r="BC281" s="222"/>
      <c r="BD281" s="222"/>
      <c r="BE281" s="122"/>
      <c r="BF281" s="223"/>
      <c r="BG281" s="223"/>
      <c r="BH281" s="223"/>
    </row>
    <row r="282" spans="1:60" x14ac:dyDescent="0.25">
      <c r="A282" s="901"/>
      <c r="B282" s="902"/>
      <c r="C282" s="902"/>
      <c r="D282" s="746"/>
      <c r="E282" s="746"/>
      <c r="F282" s="902"/>
      <c r="G282" s="902"/>
      <c r="H282" s="746"/>
      <c r="I282" s="902"/>
      <c r="J282" s="902"/>
      <c r="K282" s="902"/>
      <c r="L282" s="902"/>
      <c r="M282" s="902"/>
      <c r="N282" s="746"/>
      <c r="O282" s="746"/>
      <c r="P282" s="902"/>
      <c r="Q282" s="746"/>
      <c r="R282" s="902"/>
      <c r="S282" s="746"/>
      <c r="T282" s="902"/>
      <c r="U282" s="746"/>
      <c r="V282" s="902"/>
      <c r="W282" s="902"/>
      <c r="X282" s="746"/>
      <c r="Y282" s="902"/>
      <c r="Z282" s="902"/>
      <c r="AA282" s="902"/>
      <c r="AB282" s="746"/>
      <c r="AC282" s="902"/>
      <c r="AD282" s="902"/>
      <c r="AE282" s="746"/>
      <c r="AF282" s="902"/>
      <c r="AG282" s="746"/>
      <c r="AH282" s="902"/>
      <c r="AI282" s="902"/>
      <c r="AJ282" s="902"/>
      <c r="AK282" s="746"/>
      <c r="AL282" s="902"/>
      <c r="AM282" s="902"/>
      <c r="AN282" s="902"/>
      <c r="AO282" s="902"/>
      <c r="AP282" s="902"/>
      <c r="AQ282" s="902"/>
      <c r="AR282" s="746"/>
      <c r="AS282" s="902"/>
      <c r="AT282" s="902"/>
      <c r="AU282" s="902"/>
      <c r="AV282" s="902"/>
      <c r="AW282" s="902"/>
      <c r="AX282" s="746"/>
      <c r="AY282" s="902"/>
      <c r="AZ282" s="902"/>
      <c r="BA282" s="746"/>
      <c r="BC282" s="222"/>
      <c r="BD282" s="222"/>
      <c r="BE282" s="122"/>
      <c r="BF282" s="223"/>
      <c r="BG282" s="223"/>
      <c r="BH282" s="223"/>
    </row>
    <row r="283" spans="1:60" x14ac:dyDescent="0.25">
      <c r="A283" s="901"/>
      <c r="B283" s="902"/>
      <c r="C283" s="902"/>
      <c r="D283" s="746"/>
      <c r="E283" s="746"/>
      <c r="F283" s="902"/>
      <c r="G283" s="902"/>
      <c r="H283" s="746"/>
      <c r="I283" s="902"/>
      <c r="J283" s="902"/>
      <c r="K283" s="902"/>
      <c r="L283" s="902"/>
      <c r="M283" s="902"/>
      <c r="N283" s="746"/>
      <c r="O283" s="746"/>
      <c r="P283" s="902"/>
      <c r="Q283" s="746"/>
      <c r="R283" s="902"/>
      <c r="S283" s="902"/>
      <c r="T283" s="902"/>
      <c r="U283" s="746"/>
      <c r="V283" s="902"/>
      <c r="W283" s="902"/>
      <c r="X283" s="746"/>
      <c r="Y283" s="902"/>
      <c r="Z283" s="902"/>
      <c r="AA283" s="902"/>
      <c r="AB283" s="746"/>
      <c r="AC283" s="902"/>
      <c r="AD283" s="902"/>
      <c r="AE283" s="746"/>
      <c r="AF283" s="902"/>
      <c r="AG283" s="746"/>
      <c r="AH283" s="902"/>
      <c r="AI283" s="902"/>
      <c r="AJ283" s="902"/>
      <c r="AK283" s="746"/>
      <c r="AL283" s="902"/>
      <c r="AM283" s="902"/>
      <c r="AN283" s="902"/>
      <c r="AO283" s="902"/>
      <c r="AP283" s="902"/>
      <c r="AQ283" s="902"/>
      <c r="AR283" s="746"/>
      <c r="AS283" s="902"/>
      <c r="AT283" s="902"/>
      <c r="AU283" s="902"/>
      <c r="AV283" s="902"/>
      <c r="AW283" s="902"/>
      <c r="AX283" s="746"/>
      <c r="AY283" s="902"/>
      <c r="AZ283" s="902"/>
      <c r="BA283" s="746"/>
      <c r="BC283" s="222"/>
      <c r="BD283" s="222"/>
      <c r="BE283" s="122" t="s">
        <v>1820</v>
      </c>
      <c r="BF283" s="223"/>
      <c r="BG283" s="223"/>
      <c r="BH283" s="223"/>
    </row>
    <row r="284" spans="1:60" ht="15.75" thickBot="1" x14ac:dyDescent="0.3">
      <c r="A284" s="884" t="s">
        <v>1820</v>
      </c>
      <c r="B284" s="885" t="s">
        <v>1820</v>
      </c>
      <c r="C284" s="885" t="s">
        <v>1820</v>
      </c>
      <c r="D284" s="885" t="s">
        <v>1820</v>
      </c>
      <c r="E284" s="753"/>
      <c r="F284" s="885" t="s">
        <v>1820</v>
      </c>
      <c r="G284" s="885" t="s">
        <v>1820</v>
      </c>
      <c r="H284" s="885" t="s">
        <v>1820</v>
      </c>
      <c r="I284" s="885" t="s">
        <v>1820</v>
      </c>
      <c r="J284" s="885" t="s">
        <v>1820</v>
      </c>
      <c r="K284" s="885" t="s">
        <v>1820</v>
      </c>
      <c r="L284" s="885" t="s">
        <v>1820</v>
      </c>
      <c r="M284" s="885" t="s">
        <v>1820</v>
      </c>
      <c r="N284" s="753"/>
      <c r="O284" s="885" t="s">
        <v>1820</v>
      </c>
      <c r="P284" s="885" t="s">
        <v>1820</v>
      </c>
      <c r="Q284" s="753"/>
      <c r="R284" s="885" t="s">
        <v>1820</v>
      </c>
      <c r="S284" s="885" t="s">
        <v>1820</v>
      </c>
      <c r="T284" s="885" t="s">
        <v>1820</v>
      </c>
      <c r="U284" s="753"/>
      <c r="V284" s="885" t="s">
        <v>1820</v>
      </c>
      <c r="W284" s="885" t="s">
        <v>1820</v>
      </c>
      <c r="X284" s="753"/>
      <c r="Y284" s="885" t="s">
        <v>1820</v>
      </c>
      <c r="Z284" s="885" t="s">
        <v>1820</v>
      </c>
      <c r="AA284" s="885" t="s">
        <v>1820</v>
      </c>
      <c r="AB284" s="885" t="s">
        <v>1820</v>
      </c>
      <c r="AC284" s="885" t="s">
        <v>1820</v>
      </c>
      <c r="AD284" s="885" t="s">
        <v>1820</v>
      </c>
      <c r="AE284" s="885" t="s">
        <v>1820</v>
      </c>
      <c r="AF284" s="885" t="s">
        <v>1820</v>
      </c>
      <c r="AG284" s="885" t="s">
        <v>1820</v>
      </c>
      <c r="AH284" s="885" t="s">
        <v>1820</v>
      </c>
      <c r="AI284" s="885" t="s">
        <v>1820</v>
      </c>
      <c r="AJ284" s="885" t="s">
        <v>1820</v>
      </c>
      <c r="AK284" s="885" t="s">
        <v>1820</v>
      </c>
      <c r="AL284" s="885" t="s">
        <v>1820</v>
      </c>
      <c r="AM284" s="885" t="s">
        <v>1820</v>
      </c>
      <c r="AN284" s="885" t="s">
        <v>1820</v>
      </c>
      <c r="AO284" s="885" t="s">
        <v>1820</v>
      </c>
      <c r="AP284" s="885" t="s">
        <v>1820</v>
      </c>
      <c r="AQ284" s="885" t="s">
        <v>1820</v>
      </c>
      <c r="AR284" s="753"/>
      <c r="AS284" s="885" t="s">
        <v>1820</v>
      </c>
      <c r="AT284" s="885" t="s">
        <v>1820</v>
      </c>
      <c r="AU284" s="885" t="s">
        <v>1820</v>
      </c>
      <c r="AV284" s="885" t="s">
        <v>1820</v>
      </c>
      <c r="AW284" s="885" t="s">
        <v>1820</v>
      </c>
      <c r="AX284" s="885" t="s">
        <v>1820</v>
      </c>
      <c r="AY284" s="885" t="s">
        <v>1820</v>
      </c>
      <c r="AZ284" s="885" t="s">
        <v>1820</v>
      </c>
      <c r="BA284" s="753"/>
      <c r="BB284" s="16"/>
      <c r="BC284" s="129" t="s">
        <v>1820</v>
      </c>
      <c r="BD284" s="129" t="s">
        <v>1820</v>
      </c>
      <c r="BE284" s="123" t="s">
        <v>1820</v>
      </c>
      <c r="BF284" s="223"/>
      <c r="BG284" s="223"/>
      <c r="BH284" s="223"/>
    </row>
    <row r="285" spans="1:60" x14ac:dyDescent="0.25">
      <c r="A285" s="746"/>
      <c r="B285" s="746"/>
      <c r="C285" s="746"/>
      <c r="D285" s="746"/>
      <c r="E285" s="746"/>
      <c r="F285" s="746"/>
      <c r="G285" s="746"/>
      <c r="H285" s="746"/>
      <c r="I285" s="746"/>
      <c r="J285" s="746"/>
      <c r="K285" s="746"/>
      <c r="L285" s="746"/>
      <c r="M285" s="746"/>
      <c r="N285" s="746"/>
      <c r="O285" s="746"/>
      <c r="P285" s="746"/>
      <c r="Q285" s="746"/>
      <c r="R285" s="746"/>
      <c r="S285" s="746"/>
      <c r="T285" s="746"/>
      <c r="U285" s="746"/>
      <c r="V285" s="746"/>
      <c r="W285" s="746"/>
      <c r="X285" s="746"/>
      <c r="Y285" s="746"/>
      <c r="Z285" s="746"/>
      <c r="AA285" s="746"/>
      <c r="AB285" s="746"/>
      <c r="AC285" s="746"/>
      <c r="AD285" s="746"/>
      <c r="AE285" s="746"/>
      <c r="AF285" s="746"/>
      <c r="AG285" s="746"/>
      <c r="AH285" s="746"/>
      <c r="AI285" s="746"/>
      <c r="AJ285" s="746"/>
      <c r="AK285" s="746"/>
      <c r="AL285" s="746"/>
      <c r="AM285" s="746"/>
      <c r="AN285" s="746"/>
      <c r="AO285" s="746"/>
      <c r="AP285" s="746"/>
      <c r="AQ285" s="746"/>
      <c r="AR285" s="746"/>
      <c r="AS285" s="746"/>
      <c r="AT285" s="746"/>
      <c r="AU285" s="746"/>
      <c r="AV285" s="746"/>
      <c r="AW285" s="746"/>
      <c r="AX285" s="746"/>
      <c r="AY285" s="746"/>
      <c r="AZ285" s="746"/>
      <c r="BA285" s="746"/>
    </row>
    <row r="286" spans="1:60" x14ac:dyDescent="0.25">
      <c r="A286" s="746"/>
      <c r="B286" s="746"/>
      <c r="C286" s="746"/>
      <c r="D286" s="746"/>
      <c r="E286" s="746"/>
      <c r="F286" s="746"/>
      <c r="G286" s="746"/>
      <c r="H286" s="746"/>
      <c r="I286" s="746"/>
      <c r="J286" s="746"/>
      <c r="K286" s="746"/>
      <c r="L286" s="746"/>
      <c r="M286" s="746"/>
      <c r="N286" s="746"/>
      <c r="O286" s="746"/>
      <c r="P286" s="746"/>
      <c r="Q286" s="746"/>
      <c r="R286" s="746"/>
      <c r="S286" s="746"/>
      <c r="T286" s="746"/>
      <c r="U286" s="746"/>
      <c r="V286" s="746"/>
      <c r="W286" s="746"/>
      <c r="X286" s="746"/>
      <c r="Y286" s="746"/>
      <c r="Z286" s="746"/>
      <c r="AA286" s="746"/>
      <c r="AB286" s="746"/>
      <c r="AC286" s="746"/>
      <c r="AD286" s="746"/>
      <c r="AE286" s="746"/>
      <c r="AF286" s="746"/>
      <c r="AG286" s="746"/>
      <c r="AH286" s="746"/>
      <c r="AI286" s="746"/>
      <c r="AJ286" s="746"/>
      <c r="AK286" s="746"/>
      <c r="AL286" s="746"/>
      <c r="AM286" s="746"/>
      <c r="AN286" s="746"/>
      <c r="AO286" s="746"/>
      <c r="AP286" s="746"/>
      <c r="AQ286" s="746"/>
      <c r="AR286" s="746"/>
      <c r="AS286" s="746"/>
      <c r="AT286" s="746"/>
      <c r="AU286" s="746"/>
      <c r="AV286" s="746"/>
      <c r="AW286" s="746"/>
      <c r="AX286" s="746"/>
      <c r="AY286" s="746"/>
      <c r="AZ286" s="746"/>
      <c r="BA286" s="746"/>
    </row>
    <row r="287" spans="1:60" x14ac:dyDescent="0.25">
      <c r="A287" s="746"/>
      <c r="B287" s="746"/>
      <c r="C287" s="746"/>
      <c r="D287" s="746"/>
      <c r="E287" s="746"/>
      <c r="F287" s="746"/>
      <c r="G287" s="746"/>
      <c r="H287" s="746"/>
      <c r="I287" s="746"/>
      <c r="J287" s="746"/>
      <c r="K287" s="746"/>
      <c r="L287" s="746"/>
      <c r="M287" s="746"/>
      <c r="N287" s="746"/>
      <c r="O287" s="746"/>
      <c r="P287" s="746"/>
      <c r="Q287" s="746"/>
      <c r="R287" s="746"/>
      <c r="S287" s="746"/>
      <c r="T287" s="746"/>
      <c r="U287" s="746"/>
      <c r="V287" s="746"/>
      <c r="W287" s="746"/>
      <c r="X287" s="746"/>
      <c r="Y287" s="746"/>
      <c r="Z287" s="746"/>
      <c r="AA287" s="746"/>
      <c r="AB287" s="746"/>
      <c r="AC287" s="746"/>
      <c r="AD287" s="746"/>
      <c r="AE287" s="746"/>
      <c r="AF287" s="746"/>
      <c r="AG287" s="746"/>
      <c r="AH287" s="746"/>
      <c r="AI287" s="746"/>
      <c r="AJ287" s="746"/>
      <c r="AK287" s="746"/>
      <c r="AL287" s="746"/>
      <c r="AM287" s="746"/>
      <c r="AN287" s="746"/>
      <c r="AO287" s="746"/>
      <c r="AP287" s="746"/>
      <c r="AQ287" s="746"/>
      <c r="AR287" s="746"/>
      <c r="AS287" s="746"/>
      <c r="AT287" s="746"/>
      <c r="AU287" s="746"/>
      <c r="AV287" s="746"/>
      <c r="AW287" s="746"/>
      <c r="AX287" s="746"/>
      <c r="AY287" s="746"/>
      <c r="AZ287" s="746"/>
      <c r="BA287" s="746"/>
    </row>
    <row r="288" spans="1:60" x14ac:dyDescent="0.25">
      <c r="A288" s="746" t="s">
        <v>548</v>
      </c>
      <c r="B288" s="746" t="s">
        <v>548</v>
      </c>
      <c r="C288" s="746" t="s">
        <v>548</v>
      </c>
      <c r="D288" s="746" t="s">
        <v>548</v>
      </c>
      <c r="E288" s="746" t="s">
        <v>548</v>
      </c>
      <c r="F288" s="746" t="s">
        <v>548</v>
      </c>
      <c r="G288" s="746" t="s">
        <v>548</v>
      </c>
      <c r="H288" s="746" t="s">
        <v>548</v>
      </c>
      <c r="I288" s="746" t="s">
        <v>548</v>
      </c>
      <c r="J288" s="746" t="s">
        <v>548</v>
      </c>
      <c r="K288" s="746" t="s">
        <v>548</v>
      </c>
      <c r="L288" s="746" t="s">
        <v>548</v>
      </c>
      <c r="M288" s="746" t="s">
        <v>548</v>
      </c>
      <c r="N288" s="746" t="s">
        <v>548</v>
      </c>
      <c r="O288" s="746" t="s">
        <v>548</v>
      </c>
      <c r="P288" s="746" t="s">
        <v>548</v>
      </c>
      <c r="Q288" s="746" t="s">
        <v>548</v>
      </c>
      <c r="R288" s="746" t="s">
        <v>548</v>
      </c>
      <c r="S288" s="746" t="s">
        <v>548</v>
      </c>
      <c r="T288" s="746" t="s">
        <v>548</v>
      </c>
      <c r="U288" s="746" t="s">
        <v>548</v>
      </c>
      <c r="V288" s="746" t="s">
        <v>548</v>
      </c>
      <c r="W288" s="746" t="s">
        <v>548</v>
      </c>
      <c r="X288" s="746" t="s">
        <v>548</v>
      </c>
      <c r="Y288" s="746" t="s">
        <v>548</v>
      </c>
      <c r="Z288" s="746" t="s">
        <v>548</v>
      </c>
      <c r="AA288" s="746" t="s">
        <v>548</v>
      </c>
      <c r="AB288" s="746" t="s">
        <v>548</v>
      </c>
      <c r="AC288" s="746" t="s">
        <v>548</v>
      </c>
      <c r="AD288" s="746" t="s">
        <v>548</v>
      </c>
      <c r="AE288" s="746" t="s">
        <v>548</v>
      </c>
      <c r="AF288" s="746" t="s">
        <v>548</v>
      </c>
      <c r="AG288" s="746" t="s">
        <v>548</v>
      </c>
      <c r="AH288" s="746" t="s">
        <v>548</v>
      </c>
      <c r="AI288" s="746" t="s">
        <v>548</v>
      </c>
      <c r="AJ288" s="746" t="s">
        <v>548</v>
      </c>
      <c r="AK288" s="746" t="s">
        <v>548</v>
      </c>
      <c r="AL288" s="746" t="s">
        <v>548</v>
      </c>
      <c r="AM288" s="746" t="s">
        <v>548</v>
      </c>
      <c r="AN288" s="746" t="s">
        <v>548</v>
      </c>
      <c r="AO288" s="746" t="s">
        <v>548</v>
      </c>
      <c r="AP288" s="746" t="s">
        <v>548</v>
      </c>
      <c r="AQ288" s="746" t="s">
        <v>548</v>
      </c>
      <c r="AR288" s="746" t="s">
        <v>548</v>
      </c>
      <c r="AS288" s="746" t="s">
        <v>548</v>
      </c>
      <c r="AT288" s="746" t="s">
        <v>548</v>
      </c>
      <c r="AU288" s="746" t="s">
        <v>548</v>
      </c>
      <c r="AV288" s="746" t="s">
        <v>548</v>
      </c>
      <c r="AW288" s="746" t="s">
        <v>548</v>
      </c>
      <c r="AX288" s="746" t="s">
        <v>548</v>
      </c>
      <c r="AY288" s="746" t="s">
        <v>548</v>
      </c>
      <c r="AZ288" s="746" t="s">
        <v>548</v>
      </c>
      <c r="BA288" s="746" t="s">
        <v>548</v>
      </c>
      <c r="BB288" s="22" t="s">
        <v>548</v>
      </c>
    </row>
    <row r="289" spans="1:53" ht="15.75" thickBot="1" x14ac:dyDescent="0.3">
      <c r="A289" s="746"/>
      <c r="B289" s="746"/>
      <c r="C289" s="746"/>
      <c r="D289" s="746"/>
      <c r="E289" s="746"/>
      <c r="F289" s="746"/>
      <c r="G289" s="746"/>
      <c r="H289" s="746"/>
      <c r="I289" s="746"/>
      <c r="J289" s="746"/>
      <c r="K289" s="746"/>
      <c r="L289" s="746"/>
      <c r="M289" s="746"/>
      <c r="N289" s="746"/>
      <c r="O289" s="746"/>
      <c r="P289" s="746"/>
      <c r="Q289" s="746"/>
      <c r="R289" s="746"/>
      <c r="S289" s="746"/>
      <c r="T289" s="746"/>
      <c r="U289" s="746"/>
      <c r="V289" s="746"/>
      <c r="W289" s="746"/>
      <c r="X289" s="746"/>
      <c r="Y289" s="746"/>
      <c r="Z289" s="746"/>
      <c r="AA289" s="746"/>
      <c r="AB289" s="746"/>
      <c r="AC289" s="746"/>
      <c r="AD289" s="746"/>
      <c r="AE289" s="746"/>
      <c r="AF289" s="746"/>
      <c r="AG289" s="746"/>
      <c r="AH289" s="746"/>
      <c r="AI289" s="746"/>
      <c r="AJ289" s="746"/>
      <c r="AK289" s="746"/>
      <c r="AL289" s="746"/>
      <c r="AM289" s="746"/>
      <c r="AN289" s="746"/>
      <c r="AO289" s="746"/>
      <c r="AP289" s="746"/>
      <c r="AQ289" s="746"/>
      <c r="AR289" s="746"/>
      <c r="AS289" s="746"/>
      <c r="AT289" s="746"/>
      <c r="AU289" s="746"/>
      <c r="AV289" s="746"/>
      <c r="AW289" s="746"/>
      <c r="AX289" s="746"/>
      <c r="AY289" s="746"/>
      <c r="AZ289" s="746"/>
      <c r="BA289" s="746"/>
    </row>
    <row r="290" spans="1:53" ht="15.75" thickBot="1" x14ac:dyDescent="0.3">
      <c r="A290" s="779" t="s">
        <v>248</v>
      </c>
      <c r="B290" s="783" t="s">
        <v>243</v>
      </c>
      <c r="C290" s="783" t="s">
        <v>265</v>
      </c>
      <c r="D290" s="783" t="s">
        <v>237</v>
      </c>
      <c r="E290" s="783" t="s">
        <v>229</v>
      </c>
      <c r="F290" s="783" t="s">
        <v>271</v>
      </c>
      <c r="G290" s="783" t="s">
        <v>262</v>
      </c>
      <c r="H290" s="783" t="s">
        <v>258</v>
      </c>
      <c r="I290" s="783" t="s">
        <v>220</v>
      </c>
      <c r="J290" s="783" t="s">
        <v>252</v>
      </c>
      <c r="K290" s="778" t="s">
        <v>250</v>
      </c>
      <c r="L290" s="746"/>
      <c r="M290" s="903" t="s">
        <v>2696</v>
      </c>
      <c r="N290" s="904" t="s">
        <v>192</v>
      </c>
      <c r="O290" s="905" t="s">
        <v>216</v>
      </c>
      <c r="P290" s="906" t="s">
        <v>2697</v>
      </c>
      <c r="Q290" s="905" t="s">
        <v>2698</v>
      </c>
      <c r="R290" s="906" t="s">
        <v>2699</v>
      </c>
      <c r="S290" s="907" t="s">
        <v>2700</v>
      </c>
      <c r="T290" s="905" t="s">
        <v>2701</v>
      </c>
      <c r="U290" s="906" t="s">
        <v>2702</v>
      </c>
      <c r="V290" s="746"/>
      <c r="W290" s="746"/>
      <c r="X290" s="746"/>
      <c r="Y290" s="746"/>
      <c r="Z290" s="746"/>
      <c r="AA290" s="746"/>
      <c r="AB290" s="746"/>
      <c r="AC290" s="746"/>
      <c r="AD290" s="746"/>
      <c r="AE290" s="746"/>
      <c r="AF290" s="746"/>
      <c r="AG290" s="746"/>
      <c r="AH290" s="746"/>
      <c r="AI290" s="746"/>
      <c r="AJ290" s="746"/>
      <c r="AK290" s="746"/>
      <c r="AL290" s="746"/>
      <c r="AM290" s="746"/>
      <c r="AN290" s="746"/>
      <c r="AO290" s="746"/>
      <c r="AP290" s="746"/>
      <c r="AQ290" s="746"/>
      <c r="AR290" s="746"/>
      <c r="AS290" s="746"/>
      <c r="AT290" s="746"/>
      <c r="AU290" s="746"/>
      <c r="AV290" s="746"/>
      <c r="AW290" s="746"/>
      <c r="AX290" s="746"/>
      <c r="AY290" s="746"/>
      <c r="AZ290" s="746"/>
      <c r="BA290" s="746"/>
    </row>
    <row r="291" spans="1:53" ht="15.75" x14ac:dyDescent="0.25">
      <c r="A291" s="790" t="s">
        <v>2703</v>
      </c>
      <c r="B291" s="746" t="s">
        <v>2704</v>
      </c>
      <c r="C291" s="746" t="s">
        <v>2705</v>
      </c>
      <c r="D291" s="746" t="s">
        <v>2706</v>
      </c>
      <c r="E291" s="746" t="s">
        <v>2707</v>
      </c>
      <c r="F291" s="746" t="s">
        <v>2708</v>
      </c>
      <c r="G291" s="746" t="s">
        <v>2709</v>
      </c>
      <c r="H291" s="746" t="s">
        <v>2710</v>
      </c>
      <c r="I291" s="746" t="s">
        <v>2711</v>
      </c>
      <c r="J291" s="746" t="s">
        <v>2712</v>
      </c>
      <c r="K291" s="791" t="s">
        <v>2713</v>
      </c>
      <c r="L291" s="746"/>
      <c r="M291" s="908" t="str">
        <f t="shared" ref="M291:M322" si="0">N291&amp;"|"&amp;O291&amp;"|"&amp;P291</f>
        <v>127/220|MONOFÁSICO|30</v>
      </c>
      <c r="N291" s="764" t="s">
        <v>222</v>
      </c>
      <c r="O291" s="764" t="s">
        <v>226</v>
      </c>
      <c r="P291" s="764">
        <v>30</v>
      </c>
      <c r="Q291" s="764">
        <v>0</v>
      </c>
      <c r="R291" s="765">
        <v>3.8</v>
      </c>
      <c r="S291" s="909" t="s">
        <v>2714</v>
      </c>
      <c r="T291" s="764" t="s">
        <v>2715</v>
      </c>
      <c r="U291" s="765" t="s">
        <v>2716</v>
      </c>
      <c r="V291" s="746"/>
      <c r="W291" s="746"/>
      <c r="X291" s="746"/>
      <c r="Y291" s="746"/>
      <c r="Z291" s="746"/>
      <c r="AA291" s="746"/>
      <c r="AB291" s="746"/>
      <c r="AC291" s="746"/>
      <c r="AD291" s="746"/>
      <c r="AE291" s="746"/>
      <c r="AF291" s="746"/>
      <c r="AG291" s="746"/>
      <c r="AH291" s="746"/>
      <c r="AI291" s="746"/>
      <c r="AJ291" s="746"/>
      <c r="AK291" s="746"/>
      <c r="AL291" s="746"/>
      <c r="AM291" s="746"/>
      <c r="AN291" s="746"/>
      <c r="AO291" s="746"/>
      <c r="AP291" s="746"/>
      <c r="AQ291" s="746"/>
      <c r="AR291" s="746"/>
      <c r="AS291" s="746"/>
      <c r="AT291" s="746"/>
      <c r="AU291" s="746"/>
      <c r="AV291" s="746"/>
      <c r="AW291" s="746"/>
      <c r="AX291" s="746"/>
      <c r="AY291" s="746"/>
      <c r="AZ291" s="746"/>
      <c r="BA291" s="746"/>
    </row>
    <row r="292" spans="1:53" ht="15.75" x14ac:dyDescent="0.25">
      <c r="A292" s="790" t="s">
        <v>2717</v>
      </c>
      <c r="B292" s="746" t="s">
        <v>2718</v>
      </c>
      <c r="C292" s="746" t="s">
        <v>2719</v>
      </c>
      <c r="D292" s="746" t="s">
        <v>2720</v>
      </c>
      <c r="E292" s="746" t="s">
        <v>2721</v>
      </c>
      <c r="F292" s="746" t="s">
        <v>2722</v>
      </c>
      <c r="G292" s="746" t="s">
        <v>2723</v>
      </c>
      <c r="H292" s="746" t="s">
        <v>2724</v>
      </c>
      <c r="I292" s="746" t="s">
        <v>2725</v>
      </c>
      <c r="J292" s="746" t="s">
        <v>2726</v>
      </c>
      <c r="K292" s="791"/>
      <c r="L292" s="746"/>
      <c r="M292" s="908" t="str">
        <f t="shared" si="0"/>
        <v>127/220|MONOFÁSICO|50</v>
      </c>
      <c r="N292" s="767" t="s">
        <v>222</v>
      </c>
      <c r="O292" s="767" t="s">
        <v>226</v>
      </c>
      <c r="P292" s="767">
        <v>50</v>
      </c>
      <c r="Q292" s="767">
        <v>3.8</v>
      </c>
      <c r="R292" s="768">
        <v>6.3</v>
      </c>
      <c r="S292" s="910"/>
      <c r="T292" s="767" t="s">
        <v>2727</v>
      </c>
      <c r="U292" s="768"/>
      <c r="V292" s="746"/>
      <c r="W292" s="746"/>
      <c r="X292" s="746"/>
      <c r="Y292" s="746"/>
      <c r="Z292" s="746"/>
      <c r="AA292" s="746"/>
      <c r="AB292" s="746"/>
      <c r="AC292" s="746"/>
      <c r="AD292" s="746"/>
      <c r="AE292" s="746"/>
      <c r="AF292" s="746"/>
      <c r="AG292" s="746"/>
      <c r="AH292" s="746"/>
      <c r="AI292" s="746"/>
      <c r="AJ292" s="746"/>
      <c r="AK292" s="746"/>
      <c r="AL292" s="746"/>
      <c r="AM292" s="746"/>
      <c r="AN292" s="746"/>
      <c r="AO292" s="746"/>
      <c r="AP292" s="746"/>
      <c r="AQ292" s="746"/>
      <c r="AR292" s="746"/>
      <c r="AS292" s="746"/>
      <c r="AT292" s="746"/>
      <c r="AU292" s="746"/>
      <c r="AV292" s="746"/>
      <c r="AW292" s="746"/>
      <c r="AX292" s="746"/>
      <c r="AY292" s="746"/>
      <c r="AZ292" s="746"/>
      <c r="BA292" s="746"/>
    </row>
    <row r="293" spans="1:53" ht="15.75" x14ac:dyDescent="0.25">
      <c r="A293" s="790" t="s">
        <v>2728</v>
      </c>
      <c r="B293" s="746" t="s">
        <v>2729</v>
      </c>
      <c r="C293" s="746" t="s">
        <v>2730</v>
      </c>
      <c r="D293" s="746" t="s">
        <v>2731</v>
      </c>
      <c r="E293" s="746" t="s">
        <v>2732</v>
      </c>
      <c r="F293" s="746" t="s">
        <v>2733</v>
      </c>
      <c r="G293" s="746" t="s">
        <v>2734</v>
      </c>
      <c r="H293" s="746" t="s">
        <v>2735</v>
      </c>
      <c r="I293" s="746" t="s">
        <v>2736</v>
      </c>
      <c r="J293" s="746" t="s">
        <v>2737</v>
      </c>
      <c r="K293" s="791"/>
      <c r="L293" s="746"/>
      <c r="M293" s="908" t="str">
        <f t="shared" si="0"/>
        <v>127/220|MONOFÁSICO|70</v>
      </c>
      <c r="N293" s="767" t="s">
        <v>222</v>
      </c>
      <c r="O293" s="767" t="s">
        <v>226</v>
      </c>
      <c r="P293" s="767">
        <v>70</v>
      </c>
      <c r="Q293" s="767">
        <v>6.3</v>
      </c>
      <c r="R293" s="768">
        <v>8.8000000000000007</v>
      </c>
      <c r="S293" s="910"/>
      <c r="T293" s="767" t="s">
        <v>2738</v>
      </c>
      <c r="U293" s="768"/>
      <c r="V293" s="746"/>
      <c r="W293" s="746"/>
      <c r="X293" s="746"/>
      <c r="Y293" s="746"/>
      <c r="Z293" s="746"/>
      <c r="AA293" s="746"/>
      <c r="AB293" s="746"/>
      <c r="AC293" s="746"/>
      <c r="AD293" s="746"/>
      <c r="AE293" s="746"/>
      <c r="AF293" s="746"/>
      <c r="AG293" s="746"/>
      <c r="AH293" s="746"/>
      <c r="AI293" s="746"/>
      <c r="AJ293" s="746"/>
      <c r="AK293" s="746"/>
      <c r="AL293" s="746"/>
      <c r="AM293" s="746"/>
      <c r="AN293" s="746"/>
      <c r="AO293" s="746"/>
      <c r="AP293" s="746"/>
      <c r="AQ293" s="746"/>
      <c r="AR293" s="746"/>
      <c r="AS293" s="746"/>
      <c r="AT293" s="746"/>
      <c r="AU293" s="746"/>
      <c r="AV293" s="746"/>
      <c r="AW293" s="746"/>
      <c r="AX293" s="746"/>
      <c r="AY293" s="746"/>
      <c r="AZ293" s="746"/>
      <c r="BA293" s="746"/>
    </row>
    <row r="294" spans="1:53" ht="15.75" x14ac:dyDescent="0.25">
      <c r="A294" s="790" t="s">
        <v>2739</v>
      </c>
      <c r="B294" s="746" t="s">
        <v>2740</v>
      </c>
      <c r="C294" s="746" t="s">
        <v>2741</v>
      </c>
      <c r="D294" s="746" t="s">
        <v>2742</v>
      </c>
      <c r="E294" s="746" t="s">
        <v>2743</v>
      </c>
      <c r="F294" s="746" t="s">
        <v>2744</v>
      </c>
      <c r="G294" s="746" t="s">
        <v>2745</v>
      </c>
      <c r="H294" s="746" t="s">
        <v>2746</v>
      </c>
      <c r="I294" s="746" t="s">
        <v>2747</v>
      </c>
      <c r="J294" s="746" t="s">
        <v>2748</v>
      </c>
      <c r="K294" s="791"/>
      <c r="L294" s="746"/>
      <c r="M294" s="908" t="str">
        <f t="shared" si="0"/>
        <v>127/220|BIFÁSICO|40</v>
      </c>
      <c r="N294" s="767" t="s">
        <v>222</v>
      </c>
      <c r="O294" s="767" t="s">
        <v>256</v>
      </c>
      <c r="P294" s="767">
        <v>40</v>
      </c>
      <c r="Q294" s="767">
        <v>0</v>
      </c>
      <c r="R294" s="768">
        <v>10.1</v>
      </c>
      <c r="S294" s="910"/>
      <c r="T294" s="767" t="s">
        <v>2749</v>
      </c>
      <c r="U294" s="768"/>
      <c r="V294" s="746"/>
      <c r="W294" s="746"/>
      <c r="X294" s="746"/>
      <c r="Y294" s="746"/>
      <c r="Z294" s="746"/>
      <c r="AA294" s="746"/>
      <c r="AB294" s="746"/>
      <c r="AC294" s="746"/>
      <c r="AD294" s="746"/>
      <c r="AE294" s="746"/>
      <c r="AF294" s="746"/>
      <c r="AG294" s="746"/>
      <c r="AH294" s="746"/>
      <c r="AI294" s="746"/>
      <c r="AJ294" s="746"/>
      <c r="AK294" s="746"/>
      <c r="AL294" s="746"/>
      <c r="AM294" s="746"/>
      <c r="AN294" s="746"/>
      <c r="AO294" s="746"/>
      <c r="AP294" s="746"/>
      <c r="AQ294" s="746"/>
      <c r="AR294" s="746"/>
      <c r="AS294" s="746"/>
      <c r="AT294" s="746"/>
      <c r="AU294" s="746"/>
      <c r="AV294" s="746"/>
      <c r="AW294" s="746"/>
      <c r="AX294" s="746"/>
      <c r="AY294" s="746"/>
      <c r="AZ294" s="746"/>
      <c r="BA294" s="746"/>
    </row>
    <row r="295" spans="1:53" ht="15.75" x14ac:dyDescent="0.25">
      <c r="A295" s="790" t="s">
        <v>2750</v>
      </c>
      <c r="B295" s="746" t="s">
        <v>2751</v>
      </c>
      <c r="C295" s="746" t="s">
        <v>2752</v>
      </c>
      <c r="D295" s="746" t="s">
        <v>2753</v>
      </c>
      <c r="E295" s="746" t="s">
        <v>2754</v>
      </c>
      <c r="F295" s="746" t="s">
        <v>2755</v>
      </c>
      <c r="G295" s="746" t="s">
        <v>2756</v>
      </c>
      <c r="H295" s="746" t="s">
        <v>2757</v>
      </c>
      <c r="I295" s="746" t="s">
        <v>2758</v>
      </c>
      <c r="J295" s="746" t="s">
        <v>2759</v>
      </c>
      <c r="K295" s="791"/>
      <c r="L295" s="746"/>
      <c r="M295" s="908" t="str">
        <f t="shared" si="0"/>
        <v>127/220|BIFÁSICO|50</v>
      </c>
      <c r="N295" s="767" t="s">
        <v>222</v>
      </c>
      <c r="O295" s="767" t="s">
        <v>256</v>
      </c>
      <c r="P295" s="767">
        <v>50</v>
      </c>
      <c r="Q295" s="767">
        <v>10.1</v>
      </c>
      <c r="R295" s="768">
        <v>12.7</v>
      </c>
      <c r="S295" s="910"/>
      <c r="T295" s="767" t="s">
        <v>2760</v>
      </c>
      <c r="U295" s="768"/>
      <c r="V295" s="746"/>
      <c r="W295" s="746"/>
      <c r="X295" s="746"/>
      <c r="Y295" s="746"/>
      <c r="Z295" s="746"/>
      <c r="AA295" s="746"/>
      <c r="AB295" s="746"/>
      <c r="AC295" s="746"/>
      <c r="AD295" s="746"/>
      <c r="AE295" s="746"/>
      <c r="AF295" s="746"/>
      <c r="AG295" s="746"/>
      <c r="AH295" s="746"/>
      <c r="AI295" s="746"/>
      <c r="AJ295" s="746"/>
      <c r="AK295" s="746"/>
      <c r="AL295" s="746"/>
      <c r="AM295" s="746"/>
      <c r="AN295" s="746"/>
      <c r="AO295" s="746"/>
      <c r="AP295" s="746"/>
      <c r="AQ295" s="746"/>
      <c r="AR295" s="746"/>
      <c r="AS295" s="746"/>
      <c r="AT295" s="746"/>
      <c r="AU295" s="746"/>
      <c r="AV295" s="746"/>
      <c r="AW295" s="746"/>
      <c r="AX295" s="746"/>
      <c r="AY295" s="746"/>
      <c r="AZ295" s="746"/>
      <c r="BA295" s="746"/>
    </row>
    <row r="296" spans="1:53" ht="15.75" x14ac:dyDescent="0.25">
      <c r="A296" s="790" t="s">
        <v>2761</v>
      </c>
      <c r="B296" s="746" t="s">
        <v>2762</v>
      </c>
      <c r="C296" s="746" t="s">
        <v>2763</v>
      </c>
      <c r="D296" s="746" t="s">
        <v>2764</v>
      </c>
      <c r="E296" s="746" t="s">
        <v>2765</v>
      </c>
      <c r="F296" s="746" t="s">
        <v>2766</v>
      </c>
      <c r="G296" s="746" t="s">
        <v>2767</v>
      </c>
      <c r="H296" s="746" t="s">
        <v>2768</v>
      </c>
      <c r="I296" s="746" t="s">
        <v>2769</v>
      </c>
      <c r="J296" s="746" t="s">
        <v>2770</v>
      </c>
      <c r="K296" s="791"/>
      <c r="L296" s="746"/>
      <c r="M296" s="908" t="str">
        <f t="shared" si="0"/>
        <v>127/220|BIFÁSICO|70</v>
      </c>
      <c r="N296" s="767" t="s">
        <v>222</v>
      </c>
      <c r="O296" s="767" t="s">
        <v>256</v>
      </c>
      <c r="P296" s="767">
        <v>70</v>
      </c>
      <c r="Q296" s="767">
        <v>12.7</v>
      </c>
      <c r="R296" s="768">
        <v>17.7</v>
      </c>
      <c r="S296" s="910"/>
      <c r="T296" s="767" t="s">
        <v>2771</v>
      </c>
      <c r="U296" s="768"/>
      <c r="V296" s="746"/>
      <c r="W296" s="746"/>
      <c r="X296" s="746"/>
      <c r="Y296" s="746"/>
      <c r="Z296" s="746"/>
      <c r="AA296" s="746"/>
      <c r="AB296" s="746"/>
      <c r="AC296" s="746"/>
      <c r="AD296" s="746"/>
      <c r="AE296" s="746"/>
      <c r="AF296" s="746"/>
      <c r="AG296" s="746"/>
      <c r="AH296" s="746"/>
      <c r="AI296" s="746"/>
      <c r="AJ296" s="746"/>
      <c r="AK296" s="746"/>
      <c r="AL296" s="746"/>
      <c r="AM296" s="746"/>
      <c r="AN296" s="746"/>
      <c r="AO296" s="746"/>
      <c r="AP296" s="746"/>
      <c r="AQ296" s="746"/>
      <c r="AR296" s="746"/>
      <c r="AS296" s="746"/>
      <c r="AT296" s="746"/>
      <c r="AU296" s="746"/>
      <c r="AV296" s="746"/>
      <c r="AW296" s="746"/>
      <c r="AX296" s="746"/>
      <c r="AY296" s="746"/>
      <c r="AZ296" s="746"/>
      <c r="BA296" s="746"/>
    </row>
    <row r="297" spans="1:53" ht="15.75" x14ac:dyDescent="0.25">
      <c r="A297" s="790" t="s">
        <v>2772</v>
      </c>
      <c r="B297" s="746" t="s">
        <v>2773</v>
      </c>
      <c r="C297" s="746" t="s">
        <v>2774</v>
      </c>
      <c r="D297" s="746" t="s">
        <v>2775</v>
      </c>
      <c r="E297" s="746" t="s">
        <v>2776</v>
      </c>
      <c r="F297" s="746" t="s">
        <v>2777</v>
      </c>
      <c r="G297" s="746" t="s">
        <v>2778</v>
      </c>
      <c r="H297" s="746" t="s">
        <v>2779</v>
      </c>
      <c r="I297" s="746" t="s">
        <v>2780</v>
      </c>
      <c r="J297" s="746"/>
      <c r="K297" s="791"/>
      <c r="L297" s="746"/>
      <c r="M297" s="908" t="str">
        <f t="shared" si="0"/>
        <v>127/220|TRIFÁSICO|40</v>
      </c>
      <c r="N297" s="767" t="s">
        <v>222</v>
      </c>
      <c r="O297" s="767" t="s">
        <v>280</v>
      </c>
      <c r="P297" s="767">
        <v>40</v>
      </c>
      <c r="Q297" s="767">
        <v>0</v>
      </c>
      <c r="R297" s="768">
        <v>14</v>
      </c>
      <c r="S297" s="910"/>
      <c r="T297" s="767" t="s">
        <v>2781</v>
      </c>
      <c r="U297" s="768"/>
      <c r="V297" s="746"/>
      <c r="W297" s="746"/>
      <c r="X297" s="746"/>
      <c r="Y297" s="746"/>
      <c r="Z297" s="746"/>
      <c r="AA297" s="746"/>
      <c r="AB297" s="746"/>
      <c r="AC297" s="746"/>
      <c r="AD297" s="746"/>
      <c r="AE297" s="746"/>
      <c r="AF297" s="746"/>
      <c r="AG297" s="746"/>
      <c r="AH297" s="746"/>
      <c r="AI297" s="746"/>
      <c r="AJ297" s="746"/>
      <c r="AK297" s="746"/>
      <c r="AL297" s="746"/>
      <c r="AM297" s="746"/>
      <c r="AN297" s="746"/>
      <c r="AO297" s="746"/>
      <c r="AP297" s="746"/>
      <c r="AQ297" s="746"/>
      <c r="AR297" s="746"/>
      <c r="AS297" s="746"/>
      <c r="AT297" s="746"/>
      <c r="AU297" s="746"/>
      <c r="AV297" s="746"/>
      <c r="AW297" s="746"/>
      <c r="AX297" s="746"/>
      <c r="AY297" s="746"/>
      <c r="AZ297" s="746"/>
      <c r="BA297" s="746"/>
    </row>
    <row r="298" spans="1:53" ht="15.75" x14ac:dyDescent="0.25">
      <c r="A298" s="790" t="s">
        <v>2782</v>
      </c>
      <c r="B298" s="746" t="s">
        <v>2783</v>
      </c>
      <c r="C298" s="746" t="s">
        <v>2784</v>
      </c>
      <c r="D298" s="746" t="s">
        <v>2785</v>
      </c>
      <c r="E298" s="746" t="s">
        <v>2786</v>
      </c>
      <c r="F298" s="746" t="s">
        <v>2787</v>
      </c>
      <c r="G298" s="746" t="s">
        <v>2788</v>
      </c>
      <c r="H298" s="746" t="s">
        <v>2789</v>
      </c>
      <c r="I298" s="746" t="s">
        <v>2790</v>
      </c>
      <c r="J298" s="746"/>
      <c r="K298" s="791"/>
      <c r="L298" s="746"/>
      <c r="M298" s="908" t="str">
        <f t="shared" si="0"/>
        <v>127/220|TRIFÁSICO|50</v>
      </c>
      <c r="N298" s="767" t="s">
        <v>222</v>
      </c>
      <c r="O298" s="767" t="s">
        <v>280</v>
      </c>
      <c r="P298" s="767">
        <v>50</v>
      </c>
      <c r="Q298" s="767">
        <v>0</v>
      </c>
      <c r="R298" s="768">
        <v>17.5</v>
      </c>
      <c r="S298" s="910"/>
      <c r="T298" s="767" t="s">
        <v>2791</v>
      </c>
      <c r="U298" s="768"/>
      <c r="V298" s="746"/>
      <c r="W298" s="746"/>
      <c r="X298" s="746"/>
      <c r="Y298" s="746"/>
      <c r="Z298" s="746"/>
      <c r="AA298" s="746"/>
      <c r="AB298" s="746"/>
      <c r="AC298" s="746"/>
      <c r="AD298" s="746"/>
      <c r="AE298" s="746"/>
      <c r="AF298" s="746"/>
      <c r="AG298" s="746"/>
      <c r="AH298" s="746"/>
      <c r="AI298" s="746"/>
      <c r="AJ298" s="746"/>
      <c r="AK298" s="746"/>
      <c r="AL298" s="746"/>
      <c r="AM298" s="746"/>
      <c r="AN298" s="746"/>
      <c r="AO298" s="746"/>
      <c r="AP298" s="746"/>
      <c r="AQ298" s="746"/>
      <c r="AR298" s="746"/>
      <c r="AS298" s="746"/>
      <c r="AT298" s="746"/>
      <c r="AU298" s="746"/>
      <c r="AV298" s="746"/>
      <c r="AW298" s="746"/>
      <c r="AX298" s="746"/>
      <c r="AY298" s="746"/>
      <c r="AZ298" s="746"/>
      <c r="BA298" s="746"/>
    </row>
    <row r="299" spans="1:53" ht="15.75" x14ac:dyDescent="0.25">
      <c r="A299" s="790" t="s">
        <v>2792</v>
      </c>
      <c r="B299" s="746" t="s">
        <v>2793</v>
      </c>
      <c r="C299" s="746" t="s">
        <v>2794</v>
      </c>
      <c r="D299" s="746" t="s">
        <v>2795</v>
      </c>
      <c r="E299" s="746" t="s">
        <v>2796</v>
      </c>
      <c r="F299" s="746" t="s">
        <v>2797</v>
      </c>
      <c r="G299" s="746" t="s">
        <v>2798</v>
      </c>
      <c r="H299" s="746" t="s">
        <v>2799</v>
      </c>
      <c r="I299" s="746" t="s">
        <v>2800</v>
      </c>
      <c r="J299" s="746"/>
      <c r="K299" s="791"/>
      <c r="L299" s="746"/>
      <c r="M299" s="908" t="str">
        <f t="shared" si="0"/>
        <v>127/220|TRIFÁSICO|80</v>
      </c>
      <c r="N299" s="767" t="s">
        <v>222</v>
      </c>
      <c r="O299" s="767" t="s">
        <v>280</v>
      </c>
      <c r="P299" s="767">
        <v>80</v>
      </c>
      <c r="Q299" s="767">
        <v>0</v>
      </c>
      <c r="R299" s="768">
        <v>24.5</v>
      </c>
      <c r="S299" s="910"/>
      <c r="T299" s="767" t="s">
        <v>2801</v>
      </c>
      <c r="U299" s="768"/>
      <c r="V299" s="746"/>
      <c r="W299" s="746"/>
      <c r="X299" s="746"/>
      <c r="Y299" s="746"/>
      <c r="Z299" s="746"/>
      <c r="AA299" s="746"/>
      <c r="AB299" s="746"/>
      <c r="AC299" s="746"/>
      <c r="AD299" s="746"/>
      <c r="AE299" s="746"/>
      <c r="AF299" s="746"/>
      <c r="AG299" s="746"/>
      <c r="AH299" s="746"/>
      <c r="AI299" s="746"/>
      <c r="AJ299" s="746"/>
      <c r="AK299" s="746"/>
      <c r="AL299" s="746"/>
      <c r="AM299" s="746"/>
      <c r="AN299" s="746"/>
      <c r="AO299" s="746"/>
      <c r="AP299" s="746"/>
      <c r="AQ299" s="746"/>
      <c r="AR299" s="746"/>
      <c r="AS299" s="746"/>
      <c r="AT299" s="746"/>
      <c r="AU299" s="746"/>
      <c r="AV299" s="746"/>
      <c r="AW299" s="746"/>
      <c r="AX299" s="746"/>
      <c r="AY299" s="746"/>
      <c r="AZ299" s="746"/>
      <c r="BA299" s="746"/>
    </row>
    <row r="300" spans="1:53" ht="15.75" x14ac:dyDescent="0.25">
      <c r="A300" s="790" t="s">
        <v>2802</v>
      </c>
      <c r="B300" s="746" t="s">
        <v>2803</v>
      </c>
      <c r="C300" s="746" t="s">
        <v>2804</v>
      </c>
      <c r="D300" s="746" t="s">
        <v>2805</v>
      </c>
      <c r="E300" s="746" t="s">
        <v>2806</v>
      </c>
      <c r="F300" s="746" t="s">
        <v>2807</v>
      </c>
      <c r="G300" s="746" t="s">
        <v>2808</v>
      </c>
      <c r="H300" s="746" t="s">
        <v>2809</v>
      </c>
      <c r="I300" s="746" t="s">
        <v>2810</v>
      </c>
      <c r="J300" s="746"/>
      <c r="K300" s="791"/>
      <c r="L300" s="746"/>
      <c r="M300" s="908" t="str">
        <f t="shared" si="0"/>
        <v>127/220|TRIFÁSICO|100</v>
      </c>
      <c r="N300" s="767" t="s">
        <v>222</v>
      </c>
      <c r="O300" s="767" t="s">
        <v>280</v>
      </c>
      <c r="P300" s="767">
        <v>100</v>
      </c>
      <c r="Q300" s="767">
        <v>0</v>
      </c>
      <c r="R300" s="768">
        <v>35.1</v>
      </c>
      <c r="S300" s="910"/>
      <c r="T300" s="767" t="s">
        <v>2811</v>
      </c>
      <c r="U300" s="768"/>
      <c r="V300" s="746"/>
      <c r="W300" s="746"/>
      <c r="X300" s="746"/>
      <c r="Y300" s="746"/>
      <c r="Z300" s="746"/>
      <c r="AA300" s="746"/>
      <c r="AB300" s="746"/>
      <c r="AC300" s="746"/>
      <c r="AD300" s="746"/>
      <c r="AE300" s="746"/>
      <c r="AF300" s="746"/>
      <c r="AG300" s="746"/>
      <c r="AH300" s="746"/>
      <c r="AI300" s="746"/>
      <c r="AJ300" s="746"/>
      <c r="AK300" s="746"/>
      <c r="AL300" s="746"/>
      <c r="AM300" s="746"/>
      <c r="AN300" s="746"/>
      <c r="AO300" s="746"/>
      <c r="AP300" s="746"/>
      <c r="AQ300" s="746"/>
      <c r="AR300" s="746"/>
      <c r="AS300" s="746"/>
      <c r="AT300" s="746"/>
      <c r="AU300" s="746"/>
      <c r="AV300" s="746"/>
      <c r="AW300" s="746"/>
      <c r="AX300" s="746"/>
      <c r="AY300" s="746"/>
      <c r="AZ300" s="746"/>
      <c r="BA300" s="746"/>
    </row>
    <row r="301" spans="1:53" ht="15.75" x14ac:dyDescent="0.25">
      <c r="A301" s="127" t="s">
        <v>2723</v>
      </c>
      <c r="B301" s="22" t="s">
        <v>2812</v>
      </c>
      <c r="C301" s="22" t="s">
        <v>2813</v>
      </c>
      <c r="D301" s="22" t="s">
        <v>2814</v>
      </c>
      <c r="E301" s="22" t="s">
        <v>2815</v>
      </c>
      <c r="F301" t="s">
        <v>2816</v>
      </c>
      <c r="G301" s="22" t="s">
        <v>2817</v>
      </c>
      <c r="H301" s="22" t="s">
        <v>2818</v>
      </c>
      <c r="I301" s="22" t="s">
        <v>2819</v>
      </c>
      <c r="J301" s="22"/>
      <c r="K301" s="128"/>
      <c r="L301" s="22"/>
      <c r="M301" s="224" t="str">
        <f t="shared" si="0"/>
        <v>127/220|TRIFÁSICO|150</v>
      </c>
      <c r="N301" s="182" t="s">
        <v>222</v>
      </c>
      <c r="O301" s="182" t="s">
        <v>280</v>
      </c>
      <c r="P301" s="182">
        <v>150</v>
      </c>
      <c r="Q301" s="182">
        <v>0</v>
      </c>
      <c r="R301" s="227">
        <v>52.5</v>
      </c>
      <c r="S301" s="247"/>
      <c r="T301" s="182" t="s">
        <v>2820</v>
      </c>
      <c r="U301" s="227"/>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row>
    <row r="302" spans="1:53" ht="16.5" thickBot="1" x14ac:dyDescent="0.3">
      <c r="A302" s="127" t="s">
        <v>2821</v>
      </c>
      <c r="B302" s="22" t="s">
        <v>2822</v>
      </c>
      <c r="C302" s="22" t="s">
        <v>2823</v>
      </c>
      <c r="D302" s="22" t="s">
        <v>2824</v>
      </c>
      <c r="E302" s="22" t="s">
        <v>2825</v>
      </c>
      <c r="F302" t="s">
        <v>2826</v>
      </c>
      <c r="G302" s="22" t="s">
        <v>2827</v>
      </c>
      <c r="H302" s="22" t="s">
        <v>2828</v>
      </c>
      <c r="I302" s="22" t="s">
        <v>2829</v>
      </c>
      <c r="J302" s="22"/>
      <c r="K302" s="128"/>
      <c r="L302" s="22"/>
      <c r="M302" s="224" t="str">
        <f t="shared" si="0"/>
        <v>127/220|TRIFÁSICO|200</v>
      </c>
      <c r="N302" s="228" t="s">
        <v>222</v>
      </c>
      <c r="O302" s="228" t="s">
        <v>280</v>
      </c>
      <c r="P302" s="228">
        <v>200</v>
      </c>
      <c r="Q302" s="228">
        <v>0</v>
      </c>
      <c r="R302" s="229">
        <v>75</v>
      </c>
      <c r="S302" s="248"/>
      <c r="T302" s="228" t="s">
        <v>2830</v>
      </c>
      <c r="U302" s="229"/>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row>
    <row r="303" spans="1:53" ht="15.75" x14ac:dyDescent="0.25">
      <c r="A303" s="127" t="s">
        <v>2831</v>
      </c>
      <c r="B303" s="22" t="s">
        <v>2832</v>
      </c>
      <c r="C303" s="22" t="s">
        <v>2833</v>
      </c>
      <c r="D303" s="22" t="s">
        <v>2834</v>
      </c>
      <c r="E303" s="22" t="s">
        <v>2835</v>
      </c>
      <c r="F303" t="s">
        <v>2836</v>
      </c>
      <c r="G303" s="22" t="s">
        <v>2837</v>
      </c>
      <c r="H303" s="22" t="s">
        <v>2838</v>
      </c>
      <c r="I303" s="22" t="s">
        <v>2839</v>
      </c>
      <c r="J303" s="22"/>
      <c r="K303" s="128"/>
      <c r="L303" s="22"/>
      <c r="M303" s="224" t="str">
        <f t="shared" si="0"/>
        <v>220|MONOFÁSICO|30</v>
      </c>
      <c r="N303" s="182">
        <v>220</v>
      </c>
      <c r="O303" s="182" t="s">
        <v>226</v>
      </c>
      <c r="P303" s="182">
        <v>30</v>
      </c>
      <c r="Q303" s="182">
        <v>0</v>
      </c>
      <c r="R303" s="227">
        <v>5</v>
      </c>
      <c r="S303" s="246" t="s">
        <v>2840</v>
      </c>
      <c r="T303" s="182" t="s">
        <v>2715</v>
      </c>
      <c r="U303" s="227"/>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row>
    <row r="304" spans="1:53" ht="15.75" x14ac:dyDescent="0.25">
      <c r="A304" s="127" t="s">
        <v>2841</v>
      </c>
      <c r="B304" s="22" t="s">
        <v>2842</v>
      </c>
      <c r="C304" s="22" t="s">
        <v>2843</v>
      </c>
      <c r="D304" s="22" t="s">
        <v>2844</v>
      </c>
      <c r="E304" s="22" t="s">
        <v>2845</v>
      </c>
      <c r="F304" t="s">
        <v>2846</v>
      </c>
      <c r="G304" s="22" t="s">
        <v>2847</v>
      </c>
      <c r="H304" s="22" t="s">
        <v>2848</v>
      </c>
      <c r="I304" s="22" t="s">
        <v>2849</v>
      </c>
      <c r="J304" s="22"/>
      <c r="K304" s="128"/>
      <c r="L304" s="22"/>
      <c r="M304" s="224" t="str">
        <f t="shared" si="0"/>
        <v>220|MONOFÁSICO|40</v>
      </c>
      <c r="N304" s="182">
        <v>220</v>
      </c>
      <c r="O304" s="182" t="s">
        <v>226</v>
      </c>
      <c r="P304" s="182">
        <v>40</v>
      </c>
      <c r="Q304" s="182">
        <v>5</v>
      </c>
      <c r="R304" s="227">
        <v>7.5</v>
      </c>
      <c r="S304" s="247"/>
      <c r="T304" s="182" t="s">
        <v>2727</v>
      </c>
      <c r="U304" s="227"/>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row>
    <row r="305" spans="1:53" ht="16.5" thickBot="1" x14ac:dyDescent="0.3">
      <c r="A305" s="127" t="s">
        <v>2850</v>
      </c>
      <c r="B305" s="22" t="s">
        <v>2851</v>
      </c>
      <c r="C305" s="22" t="s">
        <v>2852</v>
      </c>
      <c r="D305" s="22" t="s">
        <v>2853</v>
      </c>
      <c r="E305" s="22" t="s">
        <v>2854</v>
      </c>
      <c r="F305" t="s">
        <v>2855</v>
      </c>
      <c r="G305" s="22" t="s">
        <v>2856</v>
      </c>
      <c r="H305" s="22" t="s">
        <v>2857</v>
      </c>
      <c r="I305" s="22" t="s">
        <v>2858</v>
      </c>
      <c r="J305" s="22"/>
      <c r="K305" s="128"/>
      <c r="L305" s="22"/>
      <c r="M305" s="224" t="str">
        <f t="shared" si="0"/>
        <v>220|MONOFÁSICO|50</v>
      </c>
      <c r="N305" s="228">
        <v>220</v>
      </c>
      <c r="O305" s="228" t="s">
        <v>226</v>
      </c>
      <c r="P305" s="228">
        <v>50</v>
      </c>
      <c r="Q305" s="228">
        <v>7.5</v>
      </c>
      <c r="R305" s="229">
        <v>10</v>
      </c>
      <c r="S305" s="248"/>
      <c r="T305" s="228" t="s">
        <v>2738</v>
      </c>
      <c r="U305" s="229"/>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row>
    <row r="306" spans="1:53" ht="15.75" x14ac:dyDescent="0.25">
      <c r="A306" s="127" t="s">
        <v>2859</v>
      </c>
      <c r="B306" s="22" t="s">
        <v>2860</v>
      </c>
      <c r="C306" s="22" t="s">
        <v>2861</v>
      </c>
      <c r="D306" s="22" t="s">
        <v>2862</v>
      </c>
      <c r="E306" s="22" t="s">
        <v>2863</v>
      </c>
      <c r="F306" t="s">
        <v>2864</v>
      </c>
      <c r="G306" s="22" t="s">
        <v>2865</v>
      </c>
      <c r="H306" s="22" t="s">
        <v>2866</v>
      </c>
      <c r="I306" s="22" t="s">
        <v>2867</v>
      </c>
      <c r="J306" s="22"/>
      <c r="K306" s="128"/>
      <c r="L306" s="22"/>
      <c r="M306" s="224" t="str">
        <f t="shared" si="0"/>
        <v>220/380|MONOFÁSICO|30</v>
      </c>
      <c r="N306" s="182" t="s">
        <v>224</v>
      </c>
      <c r="O306" s="182" t="s">
        <v>226</v>
      </c>
      <c r="P306" s="182">
        <v>30</v>
      </c>
      <c r="Q306" s="182">
        <v>0</v>
      </c>
      <c r="R306" s="227">
        <v>6</v>
      </c>
      <c r="S306" s="246" t="s">
        <v>2868</v>
      </c>
      <c r="T306" s="182" t="s">
        <v>2715</v>
      </c>
      <c r="U306" s="227" t="s">
        <v>2716</v>
      </c>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row>
    <row r="307" spans="1:53" ht="15.75" x14ac:dyDescent="0.25">
      <c r="A307" s="127" t="s">
        <v>2869</v>
      </c>
      <c r="B307" s="22" t="s">
        <v>2870</v>
      </c>
      <c r="C307" s="22" t="s">
        <v>2871</v>
      </c>
      <c r="D307" s="22" t="s">
        <v>2872</v>
      </c>
      <c r="E307" s="22" t="s">
        <v>2873</v>
      </c>
      <c r="F307" t="s">
        <v>2874</v>
      </c>
      <c r="G307" s="22" t="s">
        <v>2875</v>
      </c>
      <c r="H307" s="22" t="s">
        <v>2876</v>
      </c>
      <c r="I307" s="22" t="s">
        <v>2877</v>
      </c>
      <c r="J307" s="22"/>
      <c r="K307" s="128"/>
      <c r="L307" s="22"/>
      <c r="M307" s="224" t="str">
        <f t="shared" si="0"/>
        <v>220/380|MONOFÁSICO|50</v>
      </c>
      <c r="N307" s="182" t="s">
        <v>224</v>
      </c>
      <c r="O307" s="182" t="s">
        <v>226</v>
      </c>
      <c r="P307" s="182">
        <v>50</v>
      </c>
      <c r="Q307" s="182">
        <v>6</v>
      </c>
      <c r="R307" s="227">
        <v>11</v>
      </c>
      <c r="S307" s="247"/>
      <c r="T307" s="182" t="s">
        <v>2727</v>
      </c>
      <c r="U307" s="227"/>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row>
    <row r="308" spans="1:53" ht="15.75" x14ac:dyDescent="0.25">
      <c r="A308" s="127" t="s">
        <v>2878</v>
      </c>
      <c r="B308" s="22" t="s">
        <v>2879</v>
      </c>
      <c r="C308" s="22" t="s">
        <v>2880</v>
      </c>
      <c r="D308" s="22" t="s">
        <v>2881</v>
      </c>
      <c r="E308" s="22" t="s">
        <v>2882</v>
      </c>
      <c r="F308" t="s">
        <v>2883</v>
      </c>
      <c r="G308" s="22" t="s">
        <v>2884</v>
      </c>
      <c r="H308" s="22" t="s">
        <v>2885</v>
      </c>
      <c r="I308" s="22" t="s">
        <v>2886</v>
      </c>
      <c r="J308" s="22"/>
      <c r="K308" s="128"/>
      <c r="L308" s="22"/>
      <c r="M308" s="224" t="str">
        <f t="shared" si="0"/>
        <v>220/380|MONOFÁSICO|70</v>
      </c>
      <c r="N308" s="182" t="s">
        <v>224</v>
      </c>
      <c r="O308" s="182" t="s">
        <v>226</v>
      </c>
      <c r="P308" s="182">
        <v>70</v>
      </c>
      <c r="Q308" s="182">
        <v>11</v>
      </c>
      <c r="R308" s="227">
        <v>15.4</v>
      </c>
      <c r="S308" s="247"/>
      <c r="T308" s="182" t="s">
        <v>2738</v>
      </c>
      <c r="U308" s="227"/>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c r="AZ308" s="22"/>
      <c r="BA308" s="22"/>
    </row>
    <row r="309" spans="1:53" ht="15.75" x14ac:dyDescent="0.25">
      <c r="A309" s="127" t="s">
        <v>2887</v>
      </c>
      <c r="B309" s="22" t="s">
        <v>2888</v>
      </c>
      <c r="C309" s="22" t="s">
        <v>2889</v>
      </c>
      <c r="D309" s="22" t="s">
        <v>2890</v>
      </c>
      <c r="E309" s="22" t="s">
        <v>2891</v>
      </c>
      <c r="F309" t="s">
        <v>2892</v>
      </c>
      <c r="G309" s="22" t="s">
        <v>2893</v>
      </c>
      <c r="H309" s="22" t="s">
        <v>2894</v>
      </c>
      <c r="I309" s="22" t="s">
        <v>2895</v>
      </c>
      <c r="J309" s="22"/>
      <c r="K309" s="128"/>
      <c r="L309" s="22"/>
      <c r="M309" s="224" t="str">
        <f t="shared" si="0"/>
        <v>220/380|BIFÁSICO|40</v>
      </c>
      <c r="N309" s="182" t="s">
        <v>224</v>
      </c>
      <c r="O309" s="182" t="s">
        <v>256</v>
      </c>
      <c r="P309" s="182">
        <v>40</v>
      </c>
      <c r="Q309" s="182">
        <v>0</v>
      </c>
      <c r="R309" s="227">
        <v>17.600000000000001</v>
      </c>
      <c r="S309" s="247"/>
      <c r="T309" s="182" t="s">
        <v>2749</v>
      </c>
      <c r="U309" s="227"/>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c r="AZ309" s="22"/>
      <c r="BA309" s="22"/>
    </row>
    <row r="310" spans="1:53" ht="15.75" x14ac:dyDescent="0.25">
      <c r="A310" s="127" t="s">
        <v>2896</v>
      </c>
      <c r="B310" s="22" t="s">
        <v>2897</v>
      </c>
      <c r="C310" s="22" t="s">
        <v>2898</v>
      </c>
      <c r="D310" s="22" t="s">
        <v>2899</v>
      </c>
      <c r="E310" s="22" t="s">
        <v>2900</v>
      </c>
      <c r="F310" t="s">
        <v>2901</v>
      </c>
      <c r="G310" s="22" t="s">
        <v>2902</v>
      </c>
      <c r="H310" s="22" t="s">
        <v>2903</v>
      </c>
      <c r="I310" s="22" t="s">
        <v>2904</v>
      </c>
      <c r="J310" s="22"/>
      <c r="K310" s="128"/>
      <c r="L310" s="22"/>
      <c r="M310" s="224" t="str">
        <f t="shared" si="0"/>
        <v>220/380|BIFÁSICO|50</v>
      </c>
      <c r="N310" s="182" t="s">
        <v>224</v>
      </c>
      <c r="O310" s="182" t="s">
        <v>256</v>
      </c>
      <c r="P310" s="182">
        <v>50</v>
      </c>
      <c r="Q310" s="182">
        <v>17.600000000000001</v>
      </c>
      <c r="R310" s="227">
        <v>22</v>
      </c>
      <c r="S310" s="247"/>
      <c r="T310" s="182" t="s">
        <v>2760</v>
      </c>
      <c r="U310" s="227"/>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c r="AZ310" s="22"/>
      <c r="BA310" s="22"/>
    </row>
    <row r="311" spans="1:53" ht="15.75" x14ac:dyDescent="0.25">
      <c r="A311" s="127" t="s">
        <v>2905</v>
      </c>
      <c r="B311" s="22" t="s">
        <v>2906</v>
      </c>
      <c r="C311" s="22" t="s">
        <v>2907</v>
      </c>
      <c r="D311" s="22" t="s">
        <v>2908</v>
      </c>
      <c r="E311" s="22" t="s">
        <v>2909</v>
      </c>
      <c r="F311" t="s">
        <v>2910</v>
      </c>
      <c r="G311" s="22" t="s">
        <v>2911</v>
      </c>
      <c r="H311" s="22" t="s">
        <v>2912</v>
      </c>
      <c r="I311" s="22" t="s">
        <v>2913</v>
      </c>
      <c r="J311" s="22"/>
      <c r="K311" s="128"/>
      <c r="L311" s="22"/>
      <c r="M311" s="224" t="str">
        <f t="shared" si="0"/>
        <v>220/380|BIFÁSICO|70</v>
      </c>
      <c r="N311" s="182" t="s">
        <v>224</v>
      </c>
      <c r="O311" s="182" t="s">
        <v>256</v>
      </c>
      <c r="P311" s="182">
        <v>70</v>
      </c>
      <c r="Q311" s="182">
        <v>22</v>
      </c>
      <c r="R311" s="227">
        <v>26.3</v>
      </c>
      <c r="S311" s="247"/>
      <c r="T311" s="182" t="s">
        <v>2771</v>
      </c>
      <c r="U311" s="227"/>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row>
    <row r="312" spans="1:53" ht="15.75" customHeight="1" x14ac:dyDescent="0.25">
      <c r="A312" s="127" t="s">
        <v>2914</v>
      </c>
      <c r="B312" s="22" t="s">
        <v>2915</v>
      </c>
      <c r="C312" s="22" t="s">
        <v>2916</v>
      </c>
      <c r="D312" s="22" t="s">
        <v>2917</v>
      </c>
      <c r="E312" s="22" t="s">
        <v>2918</v>
      </c>
      <c r="F312" t="s">
        <v>2919</v>
      </c>
      <c r="G312" s="22" t="s">
        <v>2920</v>
      </c>
      <c r="H312" s="22" t="s">
        <v>2921</v>
      </c>
      <c r="I312" s="22" t="s">
        <v>2922</v>
      </c>
      <c r="J312" s="22"/>
      <c r="K312" s="128"/>
      <c r="L312" s="22"/>
      <c r="M312" s="224" t="str">
        <f t="shared" si="0"/>
        <v>220/380|TRIFÁSICO|40</v>
      </c>
      <c r="N312" s="182" t="s">
        <v>224</v>
      </c>
      <c r="O312" s="182" t="s">
        <v>280</v>
      </c>
      <c r="P312" s="182">
        <v>40</v>
      </c>
      <c r="Q312" s="182">
        <v>0</v>
      </c>
      <c r="R312" s="227">
        <v>24</v>
      </c>
      <c r="S312" s="247"/>
      <c r="T312" s="182" t="s">
        <v>2781</v>
      </c>
      <c r="U312" s="227"/>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row>
    <row r="313" spans="1:53" ht="15" customHeight="1" x14ac:dyDescent="0.25">
      <c r="A313" s="127" t="s">
        <v>2923</v>
      </c>
      <c r="B313" s="22" t="s">
        <v>2924</v>
      </c>
      <c r="C313" s="22" t="s">
        <v>2925</v>
      </c>
      <c r="D313" s="22" t="s">
        <v>2926</v>
      </c>
      <c r="E313" s="22" t="s">
        <v>2927</v>
      </c>
      <c r="F313" t="s">
        <v>2928</v>
      </c>
      <c r="G313" s="22" t="s">
        <v>2929</v>
      </c>
      <c r="H313" s="22" t="s">
        <v>2930</v>
      </c>
      <c r="I313" s="22"/>
      <c r="J313" s="22"/>
      <c r="K313" s="128"/>
      <c r="L313" s="22"/>
      <c r="M313" s="224" t="str">
        <f t="shared" si="0"/>
        <v>220/380|TRIFÁSICO|50</v>
      </c>
      <c r="N313" s="182" t="s">
        <v>224</v>
      </c>
      <c r="O313" s="182" t="s">
        <v>280</v>
      </c>
      <c r="P313" s="182">
        <v>50</v>
      </c>
      <c r="Q313" s="182">
        <v>24.01</v>
      </c>
      <c r="R313" s="227">
        <v>30</v>
      </c>
      <c r="S313" s="247"/>
      <c r="T313" s="182" t="s">
        <v>2791</v>
      </c>
      <c r="U313" s="227"/>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row>
    <row r="314" spans="1:53" ht="15.75" x14ac:dyDescent="0.25">
      <c r="A314" s="127" t="s">
        <v>2931</v>
      </c>
      <c r="B314" s="22" t="s">
        <v>2932</v>
      </c>
      <c r="C314" s="22" t="s">
        <v>2933</v>
      </c>
      <c r="D314" s="22" t="s">
        <v>2934</v>
      </c>
      <c r="E314" s="22" t="s">
        <v>2935</v>
      </c>
      <c r="F314" t="s">
        <v>2936</v>
      </c>
      <c r="G314" s="22" t="s">
        <v>2937</v>
      </c>
      <c r="H314" s="22" t="s">
        <v>2938</v>
      </c>
      <c r="I314" s="22"/>
      <c r="J314" s="22"/>
      <c r="K314" s="128"/>
      <c r="L314" s="22"/>
      <c r="M314" s="224" t="str">
        <f t="shared" si="0"/>
        <v>220/380|TRIFÁSICO|70</v>
      </c>
      <c r="N314" s="182" t="s">
        <v>224</v>
      </c>
      <c r="O314" s="182" t="s">
        <v>280</v>
      </c>
      <c r="P314" s="182">
        <v>70</v>
      </c>
      <c r="Q314" s="182">
        <v>30.01</v>
      </c>
      <c r="R314" s="227">
        <v>42.39</v>
      </c>
      <c r="S314" s="247"/>
      <c r="T314" s="182" t="s">
        <v>2801</v>
      </c>
      <c r="U314" s="227"/>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row>
    <row r="315" spans="1:53" ht="15.75" x14ac:dyDescent="0.25">
      <c r="A315" s="127" t="s">
        <v>2939</v>
      </c>
      <c r="B315" s="22" t="s">
        <v>2940</v>
      </c>
      <c r="C315" s="22" t="s">
        <v>2941</v>
      </c>
      <c r="D315" s="22" t="s">
        <v>2942</v>
      </c>
      <c r="E315" s="22" t="s">
        <v>2943</v>
      </c>
      <c r="F315" t="s">
        <v>2944</v>
      </c>
      <c r="G315" s="22" t="s">
        <v>2945</v>
      </c>
      <c r="H315" s="22" t="s">
        <v>2946</v>
      </c>
      <c r="I315" s="22"/>
      <c r="J315" s="22"/>
      <c r="K315" s="128"/>
      <c r="L315" s="22"/>
      <c r="M315" s="224" t="str">
        <f t="shared" si="0"/>
        <v>220/380|TRIFÁSICO|100</v>
      </c>
      <c r="N315" s="182" t="s">
        <v>224</v>
      </c>
      <c r="O315" s="182" t="s">
        <v>280</v>
      </c>
      <c r="P315" s="182">
        <v>100</v>
      </c>
      <c r="Q315" s="182">
        <v>42.4</v>
      </c>
      <c r="R315" s="227">
        <v>60.54</v>
      </c>
      <c r="S315" s="247"/>
      <c r="T315" s="182" t="s">
        <v>2811</v>
      </c>
      <c r="U315" s="227"/>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row>
    <row r="316" spans="1:53" ht="16.5" thickBot="1" x14ac:dyDescent="0.3">
      <c r="A316" s="127" t="s">
        <v>2947</v>
      </c>
      <c r="B316" s="22" t="s">
        <v>2948</v>
      </c>
      <c r="C316" s="22" t="s">
        <v>2949</v>
      </c>
      <c r="D316" s="22" t="s">
        <v>2950</v>
      </c>
      <c r="E316" s="22" t="s">
        <v>2951</v>
      </c>
      <c r="F316" t="s">
        <v>2952</v>
      </c>
      <c r="G316" s="22" t="s">
        <v>2953</v>
      </c>
      <c r="H316" s="22" t="s">
        <v>2954</v>
      </c>
      <c r="I316" s="22"/>
      <c r="J316" s="22"/>
      <c r="K316" s="128"/>
      <c r="L316" s="22"/>
      <c r="M316" s="224" t="str">
        <f t="shared" si="0"/>
        <v>220/380|TRIFÁSICO|125</v>
      </c>
      <c r="N316" s="228" t="s">
        <v>224</v>
      </c>
      <c r="O316" s="228" t="s">
        <v>280</v>
      </c>
      <c r="P316" s="228">
        <v>125</v>
      </c>
      <c r="Q316" s="228">
        <v>60.55</v>
      </c>
      <c r="R316" s="229">
        <v>75</v>
      </c>
      <c r="S316" s="248"/>
      <c r="T316" s="228" t="s">
        <v>2820</v>
      </c>
      <c r="U316" s="229"/>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row>
    <row r="317" spans="1:53" ht="15.75" x14ac:dyDescent="0.25">
      <c r="A317" s="127" t="s">
        <v>2955</v>
      </c>
      <c r="B317" s="22" t="s">
        <v>2956</v>
      </c>
      <c r="C317" s="22" t="s">
        <v>2957</v>
      </c>
      <c r="D317" s="22" t="s">
        <v>2958</v>
      </c>
      <c r="E317" s="22" t="s">
        <v>2959</v>
      </c>
      <c r="F317" t="s">
        <v>2960</v>
      </c>
      <c r="G317" s="22" t="s">
        <v>2961</v>
      </c>
      <c r="H317" s="22" t="s">
        <v>2962</v>
      </c>
      <c r="I317" s="22"/>
      <c r="J317" s="22"/>
      <c r="K317" s="128"/>
      <c r="L317" s="22"/>
      <c r="M317" s="224" t="str">
        <f t="shared" si="0"/>
        <v>115/230|MONOFÁSICO|30</v>
      </c>
      <c r="N317" s="182" t="s">
        <v>223</v>
      </c>
      <c r="O317" s="182" t="s">
        <v>226</v>
      </c>
      <c r="P317" s="182">
        <v>30</v>
      </c>
      <c r="Q317" s="182">
        <v>0</v>
      </c>
      <c r="R317" s="227">
        <v>3.45</v>
      </c>
      <c r="S317" s="246" t="s">
        <v>2963</v>
      </c>
      <c r="T317" s="182" t="s">
        <v>2715</v>
      </c>
      <c r="U317" s="227">
        <v>32</v>
      </c>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row>
    <row r="318" spans="1:53" ht="15.75" x14ac:dyDescent="0.25">
      <c r="A318" s="127" t="s">
        <v>2964</v>
      </c>
      <c r="B318" s="22" t="s">
        <v>2965</v>
      </c>
      <c r="C318" s="22" t="s">
        <v>2966</v>
      </c>
      <c r="D318" s="22" t="s">
        <v>2967</v>
      </c>
      <c r="E318" s="22" t="s">
        <v>2968</v>
      </c>
      <c r="F318" t="s">
        <v>2969</v>
      </c>
      <c r="G318" s="22" t="s">
        <v>2970</v>
      </c>
      <c r="H318" s="22" t="s">
        <v>2971</v>
      </c>
      <c r="I318" s="22"/>
      <c r="J318" s="22"/>
      <c r="K318" s="128"/>
      <c r="L318" s="22"/>
      <c r="M318" s="224" t="str">
        <f t="shared" si="0"/>
        <v>115/230|MONOFÁSICO|50</v>
      </c>
      <c r="N318" s="182" t="s">
        <v>223</v>
      </c>
      <c r="O318" s="182" t="s">
        <v>226</v>
      </c>
      <c r="P318" s="182">
        <v>50</v>
      </c>
      <c r="Q318" s="182">
        <v>3.45</v>
      </c>
      <c r="R318" s="227">
        <v>5.75</v>
      </c>
      <c r="S318" s="247"/>
      <c r="T318" s="182" t="s">
        <v>2727</v>
      </c>
      <c r="U318" s="227"/>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row>
    <row r="319" spans="1:53" ht="15.75" x14ac:dyDescent="0.25">
      <c r="A319" s="127" t="s">
        <v>2972</v>
      </c>
      <c r="B319" s="22" t="s">
        <v>2973</v>
      </c>
      <c r="C319" s="22" t="s">
        <v>2974</v>
      </c>
      <c r="D319" s="22" t="s">
        <v>2975</v>
      </c>
      <c r="E319" s="22" t="s">
        <v>2976</v>
      </c>
      <c r="F319" t="s">
        <v>2977</v>
      </c>
      <c r="G319" s="22" t="s">
        <v>2978</v>
      </c>
      <c r="H319" s="22" t="s">
        <v>2979</v>
      </c>
      <c r="I319" s="22"/>
      <c r="J319" s="22"/>
      <c r="K319" s="128"/>
      <c r="L319" s="22"/>
      <c r="M319" s="224" t="str">
        <f t="shared" si="0"/>
        <v>115/230|MONOFÁSICO|70</v>
      </c>
      <c r="N319" s="182" t="s">
        <v>223</v>
      </c>
      <c r="O319" s="182" t="s">
        <v>226</v>
      </c>
      <c r="P319" s="182">
        <v>70</v>
      </c>
      <c r="Q319" s="182">
        <v>5.75</v>
      </c>
      <c r="R319" s="227">
        <v>8.0500000000000007</v>
      </c>
      <c r="S319" s="247"/>
      <c r="T319" s="182" t="s">
        <v>2738</v>
      </c>
      <c r="U319" s="227"/>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row>
    <row r="320" spans="1:53" ht="15.75" x14ac:dyDescent="0.25">
      <c r="A320" s="127" t="s">
        <v>2980</v>
      </c>
      <c r="B320" s="22" t="s">
        <v>2981</v>
      </c>
      <c r="C320" s="22" t="s">
        <v>2982</v>
      </c>
      <c r="D320" s="22" t="s">
        <v>2983</v>
      </c>
      <c r="E320" s="22" t="s">
        <v>2984</v>
      </c>
      <c r="F320" t="s">
        <v>2985</v>
      </c>
      <c r="G320" s="22" t="s">
        <v>2986</v>
      </c>
      <c r="H320" s="22" t="s">
        <v>2987</v>
      </c>
      <c r="I320" s="22"/>
      <c r="J320" s="22"/>
      <c r="K320" s="128"/>
      <c r="L320" s="22"/>
      <c r="M320" s="224" t="str">
        <f t="shared" si="0"/>
        <v>115/230|BIFÁSICO|30</v>
      </c>
      <c r="N320" s="182" t="s">
        <v>223</v>
      </c>
      <c r="O320" s="182" t="s">
        <v>256</v>
      </c>
      <c r="P320" s="182">
        <v>30</v>
      </c>
      <c r="Q320" s="182">
        <v>0</v>
      </c>
      <c r="R320" s="227">
        <v>6.9</v>
      </c>
      <c r="S320" s="247"/>
      <c r="T320" s="182" t="s">
        <v>2749</v>
      </c>
      <c r="U320" s="227"/>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row>
    <row r="321" spans="1:53" ht="15.75" x14ac:dyDescent="0.25">
      <c r="A321" s="127" t="s">
        <v>2988</v>
      </c>
      <c r="B321" s="22" t="s">
        <v>2989</v>
      </c>
      <c r="C321" s="22" t="s">
        <v>2990</v>
      </c>
      <c r="D321" s="22" t="s">
        <v>2991</v>
      </c>
      <c r="E321" s="22" t="s">
        <v>2992</v>
      </c>
      <c r="F321" t="s">
        <v>2993</v>
      </c>
      <c r="G321" s="22" t="s">
        <v>2994</v>
      </c>
      <c r="H321" s="22" t="s">
        <v>2995</v>
      </c>
      <c r="I321" s="22"/>
      <c r="J321" s="22"/>
      <c r="K321" s="128"/>
      <c r="L321" s="22"/>
      <c r="M321" s="224" t="str">
        <f t="shared" si="0"/>
        <v>115/230|BIFÁSICO|40</v>
      </c>
      <c r="N321" s="182" t="s">
        <v>223</v>
      </c>
      <c r="O321" s="182" t="s">
        <v>256</v>
      </c>
      <c r="P321" s="182">
        <v>40</v>
      </c>
      <c r="Q321" s="182">
        <v>6.9</v>
      </c>
      <c r="R321" s="227">
        <v>9.1999999999999993</v>
      </c>
      <c r="S321" s="247"/>
      <c r="T321" s="182" t="s">
        <v>2760</v>
      </c>
      <c r="U321" s="227"/>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row>
    <row r="322" spans="1:53" ht="15.75" x14ac:dyDescent="0.25">
      <c r="A322" s="127" t="s">
        <v>2996</v>
      </c>
      <c r="B322" s="22" t="s">
        <v>2997</v>
      </c>
      <c r="C322" s="22" t="s">
        <v>2998</v>
      </c>
      <c r="D322" s="22" t="s">
        <v>2999</v>
      </c>
      <c r="E322" s="22" t="s">
        <v>3000</v>
      </c>
      <c r="F322" t="s">
        <v>3001</v>
      </c>
      <c r="G322" s="22" t="s">
        <v>3002</v>
      </c>
      <c r="H322" s="22" t="s">
        <v>3003</v>
      </c>
      <c r="I322" s="22"/>
      <c r="J322" s="22"/>
      <c r="K322" s="128"/>
      <c r="L322" s="22"/>
      <c r="M322" s="224" t="str">
        <f t="shared" si="0"/>
        <v>115/230|BIFÁSICO|50</v>
      </c>
      <c r="N322" s="182" t="s">
        <v>223</v>
      </c>
      <c r="O322" s="182" t="s">
        <v>256</v>
      </c>
      <c r="P322" s="182">
        <v>50</v>
      </c>
      <c r="Q322" s="182">
        <v>9.1999999999999993</v>
      </c>
      <c r="R322" s="227">
        <v>11.5</v>
      </c>
      <c r="S322" s="247"/>
      <c r="T322" s="182" t="s">
        <v>2771</v>
      </c>
      <c r="U322" s="227"/>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row>
    <row r="323" spans="1:53" ht="15.75" x14ac:dyDescent="0.25">
      <c r="A323" s="127" t="s">
        <v>3004</v>
      </c>
      <c r="B323" s="22" t="s">
        <v>3005</v>
      </c>
      <c r="C323" s="22" t="s">
        <v>3006</v>
      </c>
      <c r="D323" s="22" t="s">
        <v>3007</v>
      </c>
      <c r="E323" s="22" t="s">
        <v>3008</v>
      </c>
      <c r="F323" t="s">
        <v>3009</v>
      </c>
      <c r="G323" s="22" t="s">
        <v>3010</v>
      </c>
      <c r="H323" s="22" t="s">
        <v>3011</v>
      </c>
      <c r="I323" s="22"/>
      <c r="J323" s="22"/>
      <c r="K323" s="128"/>
      <c r="L323" s="22"/>
      <c r="M323" s="224" t="str">
        <f t="shared" ref="M323:M343" si="1">N323&amp;"|"&amp;O323&amp;"|"&amp;P323</f>
        <v>115/230|BIFÁSICO|70</v>
      </c>
      <c r="N323" s="182" t="s">
        <v>223</v>
      </c>
      <c r="O323" s="182" t="s">
        <v>256</v>
      </c>
      <c r="P323" s="182">
        <v>70</v>
      </c>
      <c r="Q323" s="182">
        <v>11.5</v>
      </c>
      <c r="R323" s="227">
        <v>15</v>
      </c>
      <c r="S323" s="247"/>
      <c r="T323" s="182" t="s">
        <v>3012</v>
      </c>
      <c r="U323" s="227"/>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row>
    <row r="324" spans="1:53" ht="15.75" customHeight="1" thickBot="1" x14ac:dyDescent="0.3">
      <c r="A324" s="127" t="s">
        <v>3013</v>
      </c>
      <c r="B324" s="22" t="s">
        <v>3014</v>
      </c>
      <c r="C324" s="22" t="s">
        <v>3015</v>
      </c>
      <c r="D324" s="22" t="s">
        <v>3016</v>
      </c>
      <c r="E324" s="22" t="s">
        <v>3017</v>
      </c>
      <c r="F324" t="s">
        <v>3018</v>
      </c>
      <c r="G324" s="22" t="s">
        <v>3019</v>
      </c>
      <c r="H324" s="22" t="s">
        <v>3020</v>
      </c>
      <c r="I324" s="22"/>
      <c r="J324" s="22"/>
      <c r="K324" s="128"/>
      <c r="L324" s="22"/>
      <c r="M324" s="224" t="str">
        <f t="shared" si="1"/>
        <v>115/230|BIFÁSICO|125</v>
      </c>
      <c r="N324" s="228" t="s">
        <v>223</v>
      </c>
      <c r="O324" s="228" t="s">
        <v>256</v>
      </c>
      <c r="P324" s="228">
        <v>125</v>
      </c>
      <c r="Q324" s="228">
        <v>15</v>
      </c>
      <c r="R324" s="229">
        <v>23</v>
      </c>
      <c r="S324" s="248"/>
      <c r="T324" s="228" t="s">
        <v>3021</v>
      </c>
      <c r="U324" s="229"/>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row>
    <row r="325" spans="1:53" ht="15.75" x14ac:dyDescent="0.25">
      <c r="A325" s="127" t="s">
        <v>3022</v>
      </c>
      <c r="B325" s="22" t="s">
        <v>3023</v>
      </c>
      <c r="C325" s="22" t="s">
        <v>3024</v>
      </c>
      <c r="D325" s="22" t="s">
        <v>3025</v>
      </c>
      <c r="E325" s="22" t="s">
        <v>3026</v>
      </c>
      <c r="F325" t="s">
        <v>3027</v>
      </c>
      <c r="G325" s="22" t="s">
        <v>3028</v>
      </c>
      <c r="H325" s="22" t="s">
        <v>3029</v>
      </c>
      <c r="I325" s="22"/>
      <c r="J325" s="22"/>
      <c r="K325" s="128"/>
      <c r="L325" s="22"/>
      <c r="M325" s="224" t="str">
        <f t="shared" si="1"/>
        <v>230|MONOFÁSICO|30</v>
      </c>
      <c r="N325" s="182">
        <v>230</v>
      </c>
      <c r="O325" s="182" t="s">
        <v>226</v>
      </c>
      <c r="P325" s="182">
        <v>30</v>
      </c>
      <c r="Q325" s="182">
        <v>0</v>
      </c>
      <c r="R325" s="227">
        <v>6.9</v>
      </c>
      <c r="S325" s="246" t="s">
        <v>3030</v>
      </c>
      <c r="T325" s="182" t="s">
        <v>2715</v>
      </c>
      <c r="U325" s="227">
        <v>32</v>
      </c>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row>
    <row r="326" spans="1:53" ht="15.75" x14ac:dyDescent="0.25">
      <c r="A326" s="127" t="s">
        <v>3031</v>
      </c>
      <c r="B326" s="22" t="s">
        <v>3032</v>
      </c>
      <c r="C326" s="22" t="s">
        <v>3033</v>
      </c>
      <c r="D326" s="22" t="s">
        <v>3034</v>
      </c>
      <c r="E326" s="22" t="s">
        <v>3035</v>
      </c>
      <c r="F326" t="s">
        <v>3036</v>
      </c>
      <c r="G326" s="22" t="s">
        <v>3037</v>
      </c>
      <c r="H326" s="22" t="s">
        <v>3038</v>
      </c>
      <c r="I326" s="22"/>
      <c r="J326" s="22"/>
      <c r="K326" s="128"/>
      <c r="L326" s="22"/>
      <c r="M326" s="224" t="str">
        <f t="shared" si="1"/>
        <v>230|MONOFÁSICO|40</v>
      </c>
      <c r="N326" s="182">
        <v>230</v>
      </c>
      <c r="O326" s="182" t="s">
        <v>226</v>
      </c>
      <c r="P326" s="182">
        <v>40</v>
      </c>
      <c r="Q326" s="182">
        <v>6.9</v>
      </c>
      <c r="R326" s="227">
        <v>9.1999999999999993</v>
      </c>
      <c r="S326" s="247"/>
      <c r="T326" s="182" t="s">
        <v>2727</v>
      </c>
      <c r="U326" s="227"/>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row>
    <row r="327" spans="1:53" ht="15" customHeight="1" x14ac:dyDescent="0.25">
      <c r="A327" s="127" t="s">
        <v>3039</v>
      </c>
      <c r="B327" s="22" t="s">
        <v>3040</v>
      </c>
      <c r="C327" s="22" t="s">
        <v>3041</v>
      </c>
      <c r="D327" s="22" t="s">
        <v>3042</v>
      </c>
      <c r="E327" s="22" t="s">
        <v>3043</v>
      </c>
      <c r="F327" t="s">
        <v>3044</v>
      </c>
      <c r="G327" s="22" t="s">
        <v>3045</v>
      </c>
      <c r="H327" s="22" t="s">
        <v>3046</v>
      </c>
      <c r="I327" s="22"/>
      <c r="J327" s="22"/>
      <c r="K327" s="128"/>
      <c r="L327" s="22"/>
      <c r="M327" s="224" t="str">
        <f t="shared" si="1"/>
        <v>230|MONOFÁSICO|50</v>
      </c>
      <c r="N327" s="182">
        <v>230</v>
      </c>
      <c r="O327" s="182" t="s">
        <v>226</v>
      </c>
      <c r="P327" s="182">
        <v>50</v>
      </c>
      <c r="Q327" s="182">
        <v>9.1999999999999993</v>
      </c>
      <c r="R327" s="227">
        <v>11.5</v>
      </c>
      <c r="S327" s="247"/>
      <c r="T327" s="182" t="s">
        <v>2738</v>
      </c>
      <c r="U327" s="227"/>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row>
    <row r="328" spans="1:53" ht="15.75" x14ac:dyDescent="0.25">
      <c r="A328" s="127" t="s">
        <v>2797</v>
      </c>
      <c r="B328" s="22" t="s">
        <v>3047</v>
      </c>
      <c r="C328" s="22" t="s">
        <v>3048</v>
      </c>
      <c r="D328" s="22" t="s">
        <v>3049</v>
      </c>
      <c r="E328" s="22" t="s">
        <v>3050</v>
      </c>
      <c r="F328" t="s">
        <v>3051</v>
      </c>
      <c r="G328" s="22" t="s">
        <v>3052</v>
      </c>
      <c r="H328" s="22" t="s">
        <v>3053</v>
      </c>
      <c r="I328" s="22"/>
      <c r="J328" s="22"/>
      <c r="K328" s="128"/>
      <c r="L328" s="22"/>
      <c r="M328" s="224" t="str">
        <f t="shared" si="1"/>
        <v>230|MONOFÁSICO|70</v>
      </c>
      <c r="N328" s="182">
        <v>230</v>
      </c>
      <c r="O328" s="182" t="s">
        <v>226</v>
      </c>
      <c r="P328" s="182">
        <v>70</v>
      </c>
      <c r="Q328" s="182">
        <v>11.5</v>
      </c>
      <c r="R328" s="227">
        <v>15</v>
      </c>
      <c r="S328" s="247"/>
      <c r="T328" s="182" t="s">
        <v>3054</v>
      </c>
      <c r="U328" s="227"/>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row>
    <row r="329" spans="1:53" ht="16.5" thickBot="1" x14ac:dyDescent="0.3">
      <c r="A329" s="127" t="s">
        <v>3055</v>
      </c>
      <c r="B329" s="22" t="s">
        <v>3056</v>
      </c>
      <c r="C329" s="22" t="s">
        <v>3057</v>
      </c>
      <c r="D329" s="22" t="s">
        <v>3058</v>
      </c>
      <c r="E329" s="22" t="s">
        <v>3059</v>
      </c>
      <c r="F329" t="s">
        <v>3060</v>
      </c>
      <c r="G329" s="22" t="s">
        <v>3061</v>
      </c>
      <c r="H329" s="22" t="s">
        <v>3062</v>
      </c>
      <c r="I329" s="22"/>
      <c r="J329" s="22"/>
      <c r="K329" s="128"/>
      <c r="L329" s="22"/>
      <c r="M329" s="224" t="str">
        <f t="shared" si="1"/>
        <v>230|MONOFÁSICO|125</v>
      </c>
      <c r="N329" s="228">
        <v>230</v>
      </c>
      <c r="O329" s="228" t="s">
        <v>226</v>
      </c>
      <c r="P329" s="228">
        <v>125</v>
      </c>
      <c r="Q329" s="228">
        <v>15</v>
      </c>
      <c r="R329" s="229">
        <v>23</v>
      </c>
      <c r="S329" s="248"/>
      <c r="T329" s="228" t="s">
        <v>3063</v>
      </c>
      <c r="U329" s="229"/>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row>
    <row r="330" spans="1:53" ht="15.75" x14ac:dyDescent="0.25">
      <c r="A330" s="127" t="s">
        <v>3064</v>
      </c>
      <c r="B330" s="22" t="s">
        <v>3065</v>
      </c>
      <c r="C330" s="22" t="s">
        <v>3066</v>
      </c>
      <c r="D330" s="22" t="s">
        <v>3067</v>
      </c>
      <c r="E330" s="22" t="s">
        <v>3068</v>
      </c>
      <c r="F330" t="s">
        <v>3069</v>
      </c>
      <c r="G330" s="22" t="s">
        <v>3070</v>
      </c>
      <c r="H330" s="22" t="s">
        <v>3071</v>
      </c>
      <c r="I330" s="22"/>
      <c r="J330" s="22"/>
      <c r="K330" s="128"/>
      <c r="L330" s="22"/>
      <c r="M330" s="224" t="str">
        <f t="shared" si="1"/>
        <v>127/254|BIFÁSICO|50</v>
      </c>
      <c r="N330" s="230" t="s">
        <v>230</v>
      </c>
      <c r="O330" s="225" t="s">
        <v>256</v>
      </c>
      <c r="P330" s="225">
        <v>50</v>
      </c>
      <c r="Q330" s="182">
        <v>0</v>
      </c>
      <c r="R330" s="227">
        <v>12</v>
      </c>
      <c r="S330" s="246" t="s">
        <v>3072</v>
      </c>
      <c r="T330" s="225" t="s">
        <v>2715</v>
      </c>
      <c r="U330" s="226"/>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row>
    <row r="331" spans="1:53" ht="15.75" x14ac:dyDescent="0.25">
      <c r="A331" s="127" t="s">
        <v>2767</v>
      </c>
      <c r="B331" s="22" t="s">
        <v>3073</v>
      </c>
      <c r="C331" s="22" t="s">
        <v>3074</v>
      </c>
      <c r="D331" s="22" t="s">
        <v>3075</v>
      </c>
      <c r="E331" s="22" t="s">
        <v>3076</v>
      </c>
      <c r="F331" t="s">
        <v>3077</v>
      </c>
      <c r="G331" s="22" t="s">
        <v>3078</v>
      </c>
      <c r="H331" s="22" t="s">
        <v>3079</v>
      </c>
      <c r="I331" s="22"/>
      <c r="J331" s="22"/>
      <c r="K331" s="128"/>
      <c r="L331" s="22"/>
      <c r="M331" s="224" t="str">
        <f t="shared" si="1"/>
        <v>127/254|BIFÁSICO|70</v>
      </c>
      <c r="N331" s="231" t="s">
        <v>230</v>
      </c>
      <c r="O331" s="182" t="s">
        <v>256</v>
      </c>
      <c r="P331" s="182">
        <v>70</v>
      </c>
      <c r="Q331" s="182">
        <v>12</v>
      </c>
      <c r="R331" s="227">
        <v>15</v>
      </c>
      <c r="S331" s="247"/>
      <c r="T331" s="182" t="s">
        <v>2727</v>
      </c>
      <c r="U331" s="227"/>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row>
    <row r="332" spans="1:53" ht="16.5" thickBot="1" x14ac:dyDescent="0.3">
      <c r="A332" s="127" t="s">
        <v>3080</v>
      </c>
      <c r="B332" s="22" t="s">
        <v>3081</v>
      </c>
      <c r="C332" s="22" t="s">
        <v>3082</v>
      </c>
      <c r="D332" s="22" t="s">
        <v>3083</v>
      </c>
      <c r="E332" s="22" t="s">
        <v>3084</v>
      </c>
      <c r="F332" t="s">
        <v>3085</v>
      </c>
      <c r="G332" s="22" t="s">
        <v>3086</v>
      </c>
      <c r="H332" s="22" t="s">
        <v>3087</v>
      </c>
      <c r="I332" s="22"/>
      <c r="J332" s="22"/>
      <c r="K332" s="128"/>
      <c r="L332" s="22"/>
      <c r="M332" s="224" t="str">
        <f t="shared" si="1"/>
        <v>127/254|BIFÁSICO|90</v>
      </c>
      <c r="N332" s="232" t="s">
        <v>230</v>
      </c>
      <c r="O332" s="228" t="s">
        <v>256</v>
      </c>
      <c r="P332" s="228">
        <v>90</v>
      </c>
      <c r="Q332" s="228">
        <v>15</v>
      </c>
      <c r="R332" s="229">
        <v>25</v>
      </c>
      <c r="S332" s="248"/>
      <c r="T332" s="228" t="s">
        <v>2738</v>
      </c>
      <c r="U332" s="229"/>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row>
    <row r="333" spans="1:53" ht="15.75" x14ac:dyDescent="0.25">
      <c r="A333" s="127" t="s">
        <v>3088</v>
      </c>
      <c r="B333" s="22" t="s">
        <v>3089</v>
      </c>
      <c r="C333" s="22" t="s">
        <v>3090</v>
      </c>
      <c r="D333" s="22" t="s">
        <v>3091</v>
      </c>
      <c r="E333" s="22" t="s">
        <v>3092</v>
      </c>
      <c r="F333" t="s">
        <v>3093</v>
      </c>
      <c r="G333" s="22" t="s">
        <v>3094</v>
      </c>
      <c r="H333" s="22" t="s">
        <v>3095</v>
      </c>
      <c r="I333" s="22"/>
      <c r="J333" s="22"/>
      <c r="K333" s="128"/>
      <c r="L333" s="22"/>
      <c r="M333" s="224" t="str">
        <f t="shared" si="1"/>
        <v>220/440|MONOFÁSICO|50</v>
      </c>
      <c r="N333" s="182" t="s">
        <v>231</v>
      </c>
      <c r="O333" s="182" t="s">
        <v>226</v>
      </c>
      <c r="P333" s="182">
        <v>50</v>
      </c>
      <c r="Q333" s="182">
        <v>0</v>
      </c>
      <c r="R333" s="227">
        <v>17</v>
      </c>
      <c r="S333" s="246" t="s">
        <v>3096</v>
      </c>
      <c r="T333" s="182" t="s">
        <v>2715</v>
      </c>
      <c r="U333" s="227"/>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row>
    <row r="334" spans="1:53" ht="15.75" x14ac:dyDescent="0.25">
      <c r="A334" s="127" t="s">
        <v>3097</v>
      </c>
      <c r="B334" s="22" t="s">
        <v>3098</v>
      </c>
      <c r="C334" s="22" t="s">
        <v>3099</v>
      </c>
      <c r="D334" s="22" t="s">
        <v>3100</v>
      </c>
      <c r="E334" s="22" t="s">
        <v>3101</v>
      </c>
      <c r="F334" t="s">
        <v>3102</v>
      </c>
      <c r="G334" s="22" t="s">
        <v>3103</v>
      </c>
      <c r="H334" s="22" t="s">
        <v>3104</v>
      </c>
      <c r="I334" s="22"/>
      <c r="J334" s="22"/>
      <c r="K334" s="128"/>
      <c r="L334" s="22"/>
      <c r="M334" s="224" t="str">
        <f t="shared" si="1"/>
        <v>220/440|MONOFÁSICO|63</v>
      </c>
      <c r="N334" s="182" t="s">
        <v>231</v>
      </c>
      <c r="O334" s="182" t="s">
        <v>226</v>
      </c>
      <c r="P334" s="182">
        <v>63</v>
      </c>
      <c r="Q334" s="182">
        <v>17</v>
      </c>
      <c r="R334" s="227">
        <v>22</v>
      </c>
      <c r="S334" s="247"/>
      <c r="T334" s="182" t="s">
        <v>2727</v>
      </c>
      <c r="U334" s="227"/>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row>
    <row r="335" spans="1:53" ht="15.75" x14ac:dyDescent="0.25">
      <c r="A335" s="127" t="s">
        <v>3105</v>
      </c>
      <c r="B335" s="22" t="s">
        <v>3106</v>
      </c>
      <c r="C335" s="22" t="s">
        <v>3107</v>
      </c>
      <c r="D335" s="22" t="s">
        <v>3108</v>
      </c>
      <c r="E335" s="22" t="s">
        <v>3109</v>
      </c>
      <c r="F335" t="s">
        <v>3110</v>
      </c>
      <c r="G335" s="22" t="s">
        <v>3111</v>
      </c>
      <c r="H335" s="22" t="s">
        <v>3112</v>
      </c>
      <c r="I335" s="22"/>
      <c r="J335" s="22"/>
      <c r="K335" s="128"/>
      <c r="L335" s="22"/>
      <c r="M335" s="224" t="str">
        <f t="shared" si="1"/>
        <v>220/440|MONOFÁSICO|70</v>
      </c>
      <c r="N335" s="182" t="s">
        <v>231</v>
      </c>
      <c r="O335" s="182" t="s">
        <v>226</v>
      </c>
      <c r="P335" s="182">
        <v>70</v>
      </c>
      <c r="Q335" s="182">
        <v>22</v>
      </c>
      <c r="R335" s="227">
        <v>30</v>
      </c>
      <c r="S335" s="247"/>
      <c r="T335" s="182" t="s">
        <v>2738</v>
      </c>
      <c r="U335" s="227"/>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row>
    <row r="336" spans="1:53" ht="15.75" x14ac:dyDescent="0.25">
      <c r="A336" s="127" t="s">
        <v>3113</v>
      </c>
      <c r="B336" s="22" t="s">
        <v>3114</v>
      </c>
      <c r="C336" s="22" t="s">
        <v>3115</v>
      </c>
      <c r="D336" s="22" t="s">
        <v>3116</v>
      </c>
      <c r="E336" s="22" t="s">
        <v>3117</v>
      </c>
      <c r="F336" t="s">
        <v>3118</v>
      </c>
      <c r="G336" s="22" t="s">
        <v>3119</v>
      </c>
      <c r="H336" s="22" t="s">
        <v>3120</v>
      </c>
      <c r="I336" s="22"/>
      <c r="J336" s="22"/>
      <c r="K336" s="128"/>
      <c r="L336" s="22"/>
      <c r="M336" s="224" t="str">
        <f t="shared" si="1"/>
        <v>220/440|MONOFÁSICO|90</v>
      </c>
      <c r="N336" s="182" t="s">
        <v>231</v>
      </c>
      <c r="O336" s="182" t="s">
        <v>226</v>
      </c>
      <c r="P336" s="182">
        <v>90</v>
      </c>
      <c r="Q336" s="182">
        <v>30</v>
      </c>
      <c r="R336" s="227">
        <v>40</v>
      </c>
      <c r="S336" s="247"/>
      <c r="T336" s="182" t="s">
        <v>3054</v>
      </c>
      <c r="U336" s="227"/>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row>
    <row r="337" spans="1:53" ht="16.5" thickBot="1" x14ac:dyDescent="0.3">
      <c r="A337" s="127" t="s">
        <v>3121</v>
      </c>
      <c r="B337" s="22" t="s">
        <v>3122</v>
      </c>
      <c r="C337" s="22" t="s">
        <v>3123</v>
      </c>
      <c r="D337" s="22" t="s">
        <v>3124</v>
      </c>
      <c r="E337" s="22" t="s">
        <v>3125</v>
      </c>
      <c r="F337" t="s">
        <v>3126</v>
      </c>
      <c r="G337" s="22" t="s">
        <v>3127</v>
      </c>
      <c r="H337" s="22" t="s">
        <v>3128</v>
      </c>
      <c r="I337" s="22"/>
      <c r="J337" s="22"/>
      <c r="K337" s="128"/>
      <c r="L337" s="22"/>
      <c r="M337" s="224" t="str">
        <f t="shared" si="1"/>
        <v>220/440|MONOFÁSICO|100</v>
      </c>
      <c r="N337" s="228" t="s">
        <v>231</v>
      </c>
      <c r="O337" s="228" t="s">
        <v>226</v>
      </c>
      <c r="P337" s="228">
        <v>100</v>
      </c>
      <c r="Q337" s="228">
        <v>40</v>
      </c>
      <c r="R337" s="229">
        <v>50</v>
      </c>
      <c r="S337" s="248"/>
      <c r="T337" s="228" t="s">
        <v>3063</v>
      </c>
      <c r="U337" s="229"/>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row>
    <row r="338" spans="1:53" ht="15.75" customHeight="1" x14ac:dyDescent="0.25">
      <c r="A338" s="127" t="s">
        <v>3129</v>
      </c>
      <c r="B338" s="22" t="s">
        <v>3130</v>
      </c>
      <c r="C338" s="22" t="s">
        <v>3131</v>
      </c>
      <c r="D338" s="22" t="s">
        <v>3132</v>
      </c>
      <c r="E338" s="22" t="s">
        <v>3133</v>
      </c>
      <c r="F338" t="s">
        <v>3134</v>
      </c>
      <c r="G338" s="22" t="s">
        <v>3135</v>
      </c>
      <c r="H338" s="22" t="s">
        <v>3136</v>
      </c>
      <c r="I338" s="22"/>
      <c r="J338" s="22"/>
      <c r="K338" s="128"/>
      <c r="L338" s="22"/>
      <c r="M338" s="224" t="str">
        <f t="shared" si="1"/>
        <v>120/240|MONOFÁSICO|40</v>
      </c>
      <c r="N338" s="182" t="s">
        <v>221</v>
      </c>
      <c r="O338" s="182" t="s">
        <v>226</v>
      </c>
      <c r="P338" s="182">
        <v>40</v>
      </c>
      <c r="Q338" s="182">
        <v>0</v>
      </c>
      <c r="R338" s="227">
        <v>5</v>
      </c>
      <c r="S338" s="246" t="s">
        <v>3137</v>
      </c>
      <c r="T338" s="182" t="s">
        <v>2715</v>
      </c>
      <c r="U338" s="227"/>
      <c r="V338" s="22"/>
      <c r="W338" s="22"/>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row>
    <row r="339" spans="1:53" ht="15" customHeight="1" x14ac:dyDescent="0.25">
      <c r="A339" s="127" t="s">
        <v>3138</v>
      </c>
      <c r="B339" s="22" t="s">
        <v>3139</v>
      </c>
      <c r="C339" s="22" t="s">
        <v>3140</v>
      </c>
      <c r="D339" s="22" t="s">
        <v>3141</v>
      </c>
      <c r="E339" s="22" t="s">
        <v>3142</v>
      </c>
      <c r="F339" t="s">
        <v>3143</v>
      </c>
      <c r="G339" s="22" t="s">
        <v>3144</v>
      </c>
      <c r="H339" s="22" t="s">
        <v>3145</v>
      </c>
      <c r="I339" s="22"/>
      <c r="J339" s="22"/>
      <c r="K339" s="128"/>
      <c r="L339" s="22"/>
      <c r="M339" s="224" t="str">
        <f t="shared" si="1"/>
        <v>120/240|MONOFÁSICO|50</v>
      </c>
      <c r="N339" s="182" t="s">
        <v>221</v>
      </c>
      <c r="O339" s="182" t="s">
        <v>226</v>
      </c>
      <c r="P339" s="182">
        <v>50</v>
      </c>
      <c r="Q339" s="182">
        <v>5.0999999999999996</v>
      </c>
      <c r="R339" s="227">
        <v>6.5</v>
      </c>
      <c r="S339" s="247"/>
      <c r="T339" s="182" t="s">
        <v>2727</v>
      </c>
      <c r="U339" s="227"/>
      <c r="V339" s="22"/>
      <c r="W339" s="22"/>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row>
    <row r="340" spans="1:53" ht="15.75" x14ac:dyDescent="0.25">
      <c r="A340" s="127" t="s">
        <v>3146</v>
      </c>
      <c r="B340" s="22" t="s">
        <v>3147</v>
      </c>
      <c r="C340" s="22" t="s">
        <v>3148</v>
      </c>
      <c r="D340" s="22" t="s">
        <v>3149</v>
      </c>
      <c r="E340" s="22" t="s">
        <v>3150</v>
      </c>
      <c r="F340" t="s">
        <v>3151</v>
      </c>
      <c r="G340" s="22" t="s">
        <v>3152</v>
      </c>
      <c r="H340" s="22" t="s">
        <v>3153</v>
      </c>
      <c r="I340" s="22"/>
      <c r="J340" s="22"/>
      <c r="K340" s="128"/>
      <c r="L340" s="22"/>
      <c r="M340" s="224" t="str">
        <f t="shared" si="1"/>
        <v>120/240|MONOFÁSICO|63</v>
      </c>
      <c r="N340" s="182" t="s">
        <v>221</v>
      </c>
      <c r="O340" s="182" t="s">
        <v>226</v>
      </c>
      <c r="P340" s="182">
        <v>63</v>
      </c>
      <c r="Q340" s="182">
        <v>6.6</v>
      </c>
      <c r="R340" s="227">
        <v>10</v>
      </c>
      <c r="S340" s="247"/>
      <c r="T340" s="182" t="s">
        <v>2738</v>
      </c>
      <c r="U340" s="227">
        <v>70</v>
      </c>
      <c r="V340" s="22"/>
      <c r="W340" s="22"/>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row>
    <row r="341" spans="1:53" ht="15.75" x14ac:dyDescent="0.25">
      <c r="A341" s="127" t="s">
        <v>3154</v>
      </c>
      <c r="B341" s="22" t="s">
        <v>3155</v>
      </c>
      <c r="C341" s="22" t="s">
        <v>3156</v>
      </c>
      <c r="D341" s="22" t="s">
        <v>3157</v>
      </c>
      <c r="E341" s="22" t="s">
        <v>3158</v>
      </c>
      <c r="F341" t="s">
        <v>3159</v>
      </c>
      <c r="G341" s="22" t="s">
        <v>3160</v>
      </c>
      <c r="H341" s="22" t="s">
        <v>3161</v>
      </c>
      <c r="I341" s="22"/>
      <c r="J341" s="22"/>
      <c r="K341" s="128"/>
      <c r="L341" s="22"/>
      <c r="M341" s="224" t="str">
        <f t="shared" si="1"/>
        <v>120/240|BIFÁSICO|40</v>
      </c>
      <c r="N341" s="182" t="s">
        <v>221</v>
      </c>
      <c r="O341" s="182" t="s">
        <v>256</v>
      </c>
      <c r="P341" s="182">
        <v>40</v>
      </c>
      <c r="Q341" s="182">
        <v>0</v>
      </c>
      <c r="R341" s="227">
        <v>10</v>
      </c>
      <c r="S341" s="247"/>
      <c r="T341" s="182" t="s">
        <v>2749</v>
      </c>
      <c r="U341" s="227"/>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row>
    <row r="342" spans="1:53" ht="15.75" x14ac:dyDescent="0.25">
      <c r="A342" s="127" t="s">
        <v>3162</v>
      </c>
      <c r="B342" s="22" t="s">
        <v>3163</v>
      </c>
      <c r="C342" s="22" t="s">
        <v>3164</v>
      </c>
      <c r="D342" s="22" t="s">
        <v>3165</v>
      </c>
      <c r="E342" s="22" t="s">
        <v>3166</v>
      </c>
      <c r="F342" t="s">
        <v>3167</v>
      </c>
      <c r="G342" s="22" t="s">
        <v>3168</v>
      </c>
      <c r="H342" s="22" t="s">
        <v>3169</v>
      </c>
      <c r="I342" s="22"/>
      <c r="J342" s="22"/>
      <c r="K342" s="128"/>
      <c r="L342" s="22"/>
      <c r="M342" s="224" t="str">
        <f t="shared" si="1"/>
        <v>120/240|BIFÁSICO|60</v>
      </c>
      <c r="N342" s="182" t="s">
        <v>221</v>
      </c>
      <c r="O342" s="182" t="s">
        <v>256</v>
      </c>
      <c r="P342" s="182">
        <v>60</v>
      </c>
      <c r="Q342" s="182">
        <v>10.1</v>
      </c>
      <c r="R342" s="227">
        <v>15</v>
      </c>
      <c r="S342" s="247"/>
      <c r="T342" s="182" t="s">
        <v>2760</v>
      </c>
      <c r="U342" s="227">
        <v>63</v>
      </c>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row>
    <row r="343" spans="1:53" ht="16.5" thickBot="1" x14ac:dyDescent="0.3">
      <c r="A343" s="127" t="s">
        <v>3170</v>
      </c>
      <c r="B343" s="22" t="s">
        <v>3171</v>
      </c>
      <c r="C343" s="22" t="s">
        <v>3172</v>
      </c>
      <c r="D343" s="22" t="s">
        <v>3173</v>
      </c>
      <c r="E343" s="22" t="s">
        <v>3174</v>
      </c>
      <c r="F343" s="22" t="s">
        <v>37390</v>
      </c>
      <c r="G343" s="22" t="s">
        <v>3176</v>
      </c>
      <c r="H343" s="22"/>
      <c r="I343" s="22"/>
      <c r="J343" s="22"/>
      <c r="K343" s="128"/>
      <c r="L343" s="22"/>
      <c r="M343" s="233" t="str">
        <f t="shared" si="1"/>
        <v>120/240|BIFÁSICO|80</v>
      </c>
      <c r="N343" s="228" t="s">
        <v>221</v>
      </c>
      <c r="O343" s="228" t="s">
        <v>256</v>
      </c>
      <c r="P343" s="228">
        <v>80</v>
      </c>
      <c r="Q343" s="228">
        <v>15</v>
      </c>
      <c r="R343" s="229">
        <v>20</v>
      </c>
      <c r="S343" s="251"/>
      <c r="T343" s="228" t="s">
        <v>2771</v>
      </c>
      <c r="U343" s="229">
        <v>90</v>
      </c>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row>
    <row r="344" spans="1:53" ht="15.75" x14ac:dyDescent="0.25">
      <c r="A344" s="127" t="s">
        <v>3177</v>
      </c>
      <c r="B344" s="22" t="s">
        <v>3178</v>
      </c>
      <c r="C344" s="22" t="s">
        <v>3179</v>
      </c>
      <c r="D344" s="22" t="s">
        <v>3180</v>
      </c>
      <c r="E344" s="22" t="s">
        <v>3181</v>
      </c>
      <c r="F344" t="s">
        <v>3175</v>
      </c>
      <c r="G344" s="22" t="s">
        <v>3183</v>
      </c>
      <c r="H344" s="22"/>
      <c r="I344" s="22"/>
      <c r="J344" s="22"/>
      <c r="K344" s="128"/>
      <c r="L344" s="22"/>
      <c r="M344" s="22"/>
      <c r="N344" s="22"/>
      <c r="O344" s="22"/>
      <c r="P344" s="22"/>
      <c r="Q344" s="22"/>
      <c r="R344" s="22"/>
      <c r="S344" s="22"/>
      <c r="T344" s="22"/>
      <c r="U344" s="234"/>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row>
    <row r="345" spans="1:53" ht="16.5" thickBot="1" x14ac:dyDescent="0.3">
      <c r="A345" s="127" t="s">
        <v>3184</v>
      </c>
      <c r="B345" s="22" t="s">
        <v>3185</v>
      </c>
      <c r="C345" s="22" t="s">
        <v>3186</v>
      </c>
      <c r="D345" s="22" t="s">
        <v>3187</v>
      </c>
      <c r="E345" s="22" t="s">
        <v>3188</v>
      </c>
      <c r="F345" t="s">
        <v>3182</v>
      </c>
      <c r="G345" s="22" t="s">
        <v>3190</v>
      </c>
      <c r="H345" s="22"/>
      <c r="I345" s="22"/>
      <c r="J345" s="22"/>
      <c r="K345" s="128"/>
      <c r="L345" s="22"/>
      <c r="M345" s="22"/>
      <c r="N345" s="22"/>
      <c r="O345" s="22"/>
      <c r="P345" s="22"/>
      <c r="Q345" s="22"/>
      <c r="R345" s="22"/>
      <c r="S345" s="22"/>
      <c r="T345" s="22"/>
      <c r="U345" s="234"/>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row>
    <row r="346" spans="1:53" ht="15" customHeight="1" thickBot="1" x14ac:dyDescent="0.3">
      <c r="A346" s="127" t="s">
        <v>3191</v>
      </c>
      <c r="B346" s="22" t="s">
        <v>3192</v>
      </c>
      <c r="C346" s="22" t="s">
        <v>3193</v>
      </c>
      <c r="D346" s="22" t="s">
        <v>3194</v>
      </c>
      <c r="E346" s="22" t="s">
        <v>3195</v>
      </c>
      <c r="F346" t="s">
        <v>3189</v>
      </c>
      <c r="G346" s="22" t="s">
        <v>3197</v>
      </c>
      <c r="H346" s="22"/>
      <c r="I346" s="22"/>
      <c r="J346" s="22"/>
      <c r="K346" s="128"/>
      <c r="L346" s="22"/>
      <c r="M346" s="249" t="s">
        <v>3198</v>
      </c>
      <c r="N346" s="250"/>
      <c r="O346" s="22"/>
      <c r="P346" s="22"/>
      <c r="Q346" s="22"/>
      <c r="R346" s="22"/>
      <c r="S346" s="22"/>
      <c r="T346" s="22"/>
      <c r="U346" s="234"/>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row>
    <row r="347" spans="1:53" ht="15.75" x14ac:dyDescent="0.25">
      <c r="A347" s="127" t="s">
        <v>3199</v>
      </c>
      <c r="B347" s="22" t="s">
        <v>3200</v>
      </c>
      <c r="C347" s="22" t="s">
        <v>3201</v>
      </c>
      <c r="D347" s="22" t="s">
        <v>3202</v>
      </c>
      <c r="E347" s="22" t="s">
        <v>3203</v>
      </c>
      <c r="F347" t="s">
        <v>3196</v>
      </c>
      <c r="G347" s="22" t="s">
        <v>3205</v>
      </c>
      <c r="H347" s="22"/>
      <c r="I347" s="22"/>
      <c r="J347" s="22"/>
      <c r="K347" s="128"/>
      <c r="L347" s="22"/>
      <c r="M347" s="235" t="s">
        <v>223</v>
      </c>
      <c r="N347" s="236" t="s">
        <v>3206</v>
      </c>
      <c r="O347" s="22"/>
      <c r="P347" s="22"/>
      <c r="Q347" s="22"/>
      <c r="R347" s="22"/>
      <c r="S347" s="22"/>
      <c r="T347" s="22"/>
      <c r="U347" s="234"/>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row>
    <row r="348" spans="1:53" ht="15.75" x14ac:dyDescent="0.25">
      <c r="A348" s="127" t="s">
        <v>3207</v>
      </c>
      <c r="B348" s="22" t="s">
        <v>3208</v>
      </c>
      <c r="C348" s="22" t="s">
        <v>3209</v>
      </c>
      <c r="D348" s="22" t="s">
        <v>3210</v>
      </c>
      <c r="E348" s="22" t="s">
        <v>3211</v>
      </c>
      <c r="F348" t="s">
        <v>3204</v>
      </c>
      <c r="G348" s="22" t="s">
        <v>3213</v>
      </c>
      <c r="H348" s="22"/>
      <c r="I348" s="22"/>
      <c r="J348" s="22"/>
      <c r="K348" s="128"/>
      <c r="L348" s="22"/>
      <c r="M348" s="237">
        <v>230</v>
      </c>
      <c r="N348" s="238" t="s">
        <v>3214</v>
      </c>
      <c r="O348" s="22"/>
      <c r="P348" s="22"/>
      <c r="Q348" s="22"/>
      <c r="R348" s="22"/>
      <c r="S348" s="22"/>
      <c r="T348" s="22"/>
      <c r="U348" s="234"/>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row>
    <row r="349" spans="1:53" ht="15.75" x14ac:dyDescent="0.25">
      <c r="A349" s="127" t="s">
        <v>3215</v>
      </c>
      <c r="B349" s="22" t="s">
        <v>3216</v>
      </c>
      <c r="C349" s="22" t="s">
        <v>3217</v>
      </c>
      <c r="D349" s="22" t="s">
        <v>3218</v>
      </c>
      <c r="E349" s="22" t="s">
        <v>3219</v>
      </c>
      <c r="F349" t="s">
        <v>3212</v>
      </c>
      <c r="G349" s="22" t="s">
        <v>3221</v>
      </c>
      <c r="H349" s="22"/>
      <c r="I349" s="22"/>
      <c r="J349" s="22"/>
      <c r="K349" s="128"/>
      <c r="L349" s="22"/>
      <c r="M349" s="237" t="s">
        <v>230</v>
      </c>
      <c r="N349" s="238" t="s">
        <v>3222</v>
      </c>
      <c r="O349" s="22"/>
      <c r="P349" s="22"/>
      <c r="Q349" s="22"/>
      <c r="R349" s="22"/>
      <c r="S349" s="22"/>
      <c r="T349" s="22"/>
      <c r="U349" s="234"/>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row>
    <row r="350" spans="1:53" ht="15.75" x14ac:dyDescent="0.25">
      <c r="A350" s="127" t="s">
        <v>3223</v>
      </c>
      <c r="B350" s="22" t="s">
        <v>3224</v>
      </c>
      <c r="C350" s="22" t="s">
        <v>3225</v>
      </c>
      <c r="D350" s="22" t="s">
        <v>3226</v>
      </c>
      <c r="E350" s="22" t="s">
        <v>3227</v>
      </c>
      <c r="F350" t="s">
        <v>3220</v>
      </c>
      <c r="G350" s="22" t="s">
        <v>3229</v>
      </c>
      <c r="H350" s="22"/>
      <c r="I350" s="22"/>
      <c r="J350" s="22"/>
      <c r="K350" s="128"/>
      <c r="L350" s="22"/>
      <c r="M350" s="237" t="s">
        <v>231</v>
      </c>
      <c r="N350" s="238" t="s">
        <v>3214</v>
      </c>
      <c r="O350" s="22"/>
      <c r="P350" s="22"/>
      <c r="Q350" s="22"/>
      <c r="R350" s="22"/>
      <c r="S350" s="22"/>
      <c r="T350" s="22"/>
      <c r="U350" s="234"/>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row>
    <row r="351" spans="1:53" ht="15" customHeight="1" thickBot="1" x14ac:dyDescent="0.3">
      <c r="A351" s="127" t="s">
        <v>3230</v>
      </c>
      <c r="B351" s="22" t="s">
        <v>3231</v>
      </c>
      <c r="C351" s="22" t="s">
        <v>3232</v>
      </c>
      <c r="D351" s="22" t="s">
        <v>3233</v>
      </c>
      <c r="E351" s="22" t="s">
        <v>3234</v>
      </c>
      <c r="F351" t="s">
        <v>3228</v>
      </c>
      <c r="G351" s="22" t="s">
        <v>3236</v>
      </c>
      <c r="H351" s="22"/>
      <c r="I351" s="22"/>
      <c r="J351" s="22"/>
      <c r="K351" s="128"/>
      <c r="L351" s="22"/>
      <c r="M351" s="186" t="s">
        <v>221</v>
      </c>
      <c r="N351" s="187" t="s">
        <v>3206</v>
      </c>
      <c r="U351" s="185"/>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row>
    <row r="352" spans="1:53" ht="15.75" x14ac:dyDescent="0.25">
      <c r="A352" s="127" t="s">
        <v>2837</v>
      </c>
      <c r="B352" s="22" t="s">
        <v>3237</v>
      </c>
      <c r="C352" s="22" t="s">
        <v>3238</v>
      </c>
      <c r="D352" s="22" t="s">
        <v>3239</v>
      </c>
      <c r="E352" s="22" t="s">
        <v>3240</v>
      </c>
      <c r="F352" t="s">
        <v>3235</v>
      </c>
      <c r="G352" s="22" t="s">
        <v>3242</v>
      </c>
      <c r="H352" s="22"/>
      <c r="I352" s="22"/>
      <c r="J352" s="22"/>
      <c r="K352" s="128"/>
      <c r="L352" s="22"/>
      <c r="U352" s="185"/>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row>
    <row r="353" spans="1:53" ht="15.75" x14ac:dyDescent="0.25">
      <c r="A353" s="127" t="s">
        <v>3243</v>
      </c>
      <c r="B353" s="22" t="s">
        <v>3244</v>
      </c>
      <c r="C353" s="22" t="s">
        <v>3245</v>
      </c>
      <c r="D353" s="22" t="s">
        <v>3246</v>
      </c>
      <c r="E353" s="22" t="s">
        <v>3247</v>
      </c>
      <c r="F353" t="s">
        <v>3241</v>
      </c>
      <c r="G353" s="22" t="s">
        <v>3249</v>
      </c>
      <c r="H353" s="22"/>
      <c r="I353" s="22"/>
      <c r="J353" s="22"/>
      <c r="K353" s="128"/>
      <c r="L353" s="22"/>
      <c r="U353" s="185"/>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row>
    <row r="354" spans="1:53" ht="15.75" customHeight="1" x14ac:dyDescent="0.25">
      <c r="A354" s="127" t="s">
        <v>3250</v>
      </c>
      <c r="B354" s="22" t="s">
        <v>3251</v>
      </c>
      <c r="C354" s="22" t="s">
        <v>3252</v>
      </c>
      <c r="D354" s="22" t="s">
        <v>3253</v>
      </c>
      <c r="E354" s="22" t="s">
        <v>3254</v>
      </c>
      <c r="F354" t="s">
        <v>3248</v>
      </c>
      <c r="G354" s="22" t="s">
        <v>3256</v>
      </c>
      <c r="H354" s="22"/>
      <c r="I354" s="22"/>
      <c r="J354" s="22"/>
      <c r="K354" s="128"/>
      <c r="L354" s="22"/>
      <c r="U354" s="185"/>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row>
    <row r="355" spans="1:53" ht="15.75" x14ac:dyDescent="0.25">
      <c r="A355" s="127" t="s">
        <v>3257</v>
      </c>
      <c r="B355" s="22" t="s">
        <v>3258</v>
      </c>
      <c r="C355" s="22" t="s">
        <v>3259</v>
      </c>
      <c r="D355" s="22" t="s">
        <v>3260</v>
      </c>
      <c r="E355" s="22" t="s">
        <v>3261</v>
      </c>
      <c r="F355" t="s">
        <v>3255</v>
      </c>
      <c r="G355" s="22" t="s">
        <v>3263</v>
      </c>
      <c r="H355" s="22"/>
      <c r="I355" s="22"/>
      <c r="J355" s="22"/>
      <c r="K355" s="128"/>
      <c r="L355" s="22"/>
      <c r="U355" s="185"/>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row>
    <row r="356" spans="1:53" ht="15.75" x14ac:dyDescent="0.25">
      <c r="A356" s="127" t="s">
        <v>3264</v>
      </c>
      <c r="B356" s="22" t="s">
        <v>3265</v>
      </c>
      <c r="C356" s="22" t="s">
        <v>3266</v>
      </c>
      <c r="D356" s="22" t="s">
        <v>3267</v>
      </c>
      <c r="E356" s="22" t="s">
        <v>3268</v>
      </c>
      <c r="F356" t="s">
        <v>3262</v>
      </c>
      <c r="G356" s="22" t="s">
        <v>3270</v>
      </c>
      <c r="H356" s="22"/>
      <c r="I356" s="22"/>
      <c r="J356" s="22"/>
      <c r="K356" s="128"/>
      <c r="L356" s="22"/>
      <c r="U356" s="185"/>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row>
    <row r="357" spans="1:53" ht="15.75" x14ac:dyDescent="0.25">
      <c r="A357" s="127" t="s">
        <v>3271</v>
      </c>
      <c r="B357" s="22" t="s">
        <v>3272</v>
      </c>
      <c r="C357" s="22" t="s">
        <v>3273</v>
      </c>
      <c r="D357" s="22" t="s">
        <v>3274</v>
      </c>
      <c r="E357" s="22" t="s">
        <v>3275</v>
      </c>
      <c r="F357" t="s">
        <v>3269</v>
      </c>
      <c r="G357" s="22" t="s">
        <v>3277</v>
      </c>
      <c r="H357" s="22"/>
      <c r="I357" s="22"/>
      <c r="J357" s="22"/>
      <c r="K357" s="128"/>
      <c r="L357" s="22"/>
      <c r="U357" s="185"/>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row>
    <row r="358" spans="1:53" ht="15.75" x14ac:dyDescent="0.25">
      <c r="A358" s="127" t="s">
        <v>3278</v>
      </c>
      <c r="B358" s="22" t="s">
        <v>3279</v>
      </c>
      <c r="C358" s="22" t="s">
        <v>3280</v>
      </c>
      <c r="D358" s="22" t="s">
        <v>3281</v>
      </c>
      <c r="E358" s="22" t="s">
        <v>3282</v>
      </c>
      <c r="F358" t="s">
        <v>3276</v>
      </c>
      <c r="G358" s="22"/>
      <c r="H358" s="22"/>
      <c r="I358" s="22"/>
      <c r="J358" s="22"/>
      <c r="K358" s="128"/>
      <c r="L358" s="22"/>
      <c r="U358" s="185"/>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row>
    <row r="359" spans="1:53" ht="15" customHeight="1" x14ac:dyDescent="0.25">
      <c r="A359" s="127" t="s">
        <v>3284</v>
      </c>
      <c r="B359" s="22" t="s">
        <v>3285</v>
      </c>
      <c r="C359" s="22" t="s">
        <v>3286</v>
      </c>
      <c r="D359" s="22" t="s">
        <v>3287</v>
      </c>
      <c r="E359" s="22" t="s">
        <v>3288</v>
      </c>
      <c r="F359" t="s">
        <v>3283</v>
      </c>
      <c r="G359" s="22"/>
      <c r="H359" s="22"/>
      <c r="I359" s="22"/>
      <c r="J359" s="22"/>
      <c r="K359" s="128"/>
      <c r="L359" s="22"/>
      <c r="U359" s="185"/>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row>
    <row r="360" spans="1:53" ht="15.75" x14ac:dyDescent="0.25">
      <c r="A360" s="127" t="s">
        <v>3290</v>
      </c>
      <c r="B360" s="22" t="s">
        <v>3291</v>
      </c>
      <c r="C360" s="22" t="s">
        <v>3292</v>
      </c>
      <c r="D360" s="22" t="s">
        <v>3293</v>
      </c>
      <c r="E360" s="22" t="s">
        <v>3294</v>
      </c>
      <c r="F360" t="s">
        <v>3289</v>
      </c>
      <c r="G360" s="22"/>
      <c r="H360" s="22"/>
      <c r="I360" s="22"/>
      <c r="J360" s="22"/>
      <c r="K360" s="128"/>
      <c r="L360" s="22"/>
      <c r="U360" s="185"/>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row>
    <row r="361" spans="1:53" ht="15.75" x14ac:dyDescent="0.25">
      <c r="A361" s="127" t="s">
        <v>3296</v>
      </c>
      <c r="B361" s="22" t="s">
        <v>3297</v>
      </c>
      <c r="C361" s="22" t="s">
        <v>3298</v>
      </c>
      <c r="D361" s="22" t="s">
        <v>3299</v>
      </c>
      <c r="E361" s="22" t="s">
        <v>3300</v>
      </c>
      <c r="F361" t="s">
        <v>3295</v>
      </c>
      <c r="G361" s="22"/>
      <c r="H361" s="22"/>
      <c r="I361" s="22"/>
      <c r="J361" s="22"/>
      <c r="K361" s="128"/>
      <c r="L361" s="22"/>
      <c r="U361" s="185"/>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row>
    <row r="362" spans="1:53" ht="15.75" x14ac:dyDescent="0.25">
      <c r="A362" s="127" t="s">
        <v>3302</v>
      </c>
      <c r="B362" s="22" t="s">
        <v>3303</v>
      </c>
      <c r="C362" s="22" t="s">
        <v>3304</v>
      </c>
      <c r="D362" s="22" t="s">
        <v>3305</v>
      </c>
      <c r="E362" s="22" t="s">
        <v>3306</v>
      </c>
      <c r="F362" t="s">
        <v>3301</v>
      </c>
      <c r="G362" s="22"/>
      <c r="H362" s="22"/>
      <c r="I362" s="22"/>
      <c r="J362" s="22"/>
      <c r="K362" s="128"/>
      <c r="L362" s="22"/>
      <c r="U362" s="185"/>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c r="AZ362" s="22"/>
      <c r="BA362" s="22"/>
    </row>
    <row r="363" spans="1:53" ht="15.75" x14ac:dyDescent="0.25">
      <c r="A363" s="127" t="s">
        <v>3308</v>
      </c>
      <c r="B363" s="22" t="s">
        <v>3309</v>
      </c>
      <c r="C363" s="22" t="s">
        <v>3310</v>
      </c>
      <c r="D363" s="22" t="s">
        <v>3311</v>
      </c>
      <c r="E363" s="22" t="s">
        <v>3312</v>
      </c>
      <c r="F363" t="s">
        <v>3307</v>
      </c>
      <c r="G363" s="22"/>
      <c r="H363" s="22"/>
      <c r="I363" s="22"/>
      <c r="J363" s="22"/>
      <c r="K363" s="128"/>
      <c r="L363" s="22"/>
      <c r="U363" s="185"/>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c r="AZ363" s="22"/>
      <c r="BA363" s="22"/>
    </row>
    <row r="364" spans="1:53" ht="15.75" x14ac:dyDescent="0.25">
      <c r="A364" s="127" t="s">
        <v>3313</v>
      </c>
      <c r="B364" s="22" t="s">
        <v>3314</v>
      </c>
      <c r="C364" s="22" t="s">
        <v>3315</v>
      </c>
      <c r="D364" s="22" t="s">
        <v>3316</v>
      </c>
      <c r="E364" s="22" t="s">
        <v>3317</v>
      </c>
      <c r="G364" s="22"/>
      <c r="H364" s="22"/>
      <c r="I364" s="22"/>
      <c r="J364" s="22"/>
      <c r="K364" s="128"/>
      <c r="L364" s="22"/>
      <c r="U364" s="185"/>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c r="AZ364" s="22"/>
      <c r="BA364" s="22"/>
    </row>
    <row r="365" spans="1:53" x14ac:dyDescent="0.25">
      <c r="A365" s="127" t="s">
        <v>3318</v>
      </c>
      <c r="B365" s="22" t="s">
        <v>3319</v>
      </c>
      <c r="C365" s="22" t="s">
        <v>3320</v>
      </c>
      <c r="D365" s="22" t="s">
        <v>3321</v>
      </c>
      <c r="E365" s="22" t="s">
        <v>3322</v>
      </c>
      <c r="G365" s="22"/>
      <c r="H365" s="22"/>
      <c r="I365" s="22"/>
      <c r="J365" s="22"/>
      <c r="K365" s="128"/>
      <c r="L365" s="22"/>
      <c r="M365" s="184"/>
      <c r="N365" s="184"/>
      <c r="O365" s="184"/>
      <c r="P365" s="184"/>
      <c r="Q365" s="182"/>
      <c r="R365" s="182"/>
      <c r="S365" s="182"/>
      <c r="T365" s="182"/>
      <c r="U365" s="18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row>
    <row r="366" spans="1:53" x14ac:dyDescent="0.25">
      <c r="A366" s="127" t="s">
        <v>3323</v>
      </c>
      <c r="B366" s="22" t="s">
        <v>3324</v>
      </c>
      <c r="C366" s="22" t="s">
        <v>3325</v>
      </c>
      <c r="D366" s="22" t="s">
        <v>3326</v>
      </c>
      <c r="E366" s="22" t="s">
        <v>3327</v>
      </c>
      <c r="G366" s="22"/>
      <c r="H366" s="22"/>
      <c r="I366" s="22"/>
      <c r="J366" s="22"/>
      <c r="K366" s="128"/>
      <c r="L366" s="22"/>
      <c r="M366" s="184"/>
      <c r="N366" s="182"/>
      <c r="O366" s="182"/>
      <c r="P366" s="182"/>
      <c r="Q366" s="182"/>
      <c r="R366" s="182"/>
      <c r="S366" s="182"/>
      <c r="T366" s="182"/>
      <c r="U366" s="182"/>
      <c r="V366" s="22"/>
      <c r="W366" s="22"/>
      <c r="X366" s="22"/>
      <c r="Y366" s="22"/>
      <c r="Z366" s="22"/>
      <c r="AA366" s="22"/>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c r="AZ366" s="22"/>
      <c r="BA366" s="22"/>
    </row>
    <row r="367" spans="1:53" x14ac:dyDescent="0.25">
      <c r="A367" s="127" t="s">
        <v>3328</v>
      </c>
      <c r="B367" s="22" t="s">
        <v>3329</v>
      </c>
      <c r="C367" s="22" t="s">
        <v>3330</v>
      </c>
      <c r="D367" s="22" t="s">
        <v>3331</v>
      </c>
      <c r="E367" s="22" t="s">
        <v>3332</v>
      </c>
      <c r="G367" s="22"/>
      <c r="H367" s="22"/>
      <c r="I367" s="22"/>
      <c r="J367" s="22"/>
      <c r="K367" s="128"/>
      <c r="L367" s="22"/>
      <c r="M367" s="182"/>
      <c r="N367" s="182"/>
      <c r="O367" s="182"/>
      <c r="P367" s="182"/>
      <c r="Q367" s="182"/>
      <c r="R367" s="182"/>
      <c r="S367" s="182"/>
      <c r="T367" s="182"/>
      <c r="U367" s="18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c r="AZ367" s="22"/>
      <c r="BA367" s="22"/>
    </row>
    <row r="368" spans="1:53" x14ac:dyDescent="0.25">
      <c r="A368" s="127" t="s">
        <v>3333</v>
      </c>
      <c r="B368" s="22" t="s">
        <v>3334</v>
      </c>
      <c r="C368" s="22" t="s">
        <v>3335</v>
      </c>
      <c r="D368" s="22" t="s">
        <v>3336</v>
      </c>
      <c r="E368" s="22"/>
      <c r="G368" s="22"/>
      <c r="H368" s="22"/>
      <c r="I368" s="22"/>
      <c r="J368" s="22"/>
      <c r="K368" s="128"/>
      <c r="L368" s="22"/>
      <c r="M368" s="182"/>
      <c r="N368" s="182"/>
      <c r="O368" s="182"/>
      <c r="P368" s="182"/>
      <c r="Q368" s="182"/>
      <c r="R368" s="182"/>
      <c r="S368" s="182"/>
      <c r="T368" s="182"/>
      <c r="U368" s="18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c r="AZ368" s="22"/>
      <c r="BA368" s="22"/>
    </row>
    <row r="369" spans="1:53" x14ac:dyDescent="0.25">
      <c r="A369" s="127" t="s">
        <v>3337</v>
      </c>
      <c r="B369" s="22" t="s">
        <v>3338</v>
      </c>
      <c r="C369" s="22" t="s">
        <v>3339</v>
      </c>
      <c r="D369" s="22" t="s">
        <v>3340</v>
      </c>
      <c r="E369" s="22"/>
      <c r="G369" s="22"/>
      <c r="H369" s="22"/>
      <c r="I369" s="22"/>
      <c r="J369" s="22"/>
      <c r="K369" s="128"/>
      <c r="L369" s="22"/>
      <c r="M369" s="182"/>
      <c r="N369" s="182"/>
      <c r="O369" s="182"/>
      <c r="P369" s="182"/>
      <c r="Q369" s="182"/>
      <c r="R369" s="182"/>
      <c r="S369" s="182"/>
      <c r="T369" s="182"/>
      <c r="U369" s="182"/>
      <c r="V369" s="22"/>
      <c r="W369" s="22"/>
      <c r="X369" s="22"/>
      <c r="Y369" s="22"/>
      <c r="Z369" s="22"/>
      <c r="AA369" s="22"/>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c r="AZ369" s="22"/>
      <c r="BA369" s="22"/>
    </row>
    <row r="370" spans="1:53" x14ac:dyDescent="0.25">
      <c r="A370" s="127" t="s">
        <v>3341</v>
      </c>
      <c r="B370" s="22" t="s">
        <v>3342</v>
      </c>
      <c r="C370" s="22" t="s">
        <v>3343</v>
      </c>
      <c r="D370" s="22"/>
      <c r="E370" s="22"/>
      <c r="G370" s="22"/>
      <c r="H370" s="22"/>
      <c r="I370" s="22"/>
      <c r="J370" s="22"/>
      <c r="K370" s="128"/>
      <c r="L370" s="22"/>
      <c r="M370" s="182"/>
      <c r="N370" s="182"/>
      <c r="O370" s="182"/>
      <c r="P370" s="182"/>
      <c r="Q370" s="182"/>
      <c r="R370" s="182"/>
      <c r="S370" s="182"/>
      <c r="T370" s="182"/>
      <c r="U370" s="182"/>
      <c r="V370" s="22"/>
      <c r="W370" s="22"/>
      <c r="X370" s="22"/>
      <c r="Y370" s="22"/>
      <c r="Z370" s="22"/>
      <c r="AA370" s="22"/>
      <c r="AB370" s="22"/>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c r="AZ370" s="22"/>
      <c r="BA370" s="22"/>
    </row>
    <row r="371" spans="1:53" x14ac:dyDescent="0.25">
      <c r="A371" s="127" t="s">
        <v>3344</v>
      </c>
      <c r="B371" s="22" t="s">
        <v>3345</v>
      </c>
      <c r="C371" s="22" t="s">
        <v>3346</v>
      </c>
      <c r="D371" s="22"/>
      <c r="E371" s="22"/>
      <c r="G371" s="22"/>
      <c r="H371" s="22"/>
      <c r="I371" s="22"/>
      <c r="J371" s="22"/>
      <c r="K371" s="128"/>
      <c r="L371" s="22"/>
      <c r="M371" s="182"/>
      <c r="N371" s="182"/>
      <c r="O371" s="182"/>
      <c r="P371" s="182"/>
      <c r="Q371" s="182"/>
      <c r="R371" s="182"/>
      <c r="S371" s="182"/>
      <c r="T371" s="182"/>
      <c r="U371" s="182"/>
      <c r="V371" s="22"/>
      <c r="W371" s="22"/>
      <c r="X371" s="22"/>
      <c r="Y371" s="22"/>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c r="AZ371" s="22"/>
      <c r="BA371" s="22"/>
    </row>
    <row r="372" spans="1:53" x14ac:dyDescent="0.25">
      <c r="A372" s="127" t="s">
        <v>3347</v>
      </c>
      <c r="B372" s="22" t="s">
        <v>3348</v>
      </c>
      <c r="C372" s="22" t="s">
        <v>3349</v>
      </c>
      <c r="D372" s="22"/>
      <c r="E372" s="22"/>
      <c r="G372" s="22"/>
      <c r="H372" s="22"/>
      <c r="I372" s="22"/>
      <c r="J372" s="22"/>
      <c r="K372" s="128"/>
      <c r="L372" s="22"/>
      <c r="M372" s="182"/>
      <c r="N372" s="182"/>
      <c r="O372" s="182"/>
      <c r="P372" s="182"/>
      <c r="Q372" s="182"/>
      <c r="R372" s="182"/>
      <c r="S372" s="182"/>
      <c r="T372" s="182"/>
      <c r="U372" s="182"/>
      <c r="V372" s="22"/>
      <c r="W372" s="22"/>
      <c r="X372" s="22"/>
      <c r="Y372" s="22"/>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c r="AZ372" s="22"/>
      <c r="BA372" s="22"/>
    </row>
    <row r="373" spans="1:53" x14ac:dyDescent="0.25">
      <c r="A373" s="127" t="s">
        <v>3350</v>
      </c>
      <c r="B373" s="22" t="s">
        <v>3351</v>
      </c>
      <c r="C373" s="22" t="s">
        <v>3352</v>
      </c>
      <c r="D373" s="22"/>
      <c r="E373" s="22"/>
      <c r="G373" s="22"/>
      <c r="H373" s="22"/>
      <c r="I373" s="22"/>
      <c r="J373" s="22"/>
      <c r="K373" s="128"/>
      <c r="L373" s="22"/>
      <c r="M373" s="182"/>
      <c r="N373" s="182"/>
      <c r="O373" s="182"/>
      <c r="P373" s="182"/>
      <c r="Q373" s="182"/>
      <c r="R373" s="182"/>
      <c r="S373" s="182"/>
      <c r="T373" s="182"/>
      <c r="U373" s="182"/>
      <c r="V373" s="22"/>
      <c r="W373" s="22"/>
      <c r="X373" s="22"/>
      <c r="Y373" s="22"/>
      <c r="Z373" s="22"/>
      <c r="AA373" s="22"/>
      <c r="AB373" s="22"/>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c r="AZ373" s="22"/>
      <c r="BA373" s="22"/>
    </row>
    <row r="374" spans="1:53" x14ac:dyDescent="0.25">
      <c r="A374" s="127" t="s">
        <v>3353</v>
      </c>
      <c r="B374" s="22" t="s">
        <v>3354</v>
      </c>
      <c r="C374" s="22" t="s">
        <v>3355</v>
      </c>
      <c r="D374" s="22"/>
      <c r="E374" s="22"/>
      <c r="G374" s="22"/>
      <c r="H374" s="22"/>
      <c r="I374" s="22"/>
      <c r="J374" s="22"/>
      <c r="K374" s="128"/>
      <c r="L374" s="22"/>
      <c r="M374" s="182"/>
      <c r="N374" s="182"/>
      <c r="O374" s="182"/>
      <c r="P374" s="182"/>
      <c r="Q374" s="182"/>
      <c r="R374" s="182"/>
      <c r="S374" s="182"/>
      <c r="T374" s="182"/>
      <c r="U374" s="18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row>
    <row r="375" spans="1:53" x14ac:dyDescent="0.25">
      <c r="A375" s="127" t="s">
        <v>3356</v>
      </c>
      <c r="B375" s="22" t="s">
        <v>3357</v>
      </c>
      <c r="C375" s="22" t="s">
        <v>3358</v>
      </c>
      <c r="D375" s="22"/>
      <c r="E375" s="22"/>
      <c r="G375" s="22"/>
      <c r="H375" s="22"/>
      <c r="I375" s="22"/>
      <c r="J375" s="22"/>
      <c r="K375" s="128"/>
      <c r="L375" s="22"/>
      <c r="M375" s="182"/>
      <c r="N375" s="182"/>
      <c r="O375" s="182"/>
      <c r="P375" s="182"/>
      <c r="Q375" s="182"/>
      <c r="R375" s="182"/>
      <c r="S375" s="182"/>
      <c r="T375" s="182"/>
      <c r="U375" s="182"/>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c r="AZ375" s="22"/>
      <c r="BA375" s="22"/>
    </row>
    <row r="376" spans="1:53" x14ac:dyDescent="0.25">
      <c r="A376" s="127" t="s">
        <v>3359</v>
      </c>
      <c r="B376" s="22" t="s">
        <v>3360</v>
      </c>
      <c r="C376" s="22" t="s">
        <v>3361</v>
      </c>
      <c r="D376" s="22"/>
      <c r="E376" s="22"/>
      <c r="G376" s="22"/>
      <c r="H376" s="22"/>
      <c r="I376" s="22"/>
      <c r="J376" s="22"/>
      <c r="K376" s="128"/>
      <c r="L376" s="22"/>
      <c r="M376" s="182"/>
      <c r="N376" s="182"/>
      <c r="O376" s="182"/>
      <c r="P376" s="182"/>
      <c r="Q376" s="182"/>
      <c r="R376" s="182"/>
      <c r="S376" s="182"/>
      <c r="T376" s="182"/>
      <c r="U376" s="18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c r="AZ376" s="22"/>
      <c r="BA376" s="22"/>
    </row>
    <row r="377" spans="1:53" x14ac:dyDescent="0.25">
      <c r="A377" s="127" t="s">
        <v>3362</v>
      </c>
      <c r="B377" s="22" t="s">
        <v>3363</v>
      </c>
      <c r="C377" s="22" t="s">
        <v>3364</v>
      </c>
      <c r="D377" s="22"/>
      <c r="E377" s="22"/>
      <c r="G377" s="22"/>
      <c r="H377" s="22"/>
      <c r="I377" s="22"/>
      <c r="J377" s="22"/>
      <c r="K377" s="128"/>
      <c r="L377" s="22"/>
      <c r="M377" s="182"/>
      <c r="N377" s="182"/>
      <c r="O377" s="182"/>
      <c r="P377" s="182"/>
      <c r="Q377" s="182"/>
      <c r="R377" s="182"/>
      <c r="S377" s="182"/>
      <c r="T377" s="182"/>
      <c r="U377" s="18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c r="AZ377" s="22"/>
      <c r="BA377" s="22"/>
    </row>
    <row r="378" spans="1:53" x14ac:dyDescent="0.25">
      <c r="A378" s="127" t="s">
        <v>3365</v>
      </c>
      <c r="B378" s="22" t="s">
        <v>3366</v>
      </c>
      <c r="C378" s="22" t="s">
        <v>3367</v>
      </c>
      <c r="D378" s="22"/>
      <c r="E378" s="22"/>
      <c r="G378" s="22"/>
      <c r="H378" s="22"/>
      <c r="I378" s="22"/>
      <c r="J378" s="22"/>
      <c r="K378" s="128"/>
      <c r="L378" s="22"/>
      <c r="M378" s="182"/>
      <c r="N378" s="182"/>
      <c r="O378" s="182"/>
      <c r="P378" s="182"/>
      <c r="Q378" s="182"/>
      <c r="R378" s="182"/>
      <c r="S378" s="182"/>
      <c r="T378" s="182"/>
      <c r="U378" s="18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row>
    <row r="379" spans="1:53" x14ac:dyDescent="0.25">
      <c r="A379" s="127" t="s">
        <v>3368</v>
      </c>
      <c r="B379" s="22" t="s">
        <v>3369</v>
      </c>
      <c r="C379" s="22" t="s">
        <v>3370</v>
      </c>
      <c r="D379" s="22"/>
      <c r="E379" s="22"/>
      <c r="G379" s="22"/>
      <c r="H379" s="22"/>
      <c r="I379" s="22"/>
      <c r="J379" s="22"/>
      <c r="K379" s="128"/>
      <c r="L379" s="22"/>
      <c r="M379" s="182"/>
      <c r="N379" s="182"/>
      <c r="O379" s="182"/>
      <c r="P379" s="182"/>
      <c r="Q379" s="182"/>
      <c r="R379" s="182"/>
      <c r="S379" s="182"/>
      <c r="T379" s="182"/>
      <c r="U379" s="18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row>
    <row r="380" spans="1:53" x14ac:dyDescent="0.25">
      <c r="A380" s="127" t="s">
        <v>3371</v>
      </c>
      <c r="B380" s="22" t="s">
        <v>3372</v>
      </c>
      <c r="C380" s="22" t="s">
        <v>3373</v>
      </c>
      <c r="D380" s="22"/>
      <c r="E380" s="22"/>
      <c r="G380" s="22"/>
      <c r="H380" s="22"/>
      <c r="I380" s="22"/>
      <c r="J380" s="22"/>
      <c r="K380" s="128"/>
      <c r="L380" s="22"/>
      <c r="M380" s="182"/>
      <c r="N380" s="182"/>
      <c r="O380" s="182"/>
      <c r="P380" s="182"/>
      <c r="Q380" s="182"/>
      <c r="R380" s="182"/>
      <c r="S380" s="182"/>
      <c r="T380" s="182"/>
      <c r="U380" s="18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row>
    <row r="381" spans="1:53" x14ac:dyDescent="0.25">
      <c r="A381" s="127" t="s">
        <v>3374</v>
      </c>
      <c r="B381" s="22" t="s">
        <v>3375</v>
      </c>
      <c r="C381" s="22" t="s">
        <v>3376</v>
      </c>
      <c r="D381" s="22"/>
      <c r="E381" s="22"/>
      <c r="G381" s="22"/>
      <c r="H381" s="22"/>
      <c r="I381" s="22"/>
      <c r="J381" s="22"/>
      <c r="K381" s="128"/>
      <c r="L381" s="22"/>
      <c r="M381" s="182"/>
      <c r="N381" s="182"/>
      <c r="O381" s="182"/>
      <c r="P381" s="182"/>
      <c r="Q381" s="182"/>
      <c r="R381" s="182"/>
      <c r="S381" s="182"/>
      <c r="T381" s="182"/>
      <c r="U381" s="18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row>
    <row r="382" spans="1:53" x14ac:dyDescent="0.25">
      <c r="A382" s="127" t="s">
        <v>2920</v>
      </c>
      <c r="B382" s="22" t="s">
        <v>3377</v>
      </c>
      <c r="C382" s="22" t="s">
        <v>3378</v>
      </c>
      <c r="D382" s="22"/>
      <c r="E382" s="22"/>
      <c r="G382" s="22"/>
      <c r="H382" s="22"/>
      <c r="I382" s="22"/>
      <c r="J382" s="22"/>
      <c r="K382" s="128"/>
      <c r="L382" s="22"/>
      <c r="M382" s="182"/>
      <c r="N382" s="182"/>
      <c r="O382" s="182"/>
      <c r="P382" s="182"/>
      <c r="Q382" s="182"/>
      <c r="R382" s="182"/>
      <c r="S382" s="182"/>
      <c r="T382" s="182"/>
      <c r="U382" s="18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row>
    <row r="383" spans="1:53" x14ac:dyDescent="0.25">
      <c r="A383" s="127" t="s">
        <v>3379</v>
      </c>
      <c r="B383" s="22" t="s">
        <v>3380</v>
      </c>
      <c r="C383" s="22" t="s">
        <v>3381</v>
      </c>
      <c r="D383" s="22"/>
      <c r="E383" s="22"/>
      <c r="G383" s="22"/>
      <c r="H383" s="22"/>
      <c r="I383" s="22"/>
      <c r="J383" s="22"/>
      <c r="K383" s="128"/>
      <c r="L383" s="22"/>
      <c r="M383" s="182"/>
      <c r="N383" s="182"/>
      <c r="O383" s="182"/>
      <c r="P383" s="182"/>
      <c r="Q383" s="182"/>
      <c r="R383" s="182"/>
      <c r="S383" s="182"/>
      <c r="T383" s="182"/>
      <c r="U383" s="18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row>
    <row r="384" spans="1:53" x14ac:dyDescent="0.25">
      <c r="A384" s="127" t="s">
        <v>3382</v>
      </c>
      <c r="B384" s="22" t="s">
        <v>3383</v>
      </c>
      <c r="C384" s="22" t="s">
        <v>3384</v>
      </c>
      <c r="D384" s="22"/>
      <c r="E384" s="22"/>
      <c r="G384" s="22"/>
      <c r="H384" s="22"/>
      <c r="I384" s="22"/>
      <c r="J384" s="22"/>
      <c r="K384" s="128"/>
      <c r="L384" s="22"/>
      <c r="M384" s="182"/>
      <c r="N384" s="182"/>
      <c r="O384" s="182"/>
      <c r="P384" s="182"/>
      <c r="Q384" s="182"/>
      <c r="R384" s="182"/>
      <c r="S384" s="182"/>
      <c r="T384" s="182"/>
      <c r="U384" s="18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row>
    <row r="385" spans="1:53" x14ac:dyDescent="0.25">
      <c r="A385" s="127" t="s">
        <v>2929</v>
      </c>
      <c r="B385" s="22" t="s">
        <v>3385</v>
      </c>
      <c r="C385" s="22" t="s">
        <v>3386</v>
      </c>
      <c r="D385" s="22"/>
      <c r="E385" s="22"/>
      <c r="G385" s="22"/>
      <c r="H385" s="22"/>
      <c r="I385" s="22"/>
      <c r="J385" s="22"/>
      <c r="K385" s="128"/>
      <c r="L385" s="22"/>
      <c r="M385" s="182"/>
      <c r="N385" s="182"/>
      <c r="O385" s="182"/>
      <c r="P385" s="182"/>
      <c r="Q385" s="182"/>
      <c r="R385" s="182"/>
      <c r="S385" s="182"/>
      <c r="T385" s="182"/>
      <c r="U385" s="18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row>
    <row r="386" spans="1:53" x14ac:dyDescent="0.25">
      <c r="A386" s="127" t="s">
        <v>3387</v>
      </c>
      <c r="B386" s="22" t="s">
        <v>3388</v>
      </c>
      <c r="C386" s="22" t="s">
        <v>3389</v>
      </c>
      <c r="D386" s="22"/>
      <c r="E386" s="22"/>
      <c r="G386" s="22"/>
      <c r="H386" s="22"/>
      <c r="I386" s="22"/>
      <c r="J386" s="22"/>
      <c r="K386" s="128"/>
      <c r="L386" s="22"/>
      <c r="M386" s="182"/>
      <c r="N386" s="182"/>
      <c r="O386" s="182"/>
      <c r="P386" s="182"/>
      <c r="Q386" s="182"/>
      <c r="R386" s="182"/>
      <c r="S386" s="182"/>
      <c r="T386" s="182"/>
      <c r="U386" s="18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row>
    <row r="387" spans="1:53" x14ac:dyDescent="0.25">
      <c r="A387" s="127" t="s">
        <v>3390</v>
      </c>
      <c r="B387" s="22" t="s">
        <v>3391</v>
      </c>
      <c r="C387" s="22" t="s">
        <v>3392</v>
      </c>
      <c r="D387" s="22"/>
      <c r="E387" s="22"/>
      <c r="G387" s="22"/>
      <c r="H387" s="22"/>
      <c r="I387" s="22"/>
      <c r="J387" s="22"/>
      <c r="K387" s="128"/>
      <c r="L387" s="22"/>
      <c r="M387" s="182"/>
      <c r="N387" s="182"/>
      <c r="O387" s="182"/>
      <c r="P387" s="182"/>
      <c r="Q387" s="182"/>
      <c r="R387" s="182"/>
      <c r="S387" s="182"/>
      <c r="T387" s="182"/>
      <c r="U387" s="18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row>
    <row r="388" spans="1:53" x14ac:dyDescent="0.25">
      <c r="A388" s="19" t="s">
        <v>3393</v>
      </c>
      <c r="B388" t="s">
        <v>3394</v>
      </c>
      <c r="C388" t="s">
        <v>3395</v>
      </c>
      <c r="K388" s="18"/>
      <c r="M388" s="183"/>
      <c r="N388" s="183"/>
      <c r="O388" s="183"/>
      <c r="P388" s="183"/>
      <c r="Q388" s="183"/>
      <c r="R388" s="183"/>
      <c r="S388" s="183"/>
      <c r="T388" s="183"/>
      <c r="U388" s="183"/>
      <c r="AR388" s="22"/>
      <c r="AS388" s="22"/>
      <c r="AT388" s="22"/>
      <c r="AU388" s="22"/>
      <c r="AV388" s="22"/>
      <c r="AW388" s="22"/>
      <c r="AX388" s="22"/>
      <c r="AY388" s="22"/>
      <c r="AZ388" s="22"/>
      <c r="BA388" s="22"/>
    </row>
    <row r="389" spans="1:53" x14ac:dyDescent="0.25">
      <c r="A389" s="19" t="s">
        <v>3396</v>
      </c>
      <c r="B389" t="s">
        <v>3397</v>
      </c>
      <c r="C389" t="s">
        <v>3398</v>
      </c>
      <c r="K389" s="18"/>
      <c r="M389" s="183"/>
      <c r="N389" s="183"/>
      <c r="O389" s="183"/>
      <c r="P389" s="183"/>
      <c r="Q389" s="183"/>
      <c r="R389" s="183"/>
      <c r="S389" s="183"/>
      <c r="T389" s="183"/>
      <c r="U389" s="183"/>
      <c r="AR389" s="22"/>
      <c r="AS389" s="22"/>
      <c r="AT389" s="22"/>
      <c r="AU389" s="22"/>
      <c r="AV389" s="22"/>
      <c r="AW389" s="22"/>
      <c r="AX389" s="22"/>
      <c r="AY389" s="22"/>
      <c r="AZ389" s="22"/>
      <c r="BA389" s="22"/>
    </row>
    <row r="390" spans="1:53" x14ac:dyDescent="0.25">
      <c r="A390" s="19" t="s">
        <v>3399</v>
      </c>
      <c r="B390" t="s">
        <v>3400</v>
      </c>
      <c r="C390" t="s">
        <v>3401</v>
      </c>
      <c r="K390" s="18"/>
      <c r="M390" s="183"/>
      <c r="N390" s="183"/>
      <c r="O390" s="183"/>
      <c r="P390" s="183"/>
      <c r="Q390" s="183"/>
      <c r="R390" s="183"/>
      <c r="S390" s="183"/>
      <c r="T390" s="183"/>
      <c r="U390" s="183"/>
      <c r="AR390" s="22"/>
      <c r="AS390" s="22"/>
      <c r="AT390" s="22"/>
      <c r="AU390" s="22"/>
      <c r="AV390" s="22"/>
      <c r="AW390" s="22"/>
      <c r="AX390" s="22"/>
      <c r="AY390" s="22"/>
      <c r="AZ390" s="22"/>
      <c r="BA390" s="22"/>
    </row>
    <row r="391" spans="1:53" x14ac:dyDescent="0.25">
      <c r="A391" s="19" t="s">
        <v>3402</v>
      </c>
      <c r="B391" t="s">
        <v>3403</v>
      </c>
      <c r="C391" t="s">
        <v>3404</v>
      </c>
      <c r="K391" s="18"/>
      <c r="M391" s="183"/>
      <c r="N391" s="183"/>
      <c r="O391" s="183"/>
      <c r="P391" s="183"/>
      <c r="Q391" s="183"/>
      <c r="R391" s="183"/>
      <c r="S391" s="183"/>
      <c r="T391" s="183"/>
      <c r="U391" s="183"/>
      <c r="AR391" s="22"/>
      <c r="AS391" s="22"/>
      <c r="AT391" s="22"/>
      <c r="AU391" s="22"/>
      <c r="AV391" s="22"/>
      <c r="AW391" s="22"/>
      <c r="AX391" s="22"/>
      <c r="AY391" s="22"/>
      <c r="AZ391" s="22"/>
      <c r="BA391" s="22"/>
    </row>
    <row r="392" spans="1:53" x14ac:dyDescent="0.25">
      <c r="A392" s="19" t="s">
        <v>3405</v>
      </c>
      <c r="B392" t="s">
        <v>3406</v>
      </c>
      <c r="C392" t="s">
        <v>3407</v>
      </c>
      <c r="K392" s="18"/>
      <c r="S392" s="183"/>
      <c r="T392" s="183"/>
      <c r="U392" s="183"/>
      <c r="AR392" s="22"/>
      <c r="AS392" s="22"/>
      <c r="AT392" s="22"/>
      <c r="AU392" s="22"/>
      <c r="AV392" s="22"/>
      <c r="AW392" s="22"/>
      <c r="AX392" s="22"/>
      <c r="AY392" s="22"/>
      <c r="AZ392" s="22"/>
      <c r="BA392" s="22"/>
    </row>
    <row r="393" spans="1:53" x14ac:dyDescent="0.25">
      <c r="A393" s="19" t="s">
        <v>3408</v>
      </c>
      <c r="B393" t="s">
        <v>3409</v>
      </c>
      <c r="C393" t="s">
        <v>3410</v>
      </c>
      <c r="K393" s="18"/>
      <c r="S393" s="183"/>
      <c r="T393" s="183"/>
      <c r="U393" s="183"/>
      <c r="AR393" s="22"/>
      <c r="AS393" s="22"/>
      <c r="AT393" s="22"/>
      <c r="AU393" s="22"/>
      <c r="AV393" s="22"/>
      <c r="AW393" s="22"/>
      <c r="AX393" s="22"/>
      <c r="AY393" s="22"/>
      <c r="AZ393" s="22"/>
      <c r="BA393" s="22"/>
    </row>
    <row r="394" spans="1:53" x14ac:dyDescent="0.25">
      <c r="A394" s="19" t="s">
        <v>3411</v>
      </c>
      <c r="B394" t="s">
        <v>3412</v>
      </c>
      <c r="C394" t="s">
        <v>3413</v>
      </c>
      <c r="K394" s="18"/>
      <c r="S394" s="183"/>
      <c r="T394" s="183"/>
      <c r="U394" s="183"/>
      <c r="AR394" s="22"/>
      <c r="AS394" s="22"/>
      <c r="AT394" s="22"/>
      <c r="AU394" s="22"/>
      <c r="AV394" s="22"/>
      <c r="AW394" s="22"/>
      <c r="AX394" s="22"/>
      <c r="AY394" s="22"/>
      <c r="AZ394" s="22"/>
      <c r="BA394" s="22"/>
    </row>
    <row r="395" spans="1:53" x14ac:dyDescent="0.25">
      <c r="A395" s="19" t="s">
        <v>3414</v>
      </c>
      <c r="B395" t="s">
        <v>3415</v>
      </c>
      <c r="C395" t="s">
        <v>3416</v>
      </c>
      <c r="K395" s="18"/>
      <c r="S395" s="183"/>
      <c r="T395" s="183"/>
      <c r="U395" s="183"/>
      <c r="AR395" s="22"/>
      <c r="AS395" s="22"/>
      <c r="AT395" s="22"/>
      <c r="AU395" s="22"/>
      <c r="AV395" s="22"/>
      <c r="AW395" s="22"/>
      <c r="AX395" s="22"/>
      <c r="AY395" s="22"/>
      <c r="AZ395" s="22"/>
      <c r="BA395" s="22"/>
    </row>
    <row r="396" spans="1:53" x14ac:dyDescent="0.25">
      <c r="A396" s="19" t="s">
        <v>3417</v>
      </c>
      <c r="B396" t="s">
        <v>3418</v>
      </c>
      <c r="C396" t="s">
        <v>3419</v>
      </c>
      <c r="K396" s="18"/>
      <c r="S396" s="183"/>
      <c r="T396" s="183"/>
      <c r="U396" s="183"/>
      <c r="AR396" s="22"/>
      <c r="AS396" s="22"/>
      <c r="AT396" s="22"/>
      <c r="AU396" s="22"/>
      <c r="AV396" s="22"/>
      <c r="AW396" s="22"/>
      <c r="AX396" s="22"/>
      <c r="AY396" s="22"/>
      <c r="AZ396" s="22"/>
      <c r="BA396" s="22"/>
    </row>
    <row r="397" spans="1:53" x14ac:dyDescent="0.25">
      <c r="A397" s="19" t="s">
        <v>3420</v>
      </c>
      <c r="B397" t="s">
        <v>3421</v>
      </c>
      <c r="C397" t="s">
        <v>3422</v>
      </c>
      <c r="K397" s="18"/>
      <c r="S397" s="183"/>
      <c r="T397" s="183"/>
      <c r="U397" s="183"/>
      <c r="AR397" s="22"/>
      <c r="AS397" s="22"/>
      <c r="AT397" s="22"/>
      <c r="AU397" s="22"/>
      <c r="AV397" s="22"/>
      <c r="AW397" s="22"/>
      <c r="AX397" s="22"/>
      <c r="AY397" s="22"/>
      <c r="AZ397" s="22"/>
      <c r="BA397" s="22"/>
    </row>
    <row r="398" spans="1:53" x14ac:dyDescent="0.25">
      <c r="A398" s="19" t="s">
        <v>3423</v>
      </c>
      <c r="B398" t="s">
        <v>2711</v>
      </c>
      <c r="C398" t="s">
        <v>3424</v>
      </c>
      <c r="K398" s="18"/>
      <c r="S398" s="183"/>
      <c r="T398" s="183"/>
      <c r="U398" s="183"/>
      <c r="AR398" s="22"/>
      <c r="AS398" s="22"/>
      <c r="AT398" s="22"/>
      <c r="AU398" s="22"/>
      <c r="AV398" s="22"/>
      <c r="AW398" s="22"/>
      <c r="AX398" s="22"/>
      <c r="AY398" s="22"/>
      <c r="AZ398" s="22"/>
      <c r="BA398" s="22"/>
    </row>
    <row r="399" spans="1:53" x14ac:dyDescent="0.25">
      <c r="A399" s="19" t="s">
        <v>3425</v>
      </c>
      <c r="B399" t="s">
        <v>3426</v>
      </c>
      <c r="C399" t="s">
        <v>3427</v>
      </c>
      <c r="K399" s="18"/>
      <c r="S399" s="183"/>
      <c r="T399" s="183"/>
      <c r="U399" s="183"/>
      <c r="AR399" s="22"/>
      <c r="AS399" s="22"/>
      <c r="AT399" s="22"/>
      <c r="AU399" s="22"/>
      <c r="AV399" s="22"/>
      <c r="AW399" s="22"/>
      <c r="AX399" s="22"/>
      <c r="AY399" s="22"/>
      <c r="AZ399" s="22"/>
      <c r="BA399" s="22"/>
    </row>
    <row r="400" spans="1:53" x14ac:dyDescent="0.25">
      <c r="A400" s="19" t="s">
        <v>3428</v>
      </c>
      <c r="B400" t="s">
        <v>3429</v>
      </c>
      <c r="C400" t="s">
        <v>3430</v>
      </c>
      <c r="K400" s="18"/>
      <c r="S400" s="183"/>
      <c r="T400" s="183"/>
      <c r="U400" s="183"/>
      <c r="AR400" s="22"/>
      <c r="AS400" s="22"/>
      <c r="AT400" s="22"/>
      <c r="AU400" s="22"/>
      <c r="AV400" s="22"/>
      <c r="AW400" s="22"/>
      <c r="AX400" s="22"/>
      <c r="AY400" s="22"/>
      <c r="AZ400" s="22"/>
      <c r="BA400" s="22"/>
    </row>
    <row r="401" spans="1:53" x14ac:dyDescent="0.25">
      <c r="A401" s="19" t="s">
        <v>3431</v>
      </c>
      <c r="B401" t="s">
        <v>3432</v>
      </c>
      <c r="C401" t="s">
        <v>3433</v>
      </c>
      <c r="K401" s="18"/>
      <c r="S401" s="183"/>
      <c r="T401" s="183"/>
      <c r="U401" s="183"/>
      <c r="AR401" s="22"/>
      <c r="AS401" s="22"/>
      <c r="AT401" s="22"/>
      <c r="AU401" s="22"/>
      <c r="AV401" s="22"/>
      <c r="AW401" s="22"/>
      <c r="AX401" s="22"/>
      <c r="AY401" s="22"/>
      <c r="AZ401" s="22"/>
      <c r="BA401" s="22"/>
    </row>
    <row r="402" spans="1:53" x14ac:dyDescent="0.25">
      <c r="A402" s="19" t="s">
        <v>3434</v>
      </c>
      <c r="B402" t="s">
        <v>3435</v>
      </c>
      <c r="C402" t="s">
        <v>3436</v>
      </c>
      <c r="K402" s="18"/>
      <c r="S402" s="183"/>
      <c r="T402" s="183"/>
      <c r="U402" s="183"/>
      <c r="AR402" s="22"/>
      <c r="AS402" s="22"/>
      <c r="AT402" s="22"/>
      <c r="AU402" s="22"/>
      <c r="AV402" s="22"/>
      <c r="AW402" s="22"/>
      <c r="AX402" s="22"/>
      <c r="AY402" s="22"/>
      <c r="AZ402" s="22"/>
      <c r="BA402" s="22"/>
    </row>
    <row r="403" spans="1:53" x14ac:dyDescent="0.25">
      <c r="A403" s="19" t="s">
        <v>3437</v>
      </c>
      <c r="B403" t="s">
        <v>3438</v>
      </c>
      <c r="C403" t="s">
        <v>3439</v>
      </c>
      <c r="K403" s="18"/>
      <c r="S403" s="183"/>
      <c r="T403" s="183"/>
      <c r="U403" s="183"/>
      <c r="AR403" s="22"/>
      <c r="AS403" s="22"/>
      <c r="AT403" s="22"/>
      <c r="AU403" s="22"/>
      <c r="AV403" s="22"/>
      <c r="AW403" s="22"/>
      <c r="AX403" s="22"/>
      <c r="AY403" s="22"/>
      <c r="AZ403" s="22"/>
      <c r="BA403" s="22"/>
    </row>
    <row r="404" spans="1:53" x14ac:dyDescent="0.25">
      <c r="A404" s="19" t="s">
        <v>3440</v>
      </c>
      <c r="B404" t="s">
        <v>3441</v>
      </c>
      <c r="C404" t="s">
        <v>3442</v>
      </c>
      <c r="K404" s="18"/>
      <c r="S404" s="183"/>
      <c r="T404" s="183"/>
      <c r="U404" s="183"/>
      <c r="AR404" s="22"/>
      <c r="AS404" s="22"/>
      <c r="AT404" s="22"/>
      <c r="AU404" s="22"/>
      <c r="AV404" s="22"/>
      <c r="AW404" s="22"/>
      <c r="AX404" s="22"/>
      <c r="AY404" s="22"/>
      <c r="AZ404" s="22"/>
      <c r="BA404" s="22"/>
    </row>
    <row r="405" spans="1:53" x14ac:dyDescent="0.25">
      <c r="A405" s="19" t="s">
        <v>3443</v>
      </c>
      <c r="B405" t="s">
        <v>3444</v>
      </c>
      <c r="C405" t="s">
        <v>3445</v>
      </c>
      <c r="K405" s="18"/>
      <c r="S405" s="183"/>
      <c r="T405" s="183"/>
      <c r="U405" s="183"/>
      <c r="AR405" s="22"/>
      <c r="AS405" s="22"/>
      <c r="AT405" s="22"/>
      <c r="AU405" s="22"/>
      <c r="AV405" s="22"/>
      <c r="AW405" s="22"/>
      <c r="AX405" s="22"/>
      <c r="AY405" s="22"/>
      <c r="AZ405" s="22"/>
      <c r="BA405" s="22"/>
    </row>
    <row r="406" spans="1:53" x14ac:dyDescent="0.25">
      <c r="A406" s="19" t="s">
        <v>3446</v>
      </c>
      <c r="B406" t="s">
        <v>3447</v>
      </c>
      <c r="C406" t="s">
        <v>3448</v>
      </c>
      <c r="K406" s="18"/>
      <c r="S406" s="183"/>
      <c r="T406" s="183"/>
      <c r="U406" s="183"/>
      <c r="AR406" s="22"/>
      <c r="AS406" s="22"/>
      <c r="AT406" s="22"/>
      <c r="AU406" s="22"/>
      <c r="AV406" s="22"/>
      <c r="AW406" s="22"/>
      <c r="AX406" s="22"/>
      <c r="AY406" s="22"/>
      <c r="AZ406" s="22"/>
      <c r="BA406" s="22"/>
    </row>
    <row r="407" spans="1:53" x14ac:dyDescent="0.25">
      <c r="A407" s="19" t="s">
        <v>3449</v>
      </c>
      <c r="B407" t="s">
        <v>3450</v>
      </c>
      <c r="C407" t="s">
        <v>3451</v>
      </c>
      <c r="K407" s="18"/>
      <c r="S407" s="183"/>
      <c r="T407" s="183"/>
      <c r="U407" s="183"/>
      <c r="AR407" s="22"/>
      <c r="AS407" s="22"/>
      <c r="AT407" s="22"/>
      <c r="AU407" s="22"/>
      <c r="AV407" s="22"/>
      <c r="AW407" s="22"/>
      <c r="AX407" s="22"/>
      <c r="AY407" s="22"/>
      <c r="AZ407" s="22"/>
      <c r="BA407" s="22"/>
    </row>
    <row r="408" spans="1:53" x14ac:dyDescent="0.25">
      <c r="A408" s="19" t="s">
        <v>3452</v>
      </c>
      <c r="B408" t="s">
        <v>3453</v>
      </c>
      <c r="C408" t="s">
        <v>3454</v>
      </c>
      <c r="K408" s="18"/>
      <c r="S408" s="183"/>
      <c r="T408" s="183"/>
      <c r="U408" s="183"/>
      <c r="AR408" s="22"/>
      <c r="AS408" s="22"/>
      <c r="AT408" s="22"/>
      <c r="AU408" s="22"/>
      <c r="AV408" s="22"/>
      <c r="AW408" s="22"/>
      <c r="AX408" s="22"/>
      <c r="AY408" s="22"/>
      <c r="AZ408" s="22"/>
      <c r="BA408" s="22"/>
    </row>
    <row r="409" spans="1:53" x14ac:dyDescent="0.25">
      <c r="A409" s="19" t="s">
        <v>3455</v>
      </c>
      <c r="B409" t="s">
        <v>3456</v>
      </c>
      <c r="C409" t="s">
        <v>3457</v>
      </c>
      <c r="K409" s="18"/>
      <c r="S409" s="183"/>
      <c r="T409" s="183"/>
      <c r="U409" s="183"/>
      <c r="AR409" s="22"/>
      <c r="AS409" s="22"/>
      <c r="AT409" s="22"/>
      <c r="AU409" s="22"/>
      <c r="AV409" s="22"/>
      <c r="AW409" s="22"/>
      <c r="AX409" s="22"/>
      <c r="AY409" s="22"/>
      <c r="AZ409" s="22"/>
      <c r="BA409" s="22"/>
    </row>
    <row r="410" spans="1:53" x14ac:dyDescent="0.25">
      <c r="A410" s="19" t="s">
        <v>3458</v>
      </c>
      <c r="B410" t="s">
        <v>3459</v>
      </c>
      <c r="C410" t="s">
        <v>3460</v>
      </c>
      <c r="K410" s="18"/>
      <c r="S410" s="183"/>
      <c r="T410" s="183"/>
      <c r="U410" s="183"/>
      <c r="AR410" s="22"/>
      <c r="AS410" s="22"/>
      <c r="AT410" s="22"/>
      <c r="AU410" s="22"/>
      <c r="AV410" s="22"/>
      <c r="AW410" s="22"/>
      <c r="AX410" s="22"/>
      <c r="AY410" s="22"/>
      <c r="AZ410" s="22"/>
      <c r="BA410" s="22"/>
    </row>
    <row r="411" spans="1:53" x14ac:dyDescent="0.25">
      <c r="A411" s="19" t="s">
        <v>3461</v>
      </c>
      <c r="B411" t="s">
        <v>3462</v>
      </c>
      <c r="C411" t="s">
        <v>3463</v>
      </c>
      <c r="K411" s="18"/>
      <c r="S411" s="183"/>
      <c r="T411" s="183"/>
      <c r="U411" s="183"/>
      <c r="AR411" s="22"/>
      <c r="AS411" s="22"/>
      <c r="AT411" s="22"/>
      <c r="AU411" s="22"/>
      <c r="AV411" s="22"/>
      <c r="AW411" s="22"/>
      <c r="AX411" s="22"/>
      <c r="AY411" s="22"/>
      <c r="AZ411" s="22"/>
      <c r="BA411" s="22"/>
    </row>
    <row r="412" spans="1:53" x14ac:dyDescent="0.25">
      <c r="A412" s="19" t="s">
        <v>3464</v>
      </c>
      <c r="B412" t="s">
        <v>3465</v>
      </c>
      <c r="C412" t="s">
        <v>3466</v>
      </c>
      <c r="K412" s="18"/>
      <c r="S412" s="183"/>
      <c r="T412" s="183"/>
      <c r="U412" s="183"/>
      <c r="AR412" s="22"/>
      <c r="AS412" s="22"/>
      <c r="AT412" s="22"/>
      <c r="AU412" s="22"/>
      <c r="AV412" s="22"/>
      <c r="AW412" s="22"/>
      <c r="AX412" s="22"/>
      <c r="AY412" s="22"/>
      <c r="AZ412" s="22"/>
      <c r="BA412" s="22"/>
    </row>
    <row r="413" spans="1:53" x14ac:dyDescent="0.25">
      <c r="A413" s="19" t="s">
        <v>3467</v>
      </c>
      <c r="B413" t="s">
        <v>3468</v>
      </c>
      <c r="C413" t="s">
        <v>3469</v>
      </c>
      <c r="K413" s="18"/>
      <c r="S413" s="183"/>
      <c r="T413" s="183"/>
      <c r="U413" s="183"/>
      <c r="AR413" s="22"/>
      <c r="AS413" s="22"/>
      <c r="AT413" s="22"/>
      <c r="AU413" s="22"/>
      <c r="AV413" s="22"/>
      <c r="AW413" s="22"/>
      <c r="AX413" s="22"/>
      <c r="AY413" s="22"/>
      <c r="AZ413" s="22"/>
      <c r="BA413" s="22"/>
    </row>
    <row r="414" spans="1:53" x14ac:dyDescent="0.25">
      <c r="A414" s="19" t="s">
        <v>3470</v>
      </c>
      <c r="B414" t="s">
        <v>3471</v>
      </c>
      <c r="C414" t="s">
        <v>3472</v>
      </c>
      <c r="K414" s="18"/>
      <c r="S414" s="183"/>
      <c r="T414" s="183"/>
      <c r="U414" s="183"/>
      <c r="AR414" s="22"/>
      <c r="AS414" s="22"/>
      <c r="AT414" s="22"/>
      <c r="AU414" s="22"/>
      <c r="AV414" s="22"/>
      <c r="AW414" s="22"/>
      <c r="AX414" s="22"/>
      <c r="AY414" s="22"/>
      <c r="AZ414" s="22"/>
      <c r="BA414" s="22"/>
    </row>
    <row r="415" spans="1:53" x14ac:dyDescent="0.25">
      <c r="A415" s="19" t="s">
        <v>3473</v>
      </c>
      <c r="B415" t="s">
        <v>3474</v>
      </c>
      <c r="C415" t="s">
        <v>3475</v>
      </c>
      <c r="K415" s="18"/>
      <c r="S415" s="183"/>
      <c r="T415" s="183"/>
      <c r="U415" s="183"/>
      <c r="AR415" s="22"/>
      <c r="AS415" s="22"/>
      <c r="AT415" s="22"/>
      <c r="AU415" s="22"/>
      <c r="AV415" s="22"/>
      <c r="AW415" s="22"/>
      <c r="AX415" s="22"/>
      <c r="AY415" s="22"/>
      <c r="AZ415" s="22"/>
      <c r="BA415" s="22"/>
    </row>
    <row r="416" spans="1:53" x14ac:dyDescent="0.25">
      <c r="A416" s="19" t="s">
        <v>3476</v>
      </c>
      <c r="B416" t="s">
        <v>3477</v>
      </c>
      <c r="C416" t="s">
        <v>3478</v>
      </c>
      <c r="K416" s="18"/>
      <c r="S416" s="183"/>
      <c r="T416" s="183"/>
      <c r="U416" s="183"/>
      <c r="AR416" s="22"/>
      <c r="AS416" s="22"/>
      <c r="AT416" s="22"/>
      <c r="AU416" s="22"/>
      <c r="AV416" s="22"/>
      <c r="AW416" s="22"/>
      <c r="AX416" s="22"/>
      <c r="AY416" s="22"/>
      <c r="AZ416" s="22"/>
      <c r="BA416" s="22"/>
    </row>
    <row r="417" spans="1:53" x14ac:dyDescent="0.25">
      <c r="A417" s="19" t="s">
        <v>3479</v>
      </c>
      <c r="B417" t="s">
        <v>3480</v>
      </c>
      <c r="C417" t="s">
        <v>3481</v>
      </c>
      <c r="K417" s="18"/>
      <c r="S417" s="183"/>
      <c r="T417" s="183"/>
      <c r="U417" s="183"/>
      <c r="AR417" s="22"/>
      <c r="AS417" s="22"/>
      <c r="AT417" s="22"/>
      <c r="AU417" s="22"/>
      <c r="AV417" s="22"/>
      <c r="AW417" s="22"/>
      <c r="AX417" s="22"/>
      <c r="AY417" s="22"/>
      <c r="AZ417" s="22"/>
      <c r="BA417" s="22"/>
    </row>
    <row r="418" spans="1:53" x14ac:dyDescent="0.25">
      <c r="A418" s="19" t="s">
        <v>3037</v>
      </c>
      <c r="B418" t="s">
        <v>3482</v>
      </c>
      <c r="C418" t="s">
        <v>3483</v>
      </c>
      <c r="K418" s="18"/>
      <c r="S418" s="183"/>
      <c r="T418" s="183"/>
      <c r="U418" s="183"/>
      <c r="AR418" s="22"/>
      <c r="AS418" s="22"/>
      <c r="AT418" s="22"/>
      <c r="AU418" s="22"/>
      <c r="AV418" s="22"/>
      <c r="AW418" s="22"/>
      <c r="AX418" s="22"/>
      <c r="AY418" s="22"/>
      <c r="AZ418" s="22"/>
      <c r="BA418" s="22"/>
    </row>
    <row r="419" spans="1:53" x14ac:dyDescent="0.25">
      <c r="A419" s="19" t="s">
        <v>3484</v>
      </c>
      <c r="B419" t="s">
        <v>3485</v>
      </c>
      <c r="C419" t="s">
        <v>3486</v>
      </c>
      <c r="K419" s="18"/>
      <c r="S419" s="183"/>
      <c r="T419" s="183"/>
      <c r="U419" s="183"/>
      <c r="AR419" s="22"/>
      <c r="AS419" s="22"/>
      <c r="AT419" s="22"/>
      <c r="AU419" s="22"/>
      <c r="AV419" s="22"/>
      <c r="AW419" s="22"/>
      <c r="AX419" s="22"/>
      <c r="AY419" s="22"/>
      <c r="AZ419" s="22"/>
      <c r="BA419" s="22"/>
    </row>
    <row r="420" spans="1:53" x14ac:dyDescent="0.25">
      <c r="A420" s="19" t="s">
        <v>3487</v>
      </c>
      <c r="B420" t="s">
        <v>3488</v>
      </c>
      <c r="C420" t="s">
        <v>3489</v>
      </c>
      <c r="K420" s="18"/>
      <c r="S420" s="183"/>
      <c r="T420" s="183"/>
      <c r="U420" s="183"/>
      <c r="AR420" s="22"/>
      <c r="AS420" s="22"/>
      <c r="AT420" s="22"/>
      <c r="AU420" s="22"/>
      <c r="AV420" s="22"/>
      <c r="AW420" s="22"/>
      <c r="AX420" s="22"/>
      <c r="AY420" s="22"/>
      <c r="AZ420" s="22"/>
      <c r="BA420" s="22"/>
    </row>
    <row r="421" spans="1:53" x14ac:dyDescent="0.25">
      <c r="A421" s="19" t="s">
        <v>3490</v>
      </c>
      <c r="B421" t="s">
        <v>3491</v>
      </c>
      <c r="C421" t="s">
        <v>3492</v>
      </c>
      <c r="K421" s="18"/>
      <c r="S421" s="183"/>
      <c r="T421" s="183"/>
      <c r="U421" s="183"/>
      <c r="AR421" s="22"/>
      <c r="AS421" s="22"/>
      <c r="AT421" s="22"/>
      <c r="AU421" s="22"/>
      <c r="AV421" s="22"/>
      <c r="AW421" s="22"/>
      <c r="AX421" s="22"/>
      <c r="AY421" s="22"/>
      <c r="AZ421" s="22"/>
      <c r="BA421" s="22"/>
    </row>
    <row r="422" spans="1:53" x14ac:dyDescent="0.25">
      <c r="A422" s="19" t="s">
        <v>3493</v>
      </c>
      <c r="B422" t="s">
        <v>3494</v>
      </c>
      <c r="C422" t="s">
        <v>3495</v>
      </c>
      <c r="K422" s="18"/>
      <c r="S422" s="183"/>
      <c r="T422" s="183"/>
      <c r="U422" s="183"/>
      <c r="AR422" s="22"/>
      <c r="AS422" s="22"/>
      <c r="AT422" s="22"/>
      <c r="AU422" s="22"/>
      <c r="AV422" s="22"/>
      <c r="AW422" s="22"/>
      <c r="AX422" s="22"/>
      <c r="AY422" s="22"/>
      <c r="AZ422" s="22"/>
      <c r="BA422" s="22"/>
    </row>
    <row r="423" spans="1:53" x14ac:dyDescent="0.25">
      <c r="A423" s="19" t="s">
        <v>3496</v>
      </c>
      <c r="B423" t="s">
        <v>3497</v>
      </c>
      <c r="C423" t="s">
        <v>3498</v>
      </c>
      <c r="K423" s="18"/>
      <c r="S423" s="183"/>
      <c r="T423" s="183"/>
      <c r="U423" s="183"/>
      <c r="AR423" s="22"/>
      <c r="AS423" s="22"/>
      <c r="AT423" s="22"/>
      <c r="AU423" s="22"/>
      <c r="AV423" s="22"/>
      <c r="AW423" s="22"/>
      <c r="AX423" s="22"/>
      <c r="AY423" s="22"/>
      <c r="AZ423" s="22"/>
      <c r="BA423" s="22"/>
    </row>
    <row r="424" spans="1:53" x14ac:dyDescent="0.25">
      <c r="A424" s="19" t="s">
        <v>3499</v>
      </c>
      <c r="B424" t="s">
        <v>3500</v>
      </c>
      <c r="C424" t="s">
        <v>3501</v>
      </c>
      <c r="K424" s="18"/>
      <c r="S424" s="183"/>
      <c r="T424" s="183"/>
      <c r="U424" s="183"/>
      <c r="AR424" s="22"/>
      <c r="AS424" s="22"/>
      <c r="AT424" s="22"/>
      <c r="AU424" s="22"/>
      <c r="AV424" s="22"/>
      <c r="AW424" s="22"/>
      <c r="AX424" s="22"/>
      <c r="AY424" s="22"/>
      <c r="AZ424" s="22"/>
      <c r="BA424" s="22"/>
    </row>
    <row r="425" spans="1:53" x14ac:dyDescent="0.25">
      <c r="A425" s="19" t="s">
        <v>3355</v>
      </c>
      <c r="B425" t="s">
        <v>3502</v>
      </c>
      <c r="C425" t="s">
        <v>3503</v>
      </c>
      <c r="K425" s="18"/>
      <c r="S425" s="183"/>
      <c r="T425" s="183"/>
      <c r="U425" s="183"/>
      <c r="AR425" s="22"/>
      <c r="AS425" s="22"/>
      <c r="AT425" s="22"/>
      <c r="AU425" s="22"/>
      <c r="AV425" s="22"/>
      <c r="AW425" s="22"/>
      <c r="AX425" s="22"/>
      <c r="AY425" s="22"/>
      <c r="AZ425" s="22"/>
      <c r="BA425" s="22"/>
    </row>
    <row r="426" spans="1:53" x14ac:dyDescent="0.25">
      <c r="A426" s="19" t="s">
        <v>3504</v>
      </c>
      <c r="B426" t="s">
        <v>3505</v>
      </c>
      <c r="C426" t="s">
        <v>3506</v>
      </c>
      <c r="K426" s="18"/>
      <c r="S426" s="183"/>
      <c r="T426" s="183"/>
      <c r="U426" s="183"/>
      <c r="AR426" s="22"/>
      <c r="AS426" s="22"/>
      <c r="AT426" s="22"/>
      <c r="AU426" s="22"/>
      <c r="AV426" s="22"/>
      <c r="AW426" s="22"/>
      <c r="AX426" s="22"/>
      <c r="AY426" s="22"/>
      <c r="AZ426" s="22"/>
      <c r="BA426" s="22"/>
    </row>
    <row r="427" spans="1:53" x14ac:dyDescent="0.25">
      <c r="A427" s="19" t="s">
        <v>3507</v>
      </c>
      <c r="B427" t="s">
        <v>3508</v>
      </c>
      <c r="C427" t="s">
        <v>3509</v>
      </c>
      <c r="K427" s="18"/>
      <c r="S427" s="183"/>
      <c r="T427" s="183"/>
      <c r="U427" s="183"/>
      <c r="AR427" s="22"/>
      <c r="AS427" s="22"/>
      <c r="AT427" s="22"/>
      <c r="AU427" s="22"/>
      <c r="AV427" s="22"/>
      <c r="AW427" s="22"/>
      <c r="AX427" s="22"/>
      <c r="AY427" s="22"/>
      <c r="AZ427" s="22"/>
      <c r="BA427" s="22"/>
    </row>
    <row r="428" spans="1:53" x14ac:dyDescent="0.25">
      <c r="A428" s="19" t="s">
        <v>3510</v>
      </c>
      <c r="B428" t="s">
        <v>3511</v>
      </c>
      <c r="C428" t="s">
        <v>3512</v>
      </c>
      <c r="K428" s="18"/>
      <c r="S428" s="183"/>
      <c r="T428" s="183"/>
      <c r="U428" s="183"/>
      <c r="AR428" s="22"/>
      <c r="AS428" s="22"/>
      <c r="AT428" s="22"/>
      <c r="AU428" s="22"/>
      <c r="AV428" s="22"/>
      <c r="AW428" s="22"/>
      <c r="AX428" s="22"/>
      <c r="AY428" s="22"/>
      <c r="AZ428" s="22"/>
      <c r="BA428" s="22"/>
    </row>
    <row r="429" spans="1:53" x14ac:dyDescent="0.25">
      <c r="A429" s="19" t="s">
        <v>3513</v>
      </c>
      <c r="B429" t="s">
        <v>3514</v>
      </c>
      <c r="C429" t="s">
        <v>3515</v>
      </c>
      <c r="K429" s="18"/>
      <c r="S429" s="183"/>
      <c r="T429" s="183"/>
      <c r="U429" s="183"/>
      <c r="AR429" s="22"/>
      <c r="AS429" s="22"/>
      <c r="AT429" s="22"/>
      <c r="AU429" s="22"/>
      <c r="AV429" s="22"/>
      <c r="AW429" s="22"/>
      <c r="AX429" s="22"/>
      <c r="AY429" s="22"/>
      <c r="AZ429" s="22"/>
      <c r="BA429" s="22"/>
    </row>
    <row r="430" spans="1:53" x14ac:dyDescent="0.25">
      <c r="A430" s="19" t="s">
        <v>3516</v>
      </c>
      <c r="B430" t="s">
        <v>3517</v>
      </c>
      <c r="K430" s="18"/>
      <c r="S430" s="183"/>
      <c r="T430" s="183"/>
      <c r="U430" s="183"/>
      <c r="AR430" s="22"/>
      <c r="AS430" s="22"/>
      <c r="AT430" s="22"/>
      <c r="AU430" s="22"/>
      <c r="AV430" s="22"/>
      <c r="AW430" s="22"/>
      <c r="AX430" s="22"/>
      <c r="AY430" s="22"/>
      <c r="AZ430" s="22"/>
      <c r="BA430" s="22"/>
    </row>
    <row r="431" spans="1:53" x14ac:dyDescent="0.25">
      <c r="A431" s="19" t="s">
        <v>3518</v>
      </c>
      <c r="B431" t="s">
        <v>3519</v>
      </c>
      <c r="K431" s="18"/>
      <c r="S431" s="183"/>
      <c r="T431" s="183"/>
      <c r="U431" s="183"/>
      <c r="AR431" s="22"/>
      <c r="AS431" s="22"/>
      <c r="AT431" s="22"/>
      <c r="AU431" s="22"/>
      <c r="AV431" s="22"/>
      <c r="AW431" s="22"/>
      <c r="AX431" s="22"/>
      <c r="AY431" s="22"/>
      <c r="AZ431" s="22"/>
      <c r="BA431" s="22"/>
    </row>
    <row r="432" spans="1:53" x14ac:dyDescent="0.25">
      <c r="A432" s="19" t="s">
        <v>3520</v>
      </c>
      <c r="C432" s="126"/>
      <c r="K432" s="18"/>
      <c r="S432" s="183"/>
      <c r="T432" s="183"/>
      <c r="U432" s="183"/>
      <c r="AR432" s="22"/>
      <c r="AS432" s="22"/>
      <c r="AT432" s="22"/>
      <c r="AU432" s="22"/>
      <c r="AV432" s="22"/>
      <c r="AW432" s="22"/>
      <c r="AX432" s="22"/>
      <c r="AY432" s="22"/>
      <c r="AZ432" s="22"/>
      <c r="BA432" s="22"/>
    </row>
    <row r="433" spans="1:53" x14ac:dyDescent="0.25">
      <c r="A433" s="19" t="s">
        <v>3521</v>
      </c>
      <c r="K433" s="18"/>
      <c r="S433" s="183"/>
      <c r="T433" s="183"/>
      <c r="U433" s="183"/>
      <c r="AR433" s="22"/>
      <c r="AS433" s="22"/>
      <c r="AT433" s="22"/>
      <c r="AU433" s="22"/>
      <c r="AV433" s="22"/>
      <c r="AW433" s="22"/>
      <c r="AX433" s="22"/>
      <c r="AY433" s="22"/>
      <c r="AZ433" s="22"/>
      <c r="BA433" s="22"/>
    </row>
    <row r="434" spans="1:53" x14ac:dyDescent="0.25">
      <c r="A434" s="19" t="s">
        <v>3522</v>
      </c>
      <c r="K434" s="18"/>
      <c r="S434" s="183"/>
      <c r="T434" s="183"/>
      <c r="U434" s="183"/>
      <c r="AR434" s="22"/>
      <c r="AS434" s="22"/>
      <c r="AT434" s="22"/>
      <c r="AU434" s="22"/>
      <c r="AV434" s="22"/>
      <c r="AW434" s="22"/>
      <c r="AX434" s="22"/>
      <c r="AY434" s="22"/>
      <c r="AZ434" s="22"/>
      <c r="BA434" s="22"/>
    </row>
    <row r="435" spans="1:53" x14ac:dyDescent="0.25">
      <c r="A435" s="19" t="s">
        <v>3523</v>
      </c>
      <c r="K435" s="18"/>
      <c r="S435" s="183"/>
      <c r="T435" s="183"/>
      <c r="U435" s="183"/>
      <c r="AR435" s="22"/>
      <c r="AS435" s="22"/>
      <c r="AT435" s="22"/>
      <c r="AU435" s="22"/>
      <c r="AV435" s="22"/>
      <c r="AW435" s="22"/>
      <c r="AX435" s="22"/>
      <c r="AY435" s="22"/>
      <c r="AZ435" s="22"/>
      <c r="BA435" s="22"/>
    </row>
    <row r="436" spans="1:53" x14ac:dyDescent="0.25">
      <c r="A436" s="19" t="s">
        <v>3524</v>
      </c>
      <c r="K436" s="18"/>
      <c r="S436" s="183"/>
      <c r="T436" s="183"/>
      <c r="U436" s="183"/>
      <c r="AR436" s="22"/>
      <c r="AS436" s="22"/>
      <c r="AT436" s="22"/>
      <c r="AU436" s="22"/>
      <c r="AV436" s="22"/>
      <c r="AW436" s="22"/>
      <c r="AX436" s="22"/>
      <c r="AY436" s="22"/>
      <c r="AZ436" s="22"/>
      <c r="BA436" s="22"/>
    </row>
    <row r="437" spans="1:53" x14ac:dyDescent="0.25">
      <c r="A437" s="19" t="s">
        <v>3525</v>
      </c>
      <c r="K437" s="18"/>
      <c r="S437" s="183"/>
      <c r="T437" s="183"/>
      <c r="U437" s="183"/>
      <c r="AR437" s="22"/>
      <c r="AS437" s="22"/>
      <c r="AT437" s="22"/>
      <c r="AU437" s="22"/>
      <c r="AV437" s="22"/>
      <c r="AW437" s="22"/>
      <c r="AX437" s="22"/>
      <c r="AY437" s="22"/>
      <c r="AZ437" s="22"/>
      <c r="BA437" s="22"/>
    </row>
    <row r="438" spans="1:53" x14ac:dyDescent="0.25">
      <c r="A438" s="19" t="s">
        <v>3119</v>
      </c>
      <c r="K438" s="18"/>
      <c r="S438" s="183"/>
      <c r="T438" s="183"/>
      <c r="U438" s="183"/>
      <c r="AR438" s="22"/>
      <c r="AS438" s="22"/>
      <c r="AT438" s="22"/>
      <c r="AU438" s="22"/>
      <c r="AV438" s="22"/>
      <c r="AW438" s="22"/>
      <c r="AX438" s="22"/>
      <c r="AY438" s="22"/>
      <c r="AZ438" s="22"/>
      <c r="BA438" s="22"/>
    </row>
    <row r="439" spans="1:53" x14ac:dyDescent="0.25">
      <c r="A439" s="19" t="s">
        <v>3526</v>
      </c>
      <c r="K439" s="18"/>
      <c r="S439" s="183"/>
      <c r="T439" s="183"/>
      <c r="U439" s="183"/>
      <c r="AR439" s="22"/>
      <c r="AS439" s="22"/>
      <c r="AT439" s="22"/>
      <c r="AU439" s="22"/>
      <c r="AV439" s="22"/>
      <c r="AW439" s="22"/>
      <c r="AX439" s="22"/>
      <c r="AY439" s="22"/>
      <c r="AZ439" s="22"/>
      <c r="BA439" s="22"/>
    </row>
    <row r="440" spans="1:53" x14ac:dyDescent="0.25">
      <c r="A440" s="19" t="s">
        <v>3527</v>
      </c>
      <c r="K440" s="18"/>
      <c r="S440" s="183"/>
      <c r="T440" s="183"/>
      <c r="U440" s="183"/>
      <c r="AR440" s="22"/>
      <c r="AS440" s="22"/>
      <c r="AT440" s="22"/>
      <c r="AU440" s="22"/>
      <c r="AV440" s="22"/>
      <c r="AW440" s="22"/>
      <c r="AX440" s="22"/>
      <c r="AY440" s="22"/>
      <c r="AZ440" s="22"/>
      <c r="BA440" s="22"/>
    </row>
    <row r="441" spans="1:53" x14ac:dyDescent="0.25">
      <c r="A441" s="19" t="s">
        <v>3528</v>
      </c>
      <c r="K441" s="18"/>
      <c r="S441" s="183"/>
      <c r="T441" s="183"/>
      <c r="U441" s="183"/>
      <c r="AR441" s="22"/>
      <c r="AS441" s="22"/>
      <c r="AT441" s="22"/>
      <c r="AU441" s="22"/>
      <c r="AV441" s="22"/>
      <c r="AW441" s="22"/>
      <c r="AX441" s="22"/>
      <c r="AY441" s="22"/>
      <c r="AZ441" s="22"/>
      <c r="BA441" s="22"/>
    </row>
    <row r="442" spans="1:53" x14ac:dyDescent="0.25">
      <c r="A442" s="19" t="s">
        <v>3529</v>
      </c>
      <c r="K442" s="18"/>
      <c r="S442" s="183"/>
      <c r="T442" s="183"/>
      <c r="U442" s="183"/>
      <c r="AR442" s="22"/>
      <c r="AS442" s="22"/>
      <c r="AT442" s="22"/>
      <c r="AU442" s="22"/>
      <c r="AV442" s="22"/>
      <c r="AW442" s="22"/>
      <c r="AX442" s="22"/>
      <c r="AY442" s="22"/>
      <c r="AZ442" s="22"/>
      <c r="BA442" s="22"/>
    </row>
    <row r="443" spans="1:53" x14ac:dyDescent="0.25">
      <c r="A443" s="19" t="s">
        <v>3530</v>
      </c>
      <c r="K443" s="18"/>
      <c r="S443" s="183"/>
      <c r="T443" s="183"/>
      <c r="U443" s="183"/>
      <c r="AR443" s="22"/>
      <c r="AS443" s="22"/>
      <c r="AT443" s="22"/>
      <c r="AU443" s="22"/>
      <c r="AV443" s="22"/>
      <c r="AW443" s="22"/>
      <c r="AX443" s="22"/>
      <c r="AY443" s="22"/>
      <c r="AZ443" s="22"/>
      <c r="BA443" s="22"/>
    </row>
    <row r="444" spans="1:53" x14ac:dyDescent="0.25">
      <c r="A444" s="19" t="s">
        <v>3531</v>
      </c>
      <c r="K444" s="18"/>
      <c r="S444" s="183"/>
      <c r="T444" s="183"/>
      <c r="U444" s="183"/>
      <c r="AR444" s="22"/>
      <c r="AS444" s="22"/>
      <c r="AT444" s="22"/>
      <c r="AU444" s="22"/>
      <c r="AV444" s="22"/>
      <c r="AW444" s="22"/>
      <c r="AX444" s="22"/>
      <c r="AY444" s="22"/>
      <c r="AZ444" s="22"/>
      <c r="BA444" s="22"/>
    </row>
    <row r="445" spans="1:53" x14ac:dyDescent="0.25">
      <c r="A445" s="19" t="s">
        <v>3532</v>
      </c>
      <c r="K445" s="18"/>
      <c r="S445" s="183"/>
      <c r="T445" s="183"/>
      <c r="U445" s="183"/>
      <c r="AR445" s="22"/>
      <c r="AS445" s="22"/>
      <c r="AT445" s="22"/>
      <c r="AU445" s="22"/>
      <c r="AV445" s="22"/>
      <c r="AW445" s="22"/>
      <c r="AX445" s="22"/>
      <c r="AY445" s="22"/>
      <c r="AZ445" s="22"/>
      <c r="BA445" s="22"/>
    </row>
    <row r="446" spans="1:53" x14ac:dyDescent="0.25">
      <c r="A446" s="19" t="s">
        <v>3533</v>
      </c>
      <c r="K446" s="18"/>
      <c r="S446" s="183"/>
      <c r="T446" s="183"/>
      <c r="U446" s="183"/>
      <c r="AR446" s="22"/>
      <c r="AS446" s="22"/>
      <c r="AT446" s="22"/>
      <c r="AU446" s="22"/>
      <c r="AV446" s="22"/>
      <c r="AW446" s="22"/>
      <c r="AX446" s="22"/>
      <c r="AY446" s="22"/>
      <c r="AZ446" s="22"/>
      <c r="BA446" s="22"/>
    </row>
    <row r="447" spans="1:53" x14ac:dyDescent="0.25">
      <c r="A447" s="19" t="s">
        <v>3534</v>
      </c>
      <c r="K447" s="18"/>
      <c r="S447" s="183"/>
      <c r="T447" s="183"/>
      <c r="U447" s="183"/>
      <c r="AR447" s="22"/>
      <c r="AS447" s="22"/>
      <c r="AT447" s="22"/>
      <c r="AU447" s="22"/>
      <c r="AV447" s="22"/>
      <c r="AW447" s="22"/>
      <c r="AX447" s="22"/>
      <c r="AY447" s="22"/>
      <c r="AZ447" s="22"/>
      <c r="BA447" s="22"/>
    </row>
    <row r="448" spans="1:53" x14ac:dyDescent="0.25">
      <c r="A448" s="19" t="s">
        <v>3535</v>
      </c>
      <c r="K448" s="18"/>
      <c r="S448" s="183"/>
      <c r="T448" s="183"/>
      <c r="U448" s="183"/>
      <c r="AR448" s="22"/>
      <c r="AS448" s="22"/>
      <c r="AT448" s="22"/>
      <c r="AU448" s="22"/>
      <c r="AV448" s="22"/>
      <c r="AW448" s="22"/>
      <c r="AX448" s="22"/>
      <c r="AY448" s="22"/>
      <c r="AZ448" s="22"/>
      <c r="BA448" s="22"/>
    </row>
    <row r="449" spans="1:53" x14ac:dyDescent="0.25">
      <c r="A449" s="19" t="s">
        <v>3536</v>
      </c>
      <c r="K449" s="18"/>
      <c r="S449" s="183"/>
      <c r="T449" s="183"/>
      <c r="U449" s="183"/>
      <c r="AR449" s="22"/>
      <c r="AS449" s="22"/>
      <c r="AT449" s="22"/>
      <c r="AU449" s="22"/>
      <c r="AV449" s="22"/>
      <c r="AW449" s="22"/>
      <c r="AX449" s="22"/>
      <c r="AY449" s="22"/>
      <c r="AZ449" s="22"/>
      <c r="BA449" s="22"/>
    </row>
    <row r="450" spans="1:53" x14ac:dyDescent="0.25">
      <c r="A450" s="19" t="s">
        <v>3537</v>
      </c>
      <c r="K450" s="18"/>
      <c r="S450" s="183"/>
      <c r="T450" s="183"/>
      <c r="U450" s="183"/>
      <c r="AR450" s="22"/>
      <c r="AS450" s="22"/>
      <c r="AT450" s="22"/>
      <c r="AU450" s="22"/>
      <c r="AV450" s="22"/>
      <c r="AW450" s="22"/>
      <c r="AX450" s="22"/>
      <c r="AY450" s="22"/>
      <c r="AZ450" s="22"/>
      <c r="BA450" s="22"/>
    </row>
    <row r="451" spans="1:53" x14ac:dyDescent="0.25">
      <c r="A451" s="19" t="s">
        <v>3538</v>
      </c>
      <c r="K451" s="18"/>
      <c r="S451" s="183"/>
      <c r="T451" s="183"/>
      <c r="U451" s="183"/>
      <c r="AR451" s="22"/>
      <c r="AS451" s="22"/>
      <c r="AT451" s="22"/>
      <c r="AU451" s="22"/>
      <c r="AV451" s="22"/>
      <c r="AW451" s="22"/>
      <c r="AX451" s="22"/>
      <c r="AY451" s="22"/>
      <c r="AZ451" s="22"/>
      <c r="BA451" s="22"/>
    </row>
    <row r="452" spans="1:53" x14ac:dyDescent="0.25">
      <c r="A452" s="19" t="s">
        <v>3539</v>
      </c>
      <c r="K452" s="18"/>
      <c r="S452" s="183"/>
      <c r="T452" s="183"/>
      <c r="U452" s="183"/>
      <c r="AR452" s="22"/>
      <c r="AS452" s="22"/>
      <c r="AT452" s="22"/>
      <c r="AU452" s="22"/>
      <c r="AV452" s="22"/>
      <c r="AW452" s="22"/>
      <c r="AX452" s="22"/>
      <c r="AY452" s="22"/>
      <c r="AZ452" s="22"/>
      <c r="BA452" s="22"/>
    </row>
    <row r="453" spans="1:53" x14ac:dyDescent="0.25">
      <c r="A453" s="19" t="s">
        <v>3540</v>
      </c>
      <c r="K453" s="18"/>
      <c r="S453" s="183"/>
      <c r="T453" s="183"/>
      <c r="U453" s="183"/>
      <c r="AR453" s="22"/>
      <c r="AS453" s="22"/>
      <c r="AT453" s="22"/>
      <c r="AU453" s="22"/>
      <c r="AV453" s="22"/>
      <c r="AW453" s="22"/>
      <c r="AX453" s="22"/>
      <c r="AY453" s="22"/>
      <c r="AZ453" s="22"/>
      <c r="BA453" s="22"/>
    </row>
    <row r="454" spans="1:53" x14ac:dyDescent="0.25">
      <c r="A454" s="19" t="s">
        <v>3541</v>
      </c>
      <c r="K454" s="18"/>
      <c r="S454" s="183"/>
      <c r="T454" s="183"/>
      <c r="U454" s="183"/>
      <c r="AR454" s="22"/>
      <c r="AS454" s="22"/>
      <c r="AT454" s="22"/>
      <c r="AU454" s="22"/>
      <c r="AV454" s="22"/>
      <c r="AW454" s="22"/>
      <c r="AX454" s="22"/>
      <c r="AY454" s="22"/>
      <c r="AZ454" s="22"/>
      <c r="BA454" s="22"/>
    </row>
    <row r="455" spans="1:53" x14ac:dyDescent="0.25">
      <c r="A455" s="19" t="s">
        <v>3542</v>
      </c>
      <c r="K455" s="18"/>
      <c r="S455" s="183"/>
      <c r="T455" s="183"/>
      <c r="U455" s="183"/>
      <c r="AR455" s="22"/>
      <c r="AS455" s="22"/>
      <c r="AT455" s="22"/>
      <c r="AU455" s="22"/>
      <c r="AV455" s="22"/>
      <c r="AW455" s="22"/>
      <c r="AX455" s="22"/>
      <c r="AY455" s="22"/>
      <c r="AZ455" s="22"/>
      <c r="BA455" s="22"/>
    </row>
    <row r="456" spans="1:53" x14ac:dyDescent="0.25">
      <c r="A456" s="19" t="s">
        <v>3543</v>
      </c>
      <c r="K456" s="18"/>
      <c r="S456" s="183"/>
      <c r="T456" s="183"/>
      <c r="U456" s="183"/>
      <c r="AR456" s="22"/>
      <c r="AS456" s="22"/>
      <c r="AT456" s="22"/>
      <c r="AU456" s="22"/>
      <c r="AV456" s="22"/>
      <c r="AW456" s="22"/>
      <c r="AX456" s="22"/>
      <c r="AY456" s="22"/>
      <c r="AZ456" s="22"/>
      <c r="BA456" s="22"/>
    </row>
    <row r="457" spans="1:53" x14ac:dyDescent="0.25">
      <c r="A457" s="19" t="s">
        <v>3544</v>
      </c>
      <c r="K457" s="18"/>
      <c r="S457" s="183"/>
      <c r="T457" s="183"/>
      <c r="U457" s="183"/>
      <c r="AR457" s="22"/>
      <c r="AS457" s="22"/>
      <c r="AT457" s="22"/>
      <c r="AU457" s="22"/>
      <c r="AV457" s="22"/>
      <c r="AW457" s="22"/>
      <c r="AX457" s="22"/>
      <c r="AY457" s="22"/>
      <c r="AZ457" s="22"/>
      <c r="BA457" s="22"/>
    </row>
    <row r="458" spans="1:53" x14ac:dyDescent="0.25">
      <c r="A458" s="19" t="s">
        <v>3545</v>
      </c>
      <c r="K458" s="18"/>
      <c r="S458" s="183"/>
      <c r="T458" s="183"/>
      <c r="U458" s="183"/>
      <c r="AR458" s="22"/>
      <c r="AS458" s="22"/>
      <c r="AT458" s="22"/>
      <c r="AU458" s="22"/>
      <c r="AV458" s="22"/>
      <c r="AW458" s="22"/>
      <c r="AX458" s="22"/>
      <c r="AY458" s="22"/>
      <c r="AZ458" s="22"/>
      <c r="BA458" s="22"/>
    </row>
    <row r="459" spans="1:53" x14ac:dyDescent="0.25">
      <c r="A459" s="19" t="s">
        <v>3546</v>
      </c>
      <c r="K459" s="18"/>
      <c r="S459" s="183"/>
      <c r="T459" s="183"/>
      <c r="U459" s="183"/>
      <c r="AR459" s="22"/>
      <c r="AS459" s="22"/>
      <c r="AT459" s="22"/>
      <c r="AU459" s="22"/>
      <c r="AV459" s="22"/>
      <c r="AW459" s="22"/>
      <c r="AX459" s="22"/>
      <c r="AY459" s="22"/>
      <c r="AZ459" s="22"/>
      <c r="BA459" s="22"/>
    </row>
    <row r="460" spans="1:53" x14ac:dyDescent="0.25">
      <c r="A460" s="19" t="s">
        <v>3547</v>
      </c>
      <c r="K460" s="18"/>
      <c r="S460" s="183"/>
      <c r="T460" s="183"/>
      <c r="U460" s="183"/>
      <c r="AR460" s="22"/>
      <c r="AS460" s="22"/>
      <c r="AT460" s="22"/>
      <c r="AU460" s="22"/>
      <c r="AV460" s="22"/>
      <c r="AW460" s="22"/>
      <c r="AX460" s="22"/>
      <c r="AY460" s="22"/>
      <c r="AZ460" s="22"/>
      <c r="BA460" s="22"/>
    </row>
    <row r="461" spans="1:53" x14ac:dyDescent="0.25">
      <c r="A461" s="19" t="s">
        <v>3548</v>
      </c>
      <c r="K461" s="18"/>
      <c r="S461" s="183"/>
      <c r="T461" s="183"/>
      <c r="U461" s="183"/>
      <c r="AR461" s="22"/>
      <c r="AS461" s="22"/>
      <c r="AT461" s="22"/>
      <c r="AU461" s="22"/>
      <c r="AV461" s="22"/>
      <c r="AW461" s="22"/>
      <c r="AX461" s="22"/>
      <c r="AY461" s="22"/>
      <c r="AZ461" s="22"/>
      <c r="BA461" s="22"/>
    </row>
    <row r="462" spans="1:53" x14ac:dyDescent="0.25">
      <c r="A462" s="19" t="s">
        <v>3549</v>
      </c>
      <c r="K462" s="18"/>
      <c r="S462" s="183"/>
      <c r="T462" s="183"/>
      <c r="U462" s="183"/>
      <c r="AR462" s="22"/>
      <c r="AS462" s="22"/>
      <c r="AT462" s="22"/>
      <c r="AU462" s="22"/>
      <c r="AV462" s="22"/>
      <c r="AW462" s="22"/>
      <c r="AX462" s="22"/>
      <c r="AY462" s="22"/>
      <c r="AZ462" s="22"/>
      <c r="BA462" s="22"/>
    </row>
    <row r="463" spans="1:53" x14ac:dyDescent="0.25">
      <c r="A463" s="19" t="s">
        <v>3550</v>
      </c>
      <c r="K463" s="18"/>
      <c r="S463" s="183"/>
      <c r="T463" s="183"/>
      <c r="U463" s="183"/>
      <c r="AR463" s="22"/>
      <c r="AS463" s="22"/>
      <c r="AT463" s="22"/>
      <c r="AU463" s="22"/>
      <c r="AV463" s="22"/>
      <c r="AW463" s="22"/>
      <c r="AX463" s="22"/>
      <c r="AY463" s="22"/>
      <c r="AZ463" s="22"/>
      <c r="BA463" s="22"/>
    </row>
    <row r="464" spans="1:53" x14ac:dyDescent="0.25">
      <c r="A464" s="19" t="s">
        <v>3551</v>
      </c>
      <c r="K464" s="18"/>
      <c r="S464" s="183"/>
      <c r="T464" s="183"/>
      <c r="U464" s="183"/>
      <c r="AR464" s="22"/>
      <c r="AS464" s="22"/>
      <c r="AT464" s="22"/>
      <c r="AU464" s="22"/>
      <c r="AV464" s="22"/>
      <c r="AW464" s="22"/>
      <c r="AX464" s="22"/>
      <c r="AY464" s="22"/>
      <c r="AZ464" s="22"/>
      <c r="BA464" s="22"/>
    </row>
    <row r="465" spans="1:53" x14ac:dyDescent="0.25">
      <c r="A465" s="19" t="s">
        <v>3552</v>
      </c>
      <c r="K465" s="18"/>
      <c r="S465" s="183"/>
      <c r="T465" s="183"/>
      <c r="U465" s="183"/>
      <c r="AR465" s="22"/>
      <c r="AS465" s="22"/>
      <c r="AT465" s="22"/>
      <c r="AU465" s="22"/>
      <c r="AV465" s="22"/>
      <c r="AW465" s="22"/>
      <c r="AX465" s="22"/>
      <c r="AY465" s="22"/>
      <c r="AZ465" s="22"/>
      <c r="BA465" s="22"/>
    </row>
    <row r="466" spans="1:53" x14ac:dyDescent="0.25">
      <c r="A466" s="19" t="s">
        <v>3553</v>
      </c>
      <c r="K466" s="18"/>
      <c r="S466" s="183"/>
      <c r="T466" s="183"/>
      <c r="U466" s="183"/>
      <c r="AR466" s="22"/>
      <c r="AS466" s="22"/>
      <c r="AT466" s="22"/>
      <c r="AU466" s="22"/>
      <c r="AV466" s="22"/>
      <c r="AW466" s="22"/>
      <c r="AX466" s="22"/>
      <c r="AY466" s="22"/>
      <c r="AZ466" s="22"/>
      <c r="BA466" s="22"/>
    </row>
    <row r="467" spans="1:53" x14ac:dyDescent="0.25">
      <c r="A467" s="19" t="s">
        <v>3554</v>
      </c>
      <c r="K467" s="18"/>
      <c r="S467" s="183"/>
      <c r="T467" s="183"/>
      <c r="U467" s="183"/>
      <c r="AR467" s="22"/>
      <c r="AS467" s="22"/>
      <c r="AT467" s="22"/>
      <c r="AU467" s="22"/>
      <c r="AV467" s="22"/>
      <c r="AW467" s="22"/>
      <c r="AX467" s="22"/>
      <c r="AY467" s="22"/>
      <c r="AZ467" s="22"/>
      <c r="BA467" s="22"/>
    </row>
    <row r="468" spans="1:53" x14ac:dyDescent="0.25">
      <c r="A468" s="19" t="s">
        <v>3555</v>
      </c>
      <c r="K468" s="18"/>
      <c r="S468" s="183"/>
      <c r="T468" s="183"/>
      <c r="U468" s="183"/>
      <c r="AR468" s="22"/>
      <c r="AS468" s="22"/>
      <c r="AT468" s="22"/>
      <c r="AU468" s="22"/>
      <c r="AV468" s="22"/>
      <c r="AW468" s="22"/>
      <c r="AX468" s="22"/>
      <c r="AY468" s="22"/>
      <c r="AZ468" s="22"/>
      <c r="BA468" s="22"/>
    </row>
    <row r="469" spans="1:53" x14ac:dyDescent="0.25">
      <c r="A469" s="19" t="s">
        <v>3556</v>
      </c>
      <c r="K469" s="18"/>
      <c r="S469" s="183"/>
      <c r="T469" s="183"/>
      <c r="U469" s="183"/>
      <c r="AR469" s="22"/>
      <c r="AS469" s="22"/>
      <c r="AT469" s="22"/>
      <c r="AU469" s="22"/>
      <c r="AV469" s="22"/>
      <c r="AW469" s="22"/>
      <c r="AX469" s="22"/>
      <c r="AY469" s="22"/>
      <c r="AZ469" s="22"/>
      <c r="BA469" s="22"/>
    </row>
    <row r="470" spans="1:53" x14ac:dyDescent="0.25">
      <c r="A470" s="19" t="s">
        <v>3557</v>
      </c>
      <c r="K470" s="18"/>
      <c r="S470" s="183"/>
      <c r="T470" s="183"/>
      <c r="U470" s="183"/>
      <c r="AR470" s="22"/>
      <c r="AS470" s="22"/>
      <c r="AT470" s="22"/>
      <c r="AU470" s="22"/>
      <c r="AV470" s="22"/>
      <c r="AW470" s="22"/>
      <c r="AX470" s="22"/>
      <c r="AY470" s="22"/>
      <c r="AZ470" s="22"/>
      <c r="BA470" s="22"/>
    </row>
    <row r="471" spans="1:53" x14ac:dyDescent="0.25">
      <c r="A471" s="19" t="s">
        <v>3558</v>
      </c>
      <c r="K471" s="18"/>
      <c r="S471" s="183"/>
      <c r="T471" s="183"/>
      <c r="U471" s="183"/>
      <c r="AR471" s="22"/>
      <c r="AS471" s="22"/>
      <c r="AT471" s="22"/>
      <c r="AU471" s="22"/>
      <c r="AV471" s="22"/>
      <c r="AW471" s="22"/>
      <c r="AX471" s="22"/>
      <c r="AY471" s="22"/>
      <c r="AZ471" s="22"/>
      <c r="BA471" s="22"/>
    </row>
    <row r="472" spans="1:53" x14ac:dyDescent="0.25">
      <c r="A472" s="19" t="s">
        <v>3221</v>
      </c>
      <c r="K472" s="18"/>
      <c r="S472" s="183"/>
      <c r="T472" s="183"/>
      <c r="U472" s="183"/>
      <c r="AR472" s="22"/>
      <c r="AS472" s="22"/>
      <c r="AT472" s="22"/>
      <c r="AU472" s="22"/>
      <c r="AV472" s="22"/>
      <c r="AW472" s="22"/>
      <c r="AX472" s="22"/>
      <c r="AY472" s="22"/>
      <c r="AZ472" s="22"/>
      <c r="BA472" s="22"/>
    </row>
    <row r="473" spans="1:53" x14ac:dyDescent="0.25">
      <c r="A473" s="19" t="s">
        <v>3559</v>
      </c>
      <c r="K473" s="18"/>
      <c r="S473" s="183"/>
      <c r="T473" s="183"/>
      <c r="U473" s="183"/>
      <c r="AR473" s="22"/>
      <c r="AS473" s="22"/>
      <c r="AT473" s="22"/>
      <c r="AU473" s="22"/>
      <c r="AV473" s="22"/>
      <c r="AW473" s="22"/>
      <c r="AX473" s="22"/>
      <c r="AY473" s="22"/>
      <c r="AZ473" s="22"/>
      <c r="BA473" s="22"/>
    </row>
    <row r="474" spans="1:53" x14ac:dyDescent="0.25">
      <c r="A474" s="19" t="s">
        <v>3560</v>
      </c>
      <c r="K474" s="18"/>
      <c r="S474" s="183"/>
      <c r="T474" s="183"/>
      <c r="U474" s="183"/>
      <c r="AR474" s="22"/>
      <c r="AS474" s="22"/>
      <c r="AT474" s="22"/>
      <c r="AU474" s="22"/>
      <c r="AV474" s="22"/>
      <c r="AW474" s="22"/>
      <c r="AX474" s="22"/>
      <c r="AY474" s="22"/>
      <c r="AZ474" s="22"/>
      <c r="BA474" s="22"/>
    </row>
    <row r="475" spans="1:53" x14ac:dyDescent="0.25">
      <c r="A475" s="19" t="s">
        <v>3561</v>
      </c>
      <c r="K475" s="18"/>
      <c r="S475" s="183"/>
      <c r="T475" s="183"/>
      <c r="U475" s="183"/>
      <c r="AR475" s="22"/>
      <c r="AS475" s="22"/>
      <c r="AT475" s="22"/>
      <c r="AU475" s="22"/>
      <c r="AV475" s="22"/>
      <c r="AW475" s="22"/>
      <c r="AX475" s="22"/>
      <c r="AY475" s="22"/>
      <c r="AZ475" s="22"/>
      <c r="BA475" s="22"/>
    </row>
    <row r="476" spans="1:53" x14ac:dyDescent="0.25">
      <c r="A476" s="19" t="s">
        <v>3562</v>
      </c>
      <c r="K476" s="18"/>
      <c r="S476" s="183"/>
      <c r="T476" s="183"/>
      <c r="U476" s="183"/>
      <c r="AR476" s="22"/>
      <c r="AS476" s="22"/>
      <c r="AT476" s="22"/>
      <c r="AU476" s="22"/>
      <c r="AV476" s="22"/>
      <c r="AW476" s="22"/>
      <c r="AX476" s="22"/>
      <c r="AY476" s="22"/>
      <c r="AZ476" s="22"/>
      <c r="BA476" s="22"/>
    </row>
    <row r="477" spans="1:53" x14ac:dyDescent="0.25">
      <c r="A477" s="19" t="s">
        <v>3236</v>
      </c>
      <c r="K477" s="18"/>
      <c r="S477" s="183"/>
      <c r="T477" s="183"/>
      <c r="U477" s="183"/>
      <c r="AR477" s="22"/>
      <c r="AS477" s="22"/>
      <c r="AT477" s="22"/>
      <c r="AU477" s="22"/>
      <c r="AV477" s="22"/>
      <c r="AW477" s="22"/>
      <c r="AX477" s="22"/>
      <c r="AY477" s="22"/>
      <c r="AZ477" s="22"/>
      <c r="BA477" s="22"/>
    </row>
    <row r="478" spans="1:53" x14ac:dyDescent="0.25">
      <c r="A478" s="19" t="s">
        <v>3242</v>
      </c>
      <c r="K478" s="18"/>
      <c r="S478" s="183"/>
      <c r="T478" s="183"/>
      <c r="U478" s="183"/>
      <c r="AR478" s="22"/>
      <c r="AS478" s="22"/>
      <c r="AT478" s="22"/>
      <c r="AU478" s="22"/>
      <c r="AV478" s="22"/>
      <c r="AW478" s="22"/>
      <c r="AX478" s="22"/>
      <c r="AY478" s="22"/>
      <c r="AZ478" s="22"/>
      <c r="BA478" s="22"/>
    </row>
    <row r="479" spans="1:53" x14ac:dyDescent="0.25">
      <c r="A479" s="19" t="s">
        <v>3563</v>
      </c>
      <c r="K479" s="18"/>
      <c r="S479" s="183"/>
      <c r="T479" s="183"/>
      <c r="U479" s="183"/>
      <c r="AR479" s="22"/>
      <c r="AS479" s="22"/>
      <c r="AT479" s="22"/>
      <c r="AU479" s="22"/>
      <c r="AV479" s="22"/>
      <c r="AW479" s="22"/>
      <c r="AX479" s="22"/>
      <c r="AY479" s="22"/>
      <c r="AZ479" s="22"/>
      <c r="BA479" s="22"/>
    </row>
    <row r="480" spans="1:53" x14ac:dyDescent="0.25">
      <c r="A480" s="19" t="s">
        <v>3564</v>
      </c>
      <c r="K480" s="18"/>
      <c r="S480" s="183"/>
      <c r="T480" s="183"/>
      <c r="U480" s="183"/>
      <c r="AR480" s="22"/>
      <c r="AS480" s="22"/>
      <c r="AT480" s="22"/>
      <c r="AU480" s="22"/>
      <c r="AV480" s="22"/>
      <c r="AW480" s="22"/>
      <c r="AX480" s="22"/>
      <c r="AY480" s="22"/>
      <c r="AZ480" s="22"/>
      <c r="BA480" s="22"/>
    </row>
    <row r="481" spans="1:53" x14ac:dyDescent="0.25">
      <c r="A481" s="19" t="s">
        <v>3249</v>
      </c>
      <c r="K481" s="18"/>
      <c r="S481" s="183"/>
      <c r="T481" s="183"/>
      <c r="U481" s="183"/>
      <c r="AR481" s="22"/>
      <c r="AS481" s="22"/>
      <c r="AT481" s="22"/>
      <c r="AU481" s="22"/>
      <c r="AV481" s="22"/>
      <c r="AW481" s="22"/>
      <c r="AX481" s="22"/>
      <c r="AY481" s="22"/>
      <c r="AZ481" s="22"/>
      <c r="BA481" s="22"/>
    </row>
    <row r="482" spans="1:53" x14ac:dyDescent="0.25">
      <c r="A482" s="19" t="s">
        <v>3249</v>
      </c>
      <c r="K482" s="18"/>
      <c r="S482" s="183"/>
      <c r="T482" s="183"/>
      <c r="U482" s="183"/>
      <c r="AR482" s="22"/>
      <c r="AS482" s="22"/>
      <c r="AT482" s="22"/>
      <c r="AU482" s="22"/>
      <c r="AV482" s="22"/>
      <c r="AW482" s="22"/>
      <c r="AX482" s="22"/>
      <c r="AY482" s="22"/>
      <c r="AZ482" s="22"/>
      <c r="BA482" s="22"/>
    </row>
    <row r="483" spans="1:53" x14ac:dyDescent="0.25">
      <c r="A483" s="19" t="s">
        <v>3565</v>
      </c>
      <c r="K483" s="18"/>
      <c r="S483" s="183"/>
      <c r="T483" s="183"/>
      <c r="U483" s="183"/>
      <c r="AR483" s="22"/>
      <c r="AS483" s="22"/>
      <c r="AT483" s="22"/>
      <c r="AU483" s="22"/>
      <c r="AV483" s="22"/>
      <c r="AW483" s="22"/>
      <c r="AX483" s="22"/>
      <c r="AY483" s="22"/>
      <c r="AZ483" s="22"/>
      <c r="BA483" s="22"/>
    </row>
    <row r="484" spans="1:53" x14ac:dyDescent="0.25">
      <c r="A484" s="19" t="s">
        <v>3566</v>
      </c>
      <c r="K484" s="18"/>
      <c r="S484" s="183"/>
      <c r="T484" s="183"/>
      <c r="U484" s="183"/>
      <c r="AR484" s="22"/>
      <c r="AS484" s="22"/>
      <c r="AT484" s="22"/>
      <c r="AU484" s="22"/>
      <c r="AV484" s="22"/>
      <c r="AW484" s="22"/>
      <c r="AX484" s="22"/>
      <c r="AY484" s="22"/>
      <c r="AZ484" s="22"/>
      <c r="BA484" s="22"/>
    </row>
    <row r="485" spans="1:53" x14ac:dyDescent="0.25">
      <c r="A485" s="19" t="s">
        <v>3567</v>
      </c>
      <c r="K485" s="18"/>
      <c r="S485" s="183"/>
      <c r="T485" s="183"/>
      <c r="U485" s="183"/>
      <c r="AR485" s="22"/>
      <c r="AS485" s="22"/>
      <c r="AT485" s="22"/>
      <c r="AU485" s="22"/>
      <c r="AV485" s="22"/>
      <c r="AW485" s="22"/>
      <c r="AX485" s="22"/>
      <c r="AY485" s="22"/>
      <c r="AZ485" s="22"/>
      <c r="BA485" s="22"/>
    </row>
    <row r="486" spans="1:53" x14ac:dyDescent="0.25">
      <c r="A486" s="19" t="s">
        <v>3568</v>
      </c>
      <c r="K486" s="18"/>
      <c r="S486" s="183"/>
      <c r="T486" s="183"/>
      <c r="U486" s="183"/>
      <c r="AR486" s="22"/>
      <c r="AS486" s="22"/>
      <c r="AT486" s="22"/>
      <c r="AU486" s="22"/>
      <c r="AV486" s="22"/>
      <c r="AW486" s="22"/>
      <c r="AX486" s="22"/>
      <c r="AY486" s="22"/>
      <c r="AZ486" s="22"/>
      <c r="BA486" s="22"/>
    </row>
    <row r="487" spans="1:53" x14ac:dyDescent="0.25">
      <c r="A487" s="19" t="s">
        <v>3569</v>
      </c>
      <c r="K487" s="18"/>
      <c r="S487" s="183"/>
      <c r="T487" s="183"/>
      <c r="U487" s="183"/>
      <c r="AR487" s="22"/>
      <c r="AS487" s="22"/>
      <c r="AT487" s="22"/>
      <c r="AU487" s="22"/>
      <c r="AV487" s="22"/>
      <c r="AW487" s="22"/>
      <c r="AX487" s="22"/>
      <c r="AY487" s="22"/>
      <c r="AZ487" s="22"/>
      <c r="BA487" s="22"/>
    </row>
    <row r="488" spans="1:53" x14ac:dyDescent="0.25">
      <c r="A488" s="19" t="s">
        <v>3570</v>
      </c>
      <c r="K488" s="18"/>
      <c r="S488" s="183"/>
      <c r="T488" s="183"/>
      <c r="U488" s="183"/>
      <c r="AR488" s="22"/>
      <c r="AS488" s="22"/>
      <c r="AT488" s="22"/>
      <c r="AU488" s="22"/>
      <c r="AV488" s="22"/>
      <c r="AW488" s="22"/>
      <c r="AX488" s="22"/>
      <c r="AY488" s="22"/>
      <c r="AZ488" s="22"/>
      <c r="BA488" s="22"/>
    </row>
    <row r="489" spans="1:53" x14ac:dyDescent="0.25">
      <c r="A489" s="19" t="s">
        <v>3571</v>
      </c>
      <c r="K489" s="18"/>
      <c r="S489" s="183"/>
      <c r="T489" s="183"/>
      <c r="U489" s="183"/>
      <c r="AR489" s="22"/>
      <c r="AS489" s="22"/>
      <c r="AT489" s="22"/>
      <c r="AU489" s="22"/>
      <c r="AV489" s="22"/>
      <c r="AW489" s="22"/>
      <c r="AX489" s="22"/>
      <c r="AY489" s="22"/>
      <c r="AZ489" s="22"/>
      <c r="BA489" s="22"/>
    </row>
    <row r="490" spans="1:53" x14ac:dyDescent="0.25">
      <c r="A490" s="19" t="s">
        <v>3572</v>
      </c>
      <c r="K490" s="18"/>
      <c r="S490" s="183"/>
      <c r="T490" s="183"/>
      <c r="U490" s="183"/>
      <c r="AR490" s="22"/>
      <c r="AS490" s="22"/>
      <c r="AT490" s="22"/>
      <c r="AU490" s="22"/>
      <c r="AV490" s="22"/>
      <c r="AW490" s="22"/>
      <c r="AX490" s="22"/>
      <c r="AY490" s="22"/>
      <c r="AZ490" s="22"/>
      <c r="BA490" s="22"/>
    </row>
    <row r="491" spans="1:53" x14ac:dyDescent="0.25">
      <c r="A491" s="19" t="s">
        <v>3573</v>
      </c>
      <c r="K491" s="18"/>
      <c r="S491" s="183"/>
      <c r="T491" s="183"/>
      <c r="U491" s="183"/>
      <c r="AR491" s="22"/>
      <c r="AS491" s="22"/>
      <c r="AT491" s="22"/>
      <c r="AU491" s="22"/>
      <c r="AV491" s="22"/>
      <c r="AW491" s="22"/>
      <c r="AX491" s="22"/>
      <c r="AY491" s="22"/>
      <c r="AZ491" s="22"/>
      <c r="BA491" s="22"/>
    </row>
    <row r="492" spans="1:53" x14ac:dyDescent="0.25">
      <c r="A492" s="19" t="s">
        <v>3574</v>
      </c>
      <c r="K492" s="18"/>
      <c r="S492" s="183"/>
      <c r="T492" s="183"/>
      <c r="U492" s="183"/>
      <c r="AR492" s="22"/>
      <c r="AS492" s="22"/>
      <c r="AT492" s="22"/>
      <c r="AU492" s="22"/>
      <c r="AV492" s="22"/>
      <c r="AW492" s="22"/>
      <c r="AX492" s="22"/>
      <c r="AY492" s="22"/>
      <c r="AZ492" s="22"/>
      <c r="BA492" s="22"/>
    </row>
    <row r="493" spans="1:53" x14ac:dyDescent="0.25">
      <c r="A493" s="19" t="s">
        <v>3575</v>
      </c>
      <c r="K493" s="18"/>
      <c r="S493" s="183"/>
      <c r="T493" s="183"/>
      <c r="U493" s="183"/>
      <c r="AR493" s="22"/>
      <c r="AS493" s="22"/>
      <c r="AT493" s="22"/>
      <c r="AU493" s="22"/>
      <c r="AV493" s="22"/>
      <c r="AW493" s="22"/>
      <c r="AX493" s="22"/>
      <c r="AY493" s="22"/>
      <c r="AZ493" s="22"/>
      <c r="BA493" s="22"/>
    </row>
    <row r="494" spans="1:53" x14ac:dyDescent="0.25">
      <c r="A494" s="19" t="s">
        <v>3576</v>
      </c>
      <c r="K494" s="18"/>
      <c r="S494" s="183"/>
      <c r="T494" s="183"/>
      <c r="U494" s="183"/>
      <c r="AR494" s="22"/>
      <c r="AS494" s="22"/>
      <c r="AT494" s="22"/>
      <c r="AU494" s="22"/>
      <c r="AV494" s="22"/>
      <c r="AW494" s="22"/>
      <c r="AX494" s="22"/>
      <c r="AY494" s="22"/>
      <c r="AZ494" s="22"/>
      <c r="BA494" s="22"/>
    </row>
    <row r="495" spans="1:53" x14ac:dyDescent="0.25">
      <c r="A495" s="19" t="s">
        <v>3577</v>
      </c>
      <c r="K495" s="18"/>
      <c r="S495" s="183"/>
      <c r="T495" s="183"/>
      <c r="U495" s="183"/>
      <c r="AR495" s="22"/>
      <c r="AS495" s="22"/>
      <c r="AT495" s="22"/>
      <c r="AU495" s="22"/>
      <c r="AV495" s="22"/>
      <c r="AW495" s="22"/>
      <c r="AX495" s="22"/>
      <c r="AY495" s="22"/>
      <c r="AZ495" s="22"/>
      <c r="BA495" s="22"/>
    </row>
    <row r="496" spans="1:53" x14ac:dyDescent="0.25">
      <c r="A496" s="19" t="s">
        <v>3578</v>
      </c>
      <c r="K496" s="18"/>
      <c r="S496" s="183"/>
      <c r="T496" s="183"/>
      <c r="U496" s="183"/>
      <c r="AR496" s="22"/>
      <c r="AS496" s="22"/>
      <c r="AT496" s="22"/>
      <c r="AU496" s="22"/>
      <c r="AV496" s="22"/>
      <c r="AW496" s="22"/>
      <c r="AX496" s="22"/>
      <c r="AY496" s="22"/>
      <c r="AZ496" s="22"/>
      <c r="BA496" s="22"/>
    </row>
    <row r="497" spans="1:53" x14ac:dyDescent="0.25">
      <c r="A497" s="19" t="s">
        <v>3579</v>
      </c>
      <c r="K497" s="18"/>
      <c r="S497" s="183"/>
      <c r="T497" s="183"/>
      <c r="U497" s="183"/>
      <c r="AR497" s="22"/>
      <c r="AS497" s="22"/>
      <c r="AT497" s="22"/>
      <c r="AU497" s="22"/>
      <c r="AV497" s="22"/>
      <c r="AW497" s="22"/>
      <c r="AX497" s="22"/>
      <c r="AY497" s="22"/>
      <c r="AZ497" s="22"/>
      <c r="BA497" s="22"/>
    </row>
    <row r="498" spans="1:53" x14ac:dyDescent="0.25">
      <c r="A498" s="19" t="s">
        <v>3580</v>
      </c>
      <c r="K498" s="18"/>
      <c r="S498" s="183"/>
      <c r="T498" s="183"/>
      <c r="U498" s="183"/>
      <c r="AR498" s="22"/>
      <c r="AS498" s="22"/>
      <c r="AT498" s="22"/>
      <c r="AU498" s="22"/>
      <c r="AV498" s="22"/>
      <c r="AW498" s="22"/>
      <c r="AX498" s="22"/>
      <c r="AY498" s="22"/>
      <c r="AZ498" s="22"/>
      <c r="BA498" s="22"/>
    </row>
    <row r="499" spans="1:53" x14ac:dyDescent="0.25">
      <c r="A499" s="19" t="s">
        <v>3581</v>
      </c>
      <c r="K499" s="18"/>
      <c r="S499" s="183"/>
      <c r="T499" s="183"/>
      <c r="U499" s="183"/>
      <c r="AR499" s="22"/>
      <c r="AS499" s="22"/>
      <c r="AT499" s="22"/>
      <c r="AU499" s="22"/>
      <c r="AV499" s="22"/>
      <c r="AW499" s="22"/>
      <c r="AX499" s="22"/>
      <c r="AY499" s="22"/>
      <c r="AZ499" s="22"/>
      <c r="BA499" s="22"/>
    </row>
    <row r="500" spans="1:53" x14ac:dyDescent="0.25">
      <c r="A500" s="19" t="s">
        <v>3582</v>
      </c>
      <c r="K500" s="18"/>
      <c r="S500" s="183"/>
      <c r="T500" s="183"/>
      <c r="U500" s="183"/>
      <c r="AR500" s="22"/>
      <c r="AS500" s="22"/>
      <c r="AT500" s="22"/>
      <c r="AU500" s="22"/>
      <c r="AV500" s="22"/>
      <c r="AW500" s="22"/>
      <c r="AX500" s="22"/>
      <c r="AY500" s="22"/>
      <c r="AZ500" s="22"/>
      <c r="BA500" s="22"/>
    </row>
    <row r="501" spans="1:53" x14ac:dyDescent="0.25">
      <c r="A501" s="19" t="s">
        <v>3583</v>
      </c>
      <c r="K501" s="18"/>
      <c r="S501" s="183"/>
      <c r="T501" s="183"/>
      <c r="U501" s="183"/>
      <c r="AR501" s="22"/>
      <c r="AS501" s="22"/>
      <c r="AT501" s="22"/>
      <c r="AU501" s="22"/>
      <c r="AV501" s="22"/>
      <c r="AW501" s="22"/>
      <c r="AX501" s="22"/>
      <c r="AY501" s="22"/>
      <c r="AZ501" s="22"/>
      <c r="BA501" s="22"/>
    </row>
    <row r="502" spans="1:53" x14ac:dyDescent="0.25">
      <c r="A502" s="19" t="s">
        <v>3584</v>
      </c>
      <c r="K502" s="18"/>
      <c r="S502" s="183"/>
      <c r="T502" s="183"/>
      <c r="U502" s="183"/>
      <c r="AR502" s="22"/>
      <c r="AS502" s="22"/>
      <c r="AT502" s="22"/>
      <c r="AU502" s="22"/>
      <c r="AV502" s="22"/>
      <c r="AW502" s="22"/>
      <c r="AX502" s="22"/>
      <c r="AY502" s="22"/>
      <c r="AZ502" s="22"/>
      <c r="BA502" s="22"/>
    </row>
    <row r="503" spans="1:53" x14ac:dyDescent="0.25">
      <c r="A503" s="19" t="s">
        <v>3585</v>
      </c>
      <c r="K503" s="18"/>
      <c r="S503" s="183"/>
      <c r="T503" s="183"/>
      <c r="U503" s="183"/>
      <c r="AR503" s="22"/>
      <c r="AS503" s="22"/>
      <c r="AT503" s="22"/>
      <c r="AU503" s="22"/>
      <c r="AV503" s="22"/>
      <c r="AW503" s="22"/>
      <c r="AX503" s="22"/>
      <c r="AY503" s="22"/>
      <c r="AZ503" s="22"/>
      <c r="BA503" s="22"/>
    </row>
    <row r="504" spans="1:53" x14ac:dyDescent="0.25">
      <c r="A504" s="19" t="s">
        <v>3586</v>
      </c>
      <c r="K504" s="18"/>
      <c r="S504" s="183"/>
      <c r="T504" s="183"/>
      <c r="U504" s="183"/>
      <c r="AR504" s="22"/>
      <c r="AS504" s="22"/>
      <c r="AT504" s="22"/>
      <c r="AU504" s="22"/>
      <c r="AV504" s="22"/>
      <c r="AW504" s="22"/>
      <c r="AX504" s="22"/>
      <c r="AY504" s="22"/>
      <c r="AZ504" s="22"/>
      <c r="BA504" s="22"/>
    </row>
    <row r="505" spans="1:53" x14ac:dyDescent="0.25">
      <c r="A505" s="19" t="s">
        <v>3587</v>
      </c>
      <c r="K505" s="18"/>
      <c r="S505" s="183"/>
      <c r="T505" s="183"/>
      <c r="U505" s="183"/>
      <c r="AR505" s="22"/>
      <c r="AS505" s="22"/>
      <c r="AT505" s="22"/>
      <c r="AU505" s="22"/>
      <c r="AV505" s="22"/>
      <c r="AW505" s="22"/>
      <c r="AX505" s="22"/>
      <c r="AY505" s="22"/>
      <c r="AZ505" s="22"/>
      <c r="BA505" s="22"/>
    </row>
    <row r="506" spans="1:53" x14ac:dyDescent="0.25">
      <c r="A506" s="19" t="s">
        <v>3588</v>
      </c>
      <c r="K506" s="18"/>
      <c r="S506" s="183"/>
      <c r="T506" s="183"/>
      <c r="U506" s="183"/>
      <c r="AR506" s="22"/>
      <c r="AS506" s="22"/>
      <c r="AT506" s="22"/>
      <c r="AU506" s="22"/>
      <c r="AV506" s="22"/>
      <c r="AW506" s="22"/>
      <c r="AX506" s="22"/>
      <c r="AY506" s="22"/>
      <c r="AZ506" s="22"/>
      <c r="BA506" s="22"/>
    </row>
    <row r="507" spans="1:53" x14ac:dyDescent="0.25">
      <c r="A507" s="19" t="s">
        <v>3589</v>
      </c>
      <c r="K507" s="18"/>
      <c r="S507" s="183"/>
      <c r="T507" s="183"/>
      <c r="U507" s="183"/>
      <c r="AR507" s="22"/>
      <c r="AS507" s="22"/>
      <c r="AT507" s="22"/>
      <c r="AU507" s="22"/>
      <c r="AV507" s="22"/>
      <c r="AW507" s="22"/>
      <c r="AX507" s="22"/>
      <c r="AY507" s="22"/>
      <c r="AZ507" s="22"/>
      <c r="BA507" s="22"/>
    </row>
    <row r="508" spans="1:53" x14ac:dyDescent="0.25">
      <c r="A508" s="19" t="s">
        <v>3590</v>
      </c>
      <c r="K508" s="18"/>
      <c r="S508" s="183"/>
      <c r="T508" s="183"/>
      <c r="U508" s="183"/>
      <c r="AR508" s="22"/>
      <c r="AS508" s="22"/>
      <c r="AT508" s="22"/>
      <c r="AU508" s="22"/>
      <c r="AV508" s="22"/>
      <c r="AW508" s="22"/>
      <c r="AX508" s="22"/>
      <c r="AY508" s="22"/>
      <c r="AZ508" s="22"/>
      <c r="BA508" s="22"/>
    </row>
    <row r="509" spans="1:53" x14ac:dyDescent="0.25">
      <c r="A509" s="19" t="s">
        <v>3591</v>
      </c>
      <c r="K509" s="18"/>
      <c r="S509" s="183"/>
      <c r="T509" s="183"/>
      <c r="U509" s="183"/>
      <c r="AR509" s="22"/>
      <c r="AS509" s="22"/>
      <c r="AT509" s="22"/>
      <c r="AU509" s="22"/>
      <c r="AV509" s="22"/>
      <c r="AW509" s="22"/>
      <c r="AX509" s="22"/>
      <c r="AY509" s="22"/>
      <c r="AZ509" s="22"/>
      <c r="BA509" s="22"/>
    </row>
    <row r="510" spans="1:53" x14ac:dyDescent="0.25">
      <c r="A510" s="19" t="s">
        <v>3592</v>
      </c>
      <c r="K510" s="18"/>
      <c r="S510" s="183"/>
      <c r="T510" s="183"/>
      <c r="U510" s="183"/>
      <c r="AR510" s="22"/>
      <c r="AS510" s="22"/>
      <c r="AT510" s="22"/>
      <c r="AU510" s="22"/>
      <c r="AV510" s="22"/>
      <c r="AW510" s="22"/>
      <c r="AX510" s="22"/>
      <c r="AY510" s="22"/>
      <c r="AZ510" s="22"/>
      <c r="BA510" s="22"/>
    </row>
    <row r="511" spans="1:53" x14ac:dyDescent="0.25">
      <c r="A511" s="19" t="s">
        <v>3593</v>
      </c>
      <c r="K511" s="18"/>
      <c r="S511" s="183"/>
      <c r="T511" s="183"/>
      <c r="U511" s="183"/>
      <c r="AR511" s="22"/>
      <c r="AS511" s="22"/>
      <c r="AT511" s="22"/>
      <c r="AU511" s="22"/>
      <c r="AV511" s="22"/>
      <c r="AW511" s="22"/>
      <c r="AX511" s="22"/>
      <c r="AY511" s="22"/>
      <c r="AZ511" s="22"/>
      <c r="BA511" s="22"/>
    </row>
    <row r="512" spans="1:53" x14ac:dyDescent="0.25">
      <c r="A512" s="19" t="s">
        <v>3594</v>
      </c>
      <c r="K512" s="18"/>
      <c r="S512" s="183"/>
      <c r="T512" s="183"/>
      <c r="U512" s="183"/>
      <c r="AR512" s="22"/>
      <c r="AS512" s="22"/>
      <c r="AT512" s="22"/>
      <c r="AU512" s="22"/>
      <c r="AV512" s="22"/>
      <c r="AW512" s="22"/>
      <c r="AX512" s="22"/>
      <c r="AY512" s="22"/>
      <c r="AZ512" s="22"/>
      <c r="BA512" s="22"/>
    </row>
    <row r="513" spans="1:53" x14ac:dyDescent="0.25">
      <c r="A513" s="19" t="s">
        <v>3595</v>
      </c>
      <c r="K513" s="18"/>
      <c r="S513" s="183"/>
      <c r="T513" s="183"/>
      <c r="U513" s="183"/>
      <c r="AR513" s="22"/>
      <c r="AS513" s="22"/>
      <c r="AT513" s="22"/>
      <c r="AU513" s="22"/>
      <c r="AV513" s="22"/>
      <c r="AW513" s="22"/>
      <c r="AX513" s="22"/>
      <c r="AY513" s="22"/>
      <c r="AZ513" s="22"/>
      <c r="BA513" s="22"/>
    </row>
    <row r="514" spans="1:53" x14ac:dyDescent="0.25">
      <c r="A514" s="19" t="s">
        <v>3596</v>
      </c>
      <c r="K514" s="18"/>
      <c r="S514" s="183"/>
      <c r="T514" s="183"/>
      <c r="U514" s="183"/>
      <c r="AR514" s="22"/>
      <c r="AS514" s="22"/>
      <c r="AT514" s="22"/>
      <c r="AU514" s="22"/>
      <c r="AV514" s="22"/>
      <c r="AW514" s="22"/>
      <c r="AX514" s="22"/>
      <c r="AY514" s="22"/>
      <c r="AZ514" s="22"/>
      <c r="BA514" s="22"/>
    </row>
    <row r="515" spans="1:53" x14ac:dyDescent="0.25">
      <c r="A515" s="19" t="s">
        <v>3597</v>
      </c>
      <c r="K515" s="18"/>
      <c r="S515" s="183"/>
      <c r="T515" s="183"/>
      <c r="U515" s="183"/>
      <c r="AR515" s="22"/>
      <c r="AS515" s="22"/>
      <c r="AT515" s="22"/>
      <c r="AU515" s="22"/>
      <c r="AV515" s="22"/>
      <c r="AW515" s="22"/>
      <c r="AX515" s="22"/>
      <c r="AY515" s="22"/>
      <c r="AZ515" s="22"/>
      <c r="BA515" s="22"/>
    </row>
    <row r="516" spans="1:53" x14ac:dyDescent="0.25">
      <c r="A516" s="19" t="s">
        <v>3598</v>
      </c>
      <c r="K516" s="18"/>
      <c r="S516" s="183"/>
      <c r="T516" s="183"/>
      <c r="U516" s="183"/>
      <c r="AR516" s="22"/>
      <c r="AS516" s="22"/>
      <c r="AT516" s="22"/>
      <c r="AU516" s="22"/>
      <c r="AV516" s="22"/>
      <c r="AW516" s="22"/>
      <c r="AX516" s="22"/>
      <c r="AY516" s="22"/>
      <c r="AZ516" s="22"/>
      <c r="BA516" s="22"/>
    </row>
    <row r="517" spans="1:53" x14ac:dyDescent="0.25">
      <c r="A517" s="19" t="s">
        <v>3277</v>
      </c>
      <c r="K517" s="18"/>
      <c r="S517" s="183"/>
      <c r="T517" s="183"/>
      <c r="U517" s="183"/>
      <c r="AR517" s="22"/>
      <c r="AS517" s="22"/>
      <c r="AT517" s="22"/>
      <c r="AU517" s="22"/>
      <c r="AV517" s="22"/>
      <c r="AW517" s="22"/>
      <c r="AX517" s="22"/>
      <c r="AY517" s="22"/>
      <c r="AZ517" s="22"/>
      <c r="BA517" s="22"/>
    </row>
    <row r="518" spans="1:53" x14ac:dyDescent="0.25">
      <c r="A518" s="19" t="s">
        <v>3599</v>
      </c>
      <c r="K518" s="18"/>
      <c r="S518" s="183"/>
      <c r="T518" s="183"/>
      <c r="U518" s="183"/>
      <c r="AR518" s="22"/>
      <c r="AS518" s="22"/>
      <c r="AT518" s="22"/>
      <c r="AU518" s="22"/>
      <c r="AV518" s="22"/>
      <c r="AW518" s="22"/>
      <c r="AX518" s="22"/>
      <c r="AY518" s="22"/>
      <c r="AZ518" s="22"/>
      <c r="BA518" s="22"/>
    </row>
    <row r="519" spans="1:53" x14ac:dyDescent="0.25">
      <c r="A519" s="19" t="s">
        <v>3600</v>
      </c>
      <c r="K519" s="18"/>
      <c r="S519" s="183"/>
      <c r="T519" s="183"/>
      <c r="U519" s="183"/>
      <c r="AR519" s="22"/>
      <c r="AS519" s="22"/>
      <c r="AT519" s="22"/>
      <c r="AU519" s="22"/>
      <c r="AV519" s="22"/>
      <c r="AW519" s="22"/>
      <c r="AX519" s="22"/>
      <c r="AY519" s="22"/>
      <c r="AZ519" s="22"/>
      <c r="BA519" s="22"/>
    </row>
    <row r="520" spans="1:53" x14ac:dyDescent="0.25">
      <c r="A520" s="19" t="s">
        <v>3601</v>
      </c>
      <c r="K520" s="18"/>
      <c r="S520" s="183"/>
      <c r="T520" s="183"/>
      <c r="U520" s="183"/>
      <c r="AR520" s="22"/>
      <c r="AS520" s="22"/>
      <c r="AT520" s="22"/>
      <c r="AU520" s="22"/>
      <c r="AV520" s="22"/>
      <c r="AW520" s="22"/>
      <c r="AX520" s="22"/>
      <c r="AY520" s="22"/>
      <c r="AZ520" s="22"/>
      <c r="BA520" s="22"/>
    </row>
    <row r="521" spans="1:53" x14ac:dyDescent="0.25">
      <c r="A521" s="19" t="s">
        <v>3602</v>
      </c>
      <c r="K521" s="18"/>
      <c r="S521" s="183"/>
      <c r="T521" s="183"/>
      <c r="U521" s="183"/>
      <c r="AR521" s="22"/>
      <c r="AS521" s="22"/>
      <c r="AT521" s="22"/>
      <c r="AU521" s="22"/>
      <c r="AV521" s="22"/>
      <c r="AW521" s="22"/>
      <c r="AX521" s="22"/>
      <c r="AY521" s="22"/>
      <c r="AZ521" s="22"/>
      <c r="BA521" s="22"/>
    </row>
    <row r="522" spans="1:53" x14ac:dyDescent="0.25">
      <c r="A522" s="19" t="s">
        <v>3603</v>
      </c>
      <c r="K522" s="18"/>
      <c r="S522" s="183"/>
      <c r="T522" s="183"/>
      <c r="U522" s="183"/>
      <c r="AR522" s="22"/>
      <c r="AS522" s="22"/>
      <c r="AT522" s="22"/>
      <c r="AU522" s="22"/>
      <c r="AV522" s="22"/>
      <c r="AW522" s="22"/>
      <c r="AX522" s="22"/>
      <c r="AY522" s="22"/>
      <c r="AZ522" s="22"/>
      <c r="BA522" s="22"/>
    </row>
    <row r="523" spans="1:53" x14ac:dyDescent="0.25">
      <c r="A523" s="19" t="s">
        <v>3604</v>
      </c>
      <c r="K523" s="18"/>
      <c r="AR523" s="22"/>
      <c r="AS523" s="22"/>
      <c r="AT523" s="22"/>
      <c r="AU523" s="22"/>
      <c r="AV523" s="22"/>
      <c r="AW523" s="22"/>
      <c r="AX523" s="22"/>
      <c r="AY523" s="22"/>
      <c r="AZ523" s="22"/>
      <c r="BA523" s="22"/>
    </row>
    <row r="524" spans="1:53" x14ac:dyDescent="0.25">
      <c r="A524" s="19" t="s">
        <v>3605</v>
      </c>
      <c r="K524" s="18"/>
      <c r="AR524" s="22"/>
      <c r="AS524" s="22"/>
      <c r="AT524" s="22"/>
      <c r="AU524" s="22"/>
      <c r="AV524" s="22"/>
      <c r="AW524" s="22"/>
      <c r="AX524" s="22"/>
      <c r="AY524" s="22"/>
      <c r="AZ524" s="22"/>
      <c r="BA524" s="22"/>
    </row>
    <row r="525" spans="1:53" x14ac:dyDescent="0.25">
      <c r="A525" s="19" t="s">
        <v>3606</v>
      </c>
      <c r="K525" s="18"/>
      <c r="AR525" s="22"/>
      <c r="AS525" s="22"/>
      <c r="AT525" s="22"/>
      <c r="AU525" s="22"/>
      <c r="AV525" s="22"/>
      <c r="AW525" s="22"/>
      <c r="AX525" s="22"/>
      <c r="AY525" s="22"/>
      <c r="AZ525" s="22"/>
      <c r="BA525" s="22"/>
    </row>
    <row r="526" spans="1:53" ht="15.75" thickBot="1" x14ac:dyDescent="0.3">
      <c r="A526" s="17" t="s">
        <v>3607</v>
      </c>
      <c r="B526" s="16"/>
      <c r="C526" s="16"/>
      <c r="D526" s="16"/>
      <c r="E526" s="16"/>
      <c r="G526" s="16"/>
      <c r="H526" s="16"/>
      <c r="I526" s="16"/>
      <c r="J526" s="16"/>
      <c r="K526" s="245"/>
      <c r="AR526" s="22"/>
      <c r="AS526" s="22"/>
      <c r="AT526" s="22"/>
      <c r="AU526" s="22"/>
      <c r="AV526" s="22"/>
      <c r="AW526" s="22"/>
      <c r="AX526" s="22"/>
      <c r="AY526" s="22"/>
      <c r="AZ526" s="22"/>
      <c r="BA526" s="22"/>
    </row>
    <row r="527" spans="1:53" x14ac:dyDescent="0.25">
      <c r="AR527" s="22"/>
      <c r="AS527" s="22"/>
      <c r="AT527" s="22"/>
      <c r="AU527" s="22"/>
      <c r="AV527" s="22"/>
      <c r="AW527" s="22"/>
      <c r="AX527" s="22"/>
      <c r="AY527" s="22"/>
      <c r="AZ527" s="22"/>
      <c r="BA527" s="22"/>
    </row>
    <row r="528" spans="1:53" x14ac:dyDescent="0.25">
      <c r="AR528" s="22"/>
      <c r="AS528" s="22"/>
      <c r="AT528" s="22"/>
      <c r="AU528" s="22"/>
      <c r="AV528" s="22"/>
      <c r="AW528" s="22"/>
      <c r="AX528" s="22"/>
      <c r="AY528" s="22"/>
      <c r="AZ528" s="22"/>
      <c r="BA528" s="22"/>
    </row>
    <row r="529" spans="44:53" x14ac:dyDescent="0.25">
      <c r="AR529" s="22"/>
      <c r="AS529" s="22"/>
      <c r="AT529" s="22"/>
      <c r="AU529" s="22"/>
      <c r="AV529" s="22"/>
      <c r="AW529" s="22"/>
      <c r="AX529" s="22"/>
      <c r="AY529" s="22"/>
      <c r="AZ529" s="22"/>
      <c r="BA529" s="22"/>
    </row>
    <row r="530" spans="44:53" x14ac:dyDescent="0.25">
      <c r="AR530" s="22"/>
      <c r="AS530" s="22"/>
      <c r="AT530" s="22"/>
      <c r="AU530" s="22"/>
      <c r="AV530" s="22"/>
      <c r="AW530" s="22"/>
      <c r="AX530" s="22"/>
      <c r="AY530" s="22"/>
      <c r="AZ530" s="22"/>
      <c r="BA530" s="22"/>
    </row>
    <row r="531" spans="44:53" x14ac:dyDescent="0.25">
      <c r="AR531" s="22"/>
      <c r="AS531" s="22"/>
      <c r="AT531" s="22"/>
      <c r="AU531" s="22"/>
      <c r="AV531" s="22"/>
      <c r="AW531" s="22"/>
      <c r="AX531" s="22"/>
      <c r="AY531" s="22"/>
      <c r="AZ531" s="22"/>
      <c r="BA531" s="22"/>
    </row>
    <row r="532" spans="44:53" x14ac:dyDescent="0.25">
      <c r="AR532" s="22"/>
      <c r="AS532" s="22"/>
      <c r="AT532" s="22"/>
      <c r="AU532" s="22"/>
      <c r="AV532" s="22"/>
      <c r="AW532" s="22"/>
      <c r="AX532" s="22"/>
      <c r="AY532" s="22"/>
      <c r="AZ532" s="22"/>
      <c r="BA532" s="22"/>
    </row>
    <row r="533" spans="44:53" x14ac:dyDescent="0.25">
      <c r="AR533" s="22"/>
      <c r="AS533" s="22"/>
      <c r="AT533" s="22"/>
      <c r="AU533" s="22"/>
      <c r="AV533" s="22"/>
      <c r="AW533" s="22"/>
      <c r="AX533" s="22"/>
      <c r="AY533" s="22"/>
      <c r="AZ533" s="22"/>
      <c r="BA533" s="22"/>
    </row>
    <row r="534" spans="44:53" x14ac:dyDescent="0.25">
      <c r="AR534" s="22"/>
      <c r="AS534" s="22"/>
      <c r="AT534" s="22"/>
      <c r="AU534" s="22"/>
      <c r="AV534" s="22"/>
      <c r="AW534" s="22"/>
      <c r="AX534" s="22"/>
      <c r="AY534" s="22"/>
      <c r="AZ534" s="22"/>
      <c r="BA534" s="22"/>
    </row>
    <row r="535" spans="44:53" x14ac:dyDescent="0.25">
      <c r="AR535" s="22"/>
      <c r="AS535" s="22"/>
      <c r="AT535" s="22"/>
      <c r="AU535" s="22"/>
      <c r="AV535" s="22"/>
      <c r="AW535" s="22"/>
      <c r="AX535" s="22"/>
      <c r="AY535" s="22"/>
      <c r="AZ535" s="22"/>
      <c r="BA535" s="22"/>
    </row>
    <row r="536" spans="44:53" x14ac:dyDescent="0.25">
      <c r="AR536" s="22"/>
      <c r="AS536" s="22"/>
      <c r="AT536" s="22"/>
      <c r="AU536" s="22"/>
      <c r="AV536" s="22"/>
      <c r="AW536" s="22"/>
      <c r="AX536" s="22"/>
      <c r="AY536" s="22"/>
      <c r="AZ536" s="22"/>
      <c r="BA536" s="22"/>
    </row>
    <row r="537" spans="44:53" x14ac:dyDescent="0.25">
      <c r="AR537" s="22"/>
      <c r="AS537" s="22"/>
      <c r="AT537" s="22"/>
      <c r="AU537" s="22"/>
      <c r="AV537" s="22"/>
      <c r="AW537" s="22"/>
      <c r="AX537" s="22"/>
      <c r="AY537" s="22"/>
      <c r="AZ537" s="22"/>
      <c r="BA537" s="22"/>
    </row>
    <row r="538" spans="44:53" x14ac:dyDescent="0.25">
      <c r="AR538" s="22"/>
      <c r="AS538" s="22"/>
      <c r="AT538" s="22"/>
      <c r="AU538" s="22"/>
      <c r="AV538" s="22"/>
      <c r="AW538" s="22"/>
      <c r="AX538" s="22"/>
      <c r="AY538" s="22"/>
      <c r="AZ538" s="22"/>
      <c r="BA538" s="22"/>
    </row>
    <row r="539" spans="44:53" x14ac:dyDescent="0.25">
      <c r="AR539" s="22"/>
      <c r="AS539" s="22"/>
      <c r="AT539" s="22"/>
      <c r="AU539" s="22"/>
      <c r="AV539" s="22"/>
      <c r="AW539" s="22"/>
      <c r="AX539" s="22"/>
      <c r="AY539" s="22"/>
      <c r="AZ539" s="22"/>
      <c r="BA539" s="22"/>
    </row>
    <row r="540" spans="44:53" x14ac:dyDescent="0.25">
      <c r="BA540" s="22"/>
    </row>
    <row r="541" spans="44:53" x14ac:dyDescent="0.25">
      <c r="BA541" s="22"/>
    </row>
    <row r="542" spans="44:53" x14ac:dyDescent="0.25">
      <c r="BA542" s="22"/>
    </row>
    <row r="543" spans="44:53" x14ac:dyDescent="0.25">
      <c r="BA543" s="22"/>
    </row>
    <row r="544" spans="44:53" x14ac:dyDescent="0.25">
      <c r="BA544" s="22"/>
    </row>
    <row r="545" spans="53:53" x14ac:dyDescent="0.25">
      <c r="BA545" s="22"/>
    </row>
    <row r="546" spans="53:53" x14ac:dyDescent="0.25">
      <c r="BA546" s="22"/>
    </row>
    <row r="547" spans="53:53" x14ac:dyDescent="0.25">
      <c r="BA547" s="22"/>
    </row>
    <row r="548" spans="53:53" x14ac:dyDescent="0.25">
      <c r="BA548" s="22"/>
    </row>
    <row r="549" spans="53:53" x14ac:dyDescent="0.25">
      <c r="BA549" s="22"/>
    </row>
    <row r="550" spans="53:53" x14ac:dyDescent="0.25">
      <c r="BA550" s="22"/>
    </row>
    <row r="551" spans="53:53" x14ac:dyDescent="0.25">
      <c r="BA551" s="22"/>
    </row>
    <row r="552" spans="53:53" x14ac:dyDescent="0.25">
      <c r="BA552" s="22"/>
    </row>
    <row r="553" spans="53:53" x14ac:dyDescent="0.25">
      <c r="BA553" s="22"/>
    </row>
    <row r="554" spans="53:53" x14ac:dyDescent="0.25">
      <c r="BA554" s="22"/>
    </row>
    <row r="555" spans="53:53" x14ac:dyDescent="0.25">
      <c r="BA555" s="22"/>
    </row>
    <row r="556" spans="53:53" x14ac:dyDescent="0.25">
      <c r="BA556" s="22"/>
    </row>
    <row r="557" spans="53:53" x14ac:dyDescent="0.25">
      <c r="BA557" s="22"/>
    </row>
    <row r="1719" ht="15.75" customHeight="1" x14ac:dyDescent="0.25"/>
  </sheetData>
  <sheetProtection algorithmName="SHA-512" hashValue="aOketmOXFQ7YW1bL60ZzC48rUb7OmiocZGPgaWvRIeKVdmf9pwZ/nsfskT8VY2YE6NXdfdusgnPBsbHcYvwWtg==" saltValue="j5x/FA44Ux2xCrRnEghqhg==" spinCount="100000" sheet="1" objects="1" scenarios="1" selectLockedCells="1" selectUnlockedCells="1"/>
  <sortState xmlns:xlrd2="http://schemas.microsoft.com/office/spreadsheetml/2017/richdata2" ref="BE40:BE48">
    <sortCondition ref="BE40"/>
  </sortState>
  <mergeCells count="1">
    <mergeCell ref="B32:E36"/>
  </mergeCells>
  <phoneticPr fontId="59" type="noConversion"/>
  <conditionalFormatting sqref="BD170:BD236">
    <cfRule type="duplicateValues" dxfId="7" priority="3"/>
  </conditionalFormatting>
  <conditionalFormatting sqref="AX40:AX47 AY40:CA48 A48:AK166 A46:E47 G46:AK47 A40:AK45 AM40:AW48 AM49:CA166 AL40:AL166">
    <cfRule type="duplicateValues" dxfId="6" priority="2"/>
  </conditionalFormatting>
  <conditionalFormatting sqref="A185:F185 H185:AK185 A170:AK184 A206:AK284 A205:V205 X205:AK205 A186:AK204 AL170:BE284">
    <cfRule type="duplicateValues" dxfId="5" priority="1"/>
  </conditionalFormatting>
  <dataValidations disablePrompts="1" count="1">
    <dataValidation type="custom" allowBlank="1" showInputMessage="1" showErrorMessage="1" errorTitle="erro" error="teste" sqref="U35" xr:uid="{00000000-0002-0000-0900-000000000000}">
      <formula1>U35&gt;U34</formula1>
    </dataValidation>
  </dataValidations>
  <hyperlinks>
    <hyperlink ref="AQ7" r:id="rId1" xr:uid="{5B8A9F9D-4597-43B2-A520-2C44AF286E51}"/>
    <hyperlink ref="AQ12" r:id="rId2" xr:uid="{D9F246B0-8253-47E4-A3F5-C7AFFFA445DA}"/>
  </hyperlinks>
  <pageMargins left="0.511811024" right="0.511811024" top="0.78740157499999996" bottom="0.78740157499999996" header="0.31496062000000002" footer="0.31496062000000002"/>
  <pageSetup paperSize="9" orientation="portrait" r:id="rId3"/>
  <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8">
    <tabColor rgb="FFFF0000"/>
  </sheetPr>
  <dimension ref="A1:FH50"/>
  <sheetViews>
    <sheetView showGridLines="0" showRowColHeaders="0" topLeftCell="DJ1" zoomScale="70" zoomScaleNormal="70" workbookViewId="0"/>
  </sheetViews>
  <sheetFormatPr defaultColWidth="36.42578125" defaultRowHeight="14.25" x14ac:dyDescent="0.25"/>
  <cols>
    <col min="1" max="1" width="33.5703125" style="92" bestFit="1" customWidth="1"/>
    <col min="2" max="2" width="57.140625" style="92" customWidth="1"/>
    <col min="3" max="3" width="36.42578125" style="92"/>
    <col min="4" max="4" width="27.85546875" style="92" customWidth="1"/>
    <col min="5" max="115" width="36.42578125" style="92"/>
    <col min="116" max="116" width="36.42578125" style="92" customWidth="1"/>
    <col min="117" max="16384" width="36.42578125" style="92"/>
  </cols>
  <sheetData>
    <row r="1" spans="1:164" s="68" customFormat="1" ht="19.5" customHeight="1" x14ac:dyDescent="0.2">
      <c r="A1" s="911" t="s">
        <v>3608</v>
      </c>
      <c r="B1" s="911" t="s">
        <v>3622</v>
      </c>
      <c r="C1" s="911" t="s">
        <v>16</v>
      </c>
      <c r="D1" s="912" t="s">
        <v>17</v>
      </c>
      <c r="E1" s="912" t="s">
        <v>21</v>
      </c>
      <c r="F1" s="912" t="s">
        <v>23</v>
      </c>
      <c r="G1" s="911" t="s">
        <v>25</v>
      </c>
      <c r="H1" s="911" t="s">
        <v>18</v>
      </c>
      <c r="I1" s="911" t="s">
        <v>14</v>
      </c>
      <c r="J1" s="911" t="s">
        <v>22</v>
      </c>
      <c r="K1" s="911" t="s">
        <v>19</v>
      </c>
      <c r="L1" s="911" t="s">
        <v>24</v>
      </c>
      <c r="M1" s="911" t="s">
        <v>20</v>
      </c>
      <c r="N1" s="911" t="s">
        <v>93</v>
      </c>
      <c r="O1" s="911" t="s">
        <v>94</v>
      </c>
      <c r="P1" s="911" t="s">
        <v>98</v>
      </c>
      <c r="Q1" s="911" t="s">
        <v>96</v>
      </c>
      <c r="R1" s="911" t="s">
        <v>97</v>
      </c>
      <c r="S1" s="911" t="s">
        <v>3623</v>
      </c>
      <c r="T1" s="911" t="s">
        <v>3624</v>
      </c>
      <c r="U1" s="911" t="s">
        <v>3625</v>
      </c>
      <c r="V1" s="911" t="s">
        <v>107</v>
      </c>
      <c r="W1" s="911" t="s">
        <v>3626</v>
      </c>
      <c r="X1" s="911" t="s">
        <v>3627</v>
      </c>
      <c r="Y1" s="911" t="s">
        <v>3628</v>
      </c>
      <c r="Z1" s="911" t="s">
        <v>91</v>
      </c>
      <c r="AA1" s="911" t="s">
        <v>3629</v>
      </c>
      <c r="AB1" s="911" t="s">
        <v>3630</v>
      </c>
      <c r="AC1" s="911" t="s">
        <v>3631</v>
      </c>
      <c r="AD1" s="911" t="s">
        <v>111</v>
      </c>
      <c r="AE1" s="911" t="s">
        <v>117</v>
      </c>
      <c r="AF1" s="911" t="s">
        <v>3632</v>
      </c>
      <c r="AG1" s="911" t="s">
        <v>3633</v>
      </c>
      <c r="AH1" s="911" t="s">
        <v>3634</v>
      </c>
      <c r="AI1" s="911" t="s">
        <v>3635</v>
      </c>
      <c r="AJ1" s="911" t="s">
        <v>3636</v>
      </c>
      <c r="AK1" s="911" t="s">
        <v>120</v>
      </c>
      <c r="AL1" s="911" t="s">
        <v>3637</v>
      </c>
      <c r="AM1" s="911" t="s">
        <v>3638</v>
      </c>
      <c r="AN1" s="911" t="s">
        <v>3639</v>
      </c>
      <c r="AO1" s="911" t="s">
        <v>92</v>
      </c>
      <c r="AP1" s="911" t="s">
        <v>3640</v>
      </c>
      <c r="AQ1" s="913" t="s">
        <v>3641</v>
      </c>
      <c r="AR1" s="913" t="s">
        <v>3642</v>
      </c>
      <c r="AS1" s="913" t="s">
        <v>3643</v>
      </c>
      <c r="AT1" s="914" t="s">
        <v>3644</v>
      </c>
      <c r="AU1" s="914" t="s">
        <v>3645</v>
      </c>
      <c r="AV1" s="914" t="s">
        <v>3646</v>
      </c>
      <c r="AW1" s="913" t="s">
        <v>3647</v>
      </c>
      <c r="AX1" s="913" t="s">
        <v>3648</v>
      </c>
      <c r="AY1" s="913" t="s">
        <v>3649</v>
      </c>
      <c r="AZ1" s="914" t="s">
        <v>3650</v>
      </c>
      <c r="BA1" s="914" t="s">
        <v>3651</v>
      </c>
      <c r="BB1" s="914" t="s">
        <v>3652</v>
      </c>
      <c r="BC1" s="913" t="s">
        <v>3653</v>
      </c>
      <c r="BD1" s="913" t="s">
        <v>3654</v>
      </c>
      <c r="BE1" s="913" t="s">
        <v>3655</v>
      </c>
      <c r="BF1" s="914" t="s">
        <v>3656</v>
      </c>
      <c r="BG1" s="914" t="s">
        <v>3657</v>
      </c>
      <c r="BH1" s="914" t="s">
        <v>3658</v>
      </c>
      <c r="BI1" s="913" t="s">
        <v>3659</v>
      </c>
      <c r="BJ1" s="913" t="s">
        <v>3660</v>
      </c>
      <c r="BK1" s="913" t="s">
        <v>3661</v>
      </c>
      <c r="BL1" s="914" t="s">
        <v>3662</v>
      </c>
      <c r="BM1" s="914" t="s">
        <v>3663</v>
      </c>
      <c r="BN1" s="914" t="s">
        <v>3664</v>
      </c>
      <c r="BO1" s="913" t="s">
        <v>3665</v>
      </c>
      <c r="BP1" s="913" t="s">
        <v>3666</v>
      </c>
      <c r="BQ1" s="913" t="s">
        <v>3667</v>
      </c>
      <c r="BR1" s="914" t="s">
        <v>3668</v>
      </c>
      <c r="BS1" s="914" t="s">
        <v>3669</v>
      </c>
      <c r="BT1" s="914" t="s">
        <v>3670</v>
      </c>
      <c r="BU1" s="915" t="s">
        <v>3671</v>
      </c>
      <c r="BV1" s="915" t="s">
        <v>3672</v>
      </c>
      <c r="BW1" s="915" t="s">
        <v>3673</v>
      </c>
      <c r="BX1" s="916" t="s">
        <v>3674</v>
      </c>
      <c r="BY1" s="916" t="s">
        <v>3675</v>
      </c>
      <c r="BZ1" s="916" t="s">
        <v>3676</v>
      </c>
      <c r="CA1" s="915" t="s">
        <v>3677</v>
      </c>
      <c r="CB1" s="88" t="s">
        <v>3678</v>
      </c>
      <c r="CC1" s="88" t="s">
        <v>3679</v>
      </c>
      <c r="CD1" s="89" t="s">
        <v>3680</v>
      </c>
      <c r="CE1" s="89" t="s">
        <v>3681</v>
      </c>
      <c r="CF1" s="89" t="s">
        <v>3682</v>
      </c>
      <c r="CG1" s="88" t="s">
        <v>3683</v>
      </c>
      <c r="CH1" s="88" t="s">
        <v>3684</v>
      </c>
      <c r="CI1" s="88" t="s">
        <v>3685</v>
      </c>
      <c r="CJ1" s="89" t="s">
        <v>3686</v>
      </c>
      <c r="CK1" s="89" t="s">
        <v>3687</v>
      </c>
      <c r="CL1" s="89" t="s">
        <v>3688</v>
      </c>
      <c r="CM1" s="88" t="s">
        <v>3689</v>
      </c>
      <c r="CN1" s="88" t="s">
        <v>3690</v>
      </c>
      <c r="CO1" s="88" t="s">
        <v>3691</v>
      </c>
      <c r="CP1" s="89" t="s">
        <v>3692</v>
      </c>
      <c r="CQ1" s="89" t="s">
        <v>3693</v>
      </c>
      <c r="CR1" s="89" t="s">
        <v>3694</v>
      </c>
      <c r="CS1" s="88" t="s">
        <v>3695</v>
      </c>
      <c r="CT1" s="88" t="s">
        <v>3696</v>
      </c>
      <c r="CU1" s="88" t="s">
        <v>3697</v>
      </c>
      <c r="CV1" s="89" t="s">
        <v>3698</v>
      </c>
      <c r="CW1" s="89" t="s">
        <v>3699</v>
      </c>
      <c r="CX1" s="89" t="s">
        <v>3700</v>
      </c>
      <c r="CY1" s="90" t="s">
        <v>3701</v>
      </c>
      <c r="CZ1" s="90" t="s">
        <v>3702</v>
      </c>
      <c r="DA1" s="91" t="s">
        <v>3703</v>
      </c>
      <c r="DB1" s="91" t="s">
        <v>3704</v>
      </c>
      <c r="DC1" s="90" t="s">
        <v>3705</v>
      </c>
      <c r="DD1" s="90" t="s">
        <v>3706</v>
      </c>
      <c r="DE1" s="91" t="s">
        <v>3707</v>
      </c>
      <c r="DF1" s="91" t="s">
        <v>3708</v>
      </c>
      <c r="DG1" s="90" t="s">
        <v>3709</v>
      </c>
      <c r="DH1" s="90" t="s">
        <v>3710</v>
      </c>
      <c r="DI1" s="91" t="s">
        <v>3711</v>
      </c>
      <c r="DJ1" s="91" t="s">
        <v>3712</v>
      </c>
      <c r="DK1" s="90" t="s">
        <v>3713</v>
      </c>
      <c r="DL1" s="90" t="s">
        <v>3714</v>
      </c>
      <c r="DM1" s="91" t="s">
        <v>3715</v>
      </c>
      <c r="DN1" s="91" t="s">
        <v>3716</v>
      </c>
      <c r="DO1" s="90" t="s">
        <v>3717</v>
      </c>
      <c r="DP1" s="90" t="s">
        <v>3718</v>
      </c>
      <c r="DQ1" s="91" t="s">
        <v>3719</v>
      </c>
      <c r="DR1" s="91" t="s">
        <v>3720</v>
      </c>
      <c r="DS1" s="88" t="s">
        <v>3721</v>
      </c>
      <c r="EX1" s="92"/>
    </row>
    <row r="2" spans="1:164" s="68" customFormat="1" ht="96.75" customHeight="1" x14ac:dyDescent="0.2">
      <c r="A2" s="917" t="str">
        <f>IF('MD-SOLAR'!C6 = "UC NOVA","UC NOVA",'MD-SOLAR'!C6)</f>
        <v/>
      </c>
      <c r="B2" s="917" t="str">
        <f>'MD-SOLAR'!C7</f>
        <v/>
      </c>
      <c r="C2" s="917" t="str">
        <f>'MD-SOLAR'!C8</f>
        <v/>
      </c>
      <c r="D2" s="917" t="str">
        <f>'MD-SOLAR'!C9</f>
        <v/>
      </c>
      <c r="E2" s="917" t="str">
        <f>'MD-SOLAR'!C10</f>
        <v/>
      </c>
      <c r="F2" s="917" t="str">
        <f>'MD-SOLAR'!C11</f>
        <v/>
      </c>
      <c r="G2" s="918" t="str">
        <f>'MD-SOLAR'!J6</f>
        <v/>
      </c>
      <c r="H2" s="917" t="str">
        <f>'MD-SOLAR'!E9</f>
        <v/>
      </c>
      <c r="I2" s="917" t="str">
        <f>'MD-SOLAR'!G6</f>
        <v/>
      </c>
      <c r="J2" s="917" t="str">
        <f>'MD-SOLAR'!I9</f>
        <v/>
      </c>
      <c r="K2" s="917" t="str">
        <f>'MD-SOLAR'!I10</f>
        <v/>
      </c>
      <c r="L2" s="917" t="str">
        <f>'MD-SOLAR'!G11</f>
        <v/>
      </c>
      <c r="M2" s="917" t="str">
        <f>'MD-SOLAR'!K10</f>
        <v/>
      </c>
      <c r="N2" s="917" t="str">
        <f>'MD-SOLAR'!B13</f>
        <v/>
      </c>
      <c r="O2" s="919" t="str">
        <f>'MD-SOLAR'!D13</f>
        <v/>
      </c>
      <c r="P2" s="920">
        <f>IF('MD-SOLAR'!G15=0,1,'MD-SOLAR'!G15)</f>
        <v>1</v>
      </c>
      <c r="Q2" s="917">
        <f>'MD-SOLAR'!B15</f>
        <v>0</v>
      </c>
      <c r="R2" s="917">
        <f>'MD-SOLAR'!D15</f>
        <v>0</v>
      </c>
      <c r="S2" s="921" t="str">
        <f>'MD-SOLAR'!G13</f>
        <v/>
      </c>
      <c r="T2" s="917">
        <f>'MD-SOLAR'!B17</f>
        <v>0</v>
      </c>
      <c r="U2" s="917" t="str">
        <f>'MD-SOLAR'!B13</f>
        <v/>
      </c>
      <c r="V2" s="917">
        <f>'MD-SOLAR'!F19</f>
        <v>0</v>
      </c>
      <c r="W2" s="917">
        <f>'MD-SOLAR'!H19</f>
        <v>0</v>
      </c>
      <c r="X2" s="917">
        <f>'MD-SOLAR'!J19</f>
        <v>0</v>
      </c>
      <c r="Y2" s="917">
        <f>'MD-SOLAR'!$B22</f>
        <v>0</v>
      </c>
      <c r="Z2" s="917" t="str">
        <f>'MD-SOLAR'!$J12</f>
        <v/>
      </c>
      <c r="AA2" s="917">
        <f>'MD-SOLAR'!I22</f>
        <v>0</v>
      </c>
      <c r="AB2" s="917">
        <f>'MD-SOLAR'!J22</f>
        <v>0</v>
      </c>
      <c r="AC2" s="917">
        <f>SOLICITACAO!D15</f>
        <v>0</v>
      </c>
      <c r="AD2" s="917">
        <f>'MD-SOLAR'!C22</f>
        <v>0</v>
      </c>
      <c r="AE2" s="917">
        <f>'MD-SOLAR'!$K$22</f>
        <v>0</v>
      </c>
      <c r="AF2" s="922" t="str">
        <f>'MD-SOLAR'!D13</f>
        <v/>
      </c>
      <c r="AG2" s="917">
        <f>'MD-SOLAR'!E22</f>
        <v>0</v>
      </c>
      <c r="AH2" s="917">
        <f>'MD-SOLAR'!F22</f>
        <v>0</v>
      </c>
      <c r="AI2" s="917">
        <f>'MD-SOLAR'!G22</f>
        <v>0</v>
      </c>
      <c r="AJ2" s="917">
        <f>CONFIG!U34</f>
        <v>0</v>
      </c>
      <c r="AK2" s="923" t="str">
        <f>IF('MD-SOLAR'!C23 &lt;&gt; "",'MD-SOLAR'!C23,"")</f>
        <v/>
      </c>
      <c r="AL2" s="917" t="str">
        <f>IF('MD-SOLAR'!J58 &lt;&gt; 0,'MD-SOLAR'!J58,"")</f>
        <v/>
      </c>
      <c r="AM2" s="917" t="str">
        <f>IF('MD-SOLAR'!J61 &lt;&gt; 0,'MD-SOLAR'!J61,"")</f>
        <v/>
      </c>
      <c r="AN2" s="917" t="str">
        <f>IF('MD-SOLAR'!L58 &lt;&gt; 0,'MD-SOLAR'!L58,"")</f>
        <v/>
      </c>
      <c r="AO2" s="917" t="str">
        <f>CONFIG!X2</f>
        <v/>
      </c>
      <c r="AP2" s="917">
        <f>'MD-SOLAR'!E17</f>
        <v>0</v>
      </c>
      <c r="AQ2" s="917" t="str">
        <f>IF('MD-SOLAR'!C31 &lt;&gt; "",'MD-SOLAR'!C31,"")</f>
        <v/>
      </c>
      <c r="AR2" s="917" t="str">
        <f>IF('MD-SOLAR'!D31 &lt;&gt; "",'MD-SOLAR'!D31,"")</f>
        <v/>
      </c>
      <c r="AS2" s="917" t="str">
        <f>IF('MD-SOLAR'!G31 &lt;&gt; "",'MD-SOLAR'!G31,"")</f>
        <v/>
      </c>
      <c r="AT2" s="917" t="str">
        <f>IF('MD-SOLAR'!C32 &lt;&gt; "",'MD-SOLAR'!C32,"")</f>
        <v/>
      </c>
      <c r="AU2" s="917" t="str">
        <f>IF('MD-SOLAR'!D32 &lt;&gt; "",'MD-SOLAR'!D32,"" )</f>
        <v/>
      </c>
      <c r="AV2" s="917" t="str">
        <f>IF('MD-SOLAR'!G32 &lt;&gt; "",'MD-SOLAR'!G32,"" )</f>
        <v/>
      </c>
      <c r="AW2" s="917" t="str">
        <f>IF('MD-SOLAR'!C33 &lt;&gt; "",'MD-SOLAR'!C33,"")</f>
        <v/>
      </c>
      <c r="AX2" s="917" t="str">
        <f>IF('MD-SOLAR'!D33 &lt;&gt; "",'MD-SOLAR'!D33,"")</f>
        <v/>
      </c>
      <c r="AY2" s="917" t="str">
        <f>IF('MD-SOLAR'!G33 &lt;&gt; "",'MD-SOLAR'!G33,"")</f>
        <v/>
      </c>
      <c r="AZ2" s="917" t="str">
        <f>IF('MD-SOLAR'!C34 &lt;&gt; "",'MD-SOLAR'!C34,"")</f>
        <v/>
      </c>
      <c r="BA2" s="917" t="str">
        <f>IF('MD-SOLAR'!D34 &lt;&gt; "",'MD-SOLAR'!D34,"")</f>
        <v/>
      </c>
      <c r="BB2" s="917" t="str">
        <f>IF('MD-SOLAR'!G34 &lt;&gt; "",'MD-SOLAR'!G34,"")</f>
        <v/>
      </c>
      <c r="BC2" s="917" t="str">
        <f>IF('MD-SOLAR'!C35 &lt;&gt; "",'MD-SOLAR'!C35,"")</f>
        <v/>
      </c>
      <c r="BD2" s="917" t="str">
        <f>IF('MD-SOLAR'!D35 &lt;&gt; "",'MD-SOLAR'!D35,"")</f>
        <v/>
      </c>
      <c r="BE2" s="917" t="str">
        <f>IF('MD-SOLAR'!G35 &lt;&gt; "",'MD-SOLAR'!G35,"")</f>
        <v/>
      </c>
      <c r="BF2" s="917" t="str">
        <f>IF('MD-SOLAR'!C36 &lt;&gt; "",'MD-SOLAR'!C36,"")</f>
        <v/>
      </c>
      <c r="BG2" s="917" t="str">
        <f>IF('MD-SOLAR'!D36 &lt;&gt; "",'MD-SOLAR'!D36,"")</f>
        <v/>
      </c>
      <c r="BH2" s="917" t="str">
        <f>IF('MD-SOLAR'!G36 &lt;&gt; "",'MD-SOLAR'!G36,"")</f>
        <v/>
      </c>
      <c r="BI2" s="917" t="str">
        <f>IF('MD-SOLAR'!C37 &lt;&gt; "",'MD-SOLAR'!C37,"")</f>
        <v/>
      </c>
      <c r="BJ2" s="917" t="str">
        <f>IF('MD-SOLAR'!D37 &lt;&gt; "",'MD-SOLAR'!D37,"")</f>
        <v/>
      </c>
      <c r="BK2" s="917" t="str">
        <f>IF('MD-SOLAR'!G37 &lt;&gt; "",'MD-SOLAR'!G37,"")</f>
        <v/>
      </c>
      <c r="BL2" s="917" t="str">
        <f>IF('MD-SOLAR'!C38 &lt;&gt; "",'MD-SOLAR'!C38,"")</f>
        <v/>
      </c>
      <c r="BM2" s="917" t="str">
        <f>IF('MD-SOLAR'!D38 &lt;&gt; "",'MD-SOLAR'!D38,"")</f>
        <v/>
      </c>
      <c r="BN2" s="917" t="str">
        <f>IF('MD-SOLAR'!G38 &lt;&gt; "",'MD-SOLAR'!G38,"")</f>
        <v/>
      </c>
      <c r="BO2" s="917" t="str">
        <f>IF('MD-SOLAR'!C39 &lt;&gt; "",'MD-SOLAR'!C39,"")</f>
        <v/>
      </c>
      <c r="BP2" s="917" t="str">
        <f>IF('MD-SOLAR'!D39 &lt;&gt; "",'MD-SOLAR'!D39,"")</f>
        <v/>
      </c>
      <c r="BQ2" s="917" t="str">
        <f>IF('MD-SOLAR'!G39 &lt;&gt; "",'MD-SOLAR'!G39,"")</f>
        <v/>
      </c>
      <c r="BR2" s="917" t="str">
        <f>IF('MD-SOLAR'!C40 &lt;&gt; "",'MD-SOLAR'!C40,"")</f>
        <v/>
      </c>
      <c r="BS2" s="917" t="str">
        <f>IF('MD-SOLAR'!D40 &lt;&gt; "",'MD-SOLAR'!D40,"")</f>
        <v/>
      </c>
      <c r="BT2" s="917" t="str">
        <f>IF('MD-SOLAR'!G40 &lt;&gt; "",'MD-SOLAR'!G40,"")</f>
        <v/>
      </c>
      <c r="BU2" s="917" t="str">
        <f>IF('MD-SOLAR'!C46 &lt;&gt; "",'MD-SOLAR'!C46,"")</f>
        <v/>
      </c>
      <c r="BV2" s="917" t="str">
        <f>IF('MD-SOLAR'!D46 &lt;&gt; "",'MD-SOLAR'!D46,"")</f>
        <v/>
      </c>
      <c r="BW2" s="917" t="str">
        <f>IF('MD-SOLAR'!G46 &lt;&gt; "",'MD-SOLAR'!G46,"")</f>
        <v/>
      </c>
      <c r="BX2" s="917" t="str">
        <f>IF('MD-SOLAR'!C47 &lt;&gt; "",'MD-SOLAR'!C47,"")</f>
        <v/>
      </c>
      <c r="BY2" s="917" t="str">
        <f>IF('MD-SOLAR'!D47 &lt;&gt; "",'MD-SOLAR'!D47,"")</f>
        <v/>
      </c>
      <c r="BZ2" s="917" t="str">
        <f>IF('MD-SOLAR'!G47 &lt;&gt; "",'MD-SOLAR'!G47,"")</f>
        <v/>
      </c>
      <c r="CA2" s="917" t="str">
        <f>IF('MD-SOLAR'!C48 &lt;&gt; "",'MD-SOLAR'!C48,"")</f>
        <v/>
      </c>
      <c r="CB2" s="93" t="str">
        <f>IF('MD-SOLAR'!D48 &lt;&gt; "",'MD-SOLAR'!D48,"")</f>
        <v/>
      </c>
      <c r="CC2" s="93" t="str">
        <f>IF('MD-SOLAR'!G48 &lt;&gt; "",'MD-SOLAR'!G48,"")</f>
        <v/>
      </c>
      <c r="CD2" s="93" t="str">
        <f>IF('MD-SOLAR'!C49 &lt;&gt; "",'MD-SOLAR'!C49,"")</f>
        <v/>
      </c>
      <c r="CE2" s="93" t="str">
        <f>IF('MD-SOLAR'!D49 &lt;&gt; "",'MD-SOLAR'!D49,"")</f>
        <v/>
      </c>
      <c r="CF2" s="93" t="str">
        <f>IF('MD-SOLAR'!G49 &lt;&gt; "",'MD-SOLAR'!G49,"")</f>
        <v/>
      </c>
      <c r="CG2" s="93" t="str">
        <f>IF('MD-SOLAR'!C50 &lt;&gt; "",'MD-SOLAR'!C50,"")</f>
        <v/>
      </c>
      <c r="CH2" s="93" t="str">
        <f>IF('MD-SOLAR'!D50 &lt;&gt; "",'MD-SOLAR'!D50,"")</f>
        <v/>
      </c>
      <c r="CI2" s="93" t="str">
        <f>IF('MD-SOLAR'!G50 &lt;&gt; "",'MD-SOLAR'!G50,"")</f>
        <v/>
      </c>
      <c r="CJ2" s="93" t="str">
        <f>IF('MD-SOLAR'!C51 &lt;&gt; "",'MD-SOLAR'!C51,"")</f>
        <v/>
      </c>
      <c r="CK2" s="93" t="str">
        <f>IF('MD-SOLAR'!D51 &lt;&gt; "",'MD-SOLAR'!D51,"")</f>
        <v/>
      </c>
      <c r="CL2" s="93" t="str">
        <f>IF('MD-SOLAR'!G51 &lt;&gt; "",'MD-SOLAR'!G51,"")</f>
        <v/>
      </c>
      <c r="CM2" s="93" t="str">
        <f>IF('MD-SOLAR'!C52 &lt;&gt; "",'MD-SOLAR'!C52,"")</f>
        <v/>
      </c>
      <c r="CN2" s="93" t="str">
        <f>IF('MD-SOLAR'!D52 &lt;&gt; "",'MD-SOLAR'!D52,"")</f>
        <v/>
      </c>
      <c r="CO2" s="93" t="str">
        <f>IF('MD-SOLAR'!G52 &lt;&gt; "",'MD-SOLAR'!G52,"")</f>
        <v/>
      </c>
      <c r="CP2" s="93" t="str">
        <f>IF('MD-SOLAR'!C53 &lt;&gt; "",'MD-SOLAR'!C53,"")</f>
        <v/>
      </c>
      <c r="CQ2" s="93" t="str">
        <f>IF('MD-SOLAR'!D53 &lt;&gt; "",'MD-SOLAR'!D53,"")</f>
        <v/>
      </c>
      <c r="CR2" s="93" t="str">
        <f>IF('MD-SOLAR'!G53 &lt;&gt; "",'MD-SOLAR'!G53,"")</f>
        <v/>
      </c>
      <c r="CS2" s="93" t="str">
        <f>IF('MD-SOLAR'!C54 &lt;&gt; "",'MD-SOLAR'!C54,"")</f>
        <v/>
      </c>
      <c r="CT2" s="93" t="str">
        <f>IF('MD-SOLAR'!D54 &lt;&gt; "",'MD-SOLAR'!D54,"")</f>
        <v/>
      </c>
      <c r="CU2" s="93" t="str">
        <f>IF('MD-SOLAR'!G54 &lt;&gt; "",'MD-SOLAR'!G54,"")</f>
        <v/>
      </c>
      <c r="CV2" s="93" t="str">
        <f>IF('MD-SOLAR'!C55 &lt;&gt; "",'MD-SOLAR'!C55,"")</f>
        <v/>
      </c>
      <c r="CW2" s="93" t="str">
        <f>IF('MD-SOLAR'!D55 &lt;&gt; "",'MD-SOLAR'!D55,"")</f>
        <v/>
      </c>
      <c r="CX2" s="93" t="str">
        <f>IF('MD-SOLAR'!G55 &lt;&gt; "",'MD-SOLAR'!G55,"")</f>
        <v/>
      </c>
      <c r="CY2" s="93" t="str">
        <f>IF('UC BENEFICIARIAS'!$B15 &lt;&gt; "",'UC BENEFICIARIAS'!$K15,"")</f>
        <v/>
      </c>
      <c r="CZ2" s="93" t="str">
        <f>IF('UC BENEFICIARIAS'!$B15 &lt;&gt; "",'UC BENEFICIARIAS'!$B15,"")</f>
        <v/>
      </c>
      <c r="DA2" s="93" t="str">
        <f>IF('UC BENEFICIARIAS'!$B16 &lt;&gt; "",'UC BENEFICIARIAS'!$K16,"")</f>
        <v/>
      </c>
      <c r="DB2" s="93" t="str">
        <f>IF('UC BENEFICIARIAS'!$B16 &lt;&gt; "",'UC BENEFICIARIAS'!$B16,"")</f>
        <v/>
      </c>
      <c r="DC2" s="93" t="str">
        <f>IF('UC BENEFICIARIAS'!$B17 &lt;&gt; "",'UC BENEFICIARIAS'!$K17,"")</f>
        <v/>
      </c>
      <c r="DD2" s="93" t="str">
        <f>IF('UC BENEFICIARIAS'!$B17 &lt;&gt; "",'UC BENEFICIARIAS'!$B17,"")</f>
        <v/>
      </c>
      <c r="DE2" s="93" t="str">
        <f>IF('UC BENEFICIARIAS'!$B18 &lt;&gt; "",'UC BENEFICIARIAS'!$K18,"")</f>
        <v/>
      </c>
      <c r="DF2" s="93" t="str">
        <f>IF('UC BENEFICIARIAS'!$B18 &lt;&gt; "",'UC BENEFICIARIAS'!$B18,"")</f>
        <v/>
      </c>
      <c r="DG2" s="93" t="str">
        <f>IF('UC BENEFICIARIAS'!$B19 &lt;&gt; "",'UC BENEFICIARIAS'!$K19,"")</f>
        <v/>
      </c>
      <c r="DH2" s="93" t="str">
        <f>IF('UC BENEFICIARIAS'!$B19 &lt;&gt; "",'UC BENEFICIARIAS'!$B19,"")</f>
        <v/>
      </c>
      <c r="DI2" s="93" t="str">
        <f>IF('UC BENEFICIARIAS'!$B20 &lt;&gt; "",'UC BENEFICIARIAS'!$K20,"")</f>
        <v/>
      </c>
      <c r="DJ2" s="93" t="str">
        <f>IF('UC BENEFICIARIAS'!$B20 &lt;&gt; "",'UC BENEFICIARIAS'!$B20,"")</f>
        <v/>
      </c>
      <c r="DK2" s="93" t="str">
        <f>IF('UC BENEFICIARIAS'!$B21 &lt;&gt; "",'UC BENEFICIARIAS'!$K21,"")</f>
        <v/>
      </c>
      <c r="DL2" s="93" t="str">
        <f>IF('UC BENEFICIARIAS'!$B21 &lt;&gt; "",'UC BENEFICIARIAS'!$B21,"")</f>
        <v/>
      </c>
      <c r="DM2" s="93" t="str">
        <f>IF('UC BENEFICIARIAS'!$B22 &lt;&gt; "",'UC BENEFICIARIAS'!$K22,"")</f>
        <v/>
      </c>
      <c r="DN2" s="93" t="str">
        <f>IF('UC BENEFICIARIAS'!$B22 &lt;&gt; "",'UC BENEFICIARIAS'!$B22,"")</f>
        <v/>
      </c>
      <c r="DO2" s="93" t="str">
        <f>IF('UC BENEFICIARIAS'!$B23 &lt;&gt; "",'UC BENEFICIARIAS'!$K23,"")</f>
        <v/>
      </c>
      <c r="DP2" s="93" t="str">
        <f>IF('UC BENEFICIARIAS'!$B23 &lt;&gt; "",'UC BENEFICIARIAS'!$B23,"")</f>
        <v/>
      </c>
      <c r="DQ2" s="93" t="str">
        <f>IF('UC BENEFICIARIAS'!$B24 &lt;&gt; "",'UC BENEFICIARIAS'!$K24,"")</f>
        <v/>
      </c>
      <c r="DR2" s="93" t="str">
        <f>IF('UC BENEFICIARIAS'!$B24 &lt;&gt; "",'UC BENEFICIARIAS'!$B24,"")</f>
        <v/>
      </c>
      <c r="DS2" s="94">
        <v>6</v>
      </c>
      <c r="EX2" s="92"/>
      <c r="EY2" s="92"/>
      <c r="EZ2" s="92"/>
      <c r="FA2" s="92"/>
      <c r="FB2" s="92"/>
      <c r="FC2" s="92"/>
      <c r="FD2" s="92"/>
      <c r="FE2" s="92"/>
      <c r="FF2" s="92"/>
      <c r="FG2" s="95"/>
      <c r="FH2" s="92"/>
    </row>
    <row r="3" spans="1:164" s="68" customFormat="1" x14ac:dyDescent="0.2">
      <c r="A3" s="924"/>
      <c r="B3" s="924"/>
      <c r="C3" s="924"/>
      <c r="D3" s="924"/>
      <c r="E3" s="924"/>
      <c r="F3" s="924"/>
      <c r="G3" s="924"/>
      <c r="H3" s="924"/>
      <c r="I3" s="924"/>
      <c r="J3" s="924"/>
      <c r="K3" s="924"/>
      <c r="L3" s="924"/>
      <c r="M3" s="924"/>
      <c r="N3" s="924"/>
      <c r="O3" s="924"/>
      <c r="P3" s="924"/>
      <c r="Q3" s="924"/>
      <c r="R3" s="924"/>
      <c r="S3" s="924"/>
      <c r="T3" s="924"/>
      <c r="U3" s="924"/>
      <c r="V3" s="924"/>
      <c r="W3" s="924"/>
      <c r="X3" s="924"/>
      <c r="Y3" s="924"/>
      <c r="Z3" s="924"/>
      <c r="AA3" s="924"/>
      <c r="AB3" s="924"/>
      <c r="AC3" s="924"/>
      <c r="AD3" s="924"/>
      <c r="AE3" s="924"/>
      <c r="AF3" s="924"/>
      <c r="AG3" s="924"/>
      <c r="AH3" s="924"/>
      <c r="AI3" s="924"/>
      <c r="AJ3" s="924"/>
      <c r="AK3" s="925"/>
      <c r="AL3" s="926"/>
      <c r="AM3" s="926"/>
      <c r="AN3" s="926"/>
      <c r="AO3" s="926"/>
      <c r="AP3" s="926"/>
      <c r="AQ3" s="924"/>
      <c r="AR3" s="917"/>
      <c r="AS3" s="924"/>
      <c r="AT3" s="924"/>
      <c r="AU3" s="924"/>
      <c r="AV3" s="924"/>
      <c r="AW3" s="924"/>
      <c r="AX3" s="924"/>
      <c r="AY3" s="924"/>
      <c r="AZ3" s="924"/>
      <c r="BA3" s="924"/>
      <c r="BB3" s="924"/>
      <c r="BC3" s="924"/>
      <c r="BD3" s="924"/>
      <c r="BE3" s="924"/>
      <c r="BF3" s="924"/>
      <c r="BG3" s="924"/>
      <c r="BH3" s="924"/>
      <c r="BI3" s="924"/>
      <c r="BJ3" s="924"/>
      <c r="BK3" s="924"/>
      <c r="BL3" s="924"/>
      <c r="BM3" s="924"/>
      <c r="BN3" s="924"/>
      <c r="BO3" s="924"/>
      <c r="BP3" s="924"/>
      <c r="BQ3" s="924"/>
      <c r="BR3" s="924"/>
      <c r="BS3" s="924"/>
      <c r="BT3" s="924"/>
      <c r="BU3" s="924"/>
      <c r="BV3" s="924"/>
      <c r="BW3" s="924"/>
      <c r="BX3" s="924"/>
      <c r="BY3" s="924"/>
      <c r="BZ3" s="924"/>
      <c r="CA3" s="924"/>
      <c r="CB3" s="92"/>
      <c r="CC3" s="92"/>
      <c r="CD3" s="92"/>
      <c r="CE3" s="92"/>
      <c r="CF3" s="92"/>
      <c r="CG3" s="92"/>
      <c r="CH3" s="92"/>
      <c r="CI3" s="92"/>
      <c r="CJ3" s="93"/>
      <c r="CK3" s="93"/>
      <c r="CL3" s="93"/>
      <c r="CM3" s="96"/>
      <c r="CN3" s="96"/>
      <c r="CO3" s="92"/>
      <c r="CP3" s="92"/>
      <c r="CQ3" s="92"/>
      <c r="CR3" s="92"/>
      <c r="CS3" s="92"/>
      <c r="CT3" s="92"/>
      <c r="CU3" s="92"/>
      <c r="CV3" s="92"/>
      <c r="CW3" s="92"/>
      <c r="CX3" s="92"/>
      <c r="CY3" s="92"/>
      <c r="CZ3" s="92"/>
      <c r="DA3" s="92"/>
      <c r="DB3" s="92"/>
      <c r="DC3" s="92"/>
      <c r="DD3" s="92"/>
      <c r="DE3" s="92"/>
      <c r="DF3" s="92"/>
      <c r="DG3" s="92"/>
      <c r="DH3" s="92"/>
      <c r="DI3" s="92"/>
      <c r="DJ3" s="92"/>
      <c r="DK3" s="92"/>
      <c r="DL3" s="92"/>
      <c r="DM3" s="92"/>
      <c r="DN3" s="92"/>
      <c r="DO3" s="92"/>
      <c r="DP3" s="92"/>
      <c r="DQ3" s="92"/>
      <c r="DR3" s="92"/>
      <c r="DS3" s="92"/>
      <c r="DT3" s="92"/>
      <c r="DU3" s="92"/>
    </row>
    <row r="4" spans="1:164" s="68" customFormat="1" x14ac:dyDescent="0.2">
      <c r="A4" s="924"/>
      <c r="B4" s="924"/>
      <c r="C4" s="924"/>
      <c r="D4" s="924"/>
      <c r="E4" s="924"/>
      <c r="F4" s="924"/>
      <c r="G4" s="924"/>
      <c r="H4" s="924"/>
      <c r="I4" s="924"/>
      <c r="J4" s="924"/>
      <c r="K4" s="924"/>
      <c r="L4" s="924"/>
      <c r="M4" s="924"/>
      <c r="N4" s="924"/>
      <c r="O4" s="924"/>
      <c r="P4" s="924"/>
      <c r="Q4" s="924"/>
      <c r="R4" s="924"/>
      <c r="S4" s="924"/>
      <c r="T4" s="924"/>
      <c r="U4" s="924"/>
      <c r="V4" s="924"/>
      <c r="W4" s="924"/>
      <c r="X4" s="924"/>
      <c r="Y4" s="924"/>
      <c r="Z4" s="924"/>
      <c r="AA4" s="924"/>
      <c r="AB4" s="924"/>
      <c r="AC4" s="924"/>
      <c r="AD4" s="924"/>
      <c r="AE4" s="924"/>
      <c r="AF4" s="924"/>
      <c r="AG4" s="924"/>
      <c r="AH4" s="924"/>
      <c r="AI4" s="924"/>
      <c r="AJ4" s="924"/>
      <c r="AK4" s="924"/>
      <c r="AL4" s="926"/>
      <c r="AM4" s="926"/>
      <c r="AN4" s="926"/>
      <c r="AO4" s="926"/>
      <c r="AP4" s="926"/>
      <c r="AQ4" s="924"/>
      <c r="AR4" s="924"/>
      <c r="AS4" s="924"/>
      <c r="AT4" s="924"/>
      <c r="AU4" s="924"/>
      <c r="AV4" s="924"/>
      <c r="AW4" s="924"/>
      <c r="AX4" s="924"/>
      <c r="AY4" s="924"/>
      <c r="AZ4" s="924"/>
      <c r="BA4" s="924"/>
      <c r="BB4" s="924"/>
      <c r="BC4" s="924"/>
      <c r="BD4" s="924"/>
      <c r="BE4" s="924"/>
      <c r="BF4" s="924"/>
      <c r="BG4" s="924"/>
      <c r="BH4" s="924"/>
      <c r="BI4" s="924"/>
      <c r="BJ4" s="924"/>
      <c r="BK4" s="924"/>
      <c r="BL4" s="924"/>
      <c r="BM4" s="924"/>
      <c r="BN4" s="924"/>
      <c r="BO4" s="924"/>
      <c r="BP4" s="924"/>
      <c r="BQ4" s="924"/>
      <c r="BR4" s="924"/>
      <c r="BS4" s="924"/>
      <c r="BT4" s="924"/>
      <c r="BU4" s="924"/>
      <c r="BV4" s="924"/>
      <c r="BW4" s="924"/>
      <c r="BX4" s="924"/>
      <c r="BY4" s="924"/>
      <c r="BZ4" s="924"/>
      <c r="CA4" s="924"/>
      <c r="CB4" s="92"/>
      <c r="CC4" s="92"/>
      <c r="CD4" s="92"/>
      <c r="CE4" s="92"/>
      <c r="CF4" s="92"/>
      <c r="CG4" s="92"/>
      <c r="CH4" s="92"/>
      <c r="CI4" s="92"/>
      <c r="CO4" s="92"/>
      <c r="CP4" s="92"/>
      <c r="CQ4" s="92"/>
      <c r="CR4" s="92"/>
      <c r="CS4" s="92"/>
      <c r="CT4" s="92"/>
      <c r="CU4" s="92"/>
      <c r="CV4" s="92"/>
      <c r="CW4" s="92"/>
      <c r="CX4" s="92"/>
      <c r="CY4" s="92"/>
      <c r="CZ4" s="92"/>
      <c r="DA4" s="92"/>
      <c r="DB4" s="92"/>
      <c r="DC4" s="92"/>
      <c r="DD4" s="92"/>
      <c r="DE4" s="92"/>
      <c r="DF4" s="92"/>
      <c r="DG4" s="92"/>
      <c r="DH4" s="92"/>
      <c r="DI4" s="92"/>
      <c r="DJ4" s="92"/>
      <c r="DK4" s="92"/>
      <c r="DL4" s="92"/>
      <c r="DM4" s="92"/>
      <c r="DN4" s="92"/>
      <c r="DO4" s="92"/>
      <c r="DP4" s="92"/>
      <c r="DQ4" s="92"/>
      <c r="DR4" s="92"/>
      <c r="DS4" s="92"/>
    </row>
    <row r="5" spans="1:164" s="68" customFormat="1" x14ac:dyDescent="0.2">
      <c r="A5" s="924"/>
      <c r="B5" s="924"/>
      <c r="C5" s="924"/>
      <c r="D5" s="924"/>
      <c r="E5" s="924"/>
      <c r="F5" s="924"/>
      <c r="G5" s="924"/>
      <c r="H5" s="924"/>
      <c r="I5" s="924"/>
      <c r="J5" s="924"/>
      <c r="K5" s="924"/>
      <c r="L5" s="924"/>
      <c r="M5" s="924"/>
      <c r="N5" s="924"/>
      <c r="O5" s="924"/>
      <c r="P5" s="924"/>
      <c r="Q5" s="924"/>
      <c r="R5" s="924"/>
      <c r="S5" s="924"/>
      <c r="T5" s="924"/>
      <c r="U5" s="924"/>
      <c r="V5" s="924"/>
      <c r="W5" s="924"/>
      <c r="X5" s="924"/>
      <c r="Y5" s="924"/>
      <c r="Z5" s="924"/>
      <c r="AA5" s="924"/>
      <c r="AB5" s="924"/>
      <c r="AC5" s="924"/>
      <c r="AD5" s="924"/>
      <c r="AE5" s="924"/>
      <c r="AF5" s="924"/>
      <c r="AG5" s="924"/>
      <c r="AH5" s="924"/>
      <c r="AI5" s="924"/>
      <c r="AJ5" s="924"/>
      <c r="AK5" s="924"/>
      <c r="AL5" s="924"/>
      <c r="AM5" s="924"/>
      <c r="AN5" s="924"/>
      <c r="AO5" s="924"/>
      <c r="AP5" s="924"/>
      <c r="AQ5" s="924"/>
      <c r="AR5" s="924"/>
      <c r="AS5" s="924"/>
      <c r="AT5" s="924"/>
      <c r="AU5" s="924"/>
      <c r="AV5" s="924"/>
      <c r="AW5" s="924"/>
      <c r="AX5" s="924"/>
      <c r="AY5" s="924"/>
      <c r="AZ5" s="924"/>
      <c r="BA5" s="924"/>
      <c r="BB5" s="924"/>
      <c r="BC5" s="924"/>
      <c r="BD5" s="924"/>
      <c r="BE5" s="924"/>
      <c r="BF5" s="924"/>
      <c r="BG5" s="924"/>
      <c r="BH5" s="924"/>
      <c r="BI5" s="924"/>
      <c r="BJ5" s="924"/>
      <c r="BK5" s="924"/>
      <c r="BL5" s="924"/>
      <c r="BM5" s="924"/>
      <c r="BN5" s="924"/>
      <c r="BO5" s="924"/>
      <c r="BP5" s="924"/>
      <c r="BQ5" s="924"/>
      <c r="BR5" s="924"/>
      <c r="BS5" s="924"/>
      <c r="BT5" s="924"/>
      <c r="BU5" s="924"/>
      <c r="BV5" s="924"/>
      <c r="BW5" s="924"/>
      <c r="BX5" s="924"/>
      <c r="BY5" s="924"/>
      <c r="BZ5" s="924"/>
      <c r="CA5" s="924"/>
      <c r="CB5" s="92"/>
      <c r="CC5" s="92"/>
      <c r="CD5" s="92"/>
      <c r="CO5" s="92"/>
      <c r="CP5" s="92"/>
      <c r="CQ5" s="92"/>
      <c r="CR5" s="92"/>
      <c r="CS5" s="92"/>
      <c r="CT5" s="92"/>
      <c r="CU5" s="92"/>
      <c r="CV5" s="92"/>
      <c r="CW5" s="92"/>
      <c r="CX5" s="92"/>
      <c r="CY5" s="92"/>
      <c r="CZ5" s="92"/>
      <c r="DA5" s="92"/>
      <c r="DB5" s="92"/>
      <c r="DC5" s="92"/>
      <c r="DD5" s="92"/>
      <c r="DE5" s="92"/>
      <c r="DF5" s="92"/>
      <c r="DG5" s="92"/>
      <c r="DH5" s="92"/>
      <c r="DI5" s="92"/>
      <c r="DJ5" s="92"/>
      <c r="DK5" s="92"/>
      <c r="DL5" s="92"/>
      <c r="DM5" s="92"/>
      <c r="DN5" s="92"/>
      <c r="DO5" s="92"/>
      <c r="DP5" s="92"/>
    </row>
    <row r="6" spans="1:164" s="68" customFormat="1" x14ac:dyDescent="0.2">
      <c r="A6" s="924"/>
      <c r="B6" s="924"/>
      <c r="C6" s="924"/>
      <c r="D6" s="924"/>
      <c r="E6" s="924"/>
      <c r="F6" s="924"/>
      <c r="G6" s="924"/>
      <c r="H6" s="924"/>
      <c r="I6" s="924"/>
      <c r="J6" s="924"/>
      <c r="K6" s="924"/>
      <c r="L6" s="924"/>
      <c r="M6" s="924"/>
      <c r="N6" s="924"/>
      <c r="O6" s="924"/>
      <c r="P6" s="924"/>
      <c r="Q6" s="924"/>
      <c r="R6" s="924"/>
      <c r="S6" s="924"/>
      <c r="T6" s="924"/>
      <c r="U6" s="924"/>
      <c r="V6" s="924"/>
      <c r="W6" s="924"/>
      <c r="X6" s="924"/>
      <c r="Y6" s="924"/>
      <c r="Z6" s="924"/>
      <c r="AA6" s="924"/>
      <c r="AB6" s="924"/>
      <c r="AC6" s="924"/>
      <c r="AD6" s="924"/>
      <c r="AE6" s="924"/>
      <c r="AF6" s="924"/>
      <c r="AG6" s="924"/>
      <c r="AH6" s="924"/>
      <c r="AI6" s="924"/>
      <c r="AJ6" s="924"/>
      <c r="AK6" s="924"/>
      <c r="AL6" s="924"/>
      <c r="AM6" s="924"/>
      <c r="AN6" s="924"/>
      <c r="AO6" s="924"/>
      <c r="AP6" s="924"/>
      <c r="AQ6" s="924"/>
      <c r="AR6" s="924"/>
      <c r="AS6" s="924"/>
      <c r="AT6" s="924"/>
      <c r="AU6" s="924"/>
      <c r="AV6" s="924"/>
      <c r="AW6" s="924"/>
      <c r="AX6" s="924"/>
      <c r="AY6" s="924"/>
      <c r="AZ6" s="924"/>
      <c r="BA6" s="924"/>
      <c r="BB6" s="924"/>
      <c r="BC6" s="924"/>
      <c r="BD6" s="924"/>
      <c r="BE6" s="924"/>
      <c r="BF6" s="924"/>
      <c r="BG6" s="924"/>
      <c r="BH6" s="924"/>
      <c r="BI6" s="924"/>
      <c r="BJ6" s="924"/>
      <c r="BK6" s="924"/>
      <c r="BL6" s="924"/>
      <c r="BM6" s="924"/>
      <c r="BN6" s="924"/>
      <c r="BO6" s="924"/>
      <c r="BP6" s="924"/>
      <c r="BQ6" s="924"/>
      <c r="BR6" s="924"/>
      <c r="BS6" s="924"/>
      <c r="BT6" s="924"/>
      <c r="BU6" s="924"/>
      <c r="BV6" s="924"/>
      <c r="BW6" s="924"/>
      <c r="BX6" s="924"/>
      <c r="BY6" s="924"/>
      <c r="BZ6" s="926"/>
      <c r="CA6" s="926"/>
      <c r="CO6" s="92"/>
      <c r="CP6" s="92"/>
      <c r="CQ6" s="92"/>
      <c r="CR6" s="92"/>
      <c r="CS6" s="92"/>
      <c r="CT6" s="92"/>
      <c r="CU6" s="92"/>
      <c r="CV6" s="92"/>
      <c r="CW6" s="92"/>
      <c r="CX6" s="92"/>
      <c r="CY6" s="92"/>
      <c r="CZ6" s="92"/>
      <c r="DA6" s="92"/>
      <c r="DB6" s="92"/>
      <c r="DC6" s="92"/>
      <c r="DD6" s="92"/>
      <c r="DE6" s="92"/>
      <c r="DF6" s="92"/>
      <c r="DG6" s="92"/>
      <c r="DH6" s="92"/>
      <c r="DI6" s="92"/>
      <c r="DJ6" s="92"/>
      <c r="DK6" s="92"/>
      <c r="DL6" s="92"/>
    </row>
    <row r="7" spans="1:164" s="68" customFormat="1" x14ac:dyDescent="0.2">
      <c r="A7" s="924"/>
      <c r="B7" s="924"/>
      <c r="C7" s="924"/>
      <c r="D7" s="924"/>
      <c r="E7" s="924"/>
      <c r="F7" s="924"/>
      <c r="G7" s="924"/>
      <c r="H7" s="924"/>
      <c r="I7" s="924"/>
      <c r="J7" s="924"/>
      <c r="K7" s="924"/>
      <c r="L7" s="924"/>
      <c r="M7" s="924"/>
      <c r="N7" s="924"/>
      <c r="O7" s="924"/>
      <c r="P7" s="924"/>
      <c r="Q7" s="924"/>
      <c r="R7" s="924"/>
      <c r="S7" s="924"/>
      <c r="T7" s="924"/>
      <c r="U7" s="924"/>
      <c r="V7" s="924"/>
      <c r="W7" s="924"/>
      <c r="X7" s="924"/>
      <c r="Y7" s="924"/>
      <c r="Z7" s="924"/>
      <c r="AA7" s="924"/>
      <c r="AB7" s="924"/>
      <c r="AC7" s="924"/>
      <c r="AD7" s="924"/>
      <c r="AE7" s="924"/>
      <c r="AF7" s="924"/>
      <c r="AG7" s="924"/>
      <c r="AH7" s="924"/>
      <c r="AI7" s="924"/>
      <c r="AJ7" s="924"/>
      <c r="AK7" s="924"/>
      <c r="AL7" s="926"/>
      <c r="AM7" s="926"/>
      <c r="AN7" s="926"/>
      <c r="AO7" s="926"/>
      <c r="AP7" s="926"/>
      <c r="AQ7" s="924"/>
      <c r="AR7" s="924"/>
      <c r="AS7" s="924"/>
      <c r="AT7" s="924"/>
      <c r="AU7" s="924"/>
      <c r="AV7" s="924"/>
      <c r="AW7" s="924"/>
      <c r="AX7" s="924"/>
      <c r="AY7" s="924"/>
      <c r="AZ7" s="924"/>
      <c r="BA7" s="924"/>
      <c r="BB7" s="924"/>
      <c r="BC7" s="924"/>
      <c r="BD7" s="924"/>
      <c r="BE7" s="924"/>
      <c r="BF7" s="924"/>
      <c r="BG7" s="924"/>
      <c r="BH7" s="924"/>
      <c r="BI7" s="924"/>
      <c r="BJ7" s="924"/>
      <c r="BK7" s="924"/>
      <c r="BL7" s="924"/>
      <c r="BM7" s="924"/>
      <c r="BN7" s="924"/>
      <c r="BO7" s="924"/>
      <c r="BP7" s="924"/>
      <c r="BQ7" s="924"/>
      <c r="BR7" s="924"/>
      <c r="BS7" s="924"/>
      <c r="BT7" s="924"/>
      <c r="BU7" s="926"/>
      <c r="BV7" s="926"/>
      <c r="BW7" s="926"/>
      <c r="BX7" s="926"/>
      <c r="BY7" s="926"/>
      <c r="BZ7" s="926"/>
      <c r="CA7" s="926"/>
      <c r="CO7" s="92"/>
      <c r="CP7" s="92"/>
      <c r="CQ7" s="92"/>
      <c r="CR7" s="92"/>
      <c r="CS7" s="92"/>
      <c r="CT7" s="92"/>
      <c r="CU7" s="92"/>
      <c r="CV7" s="92"/>
      <c r="CW7" s="92"/>
      <c r="CX7" s="92"/>
      <c r="CY7" s="92"/>
      <c r="CZ7" s="92"/>
      <c r="DA7" s="92"/>
      <c r="DB7" s="92"/>
      <c r="DC7" s="92"/>
      <c r="DD7" s="92"/>
      <c r="DE7" s="92"/>
      <c r="DF7" s="92"/>
      <c r="DG7" s="92"/>
      <c r="DH7" s="92"/>
    </row>
    <row r="8" spans="1:164" s="68" customFormat="1" ht="15" thickBot="1" x14ac:dyDescent="0.25">
      <c r="A8" s="924"/>
      <c r="B8" s="924"/>
      <c r="C8" s="924"/>
      <c r="D8" s="924"/>
      <c r="E8" s="924"/>
      <c r="F8" s="924"/>
      <c r="G8" s="924"/>
      <c r="H8" s="924"/>
      <c r="I8" s="924"/>
      <c r="J8" s="924"/>
      <c r="K8" s="924"/>
      <c r="L8" s="924"/>
      <c r="M8" s="924"/>
      <c r="N8" s="924"/>
      <c r="O8" s="924"/>
      <c r="P8" s="924"/>
      <c r="Q8" s="924"/>
      <c r="R8" s="924"/>
      <c r="S8" s="924"/>
      <c r="T8" s="924"/>
      <c r="U8" s="924"/>
      <c r="V8" s="924"/>
      <c r="W8" s="924"/>
      <c r="X8" s="924"/>
      <c r="Y8" s="924"/>
      <c r="Z8" s="924"/>
      <c r="AA8" s="924"/>
      <c r="AB8" s="924"/>
      <c r="AC8" s="924"/>
      <c r="AD8" s="924"/>
      <c r="AE8" s="924"/>
      <c r="AF8" s="924"/>
      <c r="AG8" s="924"/>
      <c r="AH8" s="924"/>
      <c r="AI8" s="924"/>
      <c r="AJ8" s="924"/>
      <c r="AK8" s="924"/>
      <c r="AL8" s="926"/>
      <c r="AM8" s="926"/>
      <c r="AN8" s="926"/>
      <c r="AO8" s="926"/>
      <c r="AP8" s="926"/>
      <c r="AQ8" s="924"/>
      <c r="AR8" s="924"/>
      <c r="AS8" s="924"/>
      <c r="AT8" s="924"/>
      <c r="AU8" s="924"/>
      <c r="AV8" s="924"/>
      <c r="AW8" s="924"/>
      <c r="AX8" s="924"/>
      <c r="AY8" s="924"/>
      <c r="AZ8" s="924"/>
      <c r="BA8" s="924"/>
      <c r="BB8" s="924"/>
      <c r="BC8" s="924"/>
      <c r="BD8" s="924"/>
      <c r="BE8" s="924"/>
      <c r="BF8" s="924"/>
      <c r="BG8" s="924"/>
      <c r="BH8" s="924"/>
      <c r="BI8" s="924"/>
      <c r="BJ8" s="924"/>
      <c r="BK8" s="924"/>
      <c r="BL8" s="924"/>
      <c r="BM8" s="924"/>
      <c r="BN8" s="924"/>
      <c r="BO8" s="924"/>
      <c r="BP8" s="926"/>
      <c r="BQ8" s="926"/>
      <c r="BR8" s="926"/>
      <c r="BS8" s="926"/>
      <c r="BT8" s="926"/>
      <c r="BU8" s="926"/>
      <c r="BV8" s="926"/>
      <c r="BW8" s="926"/>
      <c r="BX8" s="926"/>
      <c r="BY8" s="926"/>
      <c r="BZ8" s="926"/>
      <c r="CA8" s="926"/>
      <c r="CO8" s="92"/>
      <c r="CP8" s="92"/>
      <c r="CQ8" s="92"/>
      <c r="CR8" s="92"/>
      <c r="CS8" s="92"/>
      <c r="CT8" s="92"/>
      <c r="CU8" s="92"/>
      <c r="CV8" s="92"/>
      <c r="CW8" s="92"/>
      <c r="CX8" s="92"/>
      <c r="CY8" s="92"/>
      <c r="CZ8" s="92"/>
      <c r="DA8" s="92"/>
      <c r="DB8" s="92"/>
      <c r="DC8" s="92"/>
      <c r="DD8" s="92"/>
    </row>
    <row r="9" spans="1:164" s="68" customFormat="1" ht="15" thickBot="1" x14ac:dyDescent="0.25">
      <c r="A9" s="927" t="s">
        <v>3722</v>
      </c>
      <c r="B9" s="928">
        <f>COUNTBLANK(A2:C2)</f>
        <v>3</v>
      </c>
      <c r="C9" s="924"/>
      <c r="D9" s="924"/>
      <c r="E9" s="924"/>
      <c r="F9" s="924"/>
      <c r="G9" s="924"/>
      <c r="H9" s="924"/>
      <c r="I9" s="924"/>
      <c r="J9" s="924"/>
      <c r="K9" s="924"/>
      <c r="L9" s="924"/>
      <c r="M9" s="924"/>
      <c r="N9" s="924"/>
      <c r="O9" s="924"/>
      <c r="P9" s="924"/>
      <c r="Q9" s="924"/>
      <c r="R9" s="924"/>
      <c r="S9" s="924"/>
      <c r="T9" s="924"/>
      <c r="U9" s="924"/>
      <c r="V9" s="924"/>
      <c r="W9" s="924"/>
      <c r="X9" s="924"/>
      <c r="Y9" s="924"/>
      <c r="Z9" s="924"/>
      <c r="AA9" s="924"/>
      <c r="AB9" s="924"/>
      <c r="AC9" s="924"/>
      <c r="AD9" s="924"/>
      <c r="AE9" s="924"/>
      <c r="AF9" s="924"/>
      <c r="AG9" s="924"/>
      <c r="AH9" s="924"/>
      <c r="AI9" s="924"/>
      <c r="AJ9" s="924"/>
      <c r="AK9" s="924"/>
      <c r="AL9" s="926"/>
      <c r="AM9" s="926"/>
      <c r="AN9" s="926"/>
      <c r="AO9" s="926"/>
      <c r="AP9" s="926"/>
      <c r="AQ9" s="924"/>
      <c r="AR9" s="924"/>
      <c r="AS9" s="924"/>
      <c r="AT9" s="924"/>
      <c r="AU9" s="924"/>
      <c r="AV9" s="924"/>
      <c r="AW9" s="924"/>
      <c r="AX9" s="924"/>
      <c r="AY9" s="924"/>
      <c r="AZ9" s="924"/>
      <c r="BA9" s="924"/>
      <c r="BB9" s="924"/>
      <c r="BC9" s="924"/>
      <c r="BD9" s="924"/>
      <c r="BE9" s="924"/>
      <c r="BF9" s="924"/>
      <c r="BG9" s="924"/>
      <c r="BH9" s="924"/>
      <c r="BI9" s="924"/>
      <c r="BJ9" s="924"/>
      <c r="BK9" s="926"/>
      <c r="BL9" s="926"/>
      <c r="BM9" s="926"/>
      <c r="BN9" s="926"/>
      <c r="BO9" s="926"/>
      <c r="BP9" s="926"/>
      <c r="BQ9" s="926"/>
      <c r="BR9" s="926"/>
      <c r="BS9" s="926"/>
      <c r="BT9" s="926"/>
      <c r="BU9" s="926"/>
      <c r="BV9" s="926"/>
      <c r="BW9" s="926"/>
      <c r="BX9" s="926"/>
      <c r="BY9" s="926"/>
      <c r="BZ9" s="926"/>
      <c r="CA9" s="926"/>
      <c r="CO9" s="92"/>
      <c r="CP9" s="92"/>
      <c r="CQ9" s="92"/>
      <c r="CR9" s="92"/>
      <c r="CS9" s="92"/>
      <c r="CT9" s="92"/>
      <c r="CU9" s="92"/>
      <c r="CV9" s="92"/>
      <c r="CW9" s="92"/>
      <c r="CX9" s="92"/>
      <c r="CY9" s="92"/>
      <c r="CZ9" s="92"/>
    </row>
    <row r="10" spans="1:164" s="68" customFormat="1" ht="15" thickBot="1" x14ac:dyDescent="0.25">
      <c r="A10" s="929" t="s">
        <v>3724</v>
      </c>
      <c r="B10" s="930">
        <f>COUNTBLANK(E2)</f>
        <v>1</v>
      </c>
      <c r="C10" s="924"/>
      <c r="D10" s="931" t="s">
        <v>37393</v>
      </c>
      <c r="E10" s="932"/>
      <c r="F10" s="924"/>
      <c r="G10" s="924"/>
      <c r="H10" s="924"/>
      <c r="I10" s="924"/>
      <c r="J10" s="924"/>
      <c r="K10" s="924"/>
      <c r="L10" s="924"/>
      <c r="M10" s="924"/>
      <c r="N10" s="924"/>
      <c r="O10" s="924"/>
      <c r="P10" s="924"/>
      <c r="Q10" s="924"/>
      <c r="R10" s="924"/>
      <c r="S10" s="924"/>
      <c r="T10" s="924"/>
      <c r="U10" s="924"/>
      <c r="V10" s="924"/>
      <c r="W10" s="927" t="s">
        <v>3723</v>
      </c>
      <c r="X10" s="933"/>
      <c r="Y10" s="933"/>
      <c r="Z10" s="928"/>
      <c r="AA10" s="924"/>
      <c r="AB10" s="924"/>
      <c r="AC10" s="924"/>
      <c r="AD10" s="924"/>
      <c r="AE10" s="924"/>
      <c r="AF10" s="924"/>
      <c r="AG10" s="924"/>
      <c r="AH10" s="924"/>
      <c r="AI10" s="924"/>
      <c r="AJ10" s="924"/>
      <c r="AK10" s="924"/>
      <c r="AL10" s="926"/>
      <c r="AM10" s="926"/>
      <c r="AN10" s="926"/>
      <c r="AO10" s="926"/>
      <c r="AP10" s="926"/>
      <c r="AQ10" s="924"/>
      <c r="AR10" s="924"/>
      <c r="AS10" s="924"/>
      <c r="AT10" s="924"/>
      <c r="AU10" s="924"/>
      <c r="AV10" s="924"/>
      <c r="AW10" s="924"/>
      <c r="AX10" s="924"/>
      <c r="AY10" s="924"/>
      <c r="AZ10" s="924"/>
      <c r="BA10" s="924"/>
      <c r="BB10" s="924"/>
      <c r="BC10" s="924"/>
      <c r="BD10" s="924"/>
      <c r="BE10" s="924"/>
      <c r="BF10" s="926"/>
      <c r="BG10" s="926"/>
      <c r="BH10" s="926"/>
      <c r="BI10" s="926"/>
      <c r="BJ10" s="926"/>
      <c r="BK10" s="926"/>
      <c r="BL10" s="926"/>
      <c r="BM10" s="926"/>
      <c r="BN10" s="926"/>
      <c r="BO10" s="926"/>
      <c r="BP10" s="926"/>
      <c r="BQ10" s="926"/>
      <c r="BR10" s="926"/>
      <c r="BS10" s="926"/>
      <c r="BT10" s="926"/>
      <c r="BU10" s="926"/>
      <c r="BV10" s="926"/>
      <c r="BW10" s="926"/>
      <c r="BX10" s="926"/>
      <c r="BY10" s="926"/>
      <c r="BZ10" s="926"/>
      <c r="CA10" s="926"/>
      <c r="CO10" s="92"/>
      <c r="CP10" s="92"/>
      <c r="CQ10" s="92"/>
      <c r="CR10" s="92"/>
      <c r="CS10" s="92"/>
      <c r="CT10" s="92"/>
      <c r="CU10" s="92"/>
      <c r="CV10" s="92"/>
    </row>
    <row r="11" spans="1:164" s="68" customFormat="1" x14ac:dyDescent="0.2">
      <c r="A11" s="929" t="s">
        <v>3726</v>
      </c>
      <c r="B11" s="930">
        <f>SUM(COUNTBLANK(G2:R2),COUNTBLANK(T2:AI2))</f>
        <v>12</v>
      </c>
      <c r="C11" s="924"/>
      <c r="D11" s="927" t="s">
        <v>37391</v>
      </c>
      <c r="E11" s="934">
        <f>'MD-SOLAR'!H22</f>
        <v>0</v>
      </c>
      <c r="F11" s="924"/>
      <c r="G11" s="924"/>
      <c r="H11" s="924"/>
      <c r="I11" s="924"/>
      <c r="J11" s="924"/>
      <c r="K11" s="924"/>
      <c r="L11" s="924"/>
      <c r="M11" s="924"/>
      <c r="N11" s="924"/>
      <c r="O11" s="924"/>
      <c r="P11" s="924"/>
      <c r="Q11" s="924"/>
      <c r="R11" s="924"/>
      <c r="S11" s="924"/>
      <c r="T11" s="924"/>
      <c r="U11" s="924"/>
      <c r="V11" s="924"/>
      <c r="W11" s="929" t="s">
        <v>3725</v>
      </c>
      <c r="X11" s="924"/>
      <c r="Y11" s="924"/>
      <c r="Z11" s="930"/>
      <c r="AA11" s="924"/>
      <c r="AB11" s="924"/>
      <c r="AC11" s="924"/>
      <c r="AD11" s="924"/>
      <c r="AE11" s="924"/>
      <c r="AF11" s="924"/>
      <c r="AG11" s="924"/>
      <c r="AH11" s="924"/>
      <c r="AI11" s="924"/>
      <c r="AJ11" s="924"/>
      <c r="AK11" s="924"/>
      <c r="AL11" s="926"/>
      <c r="AM11" s="926"/>
      <c r="AN11" s="926"/>
      <c r="AO11" s="926"/>
      <c r="AP11" s="926"/>
      <c r="AQ11" s="924"/>
      <c r="AR11" s="924"/>
      <c r="AS11" s="924"/>
      <c r="AT11" s="924"/>
      <c r="AU11" s="924"/>
      <c r="AV11" s="924"/>
      <c r="AW11" s="924"/>
      <c r="AX11" s="924"/>
      <c r="AY11" s="924"/>
      <c r="AZ11" s="924"/>
      <c r="BA11" s="926"/>
      <c r="BB11" s="926"/>
      <c r="BC11" s="926"/>
      <c r="BD11" s="926"/>
      <c r="BE11" s="926"/>
      <c r="BF11" s="926"/>
      <c r="BG11" s="926"/>
      <c r="BH11" s="926"/>
      <c r="BI11" s="926"/>
      <c r="BJ11" s="926"/>
      <c r="BK11" s="926"/>
      <c r="BL11" s="926"/>
      <c r="BM11" s="926"/>
      <c r="BN11" s="926"/>
      <c r="BO11" s="926"/>
      <c r="BP11" s="926"/>
      <c r="BQ11" s="926"/>
      <c r="BR11" s="926"/>
      <c r="BS11" s="926"/>
      <c r="BT11" s="926"/>
      <c r="BU11" s="926"/>
      <c r="BV11" s="926"/>
      <c r="BW11" s="926"/>
      <c r="BX11" s="926"/>
      <c r="BY11" s="926"/>
      <c r="BZ11" s="926"/>
      <c r="CA11" s="926"/>
      <c r="CO11" s="92"/>
      <c r="CP11" s="92"/>
      <c r="CQ11" s="92"/>
      <c r="CR11" s="92"/>
    </row>
    <row r="12" spans="1:164" s="68" customFormat="1" x14ac:dyDescent="0.2">
      <c r="A12" s="929" t="s">
        <v>3727</v>
      </c>
      <c r="B12" s="930">
        <f>COUNTIF(A2:C2,0)</f>
        <v>0</v>
      </c>
      <c r="C12" s="924"/>
      <c r="D12" s="929" t="s">
        <v>37392</v>
      </c>
      <c r="E12" s="935">
        <f>'MD-SOLAR'!L46</f>
        <v>0</v>
      </c>
      <c r="F12" s="924"/>
      <c r="G12" s="924"/>
      <c r="H12" s="924"/>
      <c r="I12" s="924"/>
      <c r="J12" s="924"/>
      <c r="K12" s="924"/>
      <c r="L12" s="924"/>
      <c r="M12" s="924"/>
      <c r="N12" s="924"/>
      <c r="O12" s="924"/>
      <c r="P12" s="924"/>
      <c r="Q12" s="924"/>
      <c r="R12" s="924"/>
      <c r="S12" s="924"/>
      <c r="T12" s="924"/>
      <c r="U12" s="924"/>
      <c r="V12" s="924"/>
      <c r="W12" s="929"/>
      <c r="X12" s="924"/>
      <c r="Y12" s="924"/>
      <c r="Z12" s="930"/>
      <c r="AA12" s="924"/>
      <c r="AB12" s="924"/>
      <c r="AC12" s="924"/>
      <c r="AD12" s="924"/>
      <c r="AE12" s="924"/>
      <c r="AF12" s="924"/>
      <c r="AG12" s="924"/>
      <c r="AH12" s="924"/>
      <c r="AI12" s="924"/>
      <c r="AJ12" s="924"/>
      <c r="AK12" s="924"/>
      <c r="AL12" s="926"/>
      <c r="AM12" s="926"/>
      <c r="AN12" s="926"/>
      <c r="AO12" s="926"/>
      <c r="AP12" s="926"/>
      <c r="AQ12" s="924"/>
      <c r="AR12" s="924"/>
      <c r="AS12" s="924"/>
      <c r="AT12" s="924"/>
      <c r="AU12" s="924"/>
      <c r="AV12" s="926"/>
      <c r="AW12" s="926"/>
      <c r="AX12" s="926"/>
      <c r="AY12" s="926"/>
      <c r="AZ12" s="926"/>
      <c r="BA12" s="926"/>
      <c r="BB12" s="926"/>
      <c r="BC12" s="926"/>
      <c r="BD12" s="926"/>
      <c r="BE12" s="926"/>
      <c r="BF12" s="926"/>
      <c r="BG12" s="926"/>
      <c r="BH12" s="926"/>
      <c r="BI12" s="926"/>
      <c r="BJ12" s="926"/>
      <c r="BK12" s="926"/>
      <c r="BL12" s="926"/>
      <c r="BM12" s="926"/>
      <c r="BN12" s="926"/>
      <c r="BO12" s="926"/>
      <c r="BP12" s="926"/>
      <c r="BQ12" s="926"/>
      <c r="BR12" s="926"/>
      <c r="BS12" s="926"/>
      <c r="BT12" s="926"/>
      <c r="BU12" s="926"/>
      <c r="BV12" s="926"/>
      <c r="BW12" s="926"/>
      <c r="BX12" s="926"/>
      <c r="BY12" s="926"/>
      <c r="BZ12" s="926"/>
      <c r="CA12" s="926"/>
    </row>
    <row r="13" spans="1:164" s="68" customFormat="1" x14ac:dyDescent="0.2">
      <c r="A13" s="929" t="s">
        <v>3731</v>
      </c>
      <c r="B13" s="930">
        <f>COUNTIF(E2,0)</f>
        <v>0</v>
      </c>
      <c r="C13" s="924"/>
      <c r="D13" s="929" t="s">
        <v>37394</v>
      </c>
      <c r="E13" s="935">
        <f>'MD-SOLAR'!G46</f>
        <v>0</v>
      </c>
      <c r="F13" s="924"/>
      <c r="G13" s="924"/>
      <c r="H13" s="924"/>
      <c r="I13" s="924"/>
      <c r="J13" s="924"/>
      <c r="K13" s="924"/>
      <c r="L13" s="924"/>
      <c r="M13" s="924"/>
      <c r="N13" s="924"/>
      <c r="O13" s="924"/>
      <c r="P13" s="924"/>
      <c r="Q13" s="924"/>
      <c r="R13" s="924"/>
      <c r="S13" s="924"/>
      <c r="T13" s="924"/>
      <c r="U13" s="924"/>
      <c r="V13" s="924"/>
      <c r="W13" s="929" t="s">
        <v>3728</v>
      </c>
      <c r="X13" s="924" t="s">
        <v>3729</v>
      </c>
      <c r="Y13" s="924"/>
      <c r="Z13" s="930" t="s">
        <v>3730</v>
      </c>
      <c r="AA13" s="924"/>
      <c r="AB13" s="924"/>
      <c r="AC13" s="924"/>
      <c r="AD13" s="924"/>
      <c r="AE13" s="924"/>
      <c r="AF13" s="924"/>
      <c r="AG13" s="924"/>
      <c r="AH13" s="924"/>
      <c r="AI13" s="924"/>
      <c r="AJ13" s="924"/>
      <c r="AK13" s="924"/>
      <c r="AL13" s="924"/>
      <c r="AM13" s="924"/>
      <c r="AN13" s="924"/>
      <c r="AO13" s="924"/>
      <c r="AP13" s="924"/>
      <c r="AQ13" s="924"/>
      <c r="AR13" s="924"/>
      <c r="AS13" s="924"/>
      <c r="AT13" s="924"/>
      <c r="AU13" s="924"/>
      <c r="AV13" s="924"/>
      <c r="AW13" s="924"/>
      <c r="AX13" s="924"/>
      <c r="AY13" s="924"/>
      <c r="AZ13" s="936"/>
      <c r="BA13" s="936"/>
      <c r="BB13" s="936"/>
      <c r="BC13" s="936"/>
      <c r="BD13" s="936"/>
      <c r="BE13" s="936"/>
      <c r="BF13" s="936"/>
      <c r="BG13" s="936"/>
      <c r="BH13" s="936"/>
      <c r="BI13" s="936"/>
      <c r="BJ13" s="936"/>
      <c r="BK13" s="936"/>
      <c r="BL13" s="936"/>
      <c r="BM13" s="936"/>
      <c r="BN13" s="936"/>
      <c r="BO13" s="936"/>
      <c r="BP13" s="924"/>
      <c r="BQ13" s="924"/>
      <c r="BR13" s="924"/>
      <c r="BS13" s="924"/>
      <c r="BT13" s="924"/>
      <c r="BU13" s="924"/>
      <c r="BV13" s="924"/>
      <c r="BW13" s="924"/>
      <c r="BX13" s="924"/>
      <c r="BY13" s="924"/>
      <c r="BZ13" s="924"/>
      <c r="CA13" s="924"/>
      <c r="CB13" s="92"/>
      <c r="CC13" s="92"/>
      <c r="CD13" s="92"/>
      <c r="CE13" s="92"/>
      <c r="CF13" s="92"/>
      <c r="CG13" s="92"/>
      <c r="CH13" s="92"/>
      <c r="CI13" s="92"/>
      <c r="CJ13" s="92"/>
      <c r="CK13" s="92"/>
      <c r="CL13" s="92"/>
      <c r="CM13" s="92"/>
      <c r="CN13" s="92"/>
      <c r="CO13" s="92"/>
      <c r="CP13" s="92"/>
      <c r="CQ13" s="92"/>
      <c r="CR13" s="92"/>
      <c r="CS13" s="92"/>
      <c r="CT13" s="92"/>
      <c r="CU13" s="92"/>
      <c r="CV13" s="92"/>
      <c r="CW13" s="92"/>
      <c r="CX13" s="92"/>
      <c r="CY13" s="92"/>
      <c r="CZ13" s="92"/>
      <c r="DA13" s="92"/>
      <c r="DB13" s="92"/>
      <c r="DC13" s="92"/>
      <c r="DD13" s="92"/>
      <c r="DE13" s="92"/>
      <c r="DF13" s="92"/>
      <c r="DG13" s="92"/>
      <c r="DH13" s="92"/>
      <c r="DI13" s="92"/>
      <c r="DJ13" s="92"/>
      <c r="DK13" s="92"/>
      <c r="DL13" s="92"/>
      <c r="DM13" s="92"/>
      <c r="DN13" s="92"/>
      <c r="DO13" s="92"/>
    </row>
    <row r="14" spans="1:164" s="68" customFormat="1" ht="15" thickBot="1" x14ac:dyDescent="0.25">
      <c r="A14" s="926"/>
      <c r="B14" s="926">
        <f>COUNTIF(G2:R2,0)</f>
        <v>2</v>
      </c>
      <c r="C14" s="924"/>
      <c r="D14" s="937" t="s">
        <v>37395</v>
      </c>
      <c r="E14" s="938">
        <f>'MD-SOLAR'!G31</f>
        <v>0</v>
      </c>
      <c r="F14" s="924"/>
      <c r="G14" s="924"/>
      <c r="H14" s="924"/>
      <c r="I14" s="924"/>
      <c r="J14" s="924"/>
      <c r="K14" s="924"/>
      <c r="L14" s="924"/>
      <c r="M14" s="924"/>
      <c r="N14" s="924"/>
      <c r="O14" s="924"/>
      <c r="P14" s="924"/>
      <c r="Q14" s="924"/>
      <c r="R14" s="924"/>
      <c r="S14" s="924"/>
      <c r="T14" s="924"/>
      <c r="U14" s="924"/>
      <c r="V14" s="924"/>
      <c r="W14" s="939" t="s">
        <v>3732</v>
      </c>
      <c r="X14" s="936" t="s">
        <v>3733</v>
      </c>
      <c r="Y14" s="924"/>
      <c r="Z14" s="940" t="str">
        <f>W14&amp;X14</f>
        <v>-20.515799°-54.671309°</v>
      </c>
      <c r="AA14" s="924"/>
      <c r="AB14" s="924"/>
      <c r="AC14" s="924"/>
      <c r="AD14" s="924"/>
      <c r="AE14" s="924"/>
      <c r="AF14" s="924"/>
      <c r="AG14" s="924"/>
      <c r="AH14" s="924"/>
      <c r="AI14" s="924"/>
      <c r="AJ14" s="924"/>
      <c r="AK14" s="924"/>
      <c r="AL14" s="924"/>
      <c r="AM14" s="924"/>
      <c r="AN14" s="924"/>
      <c r="AO14" s="924"/>
      <c r="AP14" s="924"/>
      <c r="AQ14" s="924"/>
      <c r="AR14" s="924"/>
      <c r="AS14" s="924"/>
      <c r="AT14" s="924"/>
      <c r="AU14" s="924"/>
      <c r="AV14" s="924"/>
      <c r="AW14" s="924"/>
      <c r="AX14" s="924"/>
      <c r="AY14" s="924"/>
      <c r="AZ14" s="936"/>
      <c r="BA14" s="936"/>
      <c r="BB14" s="936"/>
      <c r="BC14" s="936"/>
      <c r="BD14" s="936"/>
      <c r="BE14" s="936"/>
      <c r="BF14" s="936"/>
      <c r="BG14" s="936"/>
      <c r="BH14" s="936"/>
      <c r="BI14" s="936"/>
      <c r="BJ14" s="936"/>
      <c r="BK14" s="936"/>
      <c r="BL14" s="936"/>
      <c r="BM14" s="936"/>
      <c r="BN14" s="936"/>
      <c r="BO14" s="936"/>
      <c r="BP14" s="924"/>
      <c r="BQ14" s="924"/>
      <c r="BR14" s="924"/>
      <c r="BS14" s="924"/>
      <c r="BT14" s="924"/>
      <c r="BU14" s="924"/>
      <c r="BV14" s="924"/>
      <c r="BW14" s="924"/>
      <c r="BX14" s="924"/>
      <c r="BY14" s="924"/>
      <c r="BZ14" s="924"/>
      <c r="CA14" s="924"/>
      <c r="CB14" s="92"/>
      <c r="CC14" s="92"/>
      <c r="CD14" s="92"/>
      <c r="CE14" s="92"/>
      <c r="CF14" s="92"/>
      <c r="CG14" s="92"/>
      <c r="CH14" s="92"/>
      <c r="CI14" s="92"/>
      <c r="CJ14" s="92"/>
      <c r="CK14" s="92"/>
      <c r="CL14" s="92"/>
      <c r="CM14" s="92"/>
      <c r="CN14" s="92"/>
      <c r="CO14" s="92"/>
      <c r="CP14" s="92"/>
      <c r="CQ14" s="92"/>
      <c r="CR14" s="92"/>
      <c r="CS14" s="92"/>
      <c r="CT14" s="92"/>
      <c r="CU14" s="92"/>
      <c r="CV14" s="92"/>
      <c r="CW14" s="92"/>
      <c r="CX14" s="92"/>
      <c r="CY14" s="92"/>
      <c r="CZ14" s="92"/>
      <c r="DA14" s="92"/>
      <c r="DB14" s="92"/>
      <c r="DC14" s="92"/>
      <c r="DD14" s="92"/>
      <c r="DE14" s="92"/>
      <c r="DF14" s="92"/>
      <c r="DG14" s="92"/>
      <c r="DH14" s="92"/>
      <c r="DI14" s="92"/>
      <c r="DJ14" s="92"/>
      <c r="DK14" s="92"/>
      <c r="DL14" s="92"/>
      <c r="DM14" s="92"/>
      <c r="DN14" s="92"/>
      <c r="DO14" s="92"/>
    </row>
    <row r="15" spans="1:164" s="68" customFormat="1" x14ac:dyDescent="0.2">
      <c r="A15" s="929" t="s">
        <v>3734</v>
      </c>
      <c r="B15" s="930">
        <f>COUNTIF(T2:AJ2,0)</f>
        <v>14</v>
      </c>
      <c r="C15" s="924"/>
      <c r="D15" s="924"/>
      <c r="E15" s="924"/>
      <c r="F15" s="924"/>
      <c r="G15" s="924"/>
      <c r="H15" s="924"/>
      <c r="I15" s="924"/>
      <c r="J15" s="924"/>
      <c r="K15" s="924"/>
      <c r="L15" s="924"/>
      <c r="M15" s="924"/>
      <c r="N15" s="924"/>
      <c r="O15" s="924"/>
      <c r="P15" s="924"/>
      <c r="Q15" s="924"/>
      <c r="R15" s="924"/>
      <c r="S15" s="924"/>
      <c r="T15" s="924"/>
      <c r="U15" s="924"/>
      <c r="V15" s="924"/>
      <c r="W15" s="929"/>
      <c r="X15" s="924"/>
      <c r="Y15" s="924"/>
      <c r="Z15" s="930"/>
      <c r="AA15" s="924"/>
      <c r="AB15" s="924"/>
      <c r="AC15" s="924"/>
      <c r="AD15" s="924"/>
      <c r="AE15" s="924"/>
      <c r="AF15" s="924"/>
      <c r="AG15" s="924"/>
      <c r="AH15" s="924"/>
      <c r="AI15" s="924"/>
      <c r="AJ15" s="924"/>
      <c r="AK15" s="924"/>
      <c r="AL15" s="924"/>
      <c r="AM15" s="924"/>
      <c r="AN15" s="924"/>
      <c r="AO15" s="924"/>
      <c r="AP15" s="924"/>
      <c r="AQ15" s="924"/>
      <c r="AR15" s="924"/>
      <c r="AS15" s="924"/>
      <c r="AT15" s="924"/>
      <c r="AU15" s="924"/>
      <c r="AV15" s="924"/>
      <c r="AW15" s="924"/>
      <c r="AX15" s="924"/>
      <c r="AY15" s="924"/>
      <c r="AZ15" s="936"/>
      <c r="BA15" s="936"/>
      <c r="BB15" s="936"/>
      <c r="BC15" s="936"/>
      <c r="BD15" s="936"/>
      <c r="BE15" s="936"/>
      <c r="BF15" s="936"/>
      <c r="BG15" s="936"/>
      <c r="BH15" s="936"/>
      <c r="BI15" s="936"/>
      <c r="BJ15" s="936"/>
      <c r="BK15" s="936"/>
      <c r="BL15" s="936"/>
      <c r="BM15" s="936"/>
      <c r="BN15" s="936"/>
      <c r="BO15" s="936"/>
      <c r="BP15" s="924"/>
      <c r="BQ15" s="924"/>
      <c r="BR15" s="924"/>
      <c r="BS15" s="924"/>
      <c r="BT15" s="924"/>
      <c r="BU15" s="924"/>
      <c r="BV15" s="924"/>
      <c r="BW15" s="924"/>
      <c r="BX15" s="924"/>
      <c r="BY15" s="924"/>
      <c r="BZ15" s="924"/>
      <c r="CA15" s="924"/>
      <c r="CB15" s="92"/>
      <c r="CC15" s="92"/>
      <c r="CD15" s="92"/>
      <c r="CE15" s="92"/>
      <c r="CF15" s="92"/>
      <c r="CG15" s="92"/>
      <c r="CH15" s="92"/>
      <c r="CI15" s="92"/>
      <c r="CJ15" s="92"/>
      <c r="CK15" s="92"/>
      <c r="CL15" s="92"/>
      <c r="CM15" s="92"/>
      <c r="CN15" s="92"/>
      <c r="CO15" s="92"/>
      <c r="CP15" s="92"/>
      <c r="CQ15" s="92"/>
      <c r="CR15" s="92"/>
      <c r="CS15" s="92"/>
      <c r="CT15" s="92"/>
      <c r="CU15" s="92"/>
      <c r="CV15" s="92"/>
      <c r="CW15" s="92"/>
      <c r="CX15" s="92"/>
      <c r="CY15" s="92"/>
      <c r="CZ15" s="92"/>
      <c r="DA15" s="92"/>
      <c r="DB15" s="92"/>
      <c r="DC15" s="92"/>
      <c r="DD15" s="92"/>
      <c r="DE15" s="92"/>
      <c r="DF15" s="92"/>
      <c r="DG15" s="92"/>
      <c r="DH15" s="92"/>
      <c r="DI15" s="92"/>
      <c r="DJ15" s="92"/>
      <c r="DK15" s="92"/>
      <c r="DL15" s="92"/>
      <c r="DM15" s="92"/>
      <c r="DN15" s="92"/>
      <c r="DO15" s="92"/>
    </row>
    <row r="16" spans="1:164" s="68" customFormat="1" x14ac:dyDescent="0.2">
      <c r="A16" s="929" t="s">
        <v>37393</v>
      </c>
      <c r="B16" s="930">
        <f>COUNTIF(E11:E14,0)</f>
        <v>4</v>
      </c>
      <c r="C16" s="924"/>
      <c r="D16" s="924"/>
      <c r="E16" s="924"/>
      <c r="F16" s="924"/>
      <c r="G16" s="924"/>
      <c r="H16" s="924"/>
      <c r="I16" s="924"/>
      <c r="J16" s="924"/>
      <c r="K16" s="924"/>
      <c r="L16" s="924"/>
      <c r="M16" s="924"/>
      <c r="N16" s="924"/>
      <c r="O16" s="924"/>
      <c r="P16" s="924"/>
      <c r="Q16" s="924"/>
      <c r="R16" s="924"/>
      <c r="S16" s="924"/>
      <c r="T16" s="924"/>
      <c r="U16" s="924"/>
      <c r="V16" s="924"/>
      <c r="W16" s="929" t="s">
        <v>3728</v>
      </c>
      <c r="X16" s="924" t="s">
        <v>3729</v>
      </c>
      <c r="Y16" s="924"/>
      <c r="Z16" s="930" t="s">
        <v>3735</v>
      </c>
      <c r="AA16" s="924"/>
      <c r="AB16" s="924"/>
      <c r="AC16" s="924"/>
      <c r="AD16" s="924"/>
      <c r="AE16" s="924"/>
      <c r="AF16" s="924"/>
      <c r="AG16" s="924"/>
      <c r="AH16" s="924"/>
      <c r="AI16" s="924"/>
      <c r="AJ16" s="924"/>
      <c r="AK16" s="924"/>
      <c r="AL16" s="924"/>
      <c r="AM16" s="924"/>
      <c r="AN16" s="924"/>
      <c r="AO16" s="924"/>
      <c r="AP16" s="924"/>
      <c r="AQ16" s="924"/>
      <c r="AR16" s="924"/>
      <c r="AS16" s="924"/>
      <c r="AT16" s="924"/>
      <c r="AU16" s="924"/>
      <c r="AV16" s="924"/>
      <c r="AW16" s="924"/>
      <c r="AX16" s="924"/>
      <c r="AY16" s="924"/>
      <c r="AZ16" s="936"/>
      <c r="BA16" s="936"/>
      <c r="BB16" s="936"/>
      <c r="BC16" s="936"/>
      <c r="BD16" s="936"/>
      <c r="BE16" s="936"/>
      <c r="BF16" s="936"/>
      <c r="BG16" s="936"/>
      <c r="BH16" s="936"/>
      <c r="BI16" s="936"/>
      <c r="BJ16" s="936"/>
      <c r="BK16" s="936"/>
      <c r="BL16" s="936"/>
      <c r="BM16" s="936"/>
      <c r="BN16" s="936"/>
      <c r="BO16" s="936"/>
      <c r="BP16" s="924"/>
      <c r="BQ16" s="924"/>
      <c r="BR16" s="924"/>
      <c r="BS16" s="924"/>
      <c r="BT16" s="924"/>
      <c r="BU16" s="924"/>
      <c r="BV16" s="924"/>
      <c r="BW16" s="924"/>
      <c r="BX16" s="924"/>
      <c r="BY16" s="924"/>
      <c r="BZ16" s="924"/>
      <c r="CA16" s="924"/>
      <c r="CB16" s="92"/>
      <c r="CC16" s="92"/>
      <c r="CD16" s="92"/>
      <c r="CE16" s="92"/>
      <c r="CF16" s="92"/>
      <c r="CG16" s="92"/>
      <c r="CH16" s="92"/>
      <c r="CI16" s="92"/>
      <c r="CJ16" s="92"/>
      <c r="CK16" s="92"/>
      <c r="CL16" s="92"/>
      <c r="CM16" s="92"/>
      <c r="CN16" s="92"/>
      <c r="CO16" s="92"/>
      <c r="CP16" s="92"/>
      <c r="CQ16" s="92"/>
      <c r="CR16" s="92"/>
      <c r="CS16" s="92"/>
      <c r="CT16" s="92"/>
      <c r="CU16" s="92"/>
      <c r="CV16" s="92"/>
      <c r="CW16" s="92"/>
      <c r="CX16" s="92"/>
      <c r="CY16" s="92"/>
      <c r="CZ16" s="92"/>
      <c r="DA16" s="92"/>
      <c r="DB16" s="92"/>
      <c r="DC16" s="92"/>
      <c r="DD16" s="92"/>
      <c r="DE16" s="92"/>
      <c r="DF16" s="92"/>
      <c r="DG16" s="92"/>
      <c r="DH16" s="92"/>
      <c r="DI16" s="92"/>
      <c r="DJ16" s="92"/>
      <c r="DK16" s="92"/>
      <c r="DL16" s="92"/>
      <c r="DM16" s="92"/>
      <c r="DN16" s="92"/>
      <c r="DO16" s="92"/>
    </row>
    <row r="17" spans="1:119" s="68" customFormat="1" ht="15" thickBot="1" x14ac:dyDescent="0.25">
      <c r="A17" s="937" t="s">
        <v>3736</v>
      </c>
      <c r="B17" s="941">
        <f>SUM(B9:B16)</f>
        <v>36</v>
      </c>
      <c r="C17" s="924"/>
      <c r="D17" s="924"/>
      <c r="E17" s="924"/>
      <c r="F17" s="924"/>
      <c r="G17" s="924"/>
      <c r="H17" s="924"/>
      <c r="I17" s="924"/>
      <c r="J17" s="924"/>
      <c r="K17" s="924"/>
      <c r="L17" s="924"/>
      <c r="M17" s="924"/>
      <c r="N17" s="924"/>
      <c r="O17" s="924"/>
      <c r="P17" s="924"/>
      <c r="Q17" s="924"/>
      <c r="R17" s="924"/>
      <c r="S17" s="924"/>
      <c r="T17" s="924"/>
      <c r="U17" s="924"/>
      <c r="V17" s="924"/>
      <c r="W17" s="937" t="s">
        <v>3737</v>
      </c>
      <c r="X17" s="942" t="s">
        <v>3738</v>
      </c>
      <c r="Y17" s="942"/>
      <c r="Z17" s="941" t="str">
        <f>W17&amp;X17</f>
        <v>20°30.948'S54°40.279'O</v>
      </c>
      <c r="AA17" s="924"/>
      <c r="AB17" s="924"/>
      <c r="AC17" s="924"/>
      <c r="AD17" s="924"/>
      <c r="AE17" s="924"/>
      <c r="AF17" s="924"/>
      <c r="AG17" s="924"/>
      <c r="AH17" s="924"/>
      <c r="AI17" s="924"/>
      <c r="AJ17" s="924"/>
      <c r="AK17" s="924"/>
      <c r="AL17" s="924"/>
      <c r="AM17" s="924"/>
      <c r="AN17" s="924"/>
      <c r="AO17" s="924"/>
      <c r="AP17" s="924"/>
      <c r="AQ17" s="924"/>
      <c r="AR17" s="924"/>
      <c r="AS17" s="924"/>
      <c r="AT17" s="924"/>
      <c r="AU17" s="924"/>
      <c r="AV17" s="924"/>
      <c r="AW17" s="924"/>
      <c r="AX17" s="924"/>
      <c r="AY17" s="924"/>
      <c r="AZ17" s="936"/>
      <c r="BA17" s="936"/>
      <c r="BB17" s="936"/>
      <c r="BC17" s="936"/>
      <c r="BD17" s="936"/>
      <c r="BE17" s="936"/>
      <c r="BF17" s="936"/>
      <c r="BG17" s="936"/>
      <c r="BH17" s="936"/>
      <c r="BI17" s="936"/>
      <c r="BJ17" s="936"/>
      <c r="BK17" s="936"/>
      <c r="BL17" s="936"/>
      <c r="BM17" s="936"/>
      <c r="BN17" s="936"/>
      <c r="BO17" s="936"/>
      <c r="BP17" s="924"/>
      <c r="BQ17" s="924"/>
      <c r="BR17" s="924"/>
      <c r="BS17" s="924"/>
      <c r="BT17" s="924"/>
      <c r="BU17" s="924"/>
      <c r="BV17" s="924"/>
      <c r="BW17" s="924"/>
      <c r="BX17" s="924"/>
      <c r="BY17" s="924"/>
      <c r="BZ17" s="924"/>
      <c r="CA17" s="924"/>
      <c r="CB17" s="92"/>
      <c r="CC17" s="92"/>
      <c r="CD17" s="92"/>
      <c r="CE17" s="92"/>
      <c r="CF17" s="92"/>
      <c r="CG17" s="92"/>
      <c r="CH17" s="92"/>
      <c r="CI17" s="92"/>
      <c r="CJ17" s="92"/>
      <c r="CK17" s="92"/>
      <c r="CL17" s="92"/>
      <c r="CM17" s="92"/>
      <c r="CN17" s="92"/>
      <c r="CO17" s="92"/>
      <c r="CP17" s="92"/>
      <c r="CQ17" s="92"/>
      <c r="CR17" s="92"/>
      <c r="CS17" s="92"/>
      <c r="CT17" s="92"/>
      <c r="CU17" s="92"/>
      <c r="CV17" s="92"/>
      <c r="CW17" s="92"/>
      <c r="CX17" s="92"/>
      <c r="CY17" s="92"/>
      <c r="CZ17" s="92"/>
      <c r="DA17" s="92"/>
      <c r="DB17" s="92"/>
      <c r="DC17" s="92"/>
      <c r="DD17" s="92"/>
      <c r="DE17" s="92"/>
      <c r="DF17" s="92"/>
      <c r="DG17" s="92"/>
      <c r="DH17" s="92"/>
      <c r="DI17" s="92"/>
      <c r="DJ17" s="92"/>
      <c r="DK17" s="92"/>
      <c r="DL17" s="92"/>
      <c r="DM17" s="92"/>
      <c r="DN17" s="92"/>
      <c r="DO17" s="92"/>
    </row>
    <row r="18" spans="1:119" s="68" customFormat="1" ht="15" thickBot="1" x14ac:dyDescent="0.25">
      <c r="A18" s="924"/>
      <c r="B18" s="924"/>
      <c r="C18" s="924"/>
      <c r="D18" s="924"/>
      <c r="E18" s="924"/>
      <c r="F18" s="924"/>
      <c r="G18" s="924"/>
      <c r="H18" s="924"/>
      <c r="I18" s="924"/>
      <c r="J18" s="924"/>
      <c r="K18" s="924"/>
      <c r="L18" s="924"/>
      <c r="M18" s="924"/>
      <c r="N18" s="924"/>
      <c r="O18" s="924"/>
      <c r="P18" s="924"/>
      <c r="Q18" s="924"/>
      <c r="R18" s="924"/>
      <c r="S18" s="924"/>
      <c r="T18" s="924"/>
      <c r="U18" s="924"/>
      <c r="V18" s="924"/>
      <c r="W18" s="924"/>
      <c r="X18" s="924"/>
      <c r="Y18" s="924"/>
      <c r="Z18" s="924"/>
      <c r="AA18" s="924"/>
      <c r="AB18" s="924"/>
      <c r="AC18" s="924"/>
      <c r="AD18" s="924"/>
      <c r="AE18" s="924"/>
      <c r="AF18" s="924"/>
      <c r="AG18" s="924"/>
      <c r="AH18" s="924"/>
      <c r="AI18" s="924"/>
      <c r="AJ18" s="924"/>
      <c r="AK18" s="924"/>
      <c r="AL18" s="924"/>
      <c r="AM18" s="924"/>
      <c r="AN18" s="924"/>
      <c r="AO18" s="924"/>
      <c r="AP18" s="924"/>
      <c r="AQ18" s="924"/>
      <c r="AR18" s="924"/>
      <c r="AS18" s="924"/>
      <c r="AT18" s="924"/>
      <c r="AU18" s="924"/>
      <c r="AV18" s="924"/>
      <c r="AW18" s="924"/>
      <c r="AX18" s="924"/>
      <c r="AY18" s="924"/>
      <c r="AZ18" s="936"/>
      <c r="BA18" s="936"/>
      <c r="BB18" s="936"/>
      <c r="BC18" s="936"/>
      <c r="BD18" s="936"/>
      <c r="BE18" s="936"/>
      <c r="BF18" s="936"/>
      <c r="BG18" s="936"/>
      <c r="BH18" s="936"/>
      <c r="BI18" s="936"/>
      <c r="BJ18" s="936"/>
      <c r="BK18" s="936"/>
      <c r="BL18" s="936"/>
      <c r="BM18" s="936"/>
      <c r="BN18" s="936"/>
      <c r="BO18" s="936"/>
      <c r="BP18" s="924"/>
      <c r="BQ18" s="924"/>
      <c r="BR18" s="924"/>
      <c r="BS18" s="924"/>
      <c r="BT18" s="924"/>
      <c r="BU18" s="924"/>
      <c r="BV18" s="924"/>
      <c r="BW18" s="924"/>
      <c r="BX18" s="924"/>
      <c r="BY18" s="924"/>
      <c r="BZ18" s="924"/>
      <c r="CA18" s="924"/>
      <c r="CB18" s="92"/>
      <c r="CC18" s="92"/>
      <c r="CD18" s="92"/>
      <c r="CE18" s="92"/>
      <c r="CF18" s="92"/>
      <c r="CG18" s="92"/>
      <c r="CH18" s="92"/>
      <c r="CI18" s="92"/>
      <c r="CJ18" s="92"/>
      <c r="CK18" s="92"/>
      <c r="CL18" s="92"/>
      <c r="CM18" s="92"/>
      <c r="CN18" s="92"/>
      <c r="CO18" s="92"/>
      <c r="CP18" s="92"/>
      <c r="CQ18" s="92"/>
      <c r="CR18" s="92"/>
      <c r="CS18" s="92"/>
      <c r="CT18" s="92"/>
      <c r="CU18" s="92"/>
      <c r="CV18" s="92"/>
      <c r="CW18" s="92"/>
      <c r="CX18" s="92"/>
      <c r="CY18" s="92"/>
      <c r="CZ18" s="92"/>
      <c r="DA18" s="92"/>
      <c r="DB18" s="92"/>
      <c r="DC18" s="92"/>
      <c r="DD18" s="92"/>
      <c r="DE18" s="92"/>
      <c r="DF18" s="92"/>
      <c r="DG18" s="92"/>
      <c r="DH18" s="92"/>
      <c r="DI18" s="92"/>
      <c r="DJ18" s="92"/>
      <c r="DK18" s="92"/>
      <c r="DL18" s="92"/>
      <c r="DM18" s="92"/>
      <c r="DN18" s="92"/>
      <c r="DO18" s="92"/>
    </row>
    <row r="19" spans="1:119" s="68" customFormat="1" x14ac:dyDescent="0.2">
      <c r="A19" s="943" t="s">
        <v>313</v>
      </c>
      <c r="B19" s="944" t="str">
        <f>IF(P2="",",- DEMANDA CONTRATADA","")&amp;IF(Q2=0,",- DISJUNTOR GERAL (A)","")&amp;IF(R2=0,",- FATOR DE POTÊNCIA","")&amp;IF(S2=0,",- POTÊNCIA DISPONIBILIZADA","")&amp;IF(T2=0,",- MODALIDADE","")&amp;IF(U2=0,",- TIPO DE CONEXÃO","")&amp;IF(V2=0,",- COORDENADA (FUSO)","")&amp;IF(W2=0,",- COORDENADA  (LATITUDE)","")&amp;IF(X2=0,",- COORDENADA  (LONGITUDE)","")&amp;IF(Y2=0,",- TENSÃO DE FORNECIMENTO","")&amp;IF(AND(Y2=",- ALTA",(OR(P2=0,P2=""))),",- DEMANDA DA UC","")&amp;IF(Z2=0,",- N° DE FASES","")&amp;IF(AA2=0,",- PREVISÃO DE LIGAÇÃO (MÊS)","")&amp;IF(AB2=0,",- PREVISÃO DE LIGAÇÃO (ANO)","")&amp;IF(AC2=0,",-  CARGA INSTALADA","")&amp;IF(AD2=0,",- CABOS POR FASE","")&amp;IF(AE2=0,",- ZONA DE ATENDIMENTO","")&amp;IF(AG2=0,",- BITOLA CABO FASE","")&amp;IF(AH2=0,",- BITOLA  CABO NEUTRO","")&amp;IF(AI2=0,",- NUMERO DE HASTES","")&amp;IF(AI2=0,",- BITOLA CABO TERRA","")&amp;IF(AJ2=0,",- POTÊNCIA DE GERAÇÃO NÃO INFORMADA. GENTILEZA PREENCHER OS DADOS DE MÓDULOS E INVERSORES","")&amp;IF('MD-SOLAR'!H22="",",-SISTEMA GD JÁ INSTALADO?","")&amp;IF('MD-SOLAR'!L46="",",-TENSÃO NOMINAL DO INVERSOR","")&amp;IF(E13=0,",-MODELO DO INVERSOR","")&amp;IF(E14=0,",-MODELO DO MODULO","")</f>
        <v>,- DISJUNTOR GERAL (A),- FATOR DE POTÊNCIA,- MODALIDADE,- COORDENADA (FUSO),- COORDENADA  (LATITUDE),- COORDENADA  (LONGITUDE),- TENSÃO DE FORNECIMENTO,- PREVISÃO DE LIGAÇÃO (MÊS),- PREVISÃO DE LIGAÇÃO (ANO),-  CARGA INSTALADA,- CABOS POR FASE,- ZONA DE ATENDIMENTO,- BITOLA CABO FASE,- BITOLA  CABO NEUTRO,- NUMERO DE HASTES,- BITOLA CABO TERRA,- POTÊNCIA DE GERAÇÃO NÃO INFORMADA. GENTILEZA PREENCHER OS DADOS DE MÓDULOS E INVERSORES,-SISTEMA GD JÁ INSTALADO?,-TENSÃO NOMINAL DO INVERSOR,-MODELO DO INVERSOR,-MODELO DO MODULO</v>
      </c>
      <c r="C19" s="945"/>
      <c r="D19" s="945"/>
      <c r="E19" s="945"/>
      <c r="F19" s="946"/>
      <c r="G19" s="924"/>
      <c r="H19" s="924"/>
      <c r="I19" s="924"/>
      <c r="J19" s="924"/>
      <c r="K19" s="924"/>
      <c r="L19" s="924"/>
      <c r="M19" s="924"/>
      <c r="N19" s="924"/>
      <c r="O19" s="924"/>
      <c r="P19" s="924"/>
      <c r="Q19" s="924"/>
      <c r="R19" s="924"/>
      <c r="S19" s="924"/>
      <c r="T19" s="924"/>
      <c r="U19" s="924"/>
      <c r="V19" s="924"/>
      <c r="W19" s="924"/>
      <c r="X19" s="924"/>
      <c r="Y19" s="924"/>
      <c r="Z19" s="924"/>
      <c r="AA19" s="924"/>
      <c r="AB19" s="924"/>
      <c r="AC19" s="924"/>
      <c r="AD19" s="924"/>
      <c r="AE19" s="924"/>
      <c r="AF19" s="924"/>
      <c r="AG19" s="924"/>
      <c r="AH19" s="924"/>
      <c r="AI19" s="924"/>
      <c r="AJ19" s="924"/>
      <c r="AK19" s="924"/>
      <c r="AL19" s="924"/>
      <c r="AM19" s="924"/>
      <c r="AN19" s="924"/>
      <c r="AO19" s="924"/>
      <c r="AP19" s="924"/>
      <c r="AQ19" s="924"/>
      <c r="AR19" s="924"/>
      <c r="AS19" s="924"/>
      <c r="AT19" s="924"/>
      <c r="AU19" s="924"/>
      <c r="AV19" s="924"/>
      <c r="AW19" s="924"/>
      <c r="AX19" s="924"/>
      <c r="AY19" s="924"/>
      <c r="AZ19" s="936"/>
      <c r="BA19" s="936"/>
      <c r="BB19" s="936"/>
      <c r="BC19" s="936"/>
      <c r="BD19" s="936"/>
      <c r="BE19" s="936"/>
      <c r="BF19" s="936"/>
      <c r="BG19" s="936"/>
      <c r="BH19" s="936"/>
      <c r="BI19" s="936"/>
      <c r="BJ19" s="936"/>
      <c r="BK19" s="936"/>
      <c r="BL19" s="936"/>
      <c r="BM19" s="936"/>
      <c r="BN19" s="936"/>
      <c r="BO19" s="936"/>
      <c r="BP19" s="924"/>
      <c r="BQ19" s="924"/>
      <c r="BR19" s="924"/>
      <c r="BS19" s="924"/>
      <c r="BT19" s="924"/>
      <c r="BU19" s="924"/>
      <c r="BV19" s="924"/>
      <c r="BW19" s="924"/>
      <c r="BX19" s="924"/>
      <c r="BY19" s="924"/>
      <c r="BZ19" s="924"/>
      <c r="CA19" s="924"/>
      <c r="CB19" s="92"/>
      <c r="CC19" s="92"/>
      <c r="CD19" s="92"/>
      <c r="CE19" s="92"/>
      <c r="CF19" s="92"/>
      <c r="CG19" s="92"/>
      <c r="CH19" s="92"/>
      <c r="CI19" s="92"/>
      <c r="CJ19" s="92"/>
      <c r="CK19" s="92"/>
      <c r="CL19" s="92"/>
      <c r="CM19" s="92"/>
      <c r="CN19" s="92"/>
      <c r="CO19" s="92"/>
      <c r="CP19" s="92"/>
      <c r="CQ19" s="92"/>
      <c r="CR19" s="92"/>
      <c r="CS19" s="92"/>
      <c r="CT19" s="92"/>
      <c r="CU19" s="92"/>
      <c r="CV19" s="92"/>
      <c r="CW19" s="92"/>
      <c r="CX19" s="92"/>
      <c r="CY19" s="92"/>
      <c r="CZ19" s="92"/>
      <c r="DA19" s="92"/>
      <c r="DB19" s="92"/>
      <c r="DC19" s="92"/>
      <c r="DD19" s="92"/>
      <c r="DE19" s="92"/>
      <c r="DF19" s="92"/>
      <c r="DG19" s="92"/>
      <c r="DH19" s="92"/>
      <c r="DI19" s="92"/>
      <c r="DJ19" s="92"/>
      <c r="DK19" s="92"/>
      <c r="DL19" s="92"/>
      <c r="DM19" s="92"/>
      <c r="DN19" s="92"/>
      <c r="DO19" s="92"/>
    </row>
    <row r="20" spans="1:119" s="68" customFormat="1" x14ac:dyDescent="0.2">
      <c r="A20" s="947"/>
      <c r="B20" s="948"/>
      <c r="C20" s="949"/>
      <c r="D20" s="949"/>
      <c r="E20" s="949"/>
      <c r="F20" s="950"/>
      <c r="G20" s="924"/>
      <c r="H20" s="924"/>
      <c r="I20" s="924"/>
      <c r="J20" s="924"/>
      <c r="K20" s="924"/>
      <c r="L20" s="924"/>
      <c r="M20" s="924"/>
      <c r="N20" s="924"/>
      <c r="O20" s="924"/>
      <c r="P20" s="924"/>
      <c r="Q20" s="924"/>
      <c r="R20" s="924"/>
      <c r="S20" s="924"/>
      <c r="T20" s="924"/>
      <c r="U20" s="924"/>
      <c r="V20" s="924"/>
      <c r="W20" s="924"/>
      <c r="X20" s="924"/>
      <c r="Y20" s="924"/>
      <c r="Z20" s="924"/>
      <c r="AA20" s="924"/>
      <c r="AB20" s="924"/>
      <c r="AC20" s="924"/>
      <c r="AD20" s="924"/>
      <c r="AE20" s="924"/>
      <c r="AF20" s="924"/>
      <c r="AG20" s="924"/>
      <c r="AH20" s="924"/>
      <c r="AI20" s="924"/>
      <c r="AJ20" s="924"/>
      <c r="AK20" s="924"/>
      <c r="AL20" s="924"/>
      <c r="AM20" s="924"/>
      <c r="AN20" s="924"/>
      <c r="AO20" s="924"/>
      <c r="AP20" s="924"/>
      <c r="AQ20" s="924"/>
      <c r="AR20" s="924"/>
      <c r="AS20" s="924"/>
      <c r="AT20" s="924"/>
      <c r="AU20" s="924"/>
      <c r="AV20" s="924"/>
      <c r="AW20" s="924"/>
      <c r="AX20" s="924"/>
      <c r="AY20" s="924"/>
      <c r="AZ20" s="936"/>
      <c r="BA20" s="936"/>
      <c r="BB20" s="936"/>
      <c r="BC20" s="936"/>
      <c r="BD20" s="936"/>
      <c r="BE20" s="936"/>
      <c r="BF20" s="936"/>
      <c r="BG20" s="936"/>
      <c r="BH20" s="936"/>
      <c r="BI20" s="936"/>
      <c r="BJ20" s="936"/>
      <c r="BK20" s="936"/>
      <c r="BL20" s="936"/>
      <c r="BM20" s="936"/>
      <c r="BN20" s="936"/>
      <c r="BO20" s="936"/>
      <c r="BP20" s="924"/>
      <c r="BQ20" s="924"/>
      <c r="BR20" s="924"/>
      <c r="BS20" s="924"/>
      <c r="BT20" s="924"/>
      <c r="BU20" s="924"/>
      <c r="BV20" s="924"/>
      <c r="BW20" s="924"/>
      <c r="BX20" s="924"/>
      <c r="BY20" s="924"/>
      <c r="BZ20" s="924"/>
      <c r="CA20" s="924"/>
      <c r="CB20" s="92"/>
      <c r="CC20" s="92"/>
      <c r="CD20" s="92"/>
      <c r="CE20" s="92"/>
      <c r="CF20" s="92"/>
      <c r="CG20" s="92"/>
      <c r="CH20" s="92"/>
      <c r="CI20" s="92"/>
      <c r="CJ20" s="92"/>
      <c r="CK20" s="92"/>
      <c r="CL20" s="92"/>
      <c r="CM20" s="92"/>
      <c r="CN20" s="92"/>
      <c r="CO20" s="92"/>
      <c r="CP20" s="92"/>
      <c r="CQ20" s="92"/>
      <c r="CR20" s="92"/>
      <c r="CS20" s="92"/>
      <c r="CT20" s="92"/>
      <c r="CU20" s="92"/>
      <c r="CV20" s="92"/>
      <c r="CW20" s="92"/>
      <c r="CX20" s="92"/>
      <c r="CY20" s="92"/>
      <c r="CZ20" s="92"/>
      <c r="DA20" s="92"/>
      <c r="DB20" s="92"/>
      <c r="DC20" s="92"/>
      <c r="DD20" s="92"/>
      <c r="DE20" s="92"/>
      <c r="DF20" s="92"/>
      <c r="DG20" s="92"/>
      <c r="DH20" s="92"/>
      <c r="DI20" s="92"/>
      <c r="DJ20" s="92"/>
      <c r="DK20" s="92"/>
      <c r="DL20" s="92"/>
      <c r="DM20" s="92"/>
      <c r="DN20" s="92"/>
      <c r="DO20" s="92"/>
    </row>
    <row r="21" spans="1:119" s="68" customFormat="1" x14ac:dyDescent="0.2">
      <c r="A21" s="947"/>
      <c r="B21" s="948"/>
      <c r="C21" s="949"/>
      <c r="D21" s="949"/>
      <c r="E21" s="949"/>
      <c r="F21" s="950"/>
      <c r="G21" s="924"/>
      <c r="H21" s="924"/>
      <c r="I21" s="924"/>
      <c r="J21" s="924"/>
      <c r="K21" s="924"/>
      <c r="L21" s="924"/>
      <c r="M21" s="924"/>
      <c r="N21" s="924"/>
      <c r="O21" s="924"/>
      <c r="P21" s="924"/>
      <c r="Q21" s="924"/>
      <c r="R21" s="924"/>
      <c r="S21" s="924"/>
      <c r="T21" s="924"/>
      <c r="U21" s="924"/>
      <c r="V21" s="924"/>
      <c r="W21" s="924"/>
      <c r="X21" s="924"/>
      <c r="Y21" s="924"/>
      <c r="Z21" s="924"/>
      <c r="AA21" s="924"/>
      <c r="AB21" s="924"/>
      <c r="AC21" s="924"/>
      <c r="AD21" s="924"/>
      <c r="AE21" s="924"/>
      <c r="AF21" s="924"/>
      <c r="AG21" s="924"/>
      <c r="AH21" s="924"/>
      <c r="AI21" s="924"/>
      <c r="AJ21" s="924"/>
      <c r="AK21" s="924"/>
      <c r="AL21" s="924"/>
      <c r="AM21" s="924"/>
      <c r="AN21" s="924"/>
      <c r="AO21" s="924"/>
      <c r="AP21" s="924"/>
      <c r="AQ21" s="924"/>
      <c r="AR21" s="924"/>
      <c r="AS21" s="924"/>
      <c r="AT21" s="924"/>
      <c r="AU21" s="924"/>
      <c r="AV21" s="924"/>
      <c r="AW21" s="924"/>
      <c r="AX21" s="924"/>
      <c r="AY21" s="924"/>
      <c r="AZ21" s="924"/>
      <c r="BA21" s="924"/>
      <c r="BB21" s="924"/>
      <c r="BC21" s="924"/>
      <c r="BD21" s="924"/>
      <c r="BE21" s="924"/>
      <c r="BF21" s="924"/>
      <c r="BG21" s="924"/>
      <c r="BH21" s="924"/>
      <c r="BI21" s="924"/>
      <c r="BJ21" s="924"/>
      <c r="BK21" s="924"/>
      <c r="BL21" s="924"/>
      <c r="BM21" s="924"/>
      <c r="BN21" s="924"/>
      <c r="BO21" s="924"/>
      <c r="BP21" s="924"/>
      <c r="BQ21" s="924"/>
      <c r="BR21" s="924"/>
      <c r="BS21" s="924"/>
      <c r="BT21" s="924"/>
      <c r="BU21" s="924"/>
      <c r="BV21" s="924"/>
      <c r="BW21" s="924"/>
      <c r="BX21" s="924"/>
      <c r="BY21" s="924"/>
      <c r="BZ21" s="924"/>
      <c r="CA21" s="924"/>
      <c r="CB21" s="92"/>
      <c r="CC21" s="92"/>
      <c r="CD21" s="92"/>
      <c r="CE21" s="92"/>
      <c r="CF21" s="92"/>
      <c r="CG21" s="92"/>
      <c r="CH21" s="92"/>
      <c r="CI21" s="92"/>
      <c r="CJ21" s="92"/>
      <c r="CK21" s="92"/>
      <c r="CL21" s="92"/>
      <c r="CM21" s="92"/>
      <c r="CN21" s="92"/>
      <c r="CO21" s="92"/>
      <c r="CP21" s="92"/>
      <c r="CQ21" s="92"/>
      <c r="CR21" s="92"/>
      <c r="CS21" s="92"/>
      <c r="CT21" s="92"/>
      <c r="CU21" s="92"/>
      <c r="CV21" s="92"/>
      <c r="CW21" s="92"/>
      <c r="CX21" s="92"/>
      <c r="CY21" s="92"/>
      <c r="CZ21" s="92"/>
      <c r="DA21" s="92"/>
      <c r="DB21" s="92"/>
      <c r="DC21" s="92"/>
      <c r="DD21" s="92"/>
      <c r="DE21" s="92"/>
      <c r="DF21" s="92"/>
      <c r="DG21" s="92"/>
      <c r="DH21" s="92"/>
      <c r="DI21" s="92"/>
      <c r="DJ21" s="92"/>
      <c r="DK21" s="92"/>
      <c r="DL21" s="92"/>
      <c r="DM21" s="92"/>
      <c r="DN21" s="92"/>
      <c r="DO21" s="92"/>
    </row>
    <row r="22" spans="1:119" s="68" customFormat="1" x14ac:dyDescent="0.2">
      <c r="A22" s="947"/>
      <c r="B22" s="948"/>
      <c r="C22" s="949"/>
      <c r="D22" s="949"/>
      <c r="E22" s="949"/>
      <c r="F22" s="950"/>
      <c r="G22" s="924"/>
      <c r="H22" s="924"/>
      <c r="I22" s="924"/>
      <c r="J22" s="924"/>
      <c r="K22" s="924"/>
      <c r="L22" s="924"/>
      <c r="M22" s="924"/>
      <c r="N22" s="924"/>
      <c r="O22" s="924"/>
      <c r="P22" s="924"/>
      <c r="Q22" s="924"/>
      <c r="R22" s="924"/>
      <c r="S22" s="924"/>
      <c r="T22" s="924"/>
      <c r="U22" s="924"/>
      <c r="V22" s="924"/>
      <c r="W22" s="924"/>
      <c r="X22" s="924"/>
      <c r="Y22" s="924"/>
      <c r="Z22" s="924"/>
      <c r="AA22" s="924"/>
      <c r="AB22" s="924"/>
      <c r="AC22" s="924"/>
      <c r="AD22" s="924"/>
      <c r="AE22" s="924"/>
      <c r="AF22" s="924"/>
      <c r="AG22" s="924"/>
      <c r="AH22" s="924"/>
      <c r="AI22" s="924"/>
      <c r="AJ22" s="924"/>
      <c r="AK22" s="924"/>
      <c r="AL22" s="924"/>
      <c r="AM22" s="924"/>
      <c r="AN22" s="924"/>
      <c r="AO22" s="924"/>
      <c r="AP22" s="924"/>
      <c r="AQ22" s="924"/>
      <c r="AR22" s="924"/>
      <c r="AS22" s="924"/>
      <c r="AT22" s="924"/>
      <c r="AU22" s="924"/>
      <c r="AV22" s="924"/>
      <c r="AW22" s="924"/>
      <c r="AX22" s="924"/>
      <c r="AY22" s="924"/>
      <c r="AZ22" s="924"/>
      <c r="BA22" s="924"/>
      <c r="BB22" s="924"/>
      <c r="BC22" s="924"/>
      <c r="BD22" s="924"/>
      <c r="BE22" s="924"/>
      <c r="BF22" s="924"/>
      <c r="BG22" s="924"/>
      <c r="BH22" s="924"/>
      <c r="BI22" s="924"/>
      <c r="BJ22" s="924"/>
      <c r="BK22" s="924"/>
      <c r="BL22" s="924"/>
      <c r="BM22" s="924"/>
      <c r="BN22" s="924"/>
      <c r="BO22" s="924"/>
      <c r="BP22" s="924"/>
      <c r="BQ22" s="924"/>
      <c r="BR22" s="924"/>
      <c r="BS22" s="924"/>
      <c r="BT22" s="924"/>
      <c r="BU22" s="924"/>
      <c r="BV22" s="924"/>
      <c r="BW22" s="924"/>
      <c r="BX22" s="924"/>
      <c r="BY22" s="924"/>
      <c r="BZ22" s="924"/>
      <c r="CA22" s="924"/>
      <c r="CB22" s="92"/>
      <c r="CC22" s="92"/>
      <c r="CD22" s="92"/>
      <c r="CE22" s="92"/>
      <c r="CF22" s="92"/>
      <c r="CG22" s="92"/>
      <c r="CH22" s="92"/>
      <c r="CI22" s="92"/>
      <c r="CJ22" s="92"/>
      <c r="CK22" s="92"/>
      <c r="CL22" s="92"/>
      <c r="CM22" s="92"/>
      <c r="CN22" s="92"/>
      <c r="CO22" s="92"/>
      <c r="CP22" s="92"/>
      <c r="CQ22" s="92"/>
      <c r="CR22" s="92"/>
      <c r="CS22" s="92"/>
      <c r="CT22" s="92"/>
      <c r="CU22" s="92"/>
      <c r="CV22" s="92"/>
      <c r="CW22" s="92"/>
      <c r="CX22" s="92"/>
      <c r="CY22" s="92"/>
      <c r="CZ22" s="92"/>
      <c r="DA22" s="92"/>
      <c r="DB22" s="92"/>
      <c r="DC22" s="92"/>
      <c r="DD22" s="92"/>
      <c r="DE22" s="92"/>
      <c r="DF22" s="92"/>
      <c r="DG22" s="92"/>
      <c r="DH22" s="92"/>
      <c r="DI22" s="92"/>
      <c r="DJ22" s="92"/>
      <c r="DK22" s="92"/>
      <c r="DL22" s="92"/>
      <c r="DM22" s="92"/>
      <c r="DN22" s="92"/>
      <c r="DO22" s="92"/>
    </row>
    <row r="23" spans="1:119" s="68" customFormat="1" ht="15" thickBot="1" x14ac:dyDescent="0.25">
      <c r="A23" s="951"/>
      <c r="B23" s="952"/>
      <c r="C23" s="953"/>
      <c r="D23" s="953"/>
      <c r="E23" s="953"/>
      <c r="F23" s="954"/>
      <c r="G23" s="924"/>
      <c r="H23" s="924"/>
      <c r="I23" s="924"/>
      <c r="J23" s="924"/>
      <c r="K23" s="924"/>
      <c r="L23" s="924"/>
      <c r="M23" s="924"/>
      <c r="N23" s="924"/>
      <c r="O23" s="924"/>
      <c r="P23" s="924"/>
      <c r="Q23" s="924"/>
      <c r="R23" s="924"/>
      <c r="S23" s="924"/>
      <c r="T23" s="924"/>
      <c r="U23" s="924"/>
      <c r="V23" s="924"/>
      <c r="W23" s="924"/>
      <c r="X23" s="924"/>
      <c r="Y23" s="924"/>
      <c r="Z23" s="924"/>
      <c r="AA23" s="924"/>
      <c r="AB23" s="924"/>
      <c r="AC23" s="924"/>
      <c r="AD23" s="924"/>
      <c r="AE23" s="924"/>
      <c r="AF23" s="924"/>
      <c r="AG23" s="924"/>
      <c r="AH23" s="924"/>
      <c r="AI23" s="924"/>
      <c r="AJ23" s="924"/>
      <c r="AK23" s="924"/>
      <c r="AL23" s="924"/>
      <c r="AM23" s="924"/>
      <c r="AN23" s="924"/>
      <c r="AO23" s="924"/>
      <c r="AP23" s="924"/>
      <c r="AQ23" s="924"/>
      <c r="AR23" s="924"/>
      <c r="AS23" s="924"/>
      <c r="AT23" s="924"/>
      <c r="AU23" s="924"/>
      <c r="AV23" s="924"/>
      <c r="AW23" s="924"/>
      <c r="AX23" s="924"/>
      <c r="AY23" s="924"/>
      <c r="AZ23" s="924"/>
      <c r="BA23" s="924"/>
      <c r="BB23" s="924"/>
      <c r="BC23" s="924"/>
      <c r="BD23" s="924"/>
      <c r="BE23" s="924"/>
      <c r="BF23" s="924"/>
      <c r="BG23" s="924"/>
      <c r="BH23" s="924"/>
      <c r="BI23" s="924"/>
      <c r="BJ23" s="924"/>
      <c r="BK23" s="924"/>
      <c r="BL23" s="924"/>
      <c r="BM23" s="924"/>
      <c r="BN23" s="924"/>
      <c r="BO23" s="924"/>
      <c r="BP23" s="924"/>
      <c r="BQ23" s="924"/>
      <c r="BR23" s="924"/>
      <c r="BS23" s="924"/>
      <c r="BT23" s="924"/>
      <c r="BU23" s="924"/>
      <c r="BV23" s="924"/>
      <c r="BW23" s="924"/>
      <c r="BX23" s="924"/>
      <c r="BY23" s="924"/>
      <c r="BZ23" s="924"/>
      <c r="CA23" s="924"/>
      <c r="CB23" s="92"/>
      <c r="CC23" s="92"/>
      <c r="CD23" s="92"/>
      <c r="CE23" s="92"/>
      <c r="CF23" s="92"/>
      <c r="CG23" s="92"/>
      <c r="CH23" s="92"/>
      <c r="CI23" s="92"/>
      <c r="CJ23" s="92"/>
      <c r="CK23" s="92"/>
      <c r="CL23" s="92"/>
      <c r="CM23" s="92"/>
      <c r="CN23" s="92"/>
      <c r="CO23" s="92"/>
      <c r="CP23" s="92"/>
      <c r="CQ23" s="92"/>
      <c r="CR23" s="92"/>
      <c r="CS23" s="92"/>
      <c r="CT23" s="92"/>
      <c r="CU23" s="92"/>
      <c r="CV23" s="92"/>
      <c r="CW23" s="92"/>
      <c r="CX23" s="92"/>
      <c r="CY23" s="92"/>
      <c r="CZ23" s="92"/>
      <c r="DA23" s="92"/>
      <c r="DB23" s="92"/>
      <c r="DC23" s="92"/>
      <c r="DD23" s="92"/>
      <c r="DE23" s="92"/>
      <c r="DF23" s="92"/>
      <c r="DG23" s="92"/>
      <c r="DH23" s="92"/>
      <c r="DI23" s="92"/>
      <c r="DJ23" s="92"/>
      <c r="DK23" s="92"/>
      <c r="DL23" s="92"/>
      <c r="DM23" s="92"/>
      <c r="DN23" s="92"/>
      <c r="DO23" s="92"/>
    </row>
    <row r="24" spans="1:119" s="68" customFormat="1" x14ac:dyDescent="0.2">
      <c r="A24" s="924"/>
      <c r="B24" s="924"/>
      <c r="C24" s="924"/>
      <c r="D24" s="924"/>
      <c r="E24" s="924"/>
      <c r="F24" s="924"/>
      <c r="G24" s="924"/>
      <c r="H24" s="924"/>
      <c r="I24" s="924"/>
      <c r="J24" s="924"/>
      <c r="K24" s="924"/>
      <c r="L24" s="924"/>
      <c r="M24" s="924"/>
      <c r="N24" s="924"/>
      <c r="O24" s="924"/>
      <c r="P24" s="924"/>
      <c r="Q24" s="924"/>
      <c r="R24" s="924"/>
      <c r="S24" s="924"/>
      <c r="T24" s="924"/>
      <c r="U24" s="924"/>
      <c r="V24" s="924"/>
      <c r="W24" s="924"/>
      <c r="X24" s="924"/>
      <c r="Y24" s="924"/>
      <c r="Z24" s="924"/>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924"/>
      <c r="BA24" s="924"/>
      <c r="BB24" s="924"/>
      <c r="BC24" s="924"/>
      <c r="BD24" s="924"/>
      <c r="BE24" s="924"/>
      <c r="BF24" s="924"/>
      <c r="BG24" s="924"/>
      <c r="BH24" s="924"/>
      <c r="BI24" s="924"/>
      <c r="BJ24" s="924"/>
      <c r="BK24" s="924"/>
      <c r="BL24" s="924"/>
      <c r="BM24" s="924"/>
      <c r="BN24" s="924"/>
      <c r="BO24" s="924"/>
      <c r="BP24" s="924"/>
      <c r="BQ24" s="924"/>
      <c r="BR24" s="924"/>
      <c r="BS24" s="924"/>
      <c r="BT24" s="924"/>
      <c r="BU24" s="924"/>
      <c r="BV24" s="924"/>
      <c r="BW24" s="924"/>
      <c r="BX24" s="924"/>
      <c r="BY24" s="924"/>
      <c r="BZ24" s="924"/>
      <c r="CA24" s="924"/>
      <c r="CB24" s="92"/>
      <c r="CC24" s="92"/>
      <c r="CD24" s="92"/>
      <c r="CE24" s="92"/>
      <c r="CF24" s="92"/>
      <c r="CG24" s="92"/>
      <c r="CH24" s="92"/>
      <c r="CI24" s="92"/>
      <c r="CJ24" s="92"/>
      <c r="CK24" s="92"/>
      <c r="CL24" s="92"/>
      <c r="CM24" s="92"/>
      <c r="CN24" s="92"/>
      <c r="CO24" s="92"/>
      <c r="CP24" s="92"/>
      <c r="CQ24" s="92"/>
      <c r="CR24" s="92"/>
      <c r="CS24" s="92"/>
      <c r="CT24" s="92"/>
      <c r="CU24" s="92"/>
      <c r="CV24" s="92"/>
      <c r="CW24" s="92"/>
      <c r="CX24" s="92"/>
      <c r="CY24" s="92"/>
      <c r="CZ24" s="92"/>
      <c r="DA24" s="92"/>
      <c r="DB24" s="92"/>
      <c r="DC24" s="92"/>
      <c r="DD24" s="92"/>
      <c r="DE24" s="92"/>
      <c r="DF24" s="92"/>
      <c r="DG24" s="92"/>
      <c r="DH24" s="92"/>
      <c r="DI24" s="92"/>
      <c r="DJ24" s="92"/>
      <c r="DK24" s="92"/>
      <c r="DL24" s="92"/>
      <c r="DM24" s="92"/>
      <c r="DN24" s="92"/>
      <c r="DO24" s="92"/>
    </row>
    <row r="25" spans="1:119" s="68" customFormat="1" x14ac:dyDescent="0.2">
      <c r="A25" s="924"/>
      <c r="B25" s="924"/>
      <c r="C25" s="924"/>
      <c r="D25" s="924"/>
      <c r="E25" s="924"/>
      <c r="F25" s="924"/>
      <c r="G25" s="924"/>
      <c r="H25" s="924"/>
      <c r="I25" s="924"/>
      <c r="J25" s="924"/>
      <c r="K25" s="924"/>
      <c r="L25" s="924"/>
      <c r="M25" s="924"/>
      <c r="N25" s="924"/>
      <c r="O25" s="924"/>
      <c r="P25" s="924"/>
      <c r="Q25" s="924"/>
      <c r="R25" s="924"/>
      <c r="S25" s="924"/>
      <c r="T25" s="924"/>
      <c r="U25" s="924"/>
      <c r="V25" s="924"/>
      <c r="W25" s="924"/>
      <c r="X25" s="924"/>
      <c r="Y25" s="924"/>
      <c r="Z25" s="924"/>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924"/>
      <c r="BA25" s="924"/>
      <c r="BB25" s="924"/>
      <c r="BC25" s="924"/>
      <c r="BD25" s="924"/>
      <c r="BE25" s="924"/>
      <c r="BF25" s="924"/>
      <c r="BG25" s="924"/>
      <c r="BH25" s="924"/>
      <c r="BI25" s="924"/>
      <c r="BJ25" s="924"/>
      <c r="BK25" s="924"/>
      <c r="BL25" s="924"/>
      <c r="BM25" s="924"/>
      <c r="BN25" s="924"/>
      <c r="BO25" s="924"/>
      <c r="BP25" s="924"/>
      <c r="BQ25" s="924"/>
      <c r="BR25" s="924"/>
      <c r="BS25" s="924"/>
      <c r="BT25" s="924"/>
      <c r="BU25" s="924"/>
      <c r="BV25" s="924"/>
      <c r="BW25" s="924"/>
      <c r="BX25" s="924"/>
      <c r="BY25" s="924"/>
      <c r="BZ25" s="924"/>
      <c r="CA25" s="924"/>
      <c r="CB25" s="92"/>
      <c r="CC25" s="92"/>
      <c r="CD25" s="92"/>
      <c r="CE25" s="92"/>
      <c r="CF25" s="92"/>
      <c r="CG25" s="92"/>
      <c r="CH25" s="92"/>
      <c r="CI25" s="92"/>
      <c r="CJ25" s="92"/>
      <c r="CK25" s="92"/>
      <c r="CL25" s="92"/>
      <c r="CM25" s="92"/>
      <c r="CN25" s="92"/>
      <c r="CO25" s="92"/>
      <c r="CP25" s="92"/>
      <c r="CQ25" s="92"/>
      <c r="CR25" s="92"/>
      <c r="CS25" s="92"/>
      <c r="CT25" s="92"/>
      <c r="CU25" s="92"/>
      <c r="CV25" s="92"/>
      <c r="CW25" s="92"/>
      <c r="CX25" s="92"/>
      <c r="CY25" s="92"/>
      <c r="CZ25" s="92"/>
      <c r="DA25" s="92"/>
      <c r="DB25" s="92"/>
      <c r="DC25" s="92"/>
      <c r="DD25" s="92"/>
      <c r="DE25" s="92"/>
      <c r="DF25" s="92"/>
      <c r="DG25" s="92"/>
      <c r="DH25" s="92"/>
      <c r="DI25" s="92"/>
      <c r="DJ25" s="92"/>
      <c r="DK25" s="92"/>
      <c r="DL25" s="92"/>
      <c r="DM25" s="92"/>
      <c r="DN25" s="92"/>
      <c r="DO25" s="92"/>
    </row>
    <row r="26" spans="1:119" s="68" customFormat="1" x14ac:dyDescent="0.2">
      <c r="A26" s="924"/>
      <c r="B26" s="924"/>
      <c r="C26" s="924"/>
      <c r="D26" s="924"/>
      <c r="E26" s="924"/>
      <c r="F26" s="924"/>
      <c r="G26" s="924"/>
      <c r="H26" s="924"/>
      <c r="I26" s="924"/>
      <c r="J26" s="924"/>
      <c r="K26" s="924"/>
      <c r="L26" s="924"/>
      <c r="M26" s="924"/>
      <c r="N26" s="924"/>
      <c r="O26" s="924"/>
      <c r="P26" s="924"/>
      <c r="Q26" s="924"/>
      <c r="R26" s="924"/>
      <c r="S26" s="924"/>
      <c r="T26" s="924"/>
      <c r="U26" s="924"/>
      <c r="V26" s="924"/>
      <c r="W26" s="924"/>
      <c r="X26" s="924"/>
      <c r="Y26" s="924"/>
      <c r="Z26" s="924"/>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924"/>
      <c r="BA26" s="924"/>
      <c r="BB26" s="924"/>
      <c r="BC26" s="924"/>
      <c r="BD26" s="924"/>
      <c r="BE26" s="924"/>
      <c r="BF26" s="924"/>
      <c r="BG26" s="924"/>
      <c r="BH26" s="924"/>
      <c r="BI26" s="924"/>
      <c r="BJ26" s="924"/>
      <c r="BK26" s="924"/>
      <c r="BL26" s="924"/>
      <c r="BM26" s="924"/>
      <c r="BN26" s="924"/>
      <c r="BO26" s="924"/>
      <c r="BP26" s="924"/>
      <c r="BQ26" s="924"/>
      <c r="BR26" s="924"/>
      <c r="BS26" s="924"/>
      <c r="BT26" s="924"/>
      <c r="BU26" s="924"/>
      <c r="BV26" s="924"/>
      <c r="BW26" s="924"/>
      <c r="BX26" s="924"/>
      <c r="BY26" s="924"/>
      <c r="BZ26" s="924"/>
      <c r="CA26" s="924"/>
      <c r="CB26" s="92"/>
      <c r="CC26" s="92"/>
      <c r="CD26" s="92"/>
      <c r="CE26" s="92"/>
      <c r="CF26" s="92"/>
      <c r="CG26" s="92"/>
      <c r="CH26" s="92"/>
      <c r="CI26" s="92"/>
      <c r="CJ26" s="92"/>
      <c r="CK26" s="92"/>
      <c r="CL26" s="92"/>
      <c r="CM26" s="92"/>
      <c r="CN26" s="92"/>
      <c r="CO26" s="92"/>
      <c r="CP26" s="92"/>
      <c r="CQ26" s="92"/>
      <c r="CR26" s="92"/>
      <c r="CS26" s="92"/>
      <c r="CT26" s="92"/>
      <c r="CU26" s="92"/>
      <c r="CV26" s="92"/>
      <c r="CW26" s="92"/>
      <c r="CX26" s="92"/>
      <c r="CY26" s="92"/>
      <c r="CZ26" s="92"/>
      <c r="DA26" s="92"/>
      <c r="DB26" s="92"/>
      <c r="DC26" s="92"/>
      <c r="DD26" s="92"/>
      <c r="DE26" s="92"/>
      <c r="DF26" s="92"/>
      <c r="DG26" s="92"/>
      <c r="DH26" s="92"/>
      <c r="DI26" s="92"/>
      <c r="DJ26" s="92"/>
      <c r="DK26" s="92"/>
      <c r="DL26" s="92"/>
      <c r="DM26" s="92"/>
      <c r="DN26" s="92"/>
      <c r="DO26" s="92"/>
    </row>
    <row r="27" spans="1:119" s="68" customFormat="1" x14ac:dyDescent="0.2">
      <c r="A27" s="924"/>
      <c r="B27" s="924"/>
      <c r="C27" s="924"/>
      <c r="D27" s="924"/>
      <c r="E27" s="924"/>
      <c r="F27" s="924"/>
      <c r="G27" s="924"/>
      <c r="H27" s="924"/>
      <c r="I27" s="924"/>
      <c r="J27" s="924"/>
      <c r="K27" s="924"/>
      <c r="L27" s="924"/>
      <c r="M27" s="924"/>
      <c r="N27" s="924"/>
      <c r="O27" s="924"/>
      <c r="P27" s="924"/>
      <c r="Q27" s="924"/>
      <c r="R27" s="924"/>
      <c r="S27" s="924"/>
      <c r="T27" s="924"/>
      <c r="U27" s="924"/>
      <c r="V27" s="924"/>
      <c r="W27" s="924"/>
      <c r="X27" s="924"/>
      <c r="Y27" s="924"/>
      <c r="Z27" s="924"/>
      <c r="AA27" s="924"/>
      <c r="AB27" s="924"/>
      <c r="AC27" s="924"/>
      <c r="AD27" s="924"/>
      <c r="AE27" s="924"/>
      <c r="AF27" s="924"/>
      <c r="AG27" s="924"/>
      <c r="AH27" s="924"/>
      <c r="AI27" s="924"/>
      <c r="AJ27" s="924"/>
      <c r="AK27" s="924"/>
      <c r="AL27" s="924"/>
      <c r="AM27" s="924"/>
      <c r="AN27" s="924"/>
      <c r="AO27" s="924"/>
      <c r="AP27" s="924"/>
      <c r="AQ27" s="924"/>
      <c r="AR27" s="924"/>
      <c r="AS27" s="924"/>
      <c r="AT27" s="924"/>
      <c r="AU27" s="924"/>
      <c r="AV27" s="924"/>
      <c r="AW27" s="924"/>
      <c r="AX27" s="924"/>
      <c r="AY27" s="924"/>
      <c r="AZ27" s="924"/>
      <c r="BA27" s="924"/>
      <c r="BB27" s="924"/>
      <c r="BC27" s="924"/>
      <c r="BD27" s="924"/>
      <c r="BE27" s="924"/>
      <c r="BF27" s="924"/>
      <c r="BG27" s="924"/>
      <c r="BH27" s="924"/>
      <c r="BI27" s="924"/>
      <c r="BJ27" s="924"/>
      <c r="BK27" s="924"/>
      <c r="BL27" s="924"/>
      <c r="BM27" s="924"/>
      <c r="BN27" s="924"/>
      <c r="BO27" s="924"/>
      <c r="BP27" s="924"/>
      <c r="BQ27" s="924"/>
      <c r="BR27" s="924"/>
      <c r="BS27" s="924"/>
      <c r="BT27" s="924"/>
      <c r="BU27" s="924"/>
      <c r="BV27" s="924"/>
      <c r="BW27" s="924"/>
      <c r="BX27" s="924"/>
      <c r="BY27" s="924"/>
      <c r="BZ27" s="924"/>
      <c r="CA27" s="924"/>
      <c r="CB27" s="92"/>
      <c r="CC27" s="92"/>
      <c r="CD27" s="92"/>
      <c r="CE27" s="92"/>
      <c r="CF27" s="92"/>
      <c r="CG27" s="92"/>
      <c r="CH27" s="92"/>
      <c r="CI27" s="92"/>
      <c r="CJ27" s="92"/>
      <c r="CK27" s="92"/>
      <c r="CL27" s="92"/>
      <c r="CM27" s="92"/>
      <c r="CN27" s="92"/>
      <c r="CO27" s="92"/>
      <c r="CP27" s="92"/>
      <c r="CQ27" s="92"/>
      <c r="CR27" s="92"/>
      <c r="CS27" s="92"/>
      <c r="CT27" s="92"/>
      <c r="CU27" s="92"/>
      <c r="CV27" s="92"/>
      <c r="CW27" s="92"/>
      <c r="CX27" s="92"/>
      <c r="CY27" s="92"/>
      <c r="CZ27" s="92"/>
      <c r="DA27" s="92"/>
      <c r="DB27" s="92"/>
      <c r="DC27" s="92"/>
      <c r="DD27" s="92"/>
      <c r="DE27" s="92"/>
      <c r="DF27" s="92"/>
      <c r="DG27" s="92"/>
      <c r="DH27" s="92"/>
      <c r="DI27" s="92"/>
      <c r="DJ27" s="92"/>
      <c r="DK27" s="92"/>
      <c r="DL27" s="92"/>
      <c r="DM27" s="92"/>
      <c r="DN27" s="92"/>
      <c r="DO27" s="92"/>
    </row>
    <row r="28" spans="1:119" s="68" customFormat="1" x14ac:dyDescent="0.2">
      <c r="A28" s="924"/>
      <c r="B28" s="924"/>
      <c r="C28" s="924"/>
      <c r="D28" s="924"/>
      <c r="E28" s="924"/>
      <c r="F28" s="924"/>
      <c r="G28" s="924"/>
      <c r="H28" s="924"/>
      <c r="I28" s="924"/>
      <c r="J28" s="924"/>
      <c r="K28" s="924"/>
      <c r="L28" s="924"/>
      <c r="M28" s="924"/>
      <c r="N28" s="924"/>
      <c r="O28" s="924"/>
      <c r="P28" s="924"/>
      <c r="Q28" s="924"/>
      <c r="R28" s="924"/>
      <c r="S28" s="924"/>
      <c r="T28" s="924"/>
      <c r="U28" s="924"/>
      <c r="V28" s="924"/>
      <c r="W28" s="924"/>
      <c r="X28" s="924"/>
      <c r="Y28" s="924"/>
      <c r="Z28" s="924"/>
      <c r="AA28" s="924"/>
      <c r="AB28" s="924"/>
      <c r="AC28" s="924"/>
      <c r="AD28" s="924"/>
      <c r="AE28" s="924"/>
      <c r="AF28" s="924"/>
      <c r="AG28" s="924"/>
      <c r="AH28" s="924"/>
      <c r="AI28" s="924"/>
      <c r="AJ28" s="924"/>
      <c r="AK28" s="924"/>
      <c r="AL28" s="924"/>
      <c r="AM28" s="924"/>
      <c r="AN28" s="924"/>
      <c r="AO28" s="924"/>
      <c r="AP28" s="924"/>
      <c r="AQ28" s="924"/>
      <c r="AR28" s="924"/>
      <c r="AS28" s="924"/>
      <c r="AT28" s="924"/>
      <c r="AU28" s="924"/>
      <c r="AV28" s="924"/>
      <c r="AW28" s="924"/>
      <c r="AX28" s="924"/>
      <c r="AY28" s="924"/>
      <c r="AZ28" s="924"/>
      <c r="BA28" s="924"/>
      <c r="BB28" s="924"/>
      <c r="BC28" s="924"/>
      <c r="BD28" s="924"/>
      <c r="BE28" s="924"/>
      <c r="BF28" s="924"/>
      <c r="BG28" s="924"/>
      <c r="BH28" s="924"/>
      <c r="BI28" s="924"/>
      <c r="BJ28" s="924"/>
      <c r="BK28" s="924"/>
      <c r="BL28" s="924"/>
      <c r="BM28" s="924"/>
      <c r="BN28" s="924"/>
      <c r="BO28" s="924"/>
      <c r="BP28" s="924"/>
      <c r="BQ28" s="924"/>
      <c r="BR28" s="924"/>
      <c r="BS28" s="924"/>
      <c r="BT28" s="924"/>
      <c r="BU28" s="924"/>
      <c r="BV28" s="924"/>
      <c r="BW28" s="924"/>
      <c r="BX28" s="924"/>
      <c r="BY28" s="924"/>
      <c r="BZ28" s="924"/>
      <c r="CA28" s="924"/>
      <c r="CB28" s="92"/>
      <c r="CC28" s="92"/>
      <c r="CD28" s="92"/>
      <c r="CE28" s="92"/>
      <c r="CF28" s="92"/>
      <c r="CG28" s="92"/>
      <c r="CH28" s="92"/>
      <c r="CI28" s="92"/>
      <c r="CJ28" s="92"/>
      <c r="CK28" s="92"/>
      <c r="CL28" s="92"/>
      <c r="CM28" s="92"/>
      <c r="CN28" s="92"/>
      <c r="CO28" s="92"/>
      <c r="CP28" s="92"/>
      <c r="CQ28" s="92"/>
      <c r="CR28" s="92"/>
      <c r="CS28" s="92"/>
      <c r="CT28" s="92"/>
      <c r="CU28" s="92"/>
      <c r="CV28" s="92"/>
      <c r="CW28" s="92"/>
      <c r="CX28" s="92"/>
      <c r="CY28" s="92"/>
      <c r="CZ28" s="92"/>
      <c r="DA28" s="92"/>
      <c r="DB28" s="92"/>
      <c r="DC28" s="92"/>
      <c r="DD28" s="92"/>
      <c r="DE28" s="92"/>
      <c r="DF28" s="92"/>
      <c r="DG28" s="92"/>
      <c r="DH28" s="92"/>
      <c r="DI28" s="92"/>
      <c r="DJ28" s="92"/>
      <c r="DK28" s="92"/>
      <c r="DL28" s="92"/>
      <c r="DM28" s="92"/>
      <c r="DN28" s="92"/>
      <c r="DO28" s="92"/>
    </row>
    <row r="29" spans="1:119" s="68" customFormat="1" x14ac:dyDescent="0.2">
      <c r="A29" s="924"/>
      <c r="B29" s="924"/>
      <c r="C29" s="924"/>
      <c r="D29" s="924"/>
      <c r="E29" s="924"/>
      <c r="F29" s="924"/>
      <c r="G29" s="924"/>
      <c r="H29" s="924"/>
      <c r="I29" s="924"/>
      <c r="J29" s="924"/>
      <c r="K29" s="924"/>
      <c r="L29" s="924"/>
      <c r="M29" s="924"/>
      <c r="N29" s="924"/>
      <c r="O29" s="924"/>
      <c r="P29" s="924"/>
      <c r="Q29" s="924"/>
      <c r="R29" s="924"/>
      <c r="S29" s="924"/>
      <c r="T29" s="924"/>
      <c r="U29" s="924"/>
      <c r="V29" s="924"/>
      <c r="W29" s="924"/>
      <c r="X29" s="924"/>
      <c r="Y29" s="924"/>
      <c r="Z29" s="924"/>
      <c r="AA29" s="924"/>
      <c r="AB29" s="924"/>
      <c r="AC29" s="924"/>
      <c r="AD29" s="924"/>
      <c r="AE29" s="924"/>
      <c r="AF29" s="924"/>
      <c r="AG29" s="924"/>
      <c r="AH29" s="924"/>
      <c r="AI29" s="924"/>
      <c r="AJ29" s="924"/>
      <c r="AK29" s="924"/>
      <c r="AL29" s="924"/>
      <c r="AM29" s="924"/>
      <c r="AN29" s="924"/>
      <c r="AO29" s="924"/>
      <c r="AP29" s="924"/>
      <c r="AQ29" s="924"/>
      <c r="AR29" s="924"/>
      <c r="AS29" s="924"/>
      <c r="AT29" s="924"/>
      <c r="AU29" s="924"/>
      <c r="AV29" s="924"/>
      <c r="AW29" s="924"/>
      <c r="AX29" s="924"/>
      <c r="AY29" s="924"/>
      <c r="AZ29" s="924"/>
      <c r="BA29" s="924"/>
      <c r="BB29" s="924"/>
      <c r="BC29" s="924"/>
      <c r="BD29" s="924"/>
      <c r="BE29" s="924"/>
      <c r="BF29" s="924"/>
      <c r="BG29" s="924"/>
      <c r="BH29" s="924"/>
      <c r="BI29" s="924"/>
      <c r="BJ29" s="924"/>
      <c r="BK29" s="924"/>
      <c r="BL29" s="924"/>
      <c r="BM29" s="924"/>
      <c r="BN29" s="924"/>
      <c r="BO29" s="924"/>
      <c r="BP29" s="924"/>
      <c r="BQ29" s="924"/>
      <c r="BR29" s="924"/>
      <c r="BS29" s="924"/>
      <c r="BT29" s="924"/>
      <c r="BU29" s="924"/>
      <c r="BV29" s="924"/>
      <c r="BW29" s="924"/>
      <c r="BX29" s="924"/>
      <c r="BY29" s="924"/>
      <c r="BZ29" s="924"/>
      <c r="CA29" s="924"/>
      <c r="CB29" s="92"/>
      <c r="CC29" s="92"/>
      <c r="CD29" s="92"/>
      <c r="CE29" s="92"/>
      <c r="CF29" s="92"/>
      <c r="CG29" s="92"/>
      <c r="CH29" s="92"/>
      <c r="CI29" s="92"/>
      <c r="CJ29" s="92"/>
      <c r="CK29" s="92"/>
      <c r="CL29" s="92"/>
      <c r="CM29" s="92"/>
      <c r="CN29" s="92"/>
      <c r="CO29" s="92"/>
      <c r="CP29" s="92"/>
      <c r="CQ29" s="92"/>
      <c r="CR29" s="92"/>
      <c r="CS29" s="92"/>
      <c r="CT29" s="92"/>
      <c r="CU29" s="92"/>
      <c r="CV29" s="92"/>
      <c r="CW29" s="92"/>
      <c r="CX29" s="92"/>
      <c r="CY29" s="92"/>
      <c r="CZ29" s="92"/>
      <c r="DA29" s="92"/>
      <c r="DB29" s="92"/>
      <c r="DC29" s="92"/>
      <c r="DD29" s="92"/>
      <c r="DE29" s="92"/>
      <c r="DF29" s="92"/>
      <c r="DG29" s="92"/>
      <c r="DH29" s="92"/>
      <c r="DI29" s="92"/>
      <c r="DJ29" s="92"/>
      <c r="DK29" s="92"/>
      <c r="DL29" s="92"/>
      <c r="DM29" s="92"/>
      <c r="DN29" s="92"/>
      <c r="DO29" s="92"/>
    </row>
    <row r="30" spans="1:119" s="68" customFormat="1" x14ac:dyDescent="0.2">
      <c r="A30" s="924"/>
      <c r="B30" s="924"/>
      <c r="C30" s="924"/>
      <c r="D30" s="924"/>
      <c r="E30" s="924"/>
      <c r="F30" s="924"/>
      <c r="G30" s="924"/>
      <c r="H30" s="924"/>
      <c r="I30" s="924"/>
      <c r="J30" s="924"/>
      <c r="K30" s="924"/>
      <c r="L30" s="924"/>
      <c r="M30" s="924"/>
      <c r="N30" s="924"/>
      <c r="O30" s="924"/>
      <c r="P30" s="924"/>
      <c r="Q30" s="924"/>
      <c r="R30" s="924"/>
      <c r="S30" s="924"/>
      <c r="T30" s="924"/>
      <c r="U30" s="924"/>
      <c r="V30" s="924"/>
      <c r="W30" s="924"/>
      <c r="X30" s="924"/>
      <c r="Y30" s="924"/>
      <c r="Z30" s="924"/>
      <c r="AA30" s="924"/>
      <c r="AB30" s="924"/>
      <c r="AC30" s="924"/>
      <c r="AD30" s="924"/>
      <c r="AE30" s="924"/>
      <c r="AF30" s="924"/>
      <c r="AG30" s="924"/>
      <c r="AH30" s="924"/>
      <c r="AI30" s="924"/>
      <c r="AJ30" s="924"/>
      <c r="AK30" s="924"/>
      <c r="AL30" s="924"/>
      <c r="AM30" s="924"/>
      <c r="AN30" s="924"/>
      <c r="AO30" s="924"/>
      <c r="AP30" s="924"/>
      <c r="AQ30" s="924"/>
      <c r="AR30" s="924"/>
      <c r="AS30" s="924"/>
      <c r="AT30" s="924"/>
      <c r="AU30" s="924"/>
      <c r="AV30" s="924"/>
      <c r="AW30" s="924"/>
      <c r="AX30" s="924"/>
      <c r="AY30" s="924"/>
      <c r="AZ30" s="924"/>
      <c r="BA30" s="924"/>
      <c r="BB30" s="924"/>
      <c r="BC30" s="924"/>
      <c r="BD30" s="924"/>
      <c r="BE30" s="924"/>
      <c r="BF30" s="924"/>
      <c r="BG30" s="924"/>
      <c r="BH30" s="924"/>
      <c r="BI30" s="924"/>
      <c r="BJ30" s="924"/>
      <c r="BK30" s="924"/>
      <c r="BL30" s="924"/>
      <c r="BM30" s="924"/>
      <c r="BN30" s="924"/>
      <c r="BO30" s="924"/>
      <c r="BP30" s="924"/>
      <c r="BQ30" s="924"/>
      <c r="BR30" s="924"/>
      <c r="BS30" s="924"/>
      <c r="BT30" s="924"/>
      <c r="BU30" s="924"/>
      <c r="BV30" s="924"/>
      <c r="BW30" s="924"/>
      <c r="BX30" s="924"/>
      <c r="BY30" s="924"/>
      <c r="BZ30" s="924"/>
      <c r="CA30" s="924"/>
      <c r="CB30" s="92"/>
      <c r="CC30" s="92"/>
      <c r="CD30" s="92"/>
      <c r="CE30" s="92"/>
      <c r="CF30" s="92"/>
      <c r="CG30" s="92"/>
      <c r="CH30" s="92"/>
      <c r="CI30" s="92"/>
      <c r="CJ30" s="92"/>
      <c r="CK30" s="92"/>
      <c r="CL30" s="92"/>
      <c r="CM30" s="92"/>
      <c r="CN30" s="92"/>
      <c r="CO30" s="92"/>
      <c r="CP30" s="92"/>
      <c r="CQ30" s="92"/>
      <c r="CR30" s="92"/>
      <c r="CS30" s="92"/>
      <c r="CT30" s="92"/>
      <c r="CU30" s="92"/>
      <c r="CV30" s="92"/>
      <c r="CW30" s="92"/>
      <c r="CX30" s="92"/>
      <c r="CY30" s="92"/>
      <c r="CZ30" s="92"/>
      <c r="DA30" s="92"/>
      <c r="DB30" s="92"/>
      <c r="DC30" s="92"/>
      <c r="DD30" s="92"/>
      <c r="DE30" s="92"/>
      <c r="DF30" s="92"/>
      <c r="DG30" s="92"/>
      <c r="DH30" s="92"/>
      <c r="DI30" s="92"/>
      <c r="DJ30" s="92"/>
      <c r="DK30" s="92"/>
      <c r="DL30" s="92"/>
      <c r="DM30" s="92"/>
      <c r="DN30" s="92"/>
      <c r="DO30" s="92"/>
    </row>
    <row r="31" spans="1:119" s="68" customFormat="1" x14ac:dyDescent="0.2">
      <c r="A31" s="924"/>
      <c r="B31" s="924"/>
      <c r="C31" s="924"/>
      <c r="D31" s="924"/>
      <c r="E31" s="924"/>
      <c r="F31" s="924"/>
      <c r="G31" s="924"/>
      <c r="H31" s="924"/>
      <c r="I31" s="924"/>
      <c r="J31" s="924"/>
      <c r="K31" s="924"/>
      <c r="L31" s="924"/>
      <c r="M31" s="924"/>
      <c r="N31" s="924"/>
      <c r="O31" s="924"/>
      <c r="P31" s="924"/>
      <c r="Q31" s="924"/>
      <c r="R31" s="924"/>
      <c r="S31" s="924"/>
      <c r="T31" s="924"/>
      <c r="U31" s="924"/>
      <c r="V31" s="924"/>
      <c r="W31" s="924"/>
      <c r="X31" s="924"/>
      <c r="Y31" s="924"/>
      <c r="Z31" s="924"/>
      <c r="AA31" s="924"/>
      <c r="AB31" s="924"/>
      <c r="AC31" s="924"/>
      <c r="AD31" s="924"/>
      <c r="AE31" s="924"/>
      <c r="AF31" s="924"/>
      <c r="AG31" s="924"/>
      <c r="AH31" s="924"/>
      <c r="AI31" s="924"/>
      <c r="AJ31" s="924"/>
      <c r="AK31" s="924"/>
      <c r="AL31" s="924"/>
      <c r="AM31" s="924"/>
      <c r="AN31" s="924"/>
      <c r="AO31" s="924"/>
      <c r="AP31" s="924"/>
      <c r="AQ31" s="924"/>
      <c r="AR31" s="924"/>
      <c r="AS31" s="924"/>
      <c r="AT31" s="924"/>
      <c r="AU31" s="924"/>
      <c r="AV31" s="924"/>
      <c r="AW31" s="924"/>
      <c r="AX31" s="924"/>
      <c r="AY31" s="924"/>
      <c r="AZ31" s="924"/>
      <c r="BA31" s="924"/>
      <c r="BB31" s="924"/>
      <c r="BC31" s="924"/>
      <c r="BD31" s="924"/>
      <c r="BE31" s="924"/>
      <c r="BF31" s="924"/>
      <c r="BG31" s="924"/>
      <c r="BH31" s="924"/>
      <c r="BI31" s="924"/>
      <c r="BJ31" s="924"/>
      <c r="BK31" s="924"/>
      <c r="BL31" s="924"/>
      <c r="BM31" s="924"/>
      <c r="BN31" s="924"/>
      <c r="BO31" s="924"/>
      <c r="BP31" s="924"/>
      <c r="BQ31" s="924"/>
      <c r="BR31" s="924"/>
      <c r="BS31" s="924"/>
      <c r="BT31" s="924"/>
      <c r="BU31" s="924"/>
      <c r="BV31" s="924"/>
      <c r="BW31" s="924"/>
      <c r="BX31" s="924"/>
      <c r="BY31" s="924"/>
      <c r="BZ31" s="924"/>
      <c r="CA31" s="924"/>
      <c r="CB31" s="92"/>
      <c r="CC31" s="92"/>
      <c r="CD31" s="92"/>
      <c r="CE31" s="92"/>
      <c r="CF31" s="92"/>
      <c r="CG31" s="92"/>
      <c r="CH31" s="92"/>
      <c r="CI31" s="92"/>
      <c r="CJ31" s="92"/>
      <c r="CK31" s="92"/>
      <c r="CL31" s="92"/>
      <c r="CM31" s="92"/>
      <c r="CN31" s="92"/>
      <c r="CO31" s="92"/>
      <c r="CP31" s="92"/>
      <c r="CQ31" s="92"/>
      <c r="CR31" s="92"/>
      <c r="CS31" s="92"/>
      <c r="CT31" s="92"/>
      <c r="CU31" s="92"/>
      <c r="CV31" s="92"/>
      <c r="CW31" s="92"/>
      <c r="CX31" s="92"/>
      <c r="CY31" s="92"/>
      <c r="CZ31" s="92"/>
      <c r="DA31" s="92"/>
      <c r="DB31" s="92"/>
      <c r="DC31" s="92"/>
      <c r="DD31" s="92"/>
      <c r="DE31" s="92"/>
      <c r="DF31" s="92"/>
      <c r="DG31" s="92"/>
      <c r="DH31" s="92"/>
      <c r="DI31" s="92"/>
      <c r="DJ31" s="92"/>
      <c r="DK31" s="92"/>
      <c r="DL31" s="92"/>
      <c r="DM31" s="92"/>
      <c r="DN31" s="92"/>
      <c r="DO31" s="92"/>
    </row>
    <row r="32" spans="1:119" s="68" customFormat="1" x14ac:dyDescent="0.2">
      <c r="A32" s="924"/>
      <c r="B32" s="924"/>
      <c r="C32" s="924"/>
      <c r="D32" s="924"/>
      <c r="E32" s="924"/>
      <c r="F32" s="924"/>
      <c r="G32" s="924"/>
      <c r="H32" s="924"/>
      <c r="I32" s="924"/>
      <c r="J32" s="924"/>
      <c r="K32" s="924"/>
      <c r="L32" s="924"/>
      <c r="M32" s="924"/>
      <c r="N32" s="924"/>
      <c r="O32" s="924"/>
      <c r="P32" s="924"/>
      <c r="Q32" s="924"/>
      <c r="R32" s="924"/>
      <c r="S32" s="924"/>
      <c r="T32" s="924"/>
      <c r="U32" s="924"/>
      <c r="V32" s="924"/>
      <c r="W32" s="924"/>
      <c r="X32" s="924"/>
      <c r="Y32" s="924"/>
      <c r="Z32" s="924"/>
      <c r="AA32" s="924"/>
      <c r="AB32" s="924"/>
      <c r="AC32" s="924"/>
      <c r="AD32" s="924"/>
      <c r="AE32" s="924"/>
      <c r="AF32" s="924"/>
      <c r="AG32" s="924"/>
      <c r="AH32" s="924"/>
      <c r="AI32" s="924"/>
      <c r="AJ32" s="924"/>
      <c r="AK32" s="924"/>
      <c r="AL32" s="924"/>
      <c r="AM32" s="924"/>
      <c r="AN32" s="924"/>
      <c r="AO32" s="924"/>
      <c r="AP32" s="924"/>
      <c r="AQ32" s="924"/>
      <c r="AR32" s="924"/>
      <c r="AS32" s="924"/>
      <c r="AT32" s="924"/>
      <c r="AU32" s="924"/>
      <c r="AV32" s="924"/>
      <c r="AW32" s="924"/>
      <c r="AX32" s="924"/>
      <c r="AY32" s="924"/>
      <c r="AZ32" s="924"/>
      <c r="BA32" s="924"/>
      <c r="BB32" s="924"/>
      <c r="BC32" s="924"/>
      <c r="BD32" s="924"/>
      <c r="BE32" s="924"/>
      <c r="BF32" s="924"/>
      <c r="BG32" s="924"/>
      <c r="BH32" s="924"/>
      <c r="BI32" s="924"/>
      <c r="BJ32" s="924"/>
      <c r="BK32" s="924"/>
      <c r="BL32" s="924"/>
      <c r="BM32" s="924"/>
      <c r="BN32" s="924"/>
      <c r="BO32" s="924"/>
      <c r="BP32" s="924"/>
      <c r="BQ32" s="924"/>
      <c r="BR32" s="924"/>
      <c r="BS32" s="924"/>
      <c r="BT32" s="924"/>
      <c r="BU32" s="924"/>
      <c r="BV32" s="924"/>
      <c r="BW32" s="924"/>
      <c r="BX32" s="924"/>
      <c r="BY32" s="924"/>
      <c r="BZ32" s="924"/>
      <c r="CA32" s="924"/>
      <c r="CB32" s="92"/>
      <c r="CC32" s="92"/>
      <c r="CD32" s="92"/>
      <c r="CE32" s="92"/>
      <c r="CF32" s="92"/>
      <c r="CG32" s="92"/>
      <c r="CH32" s="92"/>
      <c r="CI32" s="92"/>
      <c r="CJ32" s="92"/>
      <c r="CK32" s="92"/>
      <c r="CL32" s="92"/>
      <c r="CM32" s="92"/>
      <c r="CN32" s="92"/>
      <c r="CO32" s="92"/>
      <c r="CP32" s="92"/>
      <c r="CQ32" s="92"/>
      <c r="CR32" s="92"/>
      <c r="CS32" s="92"/>
      <c r="CT32" s="92"/>
      <c r="CU32" s="92"/>
      <c r="CV32" s="92"/>
      <c r="CW32" s="92"/>
      <c r="CX32" s="92"/>
      <c r="CY32" s="92"/>
      <c r="CZ32" s="92"/>
      <c r="DA32" s="92"/>
      <c r="DB32" s="92"/>
      <c r="DC32" s="92"/>
      <c r="DD32" s="92"/>
      <c r="DE32" s="92"/>
      <c r="DF32" s="92"/>
      <c r="DG32" s="92"/>
      <c r="DH32" s="92"/>
      <c r="DI32" s="92"/>
      <c r="DJ32" s="92"/>
      <c r="DK32" s="92"/>
      <c r="DL32" s="92"/>
      <c r="DM32" s="92"/>
      <c r="DN32" s="92"/>
      <c r="DO32" s="92"/>
    </row>
    <row r="33" spans="1:119" s="68" customFormat="1" x14ac:dyDescent="0.2">
      <c r="A33" s="924"/>
      <c r="B33" s="924"/>
      <c r="C33" s="924"/>
      <c r="D33" s="924"/>
      <c r="E33" s="924"/>
      <c r="F33" s="924"/>
      <c r="G33" s="924"/>
      <c r="H33" s="924"/>
      <c r="I33" s="924"/>
      <c r="J33" s="924"/>
      <c r="K33" s="924"/>
      <c r="L33" s="924"/>
      <c r="M33" s="924"/>
      <c r="N33" s="924"/>
      <c r="O33" s="924"/>
      <c r="P33" s="924"/>
      <c r="Q33" s="924"/>
      <c r="R33" s="924"/>
      <c r="S33" s="924"/>
      <c r="T33" s="924"/>
      <c r="U33" s="924"/>
      <c r="V33" s="924"/>
      <c r="W33" s="924"/>
      <c r="X33" s="924"/>
      <c r="Y33" s="924"/>
      <c r="Z33" s="924"/>
      <c r="AA33" s="924"/>
      <c r="AB33" s="924"/>
      <c r="AC33" s="924"/>
      <c r="AD33" s="924"/>
      <c r="AE33" s="924"/>
      <c r="AF33" s="924"/>
      <c r="AG33" s="924"/>
      <c r="AH33" s="924"/>
      <c r="AI33" s="924"/>
      <c r="AJ33" s="924"/>
      <c r="AK33" s="924"/>
      <c r="AL33" s="924"/>
      <c r="AM33" s="924"/>
      <c r="AN33" s="924"/>
      <c r="AO33" s="924"/>
      <c r="AP33" s="924"/>
      <c r="AQ33" s="924"/>
      <c r="AR33" s="924"/>
      <c r="AS33" s="924"/>
      <c r="AT33" s="924"/>
      <c r="AU33" s="924"/>
      <c r="AV33" s="924"/>
      <c r="AW33" s="924"/>
      <c r="AX33" s="924"/>
      <c r="AY33" s="924"/>
      <c r="AZ33" s="924"/>
      <c r="BA33" s="924"/>
      <c r="BB33" s="924"/>
      <c r="BC33" s="924"/>
      <c r="BD33" s="924"/>
      <c r="BE33" s="924"/>
      <c r="BF33" s="924"/>
      <c r="BG33" s="924"/>
      <c r="BH33" s="924"/>
      <c r="BI33" s="924"/>
      <c r="BJ33" s="924"/>
      <c r="BK33" s="924"/>
      <c r="BL33" s="924"/>
      <c r="BM33" s="924"/>
      <c r="BN33" s="924"/>
      <c r="BO33" s="924"/>
      <c r="BP33" s="924"/>
      <c r="BQ33" s="924"/>
      <c r="BR33" s="924"/>
      <c r="BS33" s="924"/>
      <c r="BT33" s="924"/>
      <c r="BU33" s="924"/>
      <c r="BV33" s="924"/>
      <c r="BW33" s="924"/>
      <c r="BX33" s="924"/>
      <c r="BY33" s="924"/>
      <c r="BZ33" s="924"/>
      <c r="CA33" s="924"/>
      <c r="CB33" s="92"/>
      <c r="CC33" s="92"/>
      <c r="CD33" s="92"/>
      <c r="CE33" s="92"/>
      <c r="CF33" s="92"/>
      <c r="CG33" s="92"/>
      <c r="CH33" s="92"/>
      <c r="CI33" s="92"/>
      <c r="CJ33" s="92"/>
      <c r="CK33" s="92"/>
      <c r="CL33" s="92"/>
      <c r="CM33" s="92"/>
      <c r="CN33" s="92"/>
      <c r="CO33" s="92"/>
      <c r="CP33" s="92"/>
      <c r="CQ33" s="92"/>
      <c r="CR33" s="92"/>
      <c r="CS33" s="92"/>
      <c r="CT33" s="92"/>
      <c r="CU33" s="92"/>
      <c r="CV33" s="92"/>
      <c r="CW33" s="92"/>
      <c r="CX33" s="92"/>
      <c r="CY33" s="92"/>
      <c r="CZ33" s="92"/>
      <c r="DA33" s="92"/>
      <c r="DB33" s="92"/>
      <c r="DC33" s="92"/>
      <c r="DD33" s="92"/>
      <c r="DE33" s="92"/>
      <c r="DF33" s="92"/>
      <c r="DG33" s="92"/>
      <c r="DH33" s="92"/>
      <c r="DI33" s="92"/>
      <c r="DJ33" s="92"/>
      <c r="DK33" s="92"/>
      <c r="DL33" s="92"/>
      <c r="DM33" s="92"/>
      <c r="DN33" s="92"/>
      <c r="DO33" s="92"/>
    </row>
    <row r="34" spans="1:119" s="68" customFormat="1" x14ac:dyDescent="0.2">
      <c r="A34" s="924"/>
      <c r="B34" s="924"/>
      <c r="C34" s="924"/>
      <c r="D34" s="924"/>
      <c r="E34" s="924"/>
      <c r="F34" s="924"/>
      <c r="G34" s="924"/>
      <c r="H34" s="924"/>
      <c r="I34" s="924"/>
      <c r="J34" s="924"/>
      <c r="K34" s="924"/>
      <c r="L34" s="924"/>
      <c r="M34" s="924"/>
      <c r="N34" s="924"/>
      <c r="O34" s="924"/>
      <c r="P34" s="924"/>
      <c r="Q34" s="924"/>
      <c r="R34" s="924"/>
      <c r="S34" s="924"/>
      <c r="T34" s="924"/>
      <c r="U34" s="924"/>
      <c r="V34" s="924"/>
      <c r="W34" s="924"/>
      <c r="X34" s="924"/>
      <c r="Y34" s="924"/>
      <c r="Z34" s="924"/>
      <c r="AA34" s="924"/>
      <c r="AB34" s="924"/>
      <c r="AC34" s="924"/>
      <c r="AD34" s="924"/>
      <c r="AE34" s="924"/>
      <c r="AF34" s="924"/>
      <c r="AG34" s="924"/>
      <c r="AH34" s="924"/>
      <c r="AI34" s="924"/>
      <c r="AJ34" s="924"/>
      <c r="AK34" s="924"/>
      <c r="AL34" s="924"/>
      <c r="AM34" s="924"/>
      <c r="AN34" s="924"/>
      <c r="AO34" s="924"/>
      <c r="AP34" s="924"/>
      <c r="AQ34" s="924"/>
      <c r="AR34" s="924"/>
      <c r="AS34" s="924"/>
      <c r="AT34" s="924"/>
      <c r="AU34" s="924"/>
      <c r="AV34" s="924"/>
      <c r="AW34" s="924"/>
      <c r="AX34" s="924"/>
      <c r="AY34" s="924"/>
      <c r="AZ34" s="924"/>
      <c r="BA34" s="924"/>
      <c r="BB34" s="924"/>
      <c r="BC34" s="924"/>
      <c r="BD34" s="924"/>
      <c r="BE34" s="924"/>
      <c r="BF34" s="924"/>
      <c r="BG34" s="924"/>
      <c r="BH34" s="924"/>
      <c r="BI34" s="924"/>
      <c r="BJ34" s="924"/>
      <c r="BK34" s="924"/>
      <c r="BL34" s="924"/>
      <c r="BM34" s="924"/>
      <c r="BN34" s="924"/>
      <c r="BO34" s="924"/>
      <c r="BP34" s="924"/>
      <c r="BQ34" s="924"/>
      <c r="BR34" s="924"/>
      <c r="BS34" s="924"/>
      <c r="BT34" s="924"/>
      <c r="BU34" s="924"/>
      <c r="BV34" s="924"/>
      <c r="BW34" s="924"/>
      <c r="BX34" s="924"/>
      <c r="BY34" s="924"/>
      <c r="BZ34" s="924"/>
      <c r="CA34" s="924"/>
      <c r="CB34" s="92"/>
      <c r="CC34" s="92"/>
      <c r="CD34" s="92"/>
      <c r="CE34" s="92"/>
      <c r="CF34" s="92"/>
      <c r="CG34" s="92"/>
      <c r="CH34" s="92"/>
      <c r="CI34" s="92"/>
      <c r="CJ34" s="92"/>
      <c r="CK34" s="92"/>
      <c r="CL34" s="92"/>
      <c r="CM34" s="92"/>
      <c r="CN34" s="92"/>
      <c r="CO34" s="92"/>
      <c r="CP34" s="92"/>
      <c r="CQ34" s="92"/>
      <c r="CR34" s="92"/>
      <c r="CS34" s="92"/>
      <c r="CT34" s="92"/>
      <c r="CU34" s="92"/>
      <c r="CV34" s="92"/>
      <c r="CW34" s="92"/>
      <c r="CX34" s="92"/>
      <c r="CY34" s="92"/>
      <c r="CZ34" s="92"/>
      <c r="DA34" s="92"/>
      <c r="DB34" s="92"/>
      <c r="DC34" s="92"/>
      <c r="DD34" s="92"/>
      <c r="DE34" s="92"/>
      <c r="DF34" s="92"/>
      <c r="DG34" s="92"/>
      <c r="DH34" s="92"/>
      <c r="DI34" s="92"/>
      <c r="DJ34" s="92"/>
      <c r="DK34" s="92"/>
      <c r="DL34" s="92"/>
      <c r="DM34" s="92"/>
      <c r="DN34" s="92"/>
      <c r="DO34" s="92"/>
    </row>
    <row r="35" spans="1:119" s="68" customFormat="1" x14ac:dyDescent="0.2">
      <c r="A35" s="924"/>
      <c r="B35" s="924"/>
      <c r="C35" s="924"/>
      <c r="D35" s="924"/>
      <c r="E35" s="924"/>
      <c r="F35" s="924"/>
      <c r="G35" s="924"/>
      <c r="H35" s="924"/>
      <c r="I35" s="924"/>
      <c r="J35" s="924"/>
      <c r="K35" s="924"/>
      <c r="L35" s="924"/>
      <c r="M35" s="924"/>
      <c r="N35" s="924"/>
      <c r="O35" s="924"/>
      <c r="P35" s="924"/>
      <c r="Q35" s="924"/>
      <c r="R35" s="924"/>
      <c r="S35" s="924"/>
      <c r="T35" s="924"/>
      <c r="U35" s="924"/>
      <c r="V35" s="924"/>
      <c r="W35" s="924"/>
      <c r="X35" s="924"/>
      <c r="Y35" s="924"/>
      <c r="Z35" s="924"/>
      <c r="AA35" s="924"/>
      <c r="AB35" s="924"/>
      <c r="AC35" s="924"/>
      <c r="AD35" s="924"/>
      <c r="AE35" s="924"/>
      <c r="AF35" s="924"/>
      <c r="AG35" s="924"/>
      <c r="AH35" s="924"/>
      <c r="AI35" s="924"/>
      <c r="AJ35" s="924"/>
      <c r="AK35" s="924"/>
      <c r="AL35" s="924"/>
      <c r="AM35" s="924"/>
      <c r="AN35" s="924"/>
      <c r="AO35" s="924"/>
      <c r="AP35" s="924"/>
      <c r="AQ35" s="924"/>
      <c r="AR35" s="924"/>
      <c r="AS35" s="924"/>
      <c r="AT35" s="924"/>
      <c r="AU35" s="924"/>
      <c r="AV35" s="924"/>
      <c r="AW35" s="924"/>
      <c r="AX35" s="924"/>
      <c r="AY35" s="924"/>
      <c r="AZ35" s="924"/>
      <c r="BA35" s="924"/>
      <c r="BB35" s="924"/>
      <c r="BC35" s="924"/>
      <c r="BD35" s="924"/>
      <c r="BE35" s="924"/>
      <c r="BF35" s="924"/>
      <c r="BG35" s="924"/>
      <c r="BH35" s="924"/>
      <c r="BI35" s="924"/>
      <c r="BJ35" s="924"/>
      <c r="BK35" s="924"/>
      <c r="BL35" s="924"/>
      <c r="BM35" s="924"/>
      <c r="BN35" s="924"/>
      <c r="BO35" s="924"/>
      <c r="BP35" s="924"/>
      <c r="BQ35" s="924"/>
      <c r="BR35" s="924"/>
      <c r="BS35" s="924"/>
      <c r="BT35" s="924"/>
      <c r="BU35" s="924"/>
      <c r="BV35" s="924"/>
      <c r="BW35" s="924"/>
      <c r="BX35" s="924"/>
      <c r="BY35" s="924"/>
      <c r="BZ35" s="924"/>
      <c r="CA35" s="924"/>
      <c r="CB35" s="92"/>
      <c r="CC35" s="92"/>
      <c r="CD35" s="92"/>
      <c r="CE35" s="92"/>
      <c r="CF35" s="92"/>
      <c r="CG35" s="92"/>
      <c r="CH35" s="92"/>
      <c r="CI35" s="92"/>
      <c r="CJ35" s="92"/>
      <c r="CK35" s="92"/>
      <c r="CL35" s="92"/>
      <c r="CM35" s="92"/>
      <c r="CN35" s="92"/>
      <c r="CO35" s="92"/>
      <c r="CP35" s="92"/>
      <c r="CQ35" s="92"/>
      <c r="CR35" s="92"/>
      <c r="CS35" s="92"/>
      <c r="CT35" s="92"/>
      <c r="CU35" s="92"/>
      <c r="CV35" s="92"/>
      <c r="CW35" s="92"/>
      <c r="CX35" s="92"/>
      <c r="CY35" s="92"/>
      <c r="CZ35" s="92"/>
      <c r="DA35" s="92"/>
      <c r="DB35" s="92"/>
      <c r="DC35" s="92"/>
      <c r="DD35" s="92"/>
      <c r="DE35" s="92"/>
      <c r="DF35" s="92"/>
      <c r="DG35" s="92"/>
      <c r="DH35" s="92"/>
      <c r="DI35" s="92"/>
      <c r="DJ35" s="92"/>
      <c r="DK35" s="92"/>
      <c r="DL35" s="92"/>
      <c r="DM35" s="92"/>
      <c r="DN35" s="92"/>
      <c r="DO35" s="92"/>
    </row>
    <row r="36" spans="1:119" s="68" customFormat="1" x14ac:dyDescent="0.2">
      <c r="A36" s="924"/>
      <c r="B36" s="924"/>
      <c r="C36" s="924"/>
      <c r="D36" s="924"/>
      <c r="E36" s="924"/>
      <c r="F36" s="924"/>
      <c r="G36" s="924"/>
      <c r="H36" s="924"/>
      <c r="I36" s="924"/>
      <c r="J36" s="924"/>
      <c r="K36" s="924"/>
      <c r="L36" s="924"/>
      <c r="M36" s="924"/>
      <c r="N36" s="924"/>
      <c r="O36" s="924"/>
      <c r="P36" s="924"/>
      <c r="Q36" s="924"/>
      <c r="R36" s="924"/>
      <c r="S36" s="924"/>
      <c r="T36" s="924"/>
      <c r="U36" s="924"/>
      <c r="V36" s="924"/>
      <c r="W36" s="924"/>
      <c r="X36" s="924"/>
      <c r="Y36" s="924"/>
      <c r="Z36" s="924"/>
      <c r="AA36" s="924"/>
      <c r="AB36" s="924"/>
      <c r="AC36" s="924"/>
      <c r="AD36" s="924"/>
      <c r="AE36" s="924"/>
      <c r="AF36" s="924"/>
      <c r="AG36" s="924"/>
      <c r="AH36" s="924"/>
      <c r="AI36" s="924"/>
      <c r="AJ36" s="924"/>
      <c r="AK36" s="924"/>
      <c r="AL36" s="924"/>
      <c r="AM36" s="924"/>
      <c r="AN36" s="924"/>
      <c r="AO36" s="924"/>
      <c r="AP36" s="924"/>
      <c r="AQ36" s="924"/>
      <c r="AR36" s="924"/>
      <c r="AS36" s="924"/>
      <c r="AT36" s="924"/>
      <c r="AU36" s="924"/>
      <c r="AV36" s="924"/>
      <c r="AW36" s="924"/>
      <c r="AX36" s="924"/>
      <c r="AY36" s="924"/>
      <c r="AZ36" s="924"/>
      <c r="BA36" s="924"/>
      <c r="BB36" s="924"/>
      <c r="BC36" s="924"/>
      <c r="BD36" s="924"/>
      <c r="BE36" s="924"/>
      <c r="BF36" s="924"/>
      <c r="BG36" s="924"/>
      <c r="BH36" s="924"/>
      <c r="BI36" s="924"/>
      <c r="BJ36" s="924"/>
      <c r="BK36" s="924"/>
      <c r="BL36" s="924"/>
      <c r="BM36" s="924"/>
      <c r="BN36" s="924"/>
      <c r="BO36" s="924"/>
      <c r="BP36" s="924"/>
      <c r="BQ36" s="924"/>
      <c r="BR36" s="924"/>
      <c r="BS36" s="924"/>
      <c r="BT36" s="924"/>
      <c r="BU36" s="924"/>
      <c r="BV36" s="924"/>
      <c r="BW36" s="924"/>
      <c r="BX36" s="924"/>
      <c r="BY36" s="924"/>
      <c r="BZ36" s="924"/>
      <c r="CA36" s="924"/>
      <c r="CB36" s="92"/>
      <c r="CC36" s="92"/>
      <c r="CD36" s="92"/>
      <c r="CE36" s="92"/>
      <c r="CF36" s="92"/>
      <c r="CG36" s="92"/>
      <c r="CH36" s="92"/>
      <c r="CI36" s="92"/>
      <c r="CJ36" s="92"/>
      <c r="CK36" s="92"/>
      <c r="CL36" s="92"/>
      <c r="CM36" s="92"/>
      <c r="CN36" s="92"/>
      <c r="CO36" s="92"/>
      <c r="CP36" s="92"/>
      <c r="CQ36" s="92"/>
      <c r="CR36" s="92"/>
      <c r="CS36" s="92"/>
      <c r="CT36" s="92"/>
      <c r="CU36" s="92"/>
      <c r="CV36" s="92"/>
      <c r="CW36" s="92"/>
      <c r="CX36" s="92"/>
      <c r="CY36" s="92"/>
      <c r="CZ36" s="92"/>
      <c r="DA36" s="92"/>
      <c r="DB36" s="92"/>
      <c r="DC36" s="92"/>
      <c r="DD36" s="92"/>
      <c r="DE36" s="92"/>
      <c r="DF36" s="92"/>
      <c r="DG36" s="92"/>
      <c r="DH36" s="92"/>
      <c r="DI36" s="92"/>
      <c r="DJ36" s="92"/>
      <c r="DK36" s="92"/>
      <c r="DL36" s="92"/>
      <c r="DM36" s="92"/>
      <c r="DN36" s="92"/>
      <c r="DO36" s="92"/>
    </row>
    <row r="37" spans="1:119" s="68" customFormat="1" x14ac:dyDescent="0.2">
      <c r="A37" s="924"/>
      <c r="B37" s="924"/>
      <c r="C37" s="924"/>
      <c r="D37" s="924"/>
      <c r="E37" s="924"/>
      <c r="F37" s="924"/>
      <c r="G37" s="924"/>
      <c r="H37" s="924"/>
      <c r="I37" s="924"/>
      <c r="J37" s="924"/>
      <c r="K37" s="924"/>
      <c r="L37" s="924"/>
      <c r="M37" s="924"/>
      <c r="N37" s="924"/>
      <c r="O37" s="924"/>
      <c r="P37" s="924"/>
      <c r="Q37" s="924"/>
      <c r="R37" s="924"/>
      <c r="S37" s="924"/>
      <c r="T37" s="924"/>
      <c r="U37" s="924"/>
      <c r="V37" s="924"/>
      <c r="W37" s="924"/>
      <c r="X37" s="924"/>
      <c r="Y37" s="924"/>
      <c r="Z37" s="924"/>
      <c r="AA37" s="924"/>
      <c r="AB37" s="924"/>
      <c r="AC37" s="924"/>
      <c r="AD37" s="924"/>
      <c r="AE37" s="924"/>
      <c r="AF37" s="924"/>
      <c r="AG37" s="924"/>
      <c r="AH37" s="924"/>
      <c r="AI37" s="924"/>
      <c r="AJ37" s="924"/>
      <c r="AK37" s="924"/>
      <c r="AL37" s="924"/>
      <c r="AM37" s="924"/>
      <c r="AN37" s="924"/>
      <c r="AO37" s="924"/>
      <c r="AP37" s="924"/>
      <c r="AQ37" s="924"/>
      <c r="AR37" s="924"/>
      <c r="AS37" s="924"/>
      <c r="AT37" s="924"/>
      <c r="AU37" s="924"/>
      <c r="AV37" s="924"/>
      <c r="AW37" s="924"/>
      <c r="AX37" s="924"/>
      <c r="AY37" s="924"/>
      <c r="AZ37" s="924"/>
      <c r="BA37" s="924"/>
      <c r="BB37" s="924"/>
      <c r="BC37" s="924"/>
      <c r="BD37" s="924"/>
      <c r="BE37" s="924"/>
      <c r="BF37" s="924"/>
      <c r="BG37" s="924"/>
      <c r="BH37" s="924"/>
      <c r="BI37" s="924"/>
      <c r="BJ37" s="924"/>
      <c r="BK37" s="924"/>
      <c r="BL37" s="924"/>
      <c r="BM37" s="924"/>
      <c r="BN37" s="924"/>
      <c r="BO37" s="924"/>
      <c r="BP37" s="924"/>
      <c r="BQ37" s="924"/>
      <c r="BR37" s="924"/>
      <c r="BS37" s="924"/>
      <c r="BT37" s="924"/>
      <c r="BU37" s="924"/>
      <c r="BV37" s="924"/>
      <c r="BW37" s="924"/>
      <c r="BX37" s="924"/>
      <c r="BY37" s="924"/>
      <c r="BZ37" s="924"/>
      <c r="CA37" s="924"/>
      <c r="CB37" s="92"/>
      <c r="CC37" s="92"/>
      <c r="CD37" s="92"/>
      <c r="CE37" s="92"/>
      <c r="CF37" s="92"/>
      <c r="CG37" s="92"/>
      <c r="CH37" s="92"/>
      <c r="CI37" s="92"/>
      <c r="CJ37" s="92"/>
      <c r="CK37" s="92"/>
      <c r="CL37" s="92"/>
      <c r="CM37" s="92"/>
      <c r="CN37" s="92"/>
      <c r="CO37" s="92"/>
      <c r="CP37" s="92"/>
      <c r="CQ37" s="92"/>
      <c r="CR37" s="92"/>
      <c r="CS37" s="92"/>
      <c r="CT37" s="92"/>
      <c r="CU37" s="92"/>
      <c r="CV37" s="92"/>
      <c r="CW37" s="92"/>
      <c r="CX37" s="92"/>
      <c r="CY37" s="92"/>
      <c r="CZ37" s="92"/>
      <c r="DA37" s="92"/>
      <c r="DB37" s="92"/>
      <c r="DC37" s="92"/>
      <c r="DD37" s="92"/>
      <c r="DE37" s="92"/>
      <c r="DF37" s="92"/>
      <c r="DG37" s="92"/>
      <c r="DH37" s="92"/>
      <c r="DI37" s="92"/>
      <c r="DJ37" s="92"/>
      <c r="DK37" s="92"/>
      <c r="DL37" s="92"/>
      <c r="DM37" s="92"/>
      <c r="DN37" s="92"/>
      <c r="DO37" s="92"/>
    </row>
    <row r="38" spans="1:119" s="68" customFormat="1" x14ac:dyDescent="0.2">
      <c r="A38" s="924"/>
      <c r="B38" s="924"/>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24"/>
      <c r="AG38" s="924"/>
      <c r="AH38" s="924"/>
      <c r="AI38" s="924"/>
      <c r="AJ38" s="924"/>
      <c r="AK38" s="924"/>
      <c r="AL38" s="924"/>
      <c r="AM38" s="924"/>
      <c r="AN38" s="924"/>
      <c r="AO38" s="924"/>
      <c r="AP38" s="924"/>
      <c r="AQ38" s="924"/>
      <c r="AR38" s="924"/>
      <c r="AS38" s="924"/>
      <c r="AT38" s="924"/>
      <c r="AU38" s="924"/>
      <c r="AV38" s="924"/>
      <c r="AW38" s="924"/>
      <c r="AX38" s="924"/>
      <c r="AY38" s="924"/>
      <c r="AZ38" s="924"/>
      <c r="BA38" s="924"/>
      <c r="BB38" s="924"/>
      <c r="BC38" s="924"/>
      <c r="BD38" s="924"/>
      <c r="BE38" s="924"/>
      <c r="BF38" s="924"/>
      <c r="BG38" s="924"/>
      <c r="BH38" s="924"/>
      <c r="BI38" s="924"/>
      <c r="BJ38" s="924"/>
      <c r="BK38" s="924"/>
      <c r="BL38" s="924"/>
      <c r="BM38" s="924"/>
      <c r="BN38" s="924"/>
      <c r="BO38" s="924"/>
      <c r="BP38" s="924"/>
      <c r="BQ38" s="924"/>
      <c r="BR38" s="924"/>
      <c r="BS38" s="924"/>
      <c r="BT38" s="924"/>
      <c r="BU38" s="924"/>
      <c r="BV38" s="924"/>
      <c r="BW38" s="924"/>
      <c r="BX38" s="924"/>
      <c r="BY38" s="924"/>
      <c r="BZ38" s="924"/>
      <c r="CA38" s="924"/>
      <c r="CB38" s="92"/>
      <c r="CC38" s="92"/>
      <c r="CD38" s="92"/>
      <c r="CE38" s="92"/>
      <c r="CF38" s="92"/>
      <c r="CG38" s="92"/>
      <c r="CH38" s="92"/>
      <c r="CI38" s="92"/>
      <c r="CJ38" s="92"/>
      <c r="CK38" s="92"/>
      <c r="CL38" s="92"/>
      <c r="CM38" s="92"/>
      <c r="CN38" s="92"/>
      <c r="CO38" s="92"/>
      <c r="CP38" s="92"/>
      <c r="CQ38" s="92"/>
      <c r="CR38" s="92"/>
      <c r="CS38" s="92"/>
      <c r="CT38" s="92"/>
      <c r="CU38" s="92"/>
      <c r="CV38" s="92"/>
      <c r="CW38" s="92"/>
      <c r="CX38" s="92"/>
      <c r="CY38" s="92"/>
      <c r="CZ38" s="92"/>
      <c r="DA38" s="92"/>
      <c r="DB38" s="92"/>
      <c r="DC38" s="92"/>
      <c r="DD38" s="92"/>
      <c r="DE38" s="92"/>
      <c r="DF38" s="92"/>
      <c r="DG38" s="92"/>
      <c r="DH38" s="92"/>
      <c r="DI38" s="92"/>
      <c r="DJ38" s="92"/>
      <c r="DK38" s="92"/>
      <c r="DL38" s="92"/>
      <c r="DM38" s="92"/>
      <c r="DN38" s="92"/>
      <c r="DO38" s="92"/>
    </row>
    <row r="39" spans="1:119" s="68" customFormat="1" x14ac:dyDescent="0.2">
      <c r="A39" s="924"/>
      <c r="B39" s="924"/>
      <c r="C39" s="924"/>
      <c r="D39" s="924"/>
      <c r="E39" s="924"/>
      <c r="F39" s="924"/>
      <c r="G39" s="924"/>
      <c r="H39" s="924"/>
      <c r="I39" s="924"/>
      <c r="J39" s="924"/>
      <c r="K39" s="924"/>
      <c r="L39" s="924"/>
      <c r="M39" s="924"/>
      <c r="N39" s="924"/>
      <c r="O39" s="924"/>
      <c r="P39" s="924"/>
      <c r="Q39" s="924"/>
      <c r="R39" s="924"/>
      <c r="S39" s="924"/>
      <c r="T39" s="924"/>
      <c r="U39" s="924"/>
      <c r="V39" s="924"/>
      <c r="W39" s="924"/>
      <c r="X39" s="924"/>
      <c r="Y39" s="924"/>
      <c r="Z39" s="924"/>
      <c r="AA39" s="924"/>
      <c r="AB39" s="924"/>
      <c r="AC39" s="924"/>
      <c r="AD39" s="924"/>
      <c r="AE39" s="924"/>
      <c r="AF39" s="924"/>
      <c r="AG39" s="924"/>
      <c r="AH39" s="924"/>
      <c r="AI39" s="924"/>
      <c r="AJ39" s="924"/>
      <c r="AK39" s="924"/>
      <c r="AL39" s="924"/>
      <c r="AM39" s="924"/>
      <c r="AN39" s="924"/>
      <c r="AO39" s="924"/>
      <c r="AP39" s="924"/>
      <c r="AQ39" s="924"/>
      <c r="AR39" s="924"/>
      <c r="AS39" s="924"/>
      <c r="AT39" s="924"/>
      <c r="AU39" s="924"/>
      <c r="AV39" s="924"/>
      <c r="AW39" s="924"/>
      <c r="AX39" s="924"/>
      <c r="AY39" s="924"/>
      <c r="AZ39" s="924"/>
      <c r="BA39" s="924"/>
      <c r="BB39" s="924"/>
      <c r="BC39" s="924"/>
      <c r="BD39" s="924"/>
      <c r="BE39" s="924"/>
      <c r="BF39" s="924"/>
      <c r="BG39" s="924"/>
      <c r="BH39" s="924"/>
      <c r="BI39" s="924"/>
      <c r="BJ39" s="924"/>
      <c r="BK39" s="924"/>
      <c r="BL39" s="924"/>
      <c r="BM39" s="924"/>
      <c r="BN39" s="924"/>
      <c r="BO39" s="924"/>
      <c r="BP39" s="924"/>
      <c r="BQ39" s="924"/>
      <c r="BR39" s="924"/>
      <c r="BS39" s="924"/>
      <c r="BT39" s="924"/>
      <c r="BU39" s="924"/>
      <c r="BV39" s="924"/>
      <c r="BW39" s="924"/>
      <c r="BX39" s="924"/>
      <c r="BY39" s="924"/>
      <c r="BZ39" s="924"/>
      <c r="CA39" s="924"/>
      <c r="CB39" s="92"/>
      <c r="CC39" s="92"/>
      <c r="CD39" s="92"/>
      <c r="CE39" s="92"/>
      <c r="CF39" s="92"/>
      <c r="CG39" s="92"/>
      <c r="CH39" s="92"/>
      <c r="CI39" s="92"/>
      <c r="CJ39" s="92"/>
      <c r="CK39" s="92"/>
      <c r="CL39" s="92"/>
      <c r="CM39" s="92"/>
      <c r="CN39" s="92"/>
      <c r="CO39" s="92"/>
      <c r="CP39" s="92"/>
      <c r="CQ39" s="92"/>
      <c r="CR39" s="92"/>
      <c r="CS39" s="92"/>
      <c r="CT39" s="92"/>
      <c r="CU39" s="92"/>
      <c r="CV39" s="92"/>
      <c r="CW39" s="92"/>
      <c r="CX39" s="92"/>
      <c r="CY39" s="92"/>
      <c r="CZ39" s="92"/>
      <c r="DA39" s="92"/>
      <c r="DB39" s="92"/>
      <c r="DC39" s="92"/>
      <c r="DD39" s="92"/>
      <c r="DE39" s="92"/>
      <c r="DF39" s="92"/>
      <c r="DG39" s="92"/>
      <c r="DH39" s="92"/>
      <c r="DI39" s="92"/>
      <c r="DJ39" s="92"/>
      <c r="DK39" s="92"/>
      <c r="DL39" s="92"/>
      <c r="DM39" s="92"/>
      <c r="DN39" s="92"/>
      <c r="DO39" s="92"/>
    </row>
    <row r="40" spans="1:119" s="68" customFormat="1" x14ac:dyDescent="0.2">
      <c r="A40" s="924"/>
      <c r="B40" s="924"/>
      <c r="C40" s="924"/>
      <c r="D40" s="924"/>
      <c r="E40" s="924"/>
      <c r="F40" s="924"/>
      <c r="G40" s="924"/>
      <c r="H40" s="924"/>
      <c r="I40" s="924"/>
      <c r="J40" s="924"/>
      <c r="K40" s="924"/>
      <c r="L40" s="924"/>
      <c r="M40" s="924"/>
      <c r="N40" s="924"/>
      <c r="O40" s="924"/>
      <c r="P40" s="924"/>
      <c r="Q40" s="924"/>
      <c r="R40" s="924"/>
      <c r="S40" s="924"/>
      <c r="T40" s="924"/>
      <c r="U40" s="924"/>
      <c r="V40" s="924"/>
      <c r="W40" s="924"/>
      <c r="X40" s="924"/>
      <c r="Y40" s="924"/>
      <c r="Z40" s="924"/>
      <c r="AA40" s="924"/>
      <c r="AB40" s="924"/>
      <c r="AC40" s="924"/>
      <c r="AD40" s="924"/>
      <c r="AE40" s="924"/>
      <c r="AF40" s="924"/>
      <c r="AG40" s="924"/>
      <c r="AH40" s="924"/>
      <c r="AI40" s="924"/>
      <c r="AJ40" s="924"/>
      <c r="AK40" s="924"/>
      <c r="AL40" s="924"/>
      <c r="AM40" s="924"/>
      <c r="AN40" s="924"/>
      <c r="AO40" s="924"/>
      <c r="AP40" s="924"/>
      <c r="AQ40" s="924"/>
      <c r="AR40" s="924"/>
      <c r="AS40" s="924"/>
      <c r="AT40" s="924"/>
      <c r="AU40" s="924"/>
      <c r="AV40" s="924"/>
      <c r="AW40" s="924"/>
      <c r="AX40" s="924"/>
      <c r="AY40" s="924"/>
      <c r="AZ40" s="924"/>
      <c r="BA40" s="924"/>
      <c r="BB40" s="924"/>
      <c r="BC40" s="924"/>
      <c r="BD40" s="924"/>
      <c r="BE40" s="924"/>
      <c r="BF40" s="924"/>
      <c r="BG40" s="924"/>
      <c r="BH40" s="924"/>
      <c r="BI40" s="924"/>
      <c r="BJ40" s="924"/>
      <c r="BK40" s="924"/>
      <c r="BL40" s="924"/>
      <c r="BM40" s="924"/>
      <c r="BN40" s="924"/>
      <c r="BO40" s="924"/>
      <c r="BP40" s="924"/>
      <c r="BQ40" s="924"/>
      <c r="BR40" s="924"/>
      <c r="BS40" s="924"/>
      <c r="BT40" s="924"/>
      <c r="BU40" s="924"/>
      <c r="BV40" s="924"/>
      <c r="BW40" s="924"/>
      <c r="BX40" s="924"/>
      <c r="BY40" s="924"/>
      <c r="BZ40" s="924"/>
      <c r="CA40" s="924"/>
      <c r="CB40" s="92"/>
      <c r="CC40" s="92"/>
      <c r="CD40" s="92"/>
      <c r="CE40" s="92"/>
      <c r="CF40" s="92"/>
      <c r="CG40" s="92"/>
      <c r="CH40" s="92"/>
      <c r="CI40" s="92"/>
      <c r="CJ40" s="92"/>
      <c r="CK40" s="92"/>
      <c r="CL40" s="92"/>
      <c r="CM40" s="92"/>
      <c r="CN40" s="92"/>
      <c r="CO40" s="92"/>
      <c r="CP40" s="92"/>
      <c r="CQ40" s="92"/>
      <c r="CR40" s="92"/>
      <c r="CS40" s="92"/>
      <c r="CT40" s="92"/>
      <c r="CU40" s="92"/>
      <c r="CV40" s="92"/>
      <c r="CW40" s="92"/>
      <c r="CX40" s="92"/>
      <c r="CY40" s="92"/>
      <c r="CZ40" s="92"/>
      <c r="DA40" s="92"/>
      <c r="DB40" s="92"/>
      <c r="DC40" s="92"/>
      <c r="DD40" s="92"/>
      <c r="DE40" s="92"/>
      <c r="DF40" s="92"/>
      <c r="DG40" s="92"/>
      <c r="DH40" s="92"/>
      <c r="DI40" s="92"/>
      <c r="DJ40" s="92"/>
      <c r="DK40" s="92"/>
      <c r="DL40" s="92"/>
      <c r="DM40" s="92"/>
      <c r="DN40" s="92"/>
      <c r="DO40" s="92"/>
    </row>
    <row r="41" spans="1:119" s="68" customFormat="1" x14ac:dyDescent="0.2">
      <c r="A41" s="924"/>
      <c r="B41" s="924"/>
      <c r="C41" s="924"/>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24"/>
      <c r="AF41" s="924"/>
      <c r="AG41" s="924"/>
      <c r="AH41" s="924"/>
      <c r="AI41" s="924"/>
      <c r="AJ41" s="924"/>
      <c r="AK41" s="924"/>
      <c r="AL41" s="924"/>
      <c r="AM41" s="924"/>
      <c r="AN41" s="924"/>
      <c r="AO41" s="924"/>
      <c r="AP41" s="924"/>
      <c r="AQ41" s="924"/>
      <c r="AR41" s="924"/>
      <c r="AS41" s="924"/>
      <c r="AT41" s="924"/>
      <c r="AU41" s="924"/>
      <c r="AV41" s="924"/>
      <c r="AW41" s="924"/>
      <c r="AX41" s="924"/>
      <c r="AY41" s="924"/>
      <c r="AZ41" s="924"/>
      <c r="BA41" s="924"/>
      <c r="BB41" s="924"/>
      <c r="BC41" s="924"/>
      <c r="BD41" s="924"/>
      <c r="BE41" s="924"/>
      <c r="BF41" s="924"/>
      <c r="BG41" s="924"/>
      <c r="BH41" s="924"/>
      <c r="BI41" s="924"/>
      <c r="BJ41" s="924"/>
      <c r="BK41" s="924"/>
      <c r="BL41" s="924"/>
      <c r="BM41" s="924"/>
      <c r="BN41" s="924"/>
      <c r="BO41" s="924"/>
      <c r="BP41" s="924"/>
      <c r="BQ41" s="924"/>
      <c r="BR41" s="924"/>
      <c r="BS41" s="924"/>
      <c r="BT41" s="924"/>
      <c r="BU41" s="924"/>
      <c r="BV41" s="924"/>
      <c r="BW41" s="924"/>
      <c r="BX41" s="924"/>
      <c r="BY41" s="924"/>
      <c r="BZ41" s="924"/>
      <c r="CA41" s="924"/>
      <c r="CB41" s="92"/>
      <c r="CC41" s="92"/>
      <c r="CD41" s="92"/>
      <c r="CE41" s="92"/>
      <c r="CF41" s="92"/>
      <c r="CG41" s="92"/>
      <c r="CH41" s="92"/>
      <c r="CI41" s="92"/>
      <c r="CJ41" s="92"/>
      <c r="CK41" s="92"/>
      <c r="CL41" s="92"/>
      <c r="CM41" s="92"/>
      <c r="CN41" s="92"/>
      <c r="CO41" s="92"/>
      <c r="CP41" s="92"/>
      <c r="CQ41" s="92"/>
      <c r="CR41" s="92"/>
      <c r="CS41" s="92"/>
      <c r="CT41" s="92"/>
      <c r="CU41" s="92"/>
      <c r="CV41" s="92"/>
      <c r="CW41" s="92"/>
      <c r="CX41" s="92"/>
      <c r="CY41" s="92"/>
      <c r="CZ41" s="92"/>
      <c r="DA41" s="92"/>
      <c r="DB41" s="92"/>
      <c r="DC41" s="92"/>
      <c r="DD41" s="92"/>
      <c r="DE41" s="92"/>
      <c r="DF41" s="92"/>
      <c r="DG41" s="92"/>
      <c r="DH41" s="92"/>
      <c r="DI41" s="92"/>
      <c r="DJ41" s="92"/>
      <c r="DK41" s="92"/>
      <c r="DL41" s="92"/>
      <c r="DM41" s="92"/>
      <c r="DN41" s="92"/>
      <c r="DO41" s="92"/>
    </row>
    <row r="42" spans="1:119" s="68" customFormat="1" x14ac:dyDescent="0.2">
      <c r="A42" s="924"/>
      <c r="B42" s="924"/>
      <c r="C42" s="924"/>
      <c r="D42" s="924"/>
      <c r="E42" s="924"/>
      <c r="F42" s="924"/>
      <c r="G42" s="924"/>
      <c r="H42" s="924"/>
      <c r="I42" s="924"/>
      <c r="J42" s="924"/>
      <c r="K42" s="924"/>
      <c r="L42" s="924"/>
      <c r="M42" s="924"/>
      <c r="N42" s="924"/>
      <c r="O42" s="924"/>
      <c r="P42" s="924"/>
      <c r="Q42" s="924"/>
      <c r="R42" s="924"/>
      <c r="S42" s="924"/>
      <c r="T42" s="924"/>
      <c r="U42" s="924"/>
      <c r="V42" s="924"/>
      <c r="W42" s="924"/>
      <c r="X42" s="924"/>
      <c r="Y42" s="924"/>
      <c r="Z42" s="924"/>
      <c r="AA42" s="924"/>
      <c r="AB42" s="924"/>
      <c r="AC42" s="924"/>
      <c r="AD42" s="924"/>
      <c r="AE42" s="924"/>
      <c r="AF42" s="924"/>
      <c r="AG42" s="924"/>
      <c r="AH42" s="924"/>
      <c r="AI42" s="924"/>
      <c r="AJ42" s="924"/>
      <c r="AK42" s="924"/>
      <c r="AL42" s="924"/>
      <c r="AM42" s="924"/>
      <c r="AN42" s="924"/>
      <c r="AO42" s="924"/>
      <c r="AP42" s="924"/>
      <c r="AQ42" s="924"/>
      <c r="AR42" s="924"/>
      <c r="AS42" s="924"/>
      <c r="AT42" s="924"/>
      <c r="AU42" s="924"/>
      <c r="AV42" s="924"/>
      <c r="AW42" s="924"/>
      <c r="AX42" s="924"/>
      <c r="AY42" s="924"/>
      <c r="AZ42" s="924"/>
      <c r="BA42" s="924"/>
      <c r="BB42" s="924"/>
      <c r="BC42" s="924"/>
      <c r="BD42" s="924"/>
      <c r="BE42" s="924"/>
      <c r="BF42" s="924"/>
      <c r="BG42" s="924"/>
      <c r="BH42" s="924"/>
      <c r="BI42" s="924"/>
      <c r="BJ42" s="924"/>
      <c r="BK42" s="924"/>
      <c r="BL42" s="924"/>
      <c r="BM42" s="924"/>
      <c r="BN42" s="924"/>
      <c r="BO42" s="924"/>
      <c r="BP42" s="924"/>
      <c r="BQ42" s="924"/>
      <c r="BR42" s="924"/>
      <c r="BS42" s="924"/>
      <c r="BT42" s="924"/>
      <c r="BU42" s="924"/>
      <c r="BV42" s="924"/>
      <c r="BW42" s="924"/>
      <c r="BX42" s="924"/>
      <c r="BY42" s="924"/>
      <c r="BZ42" s="924"/>
      <c r="CA42" s="924"/>
      <c r="CB42" s="92"/>
      <c r="CC42" s="92"/>
      <c r="CD42" s="92"/>
      <c r="CE42" s="92"/>
      <c r="CF42" s="92"/>
      <c r="CG42" s="92"/>
      <c r="CH42" s="92"/>
      <c r="CI42" s="92"/>
      <c r="CJ42" s="92"/>
      <c r="CK42" s="92"/>
      <c r="CL42" s="92"/>
      <c r="CM42" s="92"/>
      <c r="CN42" s="92"/>
      <c r="CO42" s="92"/>
      <c r="CP42" s="92"/>
      <c r="CQ42" s="92"/>
      <c r="CR42" s="92"/>
      <c r="CS42" s="92"/>
      <c r="CT42" s="92"/>
      <c r="CU42" s="92"/>
      <c r="CV42" s="92"/>
      <c r="CW42" s="92"/>
      <c r="CX42" s="92"/>
      <c r="CY42" s="92"/>
      <c r="CZ42" s="92"/>
      <c r="DA42" s="92"/>
      <c r="DB42" s="92"/>
      <c r="DC42" s="92"/>
      <c r="DD42" s="92"/>
      <c r="DE42" s="92"/>
      <c r="DF42" s="92"/>
      <c r="DG42" s="92"/>
      <c r="DH42" s="92"/>
      <c r="DI42" s="92"/>
      <c r="DJ42" s="92"/>
      <c r="DK42" s="92"/>
      <c r="DL42" s="92"/>
      <c r="DM42" s="92"/>
      <c r="DN42" s="92"/>
      <c r="DO42" s="92"/>
    </row>
    <row r="43" spans="1:119" s="68" customFormat="1" x14ac:dyDescent="0.2">
      <c r="A43" s="924"/>
      <c r="B43" s="924"/>
      <c r="C43" s="924"/>
      <c r="D43" s="924"/>
      <c r="E43" s="924"/>
      <c r="F43" s="924"/>
      <c r="G43" s="924"/>
      <c r="H43" s="924"/>
      <c r="I43" s="924"/>
      <c r="J43" s="924"/>
      <c r="K43" s="924"/>
      <c r="L43" s="924"/>
      <c r="M43" s="924"/>
      <c r="N43" s="924"/>
      <c r="O43" s="924"/>
      <c r="P43" s="924"/>
      <c r="Q43" s="924"/>
      <c r="R43" s="924"/>
      <c r="S43" s="924"/>
      <c r="T43" s="924"/>
      <c r="U43" s="924"/>
      <c r="V43" s="924"/>
      <c r="W43" s="924"/>
      <c r="X43" s="924"/>
      <c r="Y43" s="924"/>
      <c r="Z43" s="924"/>
      <c r="AA43" s="924"/>
      <c r="AB43" s="924"/>
      <c r="AC43" s="924"/>
      <c r="AD43" s="924"/>
      <c r="AE43" s="924"/>
      <c r="AF43" s="924"/>
      <c r="AG43" s="924"/>
      <c r="AH43" s="924"/>
      <c r="AI43" s="924"/>
      <c r="AJ43" s="924"/>
      <c r="AK43" s="924"/>
      <c r="AL43" s="924"/>
      <c r="AM43" s="924"/>
      <c r="AN43" s="924"/>
      <c r="AO43" s="924"/>
      <c r="AP43" s="924"/>
      <c r="AQ43" s="924"/>
      <c r="AR43" s="924"/>
      <c r="AS43" s="924"/>
      <c r="AT43" s="924"/>
      <c r="AU43" s="924"/>
      <c r="AV43" s="924"/>
      <c r="AW43" s="924"/>
      <c r="AX43" s="924"/>
      <c r="AY43" s="924"/>
      <c r="AZ43" s="924"/>
      <c r="BA43" s="924"/>
      <c r="BB43" s="924"/>
      <c r="BC43" s="924"/>
      <c r="BD43" s="924"/>
      <c r="BE43" s="924"/>
      <c r="BF43" s="924"/>
      <c r="BG43" s="924"/>
      <c r="BH43" s="924"/>
      <c r="BI43" s="924"/>
      <c r="BJ43" s="924"/>
      <c r="BK43" s="924"/>
      <c r="BL43" s="924"/>
      <c r="BM43" s="924"/>
      <c r="BN43" s="924"/>
      <c r="BO43" s="924"/>
      <c r="BP43" s="924"/>
      <c r="BQ43" s="924"/>
      <c r="BR43" s="924"/>
      <c r="BS43" s="924"/>
      <c r="BT43" s="924"/>
      <c r="BU43" s="924"/>
      <c r="BV43" s="924"/>
      <c r="BW43" s="924"/>
      <c r="BX43" s="924"/>
      <c r="BY43" s="924"/>
      <c r="BZ43" s="924"/>
      <c r="CA43" s="924"/>
      <c r="CB43" s="92"/>
      <c r="CC43" s="92"/>
      <c r="CD43" s="92"/>
      <c r="CE43" s="92"/>
      <c r="CF43" s="92"/>
      <c r="CG43" s="92"/>
      <c r="CH43" s="92"/>
      <c r="CI43" s="92"/>
      <c r="CJ43" s="92"/>
      <c r="CK43" s="92"/>
      <c r="CL43" s="92"/>
      <c r="CM43" s="92"/>
      <c r="CN43" s="92"/>
      <c r="CO43" s="92"/>
      <c r="CP43" s="92"/>
      <c r="CQ43" s="92"/>
      <c r="CR43" s="92"/>
      <c r="CS43" s="92"/>
      <c r="CT43" s="92"/>
      <c r="CU43" s="92"/>
      <c r="CV43" s="92"/>
      <c r="CW43" s="92"/>
      <c r="CX43" s="92"/>
      <c r="CY43" s="92"/>
      <c r="CZ43" s="92"/>
      <c r="DA43" s="92"/>
      <c r="DB43" s="92"/>
      <c r="DC43" s="92"/>
      <c r="DD43" s="92"/>
      <c r="DE43" s="92"/>
      <c r="DF43" s="92"/>
      <c r="DG43" s="92"/>
      <c r="DH43" s="92"/>
      <c r="DI43" s="92"/>
      <c r="DJ43" s="92"/>
      <c r="DK43" s="92"/>
      <c r="DL43" s="92"/>
      <c r="DM43" s="92"/>
      <c r="DN43" s="92"/>
      <c r="DO43" s="92"/>
    </row>
    <row r="44" spans="1:119" s="68" customFormat="1" x14ac:dyDescent="0.2">
      <c r="A44" s="924"/>
      <c r="B44" s="924"/>
      <c r="C44" s="924"/>
      <c r="D44" s="924"/>
      <c r="E44" s="924"/>
      <c r="F44" s="924"/>
      <c r="G44" s="924"/>
      <c r="H44" s="924"/>
      <c r="I44" s="924"/>
      <c r="J44" s="924"/>
      <c r="K44" s="924"/>
      <c r="L44" s="924"/>
      <c r="M44" s="924"/>
      <c r="N44" s="924"/>
      <c r="O44" s="924"/>
      <c r="P44" s="924"/>
      <c r="Q44" s="924"/>
      <c r="R44" s="924"/>
      <c r="S44" s="924"/>
      <c r="T44" s="924"/>
      <c r="U44" s="924"/>
      <c r="V44" s="924"/>
      <c r="W44" s="924"/>
      <c r="X44" s="924"/>
      <c r="Y44" s="924"/>
      <c r="Z44" s="924"/>
      <c r="AA44" s="924"/>
      <c r="AB44" s="924"/>
      <c r="AC44" s="924"/>
      <c r="AD44" s="924"/>
      <c r="AE44" s="924"/>
      <c r="AF44" s="924"/>
      <c r="AG44" s="924"/>
      <c r="AH44" s="924"/>
      <c r="AI44" s="924"/>
      <c r="AJ44" s="924"/>
      <c r="AK44" s="924"/>
      <c r="AL44" s="924"/>
      <c r="AM44" s="924"/>
      <c r="AN44" s="924"/>
      <c r="AO44" s="924"/>
      <c r="AP44" s="924"/>
      <c r="AQ44" s="924"/>
      <c r="AR44" s="924"/>
      <c r="AS44" s="924"/>
      <c r="AT44" s="924"/>
      <c r="AU44" s="924"/>
      <c r="AV44" s="924"/>
      <c r="AW44" s="924"/>
      <c r="AX44" s="924"/>
      <c r="AY44" s="924"/>
      <c r="AZ44" s="924"/>
      <c r="BA44" s="924"/>
      <c r="BB44" s="924"/>
      <c r="BC44" s="924"/>
      <c r="BD44" s="924"/>
      <c r="BE44" s="924"/>
      <c r="BF44" s="924"/>
      <c r="BG44" s="924"/>
      <c r="BH44" s="924"/>
      <c r="BI44" s="924"/>
      <c r="BJ44" s="924"/>
      <c r="BK44" s="924"/>
      <c r="BL44" s="924"/>
      <c r="BM44" s="924"/>
      <c r="BN44" s="924"/>
      <c r="BO44" s="924"/>
      <c r="BP44" s="924"/>
      <c r="BQ44" s="924"/>
      <c r="BR44" s="924"/>
      <c r="BS44" s="924"/>
      <c r="BT44" s="924"/>
      <c r="BU44" s="924"/>
      <c r="BV44" s="924"/>
      <c r="BW44" s="924"/>
      <c r="BX44" s="924"/>
      <c r="BY44" s="924"/>
      <c r="BZ44" s="924"/>
      <c r="CA44" s="924"/>
      <c r="CB44" s="92"/>
      <c r="CC44" s="92"/>
      <c r="CD44" s="92"/>
      <c r="CE44" s="92"/>
      <c r="CF44" s="92"/>
      <c r="CG44" s="92"/>
      <c r="CH44" s="92"/>
      <c r="CI44" s="92"/>
      <c r="CJ44" s="92"/>
      <c r="CK44" s="92"/>
      <c r="CL44" s="92"/>
      <c r="CM44" s="92"/>
      <c r="CN44" s="92"/>
      <c r="CO44" s="92"/>
      <c r="CP44" s="92"/>
      <c r="CQ44" s="92"/>
      <c r="CR44" s="92"/>
      <c r="CS44" s="92"/>
      <c r="CT44" s="92"/>
      <c r="CU44" s="92"/>
      <c r="CV44" s="92"/>
      <c r="CW44" s="92"/>
      <c r="CX44" s="92"/>
      <c r="CY44" s="92"/>
      <c r="CZ44" s="92"/>
      <c r="DA44" s="92"/>
      <c r="DB44" s="92"/>
      <c r="DC44" s="92"/>
      <c r="DD44" s="92"/>
      <c r="DE44" s="92"/>
      <c r="DF44" s="92"/>
      <c r="DG44" s="92"/>
      <c r="DH44" s="92"/>
      <c r="DI44" s="92"/>
      <c r="DJ44" s="92"/>
      <c r="DK44" s="92"/>
      <c r="DL44" s="92"/>
      <c r="DM44" s="92"/>
      <c r="DN44" s="92"/>
      <c r="DO44" s="92"/>
    </row>
    <row r="45" spans="1:119" s="68" customFormat="1" x14ac:dyDescent="0.2">
      <c r="A45" s="924"/>
      <c r="B45" s="924"/>
      <c r="C45" s="924"/>
      <c r="D45" s="924"/>
      <c r="E45" s="924"/>
      <c r="F45" s="924"/>
      <c r="G45" s="924"/>
      <c r="H45" s="924"/>
      <c r="I45" s="924"/>
      <c r="J45" s="924"/>
      <c r="K45" s="924"/>
      <c r="L45" s="924"/>
      <c r="M45" s="924"/>
      <c r="N45" s="924"/>
      <c r="O45" s="924"/>
      <c r="P45" s="924"/>
      <c r="Q45" s="924"/>
      <c r="R45" s="924"/>
      <c r="S45" s="924"/>
      <c r="T45" s="924"/>
      <c r="U45" s="924"/>
      <c r="V45" s="924"/>
      <c r="W45" s="924"/>
      <c r="X45" s="924"/>
      <c r="Y45" s="924"/>
      <c r="Z45" s="924"/>
      <c r="AA45" s="924"/>
      <c r="AB45" s="924"/>
      <c r="AC45" s="924"/>
      <c r="AD45" s="924"/>
      <c r="AE45" s="924"/>
      <c r="AF45" s="924"/>
      <c r="AG45" s="924"/>
      <c r="AH45" s="924"/>
      <c r="AI45" s="924"/>
      <c r="AJ45" s="924"/>
      <c r="AK45" s="924"/>
      <c r="AL45" s="924"/>
      <c r="AM45" s="924"/>
      <c r="AN45" s="924"/>
      <c r="AO45" s="924"/>
      <c r="AP45" s="924"/>
      <c r="AQ45" s="924"/>
      <c r="AR45" s="924"/>
      <c r="AS45" s="924"/>
      <c r="AT45" s="924"/>
      <c r="AU45" s="924"/>
      <c r="AV45" s="924"/>
      <c r="AW45" s="924"/>
      <c r="AX45" s="924"/>
      <c r="AY45" s="924"/>
      <c r="AZ45" s="924"/>
      <c r="BA45" s="924"/>
      <c r="BB45" s="924"/>
      <c r="BC45" s="924"/>
      <c r="BD45" s="924"/>
      <c r="BE45" s="924"/>
      <c r="BF45" s="924"/>
      <c r="BG45" s="924"/>
      <c r="BH45" s="924"/>
      <c r="BI45" s="924"/>
      <c r="BJ45" s="924"/>
      <c r="BK45" s="924"/>
      <c r="BL45" s="924"/>
      <c r="BM45" s="924"/>
      <c r="BN45" s="924"/>
      <c r="BO45" s="924"/>
      <c r="BP45" s="924"/>
      <c r="BQ45" s="924"/>
      <c r="BR45" s="924"/>
      <c r="BS45" s="924"/>
      <c r="BT45" s="924"/>
      <c r="BU45" s="924"/>
      <c r="BV45" s="924"/>
      <c r="BW45" s="924"/>
      <c r="BX45" s="924"/>
      <c r="BY45" s="924"/>
      <c r="BZ45" s="924"/>
      <c r="CA45" s="924"/>
      <c r="CB45" s="92"/>
      <c r="CC45" s="92"/>
      <c r="CD45" s="92"/>
      <c r="CE45" s="92"/>
      <c r="CF45" s="92"/>
      <c r="CG45" s="92"/>
      <c r="CH45" s="92"/>
      <c r="CI45" s="92"/>
      <c r="CJ45" s="92"/>
      <c r="CK45" s="92"/>
      <c r="CL45" s="92"/>
      <c r="CM45" s="92"/>
      <c r="CN45" s="92"/>
      <c r="CO45" s="92"/>
      <c r="CP45" s="92"/>
      <c r="CQ45" s="92"/>
      <c r="CR45" s="92"/>
      <c r="CS45" s="92"/>
      <c r="CT45" s="92"/>
      <c r="CU45" s="92"/>
      <c r="CV45" s="92"/>
      <c r="CW45" s="92"/>
      <c r="CX45" s="92"/>
      <c r="CY45" s="92"/>
      <c r="CZ45" s="92"/>
      <c r="DA45" s="92"/>
      <c r="DB45" s="92"/>
      <c r="DC45" s="92"/>
      <c r="DD45" s="92"/>
      <c r="DE45" s="92"/>
      <c r="DF45" s="92"/>
      <c r="DG45" s="92"/>
      <c r="DH45" s="92"/>
      <c r="DI45" s="92"/>
      <c r="DJ45" s="92"/>
      <c r="DK45" s="92"/>
      <c r="DL45" s="92"/>
      <c r="DM45" s="92"/>
      <c r="DN45" s="92"/>
      <c r="DO45" s="92"/>
    </row>
    <row r="46" spans="1:119" s="68" customFormat="1" x14ac:dyDescent="0.2">
      <c r="A46" s="924"/>
      <c r="B46" s="924"/>
      <c r="C46" s="924"/>
      <c r="D46" s="924"/>
      <c r="E46" s="924"/>
      <c r="F46" s="924"/>
      <c r="G46" s="924"/>
      <c r="H46" s="924"/>
      <c r="I46" s="924"/>
      <c r="J46" s="924"/>
      <c r="K46" s="924"/>
      <c r="L46" s="924"/>
      <c r="M46" s="924"/>
      <c r="N46" s="924"/>
      <c r="O46" s="924"/>
      <c r="P46" s="924"/>
      <c r="Q46" s="924"/>
      <c r="R46" s="924"/>
      <c r="S46" s="924"/>
      <c r="T46" s="924"/>
      <c r="U46" s="924"/>
      <c r="V46" s="924"/>
      <c r="W46" s="924"/>
      <c r="X46" s="924"/>
      <c r="Y46" s="924"/>
      <c r="Z46" s="924"/>
      <c r="AA46" s="924"/>
      <c r="AB46" s="924"/>
      <c r="AC46" s="924"/>
      <c r="AD46" s="924"/>
      <c r="AE46" s="924"/>
      <c r="AF46" s="924"/>
      <c r="AG46" s="924"/>
      <c r="AH46" s="924"/>
      <c r="AI46" s="924"/>
      <c r="AJ46" s="924"/>
      <c r="AK46" s="924"/>
      <c r="AL46" s="924"/>
      <c r="AM46" s="924"/>
      <c r="AN46" s="924"/>
      <c r="AO46" s="924"/>
      <c r="AP46" s="924"/>
      <c r="AQ46" s="924"/>
      <c r="AR46" s="924"/>
      <c r="AS46" s="924"/>
      <c r="AT46" s="924"/>
      <c r="AU46" s="924"/>
      <c r="AV46" s="924"/>
      <c r="AW46" s="924"/>
      <c r="AX46" s="924"/>
      <c r="AY46" s="924"/>
      <c r="AZ46" s="924"/>
      <c r="BA46" s="924"/>
      <c r="BB46" s="924"/>
      <c r="BC46" s="924"/>
      <c r="BD46" s="924"/>
      <c r="BE46" s="924"/>
      <c r="BF46" s="924"/>
      <c r="BG46" s="924"/>
      <c r="BH46" s="924"/>
      <c r="BI46" s="924"/>
      <c r="BJ46" s="924"/>
      <c r="BK46" s="924"/>
      <c r="BL46" s="924"/>
      <c r="BM46" s="924"/>
      <c r="BN46" s="924"/>
      <c r="BO46" s="924"/>
      <c r="BP46" s="924"/>
      <c r="BQ46" s="924"/>
      <c r="BR46" s="924"/>
      <c r="BS46" s="924"/>
      <c r="BT46" s="924"/>
      <c r="BU46" s="924"/>
      <c r="BV46" s="924"/>
      <c r="BW46" s="924"/>
      <c r="BX46" s="924"/>
      <c r="BY46" s="924"/>
      <c r="BZ46" s="924"/>
      <c r="CA46" s="924"/>
      <c r="CB46" s="92"/>
      <c r="CC46" s="92"/>
      <c r="CD46" s="92"/>
      <c r="CE46" s="92"/>
      <c r="CF46" s="92"/>
      <c r="CG46" s="92"/>
      <c r="CH46" s="92"/>
      <c r="CI46" s="92"/>
      <c r="CJ46" s="92"/>
      <c r="CK46" s="92"/>
      <c r="CL46" s="92"/>
      <c r="CM46" s="92"/>
      <c r="CN46" s="92"/>
      <c r="CO46" s="92"/>
      <c r="CP46" s="92"/>
      <c r="CQ46" s="92"/>
      <c r="CR46" s="92"/>
      <c r="CS46" s="92"/>
      <c r="CT46" s="92"/>
      <c r="CU46" s="92"/>
      <c r="CV46" s="92"/>
      <c r="CW46" s="92"/>
      <c r="CX46" s="92"/>
      <c r="CY46" s="92"/>
      <c r="CZ46" s="92"/>
      <c r="DA46" s="92"/>
      <c r="DB46" s="92"/>
      <c r="DC46" s="92"/>
      <c r="DD46" s="92"/>
      <c r="DE46" s="92"/>
      <c r="DF46" s="92"/>
      <c r="DG46" s="92"/>
      <c r="DH46" s="92"/>
      <c r="DI46" s="92"/>
      <c r="DJ46" s="92"/>
      <c r="DK46" s="92"/>
      <c r="DL46" s="92"/>
      <c r="DM46" s="92"/>
      <c r="DN46" s="92"/>
      <c r="DO46" s="92"/>
    </row>
    <row r="47" spans="1:119" s="68" customFormat="1" x14ac:dyDescent="0.2">
      <c r="A47" s="924"/>
      <c r="B47" s="924"/>
      <c r="C47" s="924"/>
      <c r="D47" s="924"/>
      <c r="E47" s="924"/>
      <c r="F47" s="924"/>
      <c r="G47" s="924"/>
      <c r="H47" s="924"/>
      <c r="I47" s="924"/>
      <c r="J47" s="924"/>
      <c r="K47" s="924"/>
      <c r="L47" s="924"/>
      <c r="M47" s="924"/>
      <c r="N47" s="924"/>
      <c r="O47" s="924"/>
      <c r="P47" s="924"/>
      <c r="Q47" s="924"/>
      <c r="R47" s="924"/>
      <c r="S47" s="924"/>
      <c r="T47" s="924"/>
      <c r="U47" s="924"/>
      <c r="V47" s="924"/>
      <c r="W47" s="924"/>
      <c r="X47" s="924"/>
      <c r="Y47" s="924"/>
      <c r="Z47" s="924"/>
      <c r="AA47" s="924"/>
      <c r="AB47" s="924"/>
      <c r="AC47" s="924"/>
      <c r="AD47" s="924"/>
      <c r="AE47" s="924"/>
      <c r="AF47" s="924"/>
      <c r="AG47" s="924"/>
      <c r="AH47" s="924"/>
      <c r="AI47" s="924"/>
      <c r="AJ47" s="924"/>
      <c r="AK47" s="924"/>
      <c r="AL47" s="924"/>
      <c r="AM47" s="924"/>
      <c r="AN47" s="924"/>
      <c r="AO47" s="924"/>
      <c r="AP47" s="924"/>
      <c r="AQ47" s="924"/>
      <c r="AR47" s="924"/>
      <c r="AS47" s="924"/>
      <c r="AT47" s="924"/>
      <c r="AU47" s="924"/>
      <c r="AV47" s="924"/>
      <c r="AW47" s="924"/>
      <c r="AX47" s="924"/>
      <c r="AY47" s="924"/>
      <c r="AZ47" s="924"/>
      <c r="BA47" s="924"/>
      <c r="BB47" s="924"/>
      <c r="BC47" s="924"/>
      <c r="BD47" s="924"/>
      <c r="BE47" s="924"/>
      <c r="BF47" s="924"/>
      <c r="BG47" s="924"/>
      <c r="BH47" s="924"/>
      <c r="BI47" s="924"/>
      <c r="BJ47" s="924"/>
      <c r="BK47" s="924"/>
      <c r="BL47" s="924"/>
      <c r="BM47" s="924"/>
      <c r="BN47" s="924"/>
      <c r="BO47" s="924"/>
      <c r="BP47" s="924"/>
      <c r="BQ47" s="924"/>
      <c r="BR47" s="924"/>
      <c r="BS47" s="924"/>
      <c r="BT47" s="924"/>
      <c r="BU47" s="924"/>
      <c r="BV47" s="924"/>
      <c r="BW47" s="924"/>
      <c r="BX47" s="924"/>
      <c r="BY47" s="924"/>
      <c r="BZ47" s="924"/>
      <c r="CA47" s="924"/>
      <c r="CB47" s="92"/>
      <c r="CC47" s="92"/>
      <c r="CD47" s="92"/>
      <c r="CE47" s="92"/>
      <c r="CF47" s="92"/>
      <c r="CG47" s="92"/>
      <c r="CH47" s="92"/>
      <c r="CI47" s="92"/>
      <c r="CJ47" s="92"/>
      <c r="CK47" s="92"/>
      <c r="CL47" s="92"/>
      <c r="CM47" s="92"/>
      <c r="CN47" s="92"/>
      <c r="CO47" s="92"/>
      <c r="CP47" s="92"/>
      <c r="CQ47" s="92"/>
      <c r="CR47" s="92"/>
      <c r="CS47" s="92"/>
      <c r="CT47" s="92"/>
      <c r="CU47" s="92"/>
      <c r="CV47" s="92"/>
      <c r="CW47" s="92"/>
      <c r="CX47" s="92"/>
      <c r="CY47" s="92"/>
      <c r="CZ47" s="92"/>
      <c r="DA47" s="92"/>
      <c r="DB47" s="92"/>
      <c r="DC47" s="92"/>
      <c r="DD47" s="92"/>
      <c r="DE47" s="92"/>
      <c r="DF47" s="92"/>
      <c r="DG47" s="92"/>
      <c r="DH47" s="92"/>
      <c r="DI47" s="92"/>
      <c r="DJ47" s="92"/>
      <c r="DK47" s="92"/>
      <c r="DL47" s="92"/>
      <c r="DM47" s="92"/>
      <c r="DN47" s="92"/>
      <c r="DO47" s="92"/>
    </row>
    <row r="48" spans="1:119" s="68" customFormat="1" x14ac:dyDescent="0.2">
      <c r="A48" s="924"/>
      <c r="B48" s="924"/>
      <c r="C48" s="924"/>
      <c r="D48" s="924"/>
      <c r="E48" s="924"/>
      <c r="F48" s="924"/>
      <c r="G48" s="924"/>
      <c r="H48" s="924"/>
      <c r="I48" s="924"/>
      <c r="J48" s="924"/>
      <c r="K48" s="924"/>
      <c r="L48" s="924"/>
      <c r="M48" s="924"/>
      <c r="N48" s="924"/>
      <c r="O48" s="924"/>
      <c r="P48" s="924"/>
      <c r="Q48" s="924"/>
      <c r="R48" s="924"/>
      <c r="S48" s="924"/>
      <c r="T48" s="924"/>
      <c r="U48" s="924"/>
      <c r="V48" s="924"/>
      <c r="W48" s="924"/>
      <c r="X48" s="924"/>
      <c r="Y48" s="924"/>
      <c r="Z48" s="924"/>
      <c r="AA48" s="924"/>
      <c r="AB48" s="924"/>
      <c r="AC48" s="924"/>
      <c r="AD48" s="924"/>
      <c r="AE48" s="924"/>
      <c r="AF48" s="924"/>
      <c r="AG48" s="924"/>
      <c r="AH48" s="924"/>
      <c r="AI48" s="924"/>
      <c r="AJ48" s="924"/>
      <c r="AK48" s="924"/>
      <c r="AL48" s="924"/>
      <c r="AM48" s="924"/>
      <c r="AN48" s="924"/>
      <c r="AO48" s="924"/>
      <c r="AP48" s="924"/>
      <c r="AQ48" s="924"/>
      <c r="AR48" s="924"/>
      <c r="AS48" s="924"/>
      <c r="AT48" s="924"/>
      <c r="AU48" s="924"/>
      <c r="AV48" s="924"/>
      <c r="AW48" s="924"/>
      <c r="AX48" s="924"/>
      <c r="AY48" s="924"/>
      <c r="AZ48" s="924"/>
      <c r="BA48" s="924"/>
      <c r="BB48" s="924"/>
      <c r="BC48" s="924"/>
      <c r="BD48" s="924"/>
      <c r="BE48" s="924"/>
      <c r="BF48" s="924"/>
      <c r="BG48" s="924"/>
      <c r="BH48" s="924"/>
      <c r="BI48" s="924"/>
      <c r="BJ48" s="924"/>
      <c r="BK48" s="924"/>
      <c r="BL48" s="924"/>
      <c r="BM48" s="924"/>
      <c r="BN48" s="924"/>
      <c r="BO48" s="924"/>
      <c r="BP48" s="924"/>
      <c r="BQ48" s="924"/>
      <c r="BR48" s="924"/>
      <c r="BS48" s="924"/>
      <c r="BT48" s="924"/>
      <c r="BU48" s="924"/>
      <c r="BV48" s="924"/>
      <c r="BW48" s="924"/>
      <c r="BX48" s="924"/>
      <c r="BY48" s="924"/>
      <c r="BZ48" s="924"/>
      <c r="CA48" s="924"/>
      <c r="CB48" s="92"/>
      <c r="CC48" s="92"/>
      <c r="CD48" s="92"/>
      <c r="CE48" s="92"/>
      <c r="CF48" s="92"/>
      <c r="CG48" s="92"/>
      <c r="CH48" s="92"/>
      <c r="CI48" s="92"/>
      <c r="CJ48" s="92"/>
      <c r="CK48" s="92"/>
      <c r="CL48" s="92"/>
      <c r="CM48" s="92"/>
      <c r="CN48" s="92"/>
      <c r="CO48" s="92"/>
      <c r="CP48" s="92"/>
      <c r="CQ48" s="92"/>
      <c r="CR48" s="92"/>
      <c r="CS48" s="92"/>
      <c r="CT48" s="92"/>
      <c r="CU48" s="92"/>
      <c r="CV48" s="92"/>
      <c r="CW48" s="92"/>
      <c r="CX48" s="92"/>
      <c r="CY48" s="92"/>
      <c r="CZ48" s="92"/>
      <c r="DA48" s="92"/>
      <c r="DB48" s="92"/>
      <c r="DC48" s="92"/>
      <c r="DD48" s="92"/>
      <c r="DE48" s="92"/>
      <c r="DF48" s="92"/>
      <c r="DG48" s="92"/>
      <c r="DH48" s="92"/>
      <c r="DI48" s="92"/>
      <c r="DJ48" s="92"/>
      <c r="DK48" s="92"/>
      <c r="DL48" s="92"/>
      <c r="DM48" s="92"/>
      <c r="DN48" s="92"/>
      <c r="DO48" s="92"/>
    </row>
    <row r="49" spans="1:119" s="68" customFormat="1" x14ac:dyDescent="0.2">
      <c r="A49" s="924"/>
      <c r="B49" s="924"/>
      <c r="C49" s="924"/>
      <c r="D49" s="924"/>
      <c r="E49" s="924"/>
      <c r="F49" s="924"/>
      <c r="G49" s="924"/>
      <c r="H49" s="924"/>
      <c r="I49" s="924"/>
      <c r="J49" s="924"/>
      <c r="K49" s="924"/>
      <c r="L49" s="924"/>
      <c r="M49" s="924"/>
      <c r="N49" s="924"/>
      <c r="O49" s="924"/>
      <c r="P49" s="924"/>
      <c r="Q49" s="924"/>
      <c r="R49" s="924"/>
      <c r="S49" s="924"/>
      <c r="T49" s="924"/>
      <c r="U49" s="924"/>
      <c r="V49" s="924"/>
      <c r="W49" s="924"/>
      <c r="X49" s="924"/>
      <c r="Y49" s="924"/>
      <c r="Z49" s="924"/>
      <c r="AA49" s="924"/>
      <c r="AB49" s="924"/>
      <c r="AC49" s="924"/>
      <c r="AD49" s="924"/>
      <c r="AE49" s="924"/>
      <c r="AF49" s="924"/>
      <c r="AG49" s="924"/>
      <c r="AH49" s="924"/>
      <c r="AI49" s="924"/>
      <c r="AJ49" s="924"/>
      <c r="AK49" s="924"/>
      <c r="AL49" s="924"/>
      <c r="AM49" s="924"/>
      <c r="AN49" s="924"/>
      <c r="AO49" s="924"/>
      <c r="AP49" s="924"/>
      <c r="AQ49" s="924"/>
      <c r="AR49" s="924"/>
      <c r="AS49" s="924"/>
      <c r="AT49" s="924"/>
      <c r="AU49" s="924"/>
      <c r="AV49" s="924"/>
      <c r="AW49" s="924"/>
      <c r="AX49" s="924"/>
      <c r="AY49" s="924"/>
      <c r="AZ49" s="924"/>
      <c r="BA49" s="924"/>
      <c r="BB49" s="924"/>
      <c r="BC49" s="924"/>
      <c r="BD49" s="924"/>
      <c r="BE49" s="924"/>
      <c r="BF49" s="924"/>
      <c r="BG49" s="924"/>
      <c r="BH49" s="924"/>
      <c r="BI49" s="924"/>
      <c r="BJ49" s="924"/>
      <c r="BK49" s="924"/>
      <c r="BL49" s="924"/>
      <c r="BM49" s="924"/>
      <c r="BN49" s="924"/>
      <c r="BO49" s="924"/>
      <c r="BP49" s="924"/>
      <c r="BQ49" s="924"/>
      <c r="BR49" s="924"/>
      <c r="BS49" s="924"/>
      <c r="BT49" s="924"/>
      <c r="BU49" s="924"/>
      <c r="BV49" s="924"/>
      <c r="BW49" s="924"/>
      <c r="BX49" s="924"/>
      <c r="BY49" s="924"/>
      <c r="BZ49" s="924"/>
      <c r="CA49" s="924"/>
      <c r="CB49" s="92"/>
      <c r="CC49" s="92"/>
      <c r="CD49" s="92"/>
      <c r="CE49" s="92"/>
      <c r="CF49" s="92"/>
      <c r="CG49" s="92"/>
      <c r="CH49" s="92"/>
      <c r="CI49" s="92"/>
      <c r="CJ49" s="92"/>
      <c r="CK49" s="92"/>
      <c r="CL49" s="92"/>
      <c r="CM49" s="92"/>
      <c r="CN49" s="92"/>
      <c r="CO49" s="92"/>
      <c r="CP49" s="92"/>
      <c r="CQ49" s="92"/>
      <c r="CR49" s="92"/>
      <c r="CS49" s="92"/>
      <c r="CT49" s="92"/>
      <c r="CU49" s="92"/>
      <c r="CV49" s="92"/>
      <c r="CW49" s="92"/>
      <c r="CX49" s="92"/>
      <c r="CY49" s="92"/>
      <c r="CZ49" s="92"/>
      <c r="DA49" s="92"/>
      <c r="DB49" s="92"/>
      <c r="DC49" s="92"/>
      <c r="DD49" s="92"/>
      <c r="DE49" s="92"/>
      <c r="DF49" s="92"/>
      <c r="DG49" s="92"/>
      <c r="DH49" s="92"/>
      <c r="DI49" s="92"/>
      <c r="DJ49" s="92"/>
      <c r="DK49" s="92"/>
      <c r="DL49" s="92"/>
      <c r="DM49" s="92"/>
      <c r="DN49" s="92"/>
      <c r="DO49" s="92"/>
    </row>
    <row r="50" spans="1:119" s="68" customFormat="1" x14ac:dyDescent="0.2">
      <c r="A50" s="924"/>
      <c r="B50" s="924"/>
      <c r="C50" s="924"/>
      <c r="D50" s="924"/>
      <c r="E50" s="924"/>
      <c r="F50" s="924"/>
      <c r="G50" s="924"/>
      <c r="H50" s="924"/>
      <c r="I50" s="924"/>
      <c r="J50" s="924"/>
      <c r="K50" s="924"/>
      <c r="L50" s="924"/>
      <c r="M50" s="924"/>
      <c r="N50" s="924"/>
      <c r="O50" s="924"/>
      <c r="P50" s="924"/>
      <c r="Q50" s="924"/>
      <c r="R50" s="924"/>
      <c r="S50" s="924"/>
      <c r="T50" s="924"/>
      <c r="U50" s="924"/>
      <c r="V50" s="924"/>
      <c r="W50" s="924"/>
      <c r="X50" s="924"/>
      <c r="Y50" s="924"/>
      <c r="Z50" s="924"/>
      <c r="AA50" s="924"/>
      <c r="AB50" s="924"/>
      <c r="AC50" s="924"/>
      <c r="AD50" s="924"/>
      <c r="AE50" s="924"/>
      <c r="AF50" s="924"/>
      <c r="AG50" s="924"/>
      <c r="AH50" s="924"/>
      <c r="AI50" s="924"/>
      <c r="AJ50" s="924"/>
      <c r="AK50" s="924"/>
      <c r="AL50" s="924"/>
      <c r="AM50" s="924"/>
      <c r="AN50" s="924"/>
      <c r="AO50" s="924"/>
      <c r="AP50" s="924"/>
      <c r="AQ50" s="924"/>
      <c r="AR50" s="924"/>
      <c r="AS50" s="924"/>
      <c r="AT50" s="924"/>
      <c r="AU50" s="924"/>
      <c r="AV50" s="924"/>
      <c r="AW50" s="924"/>
      <c r="AX50" s="924"/>
      <c r="AY50" s="924"/>
      <c r="AZ50" s="924"/>
      <c r="BA50" s="924"/>
      <c r="BB50" s="924"/>
      <c r="BC50" s="924"/>
      <c r="BD50" s="924"/>
      <c r="BE50" s="924"/>
      <c r="BF50" s="924"/>
      <c r="BG50" s="924"/>
      <c r="BH50" s="924"/>
      <c r="BI50" s="924"/>
      <c r="BJ50" s="924"/>
      <c r="BK50" s="924"/>
      <c r="BL50" s="924"/>
      <c r="BM50" s="924"/>
      <c r="BN50" s="924"/>
      <c r="BO50" s="924"/>
      <c r="BP50" s="924"/>
      <c r="BQ50" s="924"/>
      <c r="BR50" s="924"/>
      <c r="BS50" s="924"/>
      <c r="BT50" s="924"/>
      <c r="BU50" s="924"/>
      <c r="BV50" s="924"/>
      <c r="BW50" s="924"/>
      <c r="BX50" s="924"/>
      <c r="BY50" s="924"/>
      <c r="BZ50" s="924"/>
      <c r="CA50" s="924"/>
      <c r="CB50" s="92"/>
      <c r="CC50" s="92"/>
      <c r="CD50" s="92"/>
      <c r="CE50" s="92"/>
      <c r="CF50" s="92"/>
      <c r="CG50" s="92"/>
      <c r="CH50" s="92"/>
      <c r="CI50" s="92"/>
      <c r="CJ50" s="92"/>
      <c r="CK50" s="92"/>
      <c r="CL50" s="92"/>
      <c r="CM50" s="92"/>
      <c r="CN50" s="92"/>
      <c r="CO50" s="92"/>
      <c r="CP50" s="92"/>
      <c r="CQ50" s="92"/>
      <c r="CR50" s="92"/>
      <c r="CS50" s="92"/>
      <c r="CT50" s="92"/>
      <c r="CU50" s="92"/>
      <c r="CV50" s="92"/>
      <c r="CW50" s="92"/>
      <c r="CX50" s="92"/>
      <c r="CY50" s="92"/>
      <c r="CZ50" s="92"/>
      <c r="DA50" s="92"/>
      <c r="DB50" s="92"/>
      <c r="DC50" s="92"/>
      <c r="DD50" s="92"/>
      <c r="DE50" s="92"/>
      <c r="DF50" s="92"/>
      <c r="DG50" s="92"/>
      <c r="DH50" s="92"/>
      <c r="DI50" s="92"/>
      <c r="DJ50" s="92"/>
      <c r="DK50" s="92"/>
      <c r="DL50" s="92"/>
      <c r="DM50" s="92"/>
      <c r="DN50" s="92"/>
      <c r="DO50" s="92"/>
    </row>
  </sheetData>
  <sheetProtection algorithmName="SHA-512" hashValue="5ezq9mdOBSqjaGhXhLyjnO8c08dg4bJYMv1w9QDgNRV4shhETovKSHFe6h2gWLwk1CxYfERMoyIasvhWFjSAfA==" saltValue="gR3yNzviC3FlFbQ7DzVVXw==" spinCount="100000" sheet="1" objects="1" scenarios="1" selectLockedCells="1" selectUnlockedCells="1"/>
  <mergeCells count="3">
    <mergeCell ref="A19:A23"/>
    <mergeCell ref="B19:F23"/>
    <mergeCell ref="D10:E10"/>
  </mergeCells>
  <pageMargins left="0.511811024" right="0.511811024" top="0.78740157499999996" bottom="0.78740157499999996" header="0.31496062000000002" footer="0.31496062000000002"/>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2">
    <tabColor rgb="FFFF0000"/>
  </sheetPr>
  <dimension ref="A1:E3"/>
  <sheetViews>
    <sheetView showGridLines="0" showRowColHeaders="0" workbookViewId="0">
      <selection activeCell="D3" sqref="D3"/>
    </sheetView>
  </sheetViews>
  <sheetFormatPr defaultRowHeight="15" x14ac:dyDescent="0.25"/>
  <cols>
    <col min="1" max="2" width="11.140625" bestFit="1" customWidth="1"/>
    <col min="3" max="3" width="15.85546875" bestFit="1" customWidth="1"/>
    <col min="4" max="4" width="30.7109375" bestFit="1" customWidth="1"/>
    <col min="5" max="5" width="11.140625" bestFit="1" customWidth="1"/>
  </cols>
  <sheetData>
    <row r="1" spans="1:5" x14ac:dyDescent="0.25">
      <c r="A1" t="s">
        <v>3779</v>
      </c>
      <c r="B1" t="s">
        <v>3780</v>
      </c>
      <c r="C1" t="s">
        <v>3781</v>
      </c>
      <c r="D1" t="s">
        <v>3782</v>
      </c>
      <c r="E1" t="s">
        <v>3783</v>
      </c>
    </row>
    <row r="2" spans="1:5" x14ac:dyDescent="0.25">
      <c r="A2" t="s">
        <v>548</v>
      </c>
      <c r="B2">
        <v>1</v>
      </c>
      <c r="C2" t="s">
        <v>3784</v>
      </c>
      <c r="D2" t="s">
        <v>3785</v>
      </c>
      <c r="E2" t="s">
        <v>3786</v>
      </c>
    </row>
    <row r="3" spans="1:5" x14ac:dyDescent="0.25">
      <c r="A3" t="s">
        <v>548</v>
      </c>
      <c r="B3">
        <v>2</v>
      </c>
      <c r="C3" s="318" t="s">
        <v>37347</v>
      </c>
      <c r="D3" t="s">
        <v>37348</v>
      </c>
      <c r="E3" t="s">
        <v>37349</v>
      </c>
    </row>
  </sheetData>
  <phoneticPr fontId="59" type="noConversion"/>
  <pageMargins left="0.511811024" right="0.511811024" top="0.78740157499999996" bottom="0.78740157499999996" header="0.31496062000000002" footer="0.31496062000000002"/>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link xmlns="7a9e9667-d588-4137-9c22-0c748423bfe3">
      <Url xsi:nil="true"/>
      <Description xsi:nil="true"/>
    </link>
    <PublishingExpirationDate xmlns="http://schemas.microsoft.com/sharepoint/v3" xsi:nil="true"/>
    <PublishingStartDate xmlns="http://schemas.microsoft.com/sharepoint/v3" xsi:nil="true"/>
    <_dlc_DocId xmlns="ab31b451-07a0-4d22-b14a-6203b577aff6">T7J7RD4FM633-1797567310-1012</_dlc_DocId>
    <_dlc_DocIdUrl xmlns="ab31b451-07a0-4d22-b14a-6203b577aff6">
      <Url>http://www.energisa.com.br/_layouts/15/DocIdRedir.aspx?ID=T7J7RD4FM633-1797567310-1012</Url>
      <Description>T7J7RD4FM633-1797567310-1012</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5D934523E7E14E4694F147A4E3027FFB" ma:contentTypeVersion="4" ma:contentTypeDescription="Crie um novo documento." ma:contentTypeScope="" ma:versionID="43d305d9498d65fedb1293cff12f0b31">
  <xsd:schema xmlns:xsd="http://www.w3.org/2001/XMLSchema" xmlns:xs="http://www.w3.org/2001/XMLSchema" xmlns:p="http://schemas.microsoft.com/office/2006/metadata/properties" xmlns:ns1="http://schemas.microsoft.com/sharepoint/v3" xmlns:ns2="7a9e9667-d588-4137-9c22-0c748423bfe3" xmlns:ns3="ab31b451-07a0-4d22-b14a-6203b577aff6" targetNamespace="http://schemas.microsoft.com/office/2006/metadata/properties" ma:root="true" ma:fieldsID="78077e02f62b18ba0ffb1d7c8bbb91c4" ns1:_="" ns2:_="" ns3:_="">
    <xsd:import namespace="http://schemas.microsoft.com/sharepoint/v3"/>
    <xsd:import namespace="7a9e9667-d588-4137-9c22-0c748423bfe3"/>
    <xsd:import namespace="ab31b451-07a0-4d22-b14a-6203b577aff6"/>
    <xsd:element name="properties">
      <xsd:complexType>
        <xsd:sequence>
          <xsd:element name="documentManagement">
            <xsd:complexType>
              <xsd:all>
                <xsd:element ref="ns1:PublishingStartDate" minOccurs="0"/>
                <xsd:element ref="ns1:PublishingExpirationDate" minOccurs="0"/>
                <xsd:element ref="ns2:link" minOccurs="0"/>
                <xsd:element ref="ns3:_dlc_DocId" minOccurs="0"/>
                <xsd:element ref="ns3:_dlc_DocIdUrl" minOccurs="0"/>
                <xsd:element ref="ns3:_dlc_DocIdPersistId"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Agendamento de Data de Início" ma:description="Data de Início de Agendamento é uma coluna de site criada pelo recurso de Publicação. Ela é usada para especificar a data e hora em que essa página aparecerá pela primeira vez aos visitantes do site." ma:hidden="true" ma:internalName="PublishingStartDate">
      <xsd:simpleType>
        <xsd:restriction base="dms:Unknown"/>
      </xsd:simpleType>
    </xsd:element>
    <xsd:element name="PublishingExpirationDate" ma:index="9" nillable="true" ma:displayName="Agendamento de Data de Término" ma:description="Data Final de Agendamento é uma coluna de site criada pelo recurso de Publicação. Ela é usada para especificar a data e a hora em que essa página não será mais exibida aos visitantes do site."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a9e9667-d588-4137-9c22-0c748423bfe3" elementFormDefault="qualified">
    <xsd:import namespace="http://schemas.microsoft.com/office/2006/documentManagement/types"/>
    <xsd:import namespace="http://schemas.microsoft.com/office/infopath/2007/PartnerControls"/>
    <xsd:element name="link" ma:index="10"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b31b451-07a0-4d22-b14a-6203b577aff6" elementFormDefault="qualified">
    <xsd:import namespace="http://schemas.microsoft.com/office/2006/documentManagement/types"/>
    <xsd:import namespace="http://schemas.microsoft.com/office/infopath/2007/PartnerControls"/>
    <xsd:element name="_dlc_DocId" ma:index="11" nillable="true" ma:displayName="Valor da ID do Documento" ma:description="O valor da ID do documento atribuída a este item." ma:internalName="_dlc_DocId" ma:readOnly="true">
      <xsd:simpleType>
        <xsd:restriction base="dms:Text"/>
      </xsd:simpleType>
    </xsd:element>
    <xsd:element name="_dlc_DocIdUrl" ma:index="12" nillable="true" ma:displayName="ID do Documento" ma:description="Link permanente par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SharedWithUsers" ma:index="14"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2F38C8B-88C2-4AFA-ABEE-2DF66711C520}">
  <ds:schemaRefs>
    <ds:schemaRef ds:uri="http://purl.org/dc/terms/"/>
    <ds:schemaRef ds:uri="http://schemas.openxmlformats.org/package/2006/metadata/core-properties"/>
    <ds:schemaRef ds:uri="http://schemas.microsoft.com/office/2006/documentManagement/types"/>
    <ds:schemaRef ds:uri="http://schemas.microsoft.com/sharepoint/v3"/>
    <ds:schemaRef ds:uri="http://purl.org/dc/elements/1.1/"/>
    <ds:schemaRef ds:uri="http://schemas.microsoft.com/office/2006/metadata/properties"/>
    <ds:schemaRef ds:uri="http://schemas.microsoft.com/office/infopath/2007/PartnerControls"/>
    <ds:schemaRef ds:uri="7a9e9667-d588-4137-9c22-0c748423bfe3"/>
    <ds:schemaRef ds:uri="http://www.w3.org/XML/1998/namespace"/>
    <ds:schemaRef ds:uri="http://purl.org/dc/dcmitype/"/>
  </ds:schemaRefs>
</ds:datastoreItem>
</file>

<file path=customXml/itemProps2.xml><?xml version="1.0" encoding="utf-8"?>
<ds:datastoreItem xmlns:ds="http://schemas.openxmlformats.org/officeDocument/2006/customXml" ds:itemID="{4643866D-5F44-4F63-93E1-1C8404FF101D}"/>
</file>

<file path=customXml/itemProps3.xml><?xml version="1.0" encoding="utf-8"?>
<ds:datastoreItem xmlns:ds="http://schemas.openxmlformats.org/officeDocument/2006/customXml" ds:itemID="{E49B00B5-604C-4134-A96C-FB1E5394D392}">
  <ds:schemaRefs>
    <ds:schemaRef ds:uri="http://schemas.microsoft.com/sharepoint/v3/contenttype/forms"/>
  </ds:schemaRefs>
</ds:datastoreItem>
</file>

<file path=customXml/itemProps4.xml><?xml version="1.0" encoding="utf-8"?>
<ds:datastoreItem xmlns:ds="http://schemas.openxmlformats.org/officeDocument/2006/customXml" ds:itemID="{27913F72-F5D8-4D32-AF42-EE4D06D90448}">
  <ds:schemaRefs>
    <ds:schemaRef ds:uri="http://schemas.microsoft.com/DataMashup"/>
  </ds:schemaRefs>
</ds:datastoreItem>
</file>

<file path=customXml/itemProps5.xml><?xml version="1.0" encoding="utf-8"?>
<ds:datastoreItem xmlns:ds="http://schemas.openxmlformats.org/officeDocument/2006/customXml" ds:itemID="{E4618CE5-317B-4BFC-A997-2601F34373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16</vt:i4>
      </vt:variant>
      <vt:variant>
        <vt:lpstr>Intervalos Nomeados</vt:lpstr>
      </vt:variant>
      <vt:variant>
        <vt:i4>151</vt:i4>
      </vt:variant>
    </vt:vector>
  </HeadingPairs>
  <TitlesOfParts>
    <vt:vector size="167" baseType="lpstr">
      <vt:lpstr>Ativar Macros</vt:lpstr>
      <vt:lpstr>Início</vt:lpstr>
      <vt:lpstr>2</vt:lpstr>
      <vt:lpstr>FSA MICRO &lt;=10</vt:lpstr>
      <vt:lpstr>FSA MICRO &gt;10</vt:lpstr>
      <vt:lpstr>SOLICITACAO</vt:lpstr>
      <vt:lpstr>RELACAO DE CARGA</vt:lpstr>
      <vt:lpstr>FORMULARIO</vt:lpstr>
      <vt:lpstr>GD EXISTENTE</vt:lpstr>
      <vt:lpstr>MD-SOLAR</vt:lpstr>
      <vt:lpstr>UC BENEFICIARIAS</vt:lpstr>
      <vt:lpstr>DU-SOLAR</vt:lpstr>
      <vt:lpstr>INVERSOR-MODULO</vt:lpstr>
      <vt:lpstr>CONFIG</vt:lpstr>
      <vt:lpstr>SAIDA</vt:lpstr>
      <vt:lpstr>Consulta Versão Online</vt:lpstr>
      <vt:lpstr>ABB_LTDA</vt:lpstr>
      <vt:lpstr>AC</vt:lpstr>
      <vt:lpstr>AE_SOLAR</vt:lpstr>
      <vt:lpstr>AMERISOLAR</vt:lpstr>
      <vt:lpstr>APSYSTEMS</vt:lpstr>
      <vt:lpstr>'2'!Area_de_impressao</vt:lpstr>
      <vt:lpstr>'DU-SOLAR'!Area_de_impressao</vt:lpstr>
      <vt:lpstr>FORMULARIO!Area_de_impressao</vt:lpstr>
      <vt:lpstr>'FSA MICRO &lt;=10'!Area_de_impressao</vt:lpstr>
      <vt:lpstr>'FSA MICRO &gt;10'!Area_de_impressao</vt:lpstr>
      <vt:lpstr>'GD EXISTENTE'!Area_de_impressao</vt:lpstr>
      <vt:lpstr>Início!Area_de_impressao</vt:lpstr>
      <vt:lpstr>'MD-SOLAR'!Area_de_impressao</vt:lpstr>
      <vt:lpstr>'RELACAO DE CARGA'!Area_de_impressao</vt:lpstr>
      <vt:lpstr>SOLICITACAO!Area_de_impressao</vt:lpstr>
      <vt:lpstr>'UC BENEFICIARIAS'!Area_de_impressao</vt:lpstr>
      <vt:lpstr>ASTROHALO</vt:lpstr>
      <vt:lpstr>ASTRONERGY</vt:lpstr>
      <vt:lpstr>AXITEC</vt:lpstr>
      <vt:lpstr>BALFAR_SOLAR</vt:lpstr>
      <vt:lpstr>BeB_POWER</vt:lpstr>
      <vt:lpstr>BEDIN_SOLAR</vt:lpstr>
      <vt:lpstr>BEDIN_SOLAR_PAINEIS</vt:lpstr>
      <vt:lpstr>BELENERGY_PAINEIS</vt:lpstr>
      <vt:lpstr>BEYONDSUN</vt:lpstr>
      <vt:lpstr>BLADE_SOLAR</vt:lpstr>
      <vt:lpstr>BST</vt:lpstr>
      <vt:lpstr>BYD</vt:lpstr>
      <vt:lpstr>CANADIAN_SOLAR</vt:lpstr>
      <vt:lpstr>CANADIAN_SOLAR_PAINEIS</vt:lpstr>
      <vt:lpstr>CHINT_POWER</vt:lpstr>
      <vt:lpstr>CPS</vt:lpstr>
      <vt:lpstr>CSUN</vt:lpstr>
      <vt:lpstr>DAH_SOLAR</vt:lpstr>
      <vt:lpstr>DEYE</vt:lpstr>
      <vt:lpstr>EAC</vt:lpstr>
      <vt:lpstr>EAST</vt:lpstr>
      <vt:lpstr>EBO</vt:lpstr>
      <vt:lpstr>ECOSOLYS</vt:lpstr>
      <vt:lpstr>ELCO</vt:lpstr>
      <vt:lpstr>ELGIN_S.A.</vt:lpstr>
      <vt:lpstr>ELGIN_S.A._PAINEIS</vt:lpstr>
      <vt:lpstr>EMG</vt:lpstr>
      <vt:lpstr>EMPALUX</vt:lpstr>
      <vt:lpstr>EMPALUX_PAINEIS</vt:lpstr>
      <vt:lpstr>EMR</vt:lpstr>
      <vt:lpstr>EMS</vt:lpstr>
      <vt:lpstr>EMT</vt:lpstr>
      <vt:lpstr>ENF</vt:lpstr>
      <vt:lpstr>EPB</vt:lpstr>
      <vt:lpstr>ERA_SOLAR</vt:lpstr>
      <vt:lpstr>ERO</vt:lpstr>
      <vt:lpstr>ESE</vt:lpstr>
      <vt:lpstr>ESS</vt:lpstr>
      <vt:lpstr>ETO</vt:lpstr>
      <vt:lpstr>FRONIUS</vt:lpstr>
      <vt:lpstr>GCL</vt:lpstr>
      <vt:lpstr>GLOBO</vt:lpstr>
      <vt:lpstr>GOODWE</vt:lpstr>
      <vt:lpstr>GROWATT</vt:lpstr>
      <vt:lpstr>HELIUS</vt:lpstr>
      <vt:lpstr>HELTE</vt:lpstr>
      <vt:lpstr>HOYMILES</vt:lpstr>
      <vt:lpstr>HT_SAAE</vt:lpstr>
      <vt:lpstr>HUAWEI</vt:lpstr>
      <vt:lpstr>INGETEAM_S.A.</vt:lpstr>
      <vt:lpstr>INTELBRAS</vt:lpstr>
      <vt:lpstr>INTELBRAS_PAINEIS</vt:lpstr>
      <vt:lpstr>INVERSORES</vt:lpstr>
      <vt:lpstr>INVT</vt:lpstr>
      <vt:lpstr>JÁ_SOLAR</vt:lpstr>
      <vt:lpstr>JAYU_SOLAR</vt:lpstr>
      <vt:lpstr>JETION_SOLAR</vt:lpstr>
      <vt:lpstr>JINKO_SOLAR</vt:lpstr>
      <vt:lpstr>KEHUA_TECH</vt:lpstr>
      <vt:lpstr>KOMECO</vt:lpstr>
      <vt:lpstr>KOMECO_PAINEIS</vt:lpstr>
      <vt:lpstr>KSTAR_NEW_ENERGY</vt:lpstr>
      <vt:lpstr>KVA_SISTEMAS_DE_ENERGIA</vt:lpstr>
      <vt:lpstr>LIVOLTEK_POWER</vt:lpstr>
      <vt:lpstr>LONGI_SOLAR</vt:lpstr>
      <vt:lpstr>LUCKSOLAR</vt:lpstr>
      <vt:lpstr>LUXEN</vt:lpstr>
      <vt:lpstr>MG</vt:lpstr>
      <vt:lpstr>MINASOL</vt:lpstr>
      <vt:lpstr>MOSO</vt:lpstr>
      <vt:lpstr>MS</vt:lpstr>
      <vt:lpstr>MT</vt:lpstr>
      <vt:lpstr>NEP</vt:lpstr>
      <vt:lpstr>NHS_SOLAR</vt:lpstr>
      <vt:lpstr>NINGBO_GINLONG</vt:lpstr>
      <vt:lpstr>ODEX_SOLAR</vt:lpstr>
      <vt:lpstr>ODEX_SOLAR_PAINEIS</vt:lpstr>
      <vt:lpstr>OMNIKSOL</vt:lpstr>
      <vt:lpstr>OPEN_RENEWABLES</vt:lpstr>
      <vt:lpstr>OPUS_SOLAR</vt:lpstr>
      <vt:lpstr>OSDA</vt:lpstr>
      <vt:lpstr>OUTRO_INVERSOR</vt:lpstr>
      <vt:lpstr>OUTRO_PAINEL</vt:lpstr>
      <vt:lpstr>PAINEIS_SOLARES</vt:lpstr>
      <vt:lpstr>PB</vt:lpstr>
      <vt:lpstr>PERLIGHT_SOLAR</vt:lpstr>
      <vt:lpstr>PHB</vt:lpstr>
      <vt:lpstr>PHONO_SOLAR</vt:lpstr>
      <vt:lpstr>PHOTO_SOLAR</vt:lpstr>
      <vt:lpstr>PR</vt:lpstr>
      <vt:lpstr>QCELLS</vt:lpstr>
      <vt:lpstr>RAY_TECH</vt:lpstr>
      <vt:lpstr>REFUSOL</vt:lpstr>
      <vt:lpstr>RENAC_POWER</vt:lpstr>
      <vt:lpstr>RENESOLA</vt:lpstr>
      <vt:lpstr>RENOVIGI</vt:lpstr>
      <vt:lpstr>RENOVIGI_PAINEIS</vt:lpstr>
      <vt:lpstr>RESUN</vt:lpstr>
      <vt:lpstr>RISEN</vt:lpstr>
      <vt:lpstr>RJ</vt:lpstr>
      <vt:lpstr>RO</vt:lpstr>
      <vt:lpstr>SAJ</vt:lpstr>
      <vt:lpstr>SE</vt:lpstr>
      <vt:lpstr>SENSOTEC</vt:lpstr>
      <vt:lpstr>SERAPHIM</vt:lpstr>
      <vt:lpstr>SERRANA_SISTEMAS_DE_ENERGIA</vt:lpstr>
      <vt:lpstr>SINOSOLA</vt:lpstr>
      <vt:lpstr>SIRIUS</vt:lpstr>
      <vt:lpstr>SMA_SOLAR_TECHNOLOGY</vt:lpstr>
      <vt:lpstr>SOFAR</vt:lpstr>
      <vt:lpstr>SOLAR_ENERGY</vt:lpstr>
      <vt:lpstr>SOLAREDGE</vt:lpstr>
      <vt:lpstr>SOLAX_POWER</vt:lpstr>
      <vt:lpstr>SOLIS</vt:lpstr>
      <vt:lpstr>SOLPAC</vt:lpstr>
      <vt:lpstr>SOLUXTEC</vt:lpstr>
      <vt:lpstr>SOPRANO</vt:lpstr>
      <vt:lpstr>SP</vt:lpstr>
      <vt:lpstr>SUNEDISON</vt:lpstr>
      <vt:lpstr>SUNERGY_SOLAR</vt:lpstr>
      <vt:lpstr>SUNGROW</vt:lpstr>
      <vt:lpstr>SUNLIGHT</vt:lpstr>
      <vt:lpstr>SUNOVA_SOLAR</vt:lpstr>
      <vt:lpstr>SUNTECH</vt:lpstr>
      <vt:lpstr>TALESUN</vt:lpstr>
      <vt:lpstr>TO</vt:lpstr>
      <vt:lpstr>TRINA_SOLAR</vt:lpstr>
      <vt:lpstr>ULICA_SOLAR</vt:lpstr>
      <vt:lpstr>UP_SOLAR</vt:lpstr>
      <vt:lpstr>VICTRON</vt:lpstr>
      <vt:lpstr>VIGESTSOLAR</vt:lpstr>
      <vt:lpstr>WEG</vt:lpstr>
      <vt:lpstr>WEG_PAINEIS</vt:lpstr>
      <vt:lpstr>YINGLI</vt:lpstr>
      <vt:lpstr>ZNSHINE_SOLAR</vt:lpstr>
    </vt:vector>
  </TitlesOfParts>
  <Manager/>
  <Company>GOTI/BackOffice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MEMORIAL_GD_v4-22022022</dc:title>
  <dc:subject/>
  <dc:creator>Pedro Augusto Barbosa de Souza</dc:creator>
  <cp:keywords/>
  <dc:description/>
  <cp:lastModifiedBy>Sandro Padilha Dias Junior</cp:lastModifiedBy>
  <cp:revision/>
  <cp:lastPrinted>2023-10-09T12:53:24Z</cp:lastPrinted>
  <dcterms:created xsi:type="dcterms:W3CDTF">2021-07-21T15:52:49Z</dcterms:created>
  <dcterms:modified xsi:type="dcterms:W3CDTF">2023-10-24T17:12:19Z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0x0101005D934523E7E14E4694F147A4E3027FFB</vt:lpwstr>
  </property>
  <property fmtid="{D5CDD505-2E9C-101B-9397-08002B2CF9AE}" pid="3" name="_dlc_DocIdItemGuid">
    <vt:lpwstr>7f809796-cba1-4835-b727-9e42d9a55362</vt:lpwstr>
  </property>
</Properties>
</file>