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윤성\OneDrive\화학공학\4학년2학기\화공전산\chapter12.고정점 반복법\"/>
    </mc:Choice>
  </mc:AlternateContent>
  <xr:revisionPtr revIDLastSave="214" documentId="8_{AA7E83B2-BBD4-4C0D-86B6-5BDEC478BB3C}" xr6:coauthVersionLast="45" xr6:coauthVersionMax="45" xr10:uidLastSave="{5D9FD903-BBAB-4CD6-8EDE-EBCEAA9980E3}"/>
  <bookViews>
    <workbookView xWindow="-110" yWindow="-110" windowWidth="19420" windowHeight="11020" activeTab="4" xr2:uid="{92F3B63A-F20A-4C7E-9AE4-A579900C9740}"/>
  </bookViews>
  <sheets>
    <sheet name="ex12.2,3" sheetId="1" r:id="rId1"/>
    <sheet name="ex12.4" sheetId="2" r:id="rId2"/>
    <sheet name="ex12.5" sheetId="3" r:id="rId3"/>
    <sheet name="ex12.6" sheetId="5" r:id="rId4"/>
    <sheet name="ex12.12" sheetId="4" r:id="rId5"/>
  </sheets>
  <definedNames>
    <definedName name="solver_adj" localSheetId="4" hidden="1">'ex12.12'!$D$8:$D$9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'ex12.12'!$C$8:$C$9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hs1" localSheetId="4" hidden="1">'ex12.12'!$D$8:$D$9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G4" i="5" s="1"/>
  <c r="F4" i="5" s="1"/>
  <c r="C11" i="5"/>
  <c r="B11" i="5"/>
  <c r="C12" i="5" s="1"/>
  <c r="B12" i="5" s="1"/>
  <c r="B4" i="5"/>
  <c r="B3" i="5"/>
  <c r="C4" i="5" s="1"/>
  <c r="C5" i="5" s="1"/>
  <c r="B5" i="5" s="1"/>
  <c r="G5" i="5" l="1"/>
  <c r="F5" i="5" s="1"/>
  <c r="G6" i="5"/>
  <c r="C6" i="5"/>
  <c r="B6" i="5" s="1"/>
  <c r="D10" i="4"/>
  <c r="B10" i="4"/>
  <c r="E9" i="4"/>
  <c r="G9" i="4" s="1"/>
  <c r="C9" i="4" s="1"/>
  <c r="E8" i="4"/>
  <c r="F8" i="4" s="1"/>
  <c r="B4" i="4"/>
  <c r="C2" i="4"/>
  <c r="D2" i="4" s="1"/>
  <c r="G12" i="3"/>
  <c r="F12" i="3" s="1"/>
  <c r="G13" i="3" s="1"/>
  <c r="F13" i="3" s="1"/>
  <c r="J4" i="3"/>
  <c r="K5" i="3" s="1"/>
  <c r="J5" i="3" s="1"/>
  <c r="K6" i="3" s="1"/>
  <c r="J6" i="3" s="1"/>
  <c r="K7" i="3" s="1"/>
  <c r="J7" i="3" s="1"/>
  <c r="K8" i="3" s="1"/>
  <c r="J8" i="3" s="1"/>
  <c r="K9" i="3" s="1"/>
  <c r="J9" i="3" s="1"/>
  <c r="K10" i="3" s="1"/>
  <c r="J10" i="3" s="1"/>
  <c r="K11" i="3" s="1"/>
  <c r="J11" i="3" s="1"/>
  <c r="F4" i="3"/>
  <c r="G5" i="3" s="1"/>
  <c r="F5" i="3" s="1"/>
  <c r="G6" i="3" s="1"/>
  <c r="F6" i="3" s="1"/>
  <c r="G7" i="3" s="1"/>
  <c r="F7" i="3" s="1"/>
  <c r="G8" i="3" s="1"/>
  <c r="F8" i="3" s="1"/>
  <c r="G9" i="3" s="1"/>
  <c r="F9" i="3" s="1"/>
  <c r="G10" i="3" s="1"/>
  <c r="F10" i="3" s="1"/>
  <c r="G11" i="3" s="1"/>
  <c r="F11" i="3" s="1"/>
  <c r="B4" i="3"/>
  <c r="C5" i="3" s="1"/>
  <c r="B5" i="3" s="1"/>
  <c r="C6" i="3" s="1"/>
  <c r="B6" i="3" s="1"/>
  <c r="C7" i="3" s="1"/>
  <c r="B7" i="3" s="1"/>
  <c r="C8" i="3" s="1"/>
  <c r="B8" i="3" s="1"/>
  <c r="C9" i="3" s="1"/>
  <c r="B9" i="3" s="1"/>
  <c r="C10" i="3" s="1"/>
  <c r="B10" i="3" s="1"/>
  <c r="C11" i="3" s="1"/>
  <c r="B11" i="3" s="1"/>
  <c r="H3" i="2"/>
  <c r="H2" i="2"/>
  <c r="I2" i="2"/>
  <c r="C7" i="2"/>
  <c r="B7" i="2"/>
  <c r="C8" i="2" s="1"/>
  <c r="B8" i="2" s="1"/>
  <c r="C9" i="2" s="1"/>
  <c r="B9" i="2" s="1"/>
  <c r="C6" i="2"/>
  <c r="C5" i="2"/>
  <c r="B5" i="2" s="1"/>
  <c r="C4" i="2"/>
  <c r="B6" i="2"/>
  <c r="B4" i="2"/>
  <c r="B3" i="2"/>
  <c r="C3" i="2"/>
  <c r="B2" i="2"/>
  <c r="C2" i="2"/>
  <c r="K11" i="1"/>
  <c r="K8" i="1"/>
  <c r="K9" i="1" s="1"/>
  <c r="K5" i="1"/>
  <c r="K4" i="1"/>
  <c r="F7" i="1"/>
  <c r="F9" i="1" s="1"/>
  <c r="F15" i="1"/>
  <c r="F17" i="1" s="1"/>
  <c r="F11" i="1"/>
  <c r="F13" i="1" s="1"/>
  <c r="F5" i="1"/>
  <c r="F3" i="1"/>
  <c r="F9" i="4" l="1"/>
  <c r="F10" i="4" s="1"/>
  <c r="E10" i="4"/>
  <c r="F6" i="5"/>
  <c r="G7" i="5" s="1"/>
  <c r="C7" i="5"/>
  <c r="B7" i="5" s="1"/>
  <c r="E2" i="4"/>
  <c r="G8" i="4"/>
  <c r="I3" i="2"/>
  <c r="I4" i="2" s="1"/>
  <c r="F7" i="5" l="1"/>
  <c r="G8" i="5" s="1"/>
  <c r="C8" i="5"/>
  <c r="B8" i="5" s="1"/>
  <c r="G10" i="4"/>
  <c r="C8" i="4"/>
  <c r="C10" i="4" s="1"/>
  <c r="H4" i="2"/>
  <c r="I5" i="2" s="1"/>
  <c r="F8" i="5" l="1"/>
  <c r="G9" i="5" s="1"/>
  <c r="C9" i="5"/>
  <c r="B9" i="5" s="1"/>
  <c r="H5" i="2"/>
  <c r="I6" i="2" s="1"/>
  <c r="F9" i="5" l="1"/>
  <c r="G10" i="5" s="1"/>
  <c r="C10" i="5"/>
  <c r="B10" i="5" s="1"/>
  <c r="H6" i="2"/>
  <c r="I7" i="2" s="1"/>
  <c r="F10" i="5" l="1"/>
  <c r="G11" i="5" s="1"/>
  <c r="H7" i="2"/>
  <c r="I8" i="2" s="1"/>
  <c r="F11" i="5" l="1"/>
  <c r="G12" i="5" s="1"/>
  <c r="F12" i="5" s="1"/>
  <c r="H8" i="2"/>
  <c r="I9" i="2" s="1"/>
  <c r="H9" i="2" s="1"/>
  <c r="E4" i="4"/>
  <c r="E3" i="4"/>
  <c r="F4" i="4"/>
  <c r="D4" i="4"/>
  <c r="D3" i="4"/>
  <c r="F3" i="4"/>
  <c r="C3" i="4"/>
  <c r="C4" i="4"/>
</calcChain>
</file>

<file path=xl/sharedStrings.xml><?xml version="1.0" encoding="utf-8"?>
<sst xmlns="http://schemas.openxmlformats.org/spreadsheetml/2006/main" count="75" uniqueCount="31">
  <si>
    <t>g</t>
    <phoneticPr fontId="1" type="noConversion"/>
  </si>
  <si>
    <t>Dp</t>
    <phoneticPr fontId="1" type="noConversion"/>
  </si>
  <si>
    <t>mm</t>
    <phoneticPr fontId="1" type="noConversion"/>
  </si>
  <si>
    <t>m/s^2</t>
    <phoneticPr fontId="1" type="noConversion"/>
  </si>
  <si>
    <t>rho_p</t>
    <phoneticPr fontId="1" type="noConversion"/>
  </si>
  <si>
    <t>kg/m^3</t>
    <phoneticPr fontId="1" type="noConversion"/>
  </si>
  <si>
    <t>mu</t>
    <phoneticPr fontId="1" type="noConversion"/>
  </si>
  <si>
    <t>cP</t>
    <phoneticPr fontId="1" type="noConversion"/>
  </si>
  <si>
    <t>rho</t>
    <phoneticPr fontId="1" type="noConversion"/>
  </si>
  <si>
    <t>Re</t>
    <phoneticPr fontId="1" type="noConversion"/>
  </si>
  <si>
    <t>CD</t>
    <phoneticPr fontId="1" type="noConversion"/>
  </si>
  <si>
    <t>ut</t>
    <phoneticPr fontId="1" type="noConversion"/>
  </si>
  <si>
    <t>reverse</t>
    <phoneticPr fontId="1" type="noConversion"/>
  </si>
  <si>
    <t>Cd</t>
    <phoneticPr fontId="1" type="noConversion"/>
  </si>
  <si>
    <t>발산과 동시에 유체역학에서 의미 없는  Re</t>
    <phoneticPr fontId="1" type="noConversion"/>
  </si>
  <si>
    <t>변화가 미미하기 때문에 해이다.</t>
    <phoneticPr fontId="1" type="noConversion"/>
  </si>
  <si>
    <t>k</t>
    <phoneticPr fontId="1" type="noConversion"/>
  </si>
  <si>
    <t>xk</t>
    <phoneticPr fontId="1" type="noConversion"/>
  </si>
  <si>
    <t>xk-1</t>
    <phoneticPr fontId="1" type="noConversion"/>
  </si>
  <si>
    <t>(a)</t>
    <phoneticPr fontId="1" type="noConversion"/>
  </si>
  <si>
    <t>(b)</t>
    <phoneticPr fontId="1" type="noConversion"/>
  </si>
  <si>
    <t>발산</t>
    <phoneticPr fontId="1" type="noConversion"/>
  </si>
  <si>
    <t>수렴</t>
    <phoneticPr fontId="1" type="noConversion"/>
  </si>
  <si>
    <t>A</t>
    <phoneticPr fontId="1" type="noConversion"/>
  </si>
  <si>
    <t>B</t>
    <phoneticPr fontId="1" type="noConversion"/>
  </si>
  <si>
    <t>Total</t>
    <phoneticPr fontId="1" type="noConversion"/>
  </si>
  <si>
    <t>Tear</t>
    <phoneticPr fontId="1" type="noConversion"/>
  </si>
  <si>
    <t>2(a)</t>
    <phoneticPr fontId="1" type="noConversion"/>
  </si>
  <si>
    <t>2(b)</t>
    <phoneticPr fontId="1" type="noConversion"/>
  </si>
  <si>
    <t>(c)</t>
    <phoneticPr fontId="1" type="noConversion"/>
  </si>
  <si>
    <t>해찾기 2(a)==2(b)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</si>
</sst>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4C08-8711-4B4E-B93D-A2B8E899779D}">
  <dimension ref="A1:K19"/>
  <sheetViews>
    <sheetView workbookViewId="0">
      <selection activeCell="K7" sqref="K7"/>
    </sheetView>
  </sheetViews>
  <sheetFormatPr defaultRowHeight="17" x14ac:dyDescent="0.45"/>
  <sheetData>
    <row r="1" spans="1:11" x14ac:dyDescent="0.45">
      <c r="A1" t="s">
        <v>0</v>
      </c>
      <c r="B1">
        <v>9.8000000000000007</v>
      </c>
      <c r="C1" t="s">
        <v>3</v>
      </c>
      <c r="E1" t="s">
        <v>9</v>
      </c>
      <c r="F1">
        <v>50</v>
      </c>
      <c r="J1" t="s">
        <v>12</v>
      </c>
    </row>
    <row r="2" spans="1:11" x14ac:dyDescent="0.45">
      <c r="A2" t="s">
        <v>1</v>
      </c>
      <c r="B2">
        <v>0.3</v>
      </c>
      <c r="C2" t="s">
        <v>2</v>
      </c>
      <c r="E2" t="s">
        <v>10</v>
      </c>
      <c r="F2">
        <v>1.57</v>
      </c>
    </row>
    <row r="3" spans="1:11" x14ac:dyDescent="0.45">
      <c r="A3" t="s">
        <v>4</v>
      </c>
      <c r="B3">
        <v>1600</v>
      </c>
      <c r="C3" t="s">
        <v>5</v>
      </c>
      <c r="E3" t="s">
        <v>11</v>
      </c>
      <c r="F3">
        <f>SQRT(4.843/F2)</f>
        <v>1.7563352116826041</v>
      </c>
      <c r="J3" t="s">
        <v>9</v>
      </c>
      <c r="K3">
        <v>50</v>
      </c>
    </row>
    <row r="4" spans="1:11" x14ac:dyDescent="0.45">
      <c r="A4" t="s">
        <v>6</v>
      </c>
      <c r="B4">
        <v>1.7299999999999999E-2</v>
      </c>
      <c r="C4" t="s">
        <v>7</v>
      </c>
      <c r="J4" t="s">
        <v>11</v>
      </c>
      <c r="K4">
        <f>K3/22.44</f>
        <v>2.2281639928698751</v>
      </c>
    </row>
    <row r="5" spans="1:11" x14ac:dyDescent="0.45">
      <c r="A5" t="s">
        <v>8</v>
      </c>
      <c r="B5">
        <v>1.294</v>
      </c>
      <c r="C5" t="s">
        <v>5</v>
      </c>
      <c r="E5" t="s">
        <v>9</v>
      </c>
      <c r="F5">
        <f>F3*22.44</f>
        <v>39.412162150157641</v>
      </c>
      <c r="J5" t="s">
        <v>13</v>
      </c>
      <c r="K5">
        <f>4.843/K4^2</f>
        <v>0.97548403392000016</v>
      </c>
    </row>
    <row r="6" spans="1:11" x14ac:dyDescent="0.45">
      <c r="E6" t="s">
        <v>10</v>
      </c>
      <c r="F6">
        <v>1.91</v>
      </c>
    </row>
    <row r="7" spans="1:11" x14ac:dyDescent="0.45">
      <c r="E7" t="s">
        <v>11</v>
      </c>
      <c r="F7">
        <f>SQRT(4.843/F6)</f>
        <v>1.5923574015405078</v>
      </c>
      <c r="J7" t="s">
        <v>9</v>
      </c>
      <c r="K7">
        <v>127</v>
      </c>
    </row>
    <row r="8" spans="1:11" x14ac:dyDescent="0.45">
      <c r="J8" t="s">
        <v>11</v>
      </c>
      <c r="K8">
        <f>K7/22.44</f>
        <v>5.6595365418894827</v>
      </c>
    </row>
    <row r="9" spans="1:11" x14ac:dyDescent="0.45">
      <c r="E9" t="s">
        <v>9</v>
      </c>
      <c r="F9">
        <f>F7*22.44</f>
        <v>35.732500090568998</v>
      </c>
      <c r="J9" t="s">
        <v>13</v>
      </c>
      <c r="K9">
        <f>4.843/K8^2</f>
        <v>0.15120032765825533</v>
      </c>
    </row>
    <row r="10" spans="1:11" x14ac:dyDescent="0.45">
      <c r="E10" t="s">
        <v>10</v>
      </c>
      <c r="F10">
        <v>1.86</v>
      </c>
    </row>
    <row r="11" spans="1:11" x14ac:dyDescent="0.45">
      <c r="E11" t="s">
        <v>11</v>
      </c>
      <c r="F11">
        <f>SQRT(4.843/F10)</f>
        <v>1.6136181211365392</v>
      </c>
      <c r="J11" t="s">
        <v>9</v>
      </c>
      <c r="K11">
        <f>4*10^5</f>
        <v>400000</v>
      </c>
    </row>
    <row r="12" spans="1:11" x14ac:dyDescent="0.45">
      <c r="J12" s="1" t="s">
        <v>14</v>
      </c>
    </row>
    <row r="13" spans="1:11" x14ac:dyDescent="0.45">
      <c r="E13" t="s">
        <v>9</v>
      </c>
      <c r="F13">
        <f>F11*22.44</f>
        <v>36.209590638303943</v>
      </c>
    </row>
    <row r="14" spans="1:11" x14ac:dyDescent="0.45">
      <c r="E14" t="s">
        <v>10</v>
      </c>
      <c r="F14">
        <v>1.89</v>
      </c>
    </row>
    <row r="15" spans="1:11" x14ac:dyDescent="0.45">
      <c r="E15" t="s">
        <v>11</v>
      </c>
      <c r="F15">
        <f>SQRT(4.843/F14)</f>
        <v>1.6007604013199048</v>
      </c>
    </row>
    <row r="16" spans="1:11" x14ac:dyDescent="0.45">
      <c r="G16" s="2" t="s">
        <v>15</v>
      </c>
    </row>
    <row r="17" spans="5:6" x14ac:dyDescent="0.45">
      <c r="E17" t="s">
        <v>9</v>
      </c>
      <c r="F17">
        <f>F15*22.44</f>
        <v>35.921063405618668</v>
      </c>
    </row>
    <row r="18" spans="5:6" x14ac:dyDescent="0.45">
      <c r="E18" t="s">
        <v>10</v>
      </c>
    </row>
    <row r="19" spans="5:6" x14ac:dyDescent="0.45">
      <c r="E19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DACF-1364-45A5-BC86-FE51CFE2AEEB}">
  <dimension ref="A1:I9"/>
  <sheetViews>
    <sheetView workbookViewId="0">
      <selection sqref="A1:C9"/>
    </sheetView>
  </sheetViews>
  <sheetFormatPr defaultRowHeight="17" x14ac:dyDescent="0.45"/>
  <sheetData>
    <row r="1" spans="1:9" x14ac:dyDescent="0.45">
      <c r="A1" t="s">
        <v>16</v>
      </c>
      <c r="B1" t="s">
        <v>17</v>
      </c>
      <c r="C1" t="s">
        <v>18</v>
      </c>
      <c r="G1" t="s">
        <v>16</v>
      </c>
      <c r="H1" t="s">
        <v>17</v>
      </c>
      <c r="I1" t="s">
        <v>18</v>
      </c>
    </row>
    <row r="2" spans="1:9" x14ac:dyDescent="0.45">
      <c r="A2">
        <v>1</v>
      </c>
      <c r="B2">
        <f>EXP(C2-2)</f>
        <v>2.2255409284924674</v>
      </c>
      <c r="C2">
        <f>2.8</f>
        <v>2.8</v>
      </c>
      <c r="G2">
        <v>1</v>
      </c>
      <c r="H2">
        <f>2+LN(I2)</f>
        <v>3.0296194171811583</v>
      </c>
      <c r="I2">
        <f>2.8</f>
        <v>2.8</v>
      </c>
    </row>
    <row r="3" spans="1:9" x14ac:dyDescent="0.45">
      <c r="A3">
        <v>2</v>
      </c>
      <c r="B3">
        <f t="shared" ref="B3:B9" si="0">EXP(C3-2)</f>
        <v>1.2530003164809458</v>
      </c>
      <c r="C3">
        <f>B2</f>
        <v>2.2255409284924674</v>
      </c>
      <c r="G3">
        <v>2</v>
      </c>
      <c r="H3">
        <f t="shared" ref="H3:H9" si="1">2+LN(I3)</f>
        <v>3.108437006741616</v>
      </c>
      <c r="I3">
        <f>H2</f>
        <v>3.0296194171811583</v>
      </c>
    </row>
    <row r="4" spans="1:9" x14ac:dyDescent="0.45">
      <c r="A4">
        <v>3</v>
      </c>
      <c r="B4">
        <f t="shared" si="0"/>
        <v>0.47378593012016529</v>
      </c>
      <c r="C4">
        <f>B3</f>
        <v>1.2530003164809458</v>
      </c>
      <c r="G4">
        <v>3</v>
      </c>
      <c r="H4">
        <f t="shared" si="1"/>
        <v>3.1341200296808767</v>
      </c>
      <c r="I4">
        <f>H3</f>
        <v>3.108437006741616</v>
      </c>
    </row>
    <row r="5" spans="1:9" x14ac:dyDescent="0.45">
      <c r="A5">
        <v>4</v>
      </c>
      <c r="B5">
        <f t="shared" si="0"/>
        <v>0.21735701001297308</v>
      </c>
      <c r="C5">
        <f>B4</f>
        <v>0.47378593012016529</v>
      </c>
      <c r="G5">
        <v>4</v>
      </c>
      <c r="H5">
        <f t="shared" si="1"/>
        <v>3.1423484423966288</v>
      </c>
      <c r="I5">
        <f>H4</f>
        <v>3.1341200296808767</v>
      </c>
    </row>
    <row r="6" spans="1:9" x14ac:dyDescent="0.45">
      <c r="A6">
        <v>5</v>
      </c>
      <c r="B6">
        <f t="shared" si="0"/>
        <v>0.16819302681749335</v>
      </c>
      <c r="C6">
        <f>B5</f>
        <v>0.21735701001297308</v>
      </c>
      <c r="G6">
        <v>5</v>
      </c>
      <c r="H6">
        <f t="shared" si="1"/>
        <v>3.1449704319649463</v>
      </c>
      <c r="I6">
        <f>H5</f>
        <v>3.1423484423966288</v>
      </c>
    </row>
    <row r="7" spans="1:9" x14ac:dyDescent="0.45">
      <c r="A7">
        <v>6</v>
      </c>
      <c r="B7">
        <f t="shared" si="0"/>
        <v>0.16012396648977034</v>
      </c>
      <c r="C7">
        <f t="shared" ref="C7:C9" si="2">B6</f>
        <v>0.16819302681749335</v>
      </c>
      <c r="G7">
        <v>6</v>
      </c>
      <c r="H7">
        <f t="shared" si="1"/>
        <v>3.1458044885072374</v>
      </c>
      <c r="I7">
        <f t="shared" ref="I7:I9" si="3">H6</f>
        <v>3.1449704319649463</v>
      </c>
    </row>
    <row r="8" spans="1:9" x14ac:dyDescent="0.45">
      <c r="A8">
        <v>7</v>
      </c>
      <c r="B8">
        <f t="shared" si="0"/>
        <v>0.15883711536612852</v>
      </c>
      <c r="C8">
        <f t="shared" si="2"/>
        <v>0.16012396648977034</v>
      </c>
      <c r="G8">
        <v>7</v>
      </c>
      <c r="H8">
        <f t="shared" si="1"/>
        <v>3.1460696566487534</v>
      </c>
      <c r="I8">
        <f t="shared" si="3"/>
        <v>3.1458044885072374</v>
      </c>
    </row>
    <row r="9" spans="1:9" x14ac:dyDescent="0.45">
      <c r="A9">
        <v>8</v>
      </c>
      <c r="B9">
        <f t="shared" si="0"/>
        <v>0.1586328471053528</v>
      </c>
      <c r="C9">
        <f t="shared" si="2"/>
        <v>0.15883711536612852</v>
      </c>
      <c r="G9">
        <v>8</v>
      </c>
      <c r="H9">
        <f t="shared" si="1"/>
        <v>3.1461539457287815</v>
      </c>
      <c r="I9">
        <f t="shared" si="3"/>
        <v>3.1460696566487534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95B0-B404-4AB6-A358-C50BE896F7B0}">
  <dimension ref="A2:K14"/>
  <sheetViews>
    <sheetView workbookViewId="0">
      <selection activeCell="K11" sqref="K11"/>
    </sheetView>
  </sheetViews>
  <sheetFormatPr defaultRowHeight="17" x14ac:dyDescent="0.45"/>
  <sheetData>
    <row r="2" spans="1:11" x14ac:dyDescent="0.45">
      <c r="A2" t="s">
        <v>19</v>
      </c>
      <c r="E2" t="s">
        <v>20</v>
      </c>
    </row>
    <row r="3" spans="1:11" x14ac:dyDescent="0.45">
      <c r="A3" t="s">
        <v>16</v>
      </c>
      <c r="B3" t="s">
        <v>17</v>
      </c>
      <c r="C3" t="s">
        <v>18</v>
      </c>
      <c r="E3" t="s">
        <v>16</v>
      </c>
      <c r="F3" t="s">
        <v>17</v>
      </c>
      <c r="G3" t="s">
        <v>18</v>
      </c>
      <c r="I3" t="s">
        <v>16</v>
      </c>
      <c r="J3" t="s">
        <v>17</v>
      </c>
      <c r="K3" t="s">
        <v>18</v>
      </c>
    </row>
    <row r="4" spans="1:11" x14ac:dyDescent="0.45">
      <c r="A4">
        <v>1</v>
      </c>
      <c r="B4">
        <f>EXP(C4-2)</f>
        <v>8.2297470490200302E-3</v>
      </c>
      <c r="C4">
        <v>-2.8</v>
      </c>
      <c r="E4">
        <v>1</v>
      </c>
      <c r="F4">
        <f>EXP(G4-2)</f>
        <v>2.4596031111569494</v>
      </c>
      <c r="G4">
        <v>2.9</v>
      </c>
      <c r="I4">
        <v>1</v>
      </c>
      <c r="J4">
        <f>EXP(K4-2)</f>
        <v>3.6692966676192436</v>
      </c>
      <c r="K4">
        <v>3.3</v>
      </c>
    </row>
    <row r="5" spans="1:11" x14ac:dyDescent="0.45">
      <c r="A5">
        <v>2</v>
      </c>
      <c r="B5">
        <f t="shared" ref="B5:B11" si="0">EXP(C5-2)</f>
        <v>0.13645365402666582</v>
      </c>
      <c r="C5">
        <f>B4</f>
        <v>8.2297470490200302E-3</v>
      </c>
      <c r="E5">
        <v>2</v>
      </c>
      <c r="F5">
        <f t="shared" ref="F5:F13" si="1">EXP(G5-2)</f>
        <v>1.5834454084490308</v>
      </c>
      <c r="G5">
        <f>F4</f>
        <v>2.4596031111569494</v>
      </c>
      <c r="I5">
        <v>2</v>
      </c>
      <c r="J5">
        <f t="shared" ref="J5:J11" si="2">EXP(K5-2)</f>
        <v>5.3084328911515373</v>
      </c>
      <c r="K5">
        <f>J4</f>
        <v>3.6692966676192436</v>
      </c>
    </row>
    <row r="6" spans="1:11" x14ac:dyDescent="0.45">
      <c r="A6">
        <v>3</v>
      </c>
      <c r="B6">
        <f t="shared" si="0"/>
        <v>0.15512153911981758</v>
      </c>
      <c r="C6">
        <f>B5</f>
        <v>0.13645365402666582</v>
      </c>
      <c r="E6">
        <v>3</v>
      </c>
      <c r="F6">
        <f t="shared" si="1"/>
        <v>0.65931451881080583</v>
      </c>
      <c r="G6">
        <f>F5</f>
        <v>1.5834454084490308</v>
      </c>
      <c r="I6">
        <v>3</v>
      </c>
      <c r="J6">
        <f t="shared" si="2"/>
        <v>27.342243608509598</v>
      </c>
      <c r="K6">
        <f>J5</f>
        <v>5.3084328911515373</v>
      </c>
    </row>
    <row r="7" spans="1:11" x14ac:dyDescent="0.45">
      <c r="A7">
        <v>4</v>
      </c>
      <c r="B7">
        <f t="shared" si="0"/>
        <v>0.15804452831526075</v>
      </c>
      <c r="C7">
        <f>B6</f>
        <v>0.15512153911981758</v>
      </c>
      <c r="E7">
        <v>4</v>
      </c>
      <c r="F7">
        <f t="shared" si="1"/>
        <v>0.26166623980459341</v>
      </c>
      <c r="G7">
        <f>F6</f>
        <v>0.65931451881080583</v>
      </c>
      <c r="I7">
        <v>4</v>
      </c>
      <c r="J7">
        <f t="shared" si="2"/>
        <v>101390335053.81566</v>
      </c>
      <c r="K7">
        <f>J6</f>
        <v>27.342243608509598</v>
      </c>
    </row>
    <row r="8" spans="1:11" x14ac:dyDescent="0.45">
      <c r="A8">
        <v>5</v>
      </c>
      <c r="B8">
        <f t="shared" si="0"/>
        <v>0.15850716657785344</v>
      </c>
      <c r="C8">
        <f>B7</f>
        <v>0.15804452831526075</v>
      </c>
      <c r="E8">
        <v>5</v>
      </c>
      <c r="F8">
        <f t="shared" si="1"/>
        <v>0.17581310348388637</v>
      </c>
      <c r="G8">
        <f>F7</f>
        <v>0.26166623980459341</v>
      </c>
      <c r="I8">
        <v>5</v>
      </c>
      <c r="J8" t="e">
        <f t="shared" si="2"/>
        <v>#NUM!</v>
      </c>
      <c r="K8">
        <f>J7</f>
        <v>101390335053.81566</v>
      </c>
    </row>
    <row r="9" spans="1:11" x14ac:dyDescent="0.45">
      <c r="A9">
        <v>6</v>
      </c>
      <c r="B9">
        <f t="shared" si="0"/>
        <v>0.15858051502359802</v>
      </c>
      <c r="C9">
        <f t="shared" ref="C9:C11" si="3">B8</f>
        <v>0.15850716657785344</v>
      </c>
      <c r="E9">
        <v>6</v>
      </c>
      <c r="F9">
        <f t="shared" si="1"/>
        <v>0.16134878406582695</v>
      </c>
      <c r="G9">
        <f t="shared" ref="G9:G13" si="4">F8</f>
        <v>0.17581310348388637</v>
      </c>
      <c r="I9">
        <v>6</v>
      </c>
      <c r="J9" t="e">
        <f t="shared" si="2"/>
        <v>#NUM!</v>
      </c>
      <c r="K9" t="e">
        <f t="shared" ref="K9:K11" si="5">J8</f>
        <v>#NUM!</v>
      </c>
    </row>
    <row r="10" spans="1:11" x14ac:dyDescent="0.45">
      <c r="A10">
        <v>7</v>
      </c>
      <c r="B10">
        <f t="shared" si="0"/>
        <v>0.15859214708449193</v>
      </c>
      <c r="C10">
        <f t="shared" si="3"/>
        <v>0.15858051502359802</v>
      </c>
      <c r="E10">
        <v>7</v>
      </c>
      <c r="F10">
        <f t="shared" si="1"/>
        <v>0.1590317810473969</v>
      </c>
      <c r="G10">
        <f t="shared" si="4"/>
        <v>0.16134878406582695</v>
      </c>
      <c r="I10">
        <v>7</v>
      </c>
      <c r="J10" t="e">
        <f t="shared" si="2"/>
        <v>#NUM!</v>
      </c>
      <c r="K10" t="e">
        <f t="shared" si="5"/>
        <v>#NUM!</v>
      </c>
    </row>
    <row r="11" spans="1:11" x14ac:dyDescent="0.45">
      <c r="A11">
        <v>8</v>
      </c>
      <c r="B11">
        <f t="shared" si="0"/>
        <v>0.15859399184873332</v>
      </c>
      <c r="C11">
        <f t="shared" si="3"/>
        <v>0.15859214708449193</v>
      </c>
      <c r="E11">
        <v>8</v>
      </c>
      <c r="F11">
        <f t="shared" si="1"/>
        <v>0.1586637304824754</v>
      </c>
      <c r="G11">
        <f t="shared" si="4"/>
        <v>0.1590317810473969</v>
      </c>
      <c r="I11">
        <v>8</v>
      </c>
      <c r="J11" t="e">
        <f t="shared" si="2"/>
        <v>#NUM!</v>
      </c>
      <c r="K11" t="e">
        <f t="shared" si="5"/>
        <v>#NUM!</v>
      </c>
    </row>
    <row r="12" spans="1:11" x14ac:dyDescent="0.45">
      <c r="C12" t="s">
        <v>22</v>
      </c>
      <c r="E12">
        <v>9</v>
      </c>
      <c r="F12">
        <f t="shared" si="1"/>
        <v>0.15860534495191161</v>
      </c>
      <c r="G12">
        <f t="shared" si="4"/>
        <v>0.1586637304824754</v>
      </c>
      <c r="K12" t="s">
        <v>21</v>
      </c>
    </row>
    <row r="13" spans="1:11" x14ac:dyDescent="0.45">
      <c r="E13">
        <v>10</v>
      </c>
      <c r="F13">
        <f t="shared" si="1"/>
        <v>0.15859608496502359</v>
      </c>
      <c r="G13">
        <f t="shared" si="4"/>
        <v>0.15860534495191161</v>
      </c>
    </row>
    <row r="14" spans="1:11" x14ac:dyDescent="0.45">
      <c r="G14" t="s">
        <v>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15A3-5F5A-49A8-911A-2B6DA0E949AD}">
  <dimension ref="A1:G14"/>
  <sheetViews>
    <sheetView workbookViewId="0">
      <selection activeCell="F14" sqref="F14"/>
    </sheetView>
  </sheetViews>
  <sheetFormatPr defaultRowHeight="17" x14ac:dyDescent="0.45"/>
  <sheetData>
    <row r="1" spans="1:7" x14ac:dyDescent="0.45">
      <c r="A1" t="s">
        <v>20</v>
      </c>
      <c r="B1">
        <v>0.4</v>
      </c>
      <c r="E1" t="s">
        <v>29</v>
      </c>
      <c r="F1">
        <v>0.6</v>
      </c>
    </row>
    <row r="2" spans="1:7" x14ac:dyDescent="0.45">
      <c r="A2" t="s">
        <v>16</v>
      </c>
      <c r="B2" t="s">
        <v>17</v>
      </c>
      <c r="C2" t="s">
        <v>18</v>
      </c>
      <c r="E2" t="s">
        <v>16</v>
      </c>
      <c r="F2" t="s">
        <v>17</v>
      </c>
      <c r="G2" t="s">
        <v>18</v>
      </c>
    </row>
    <row r="3" spans="1:7" x14ac:dyDescent="0.45">
      <c r="A3">
        <v>1</v>
      </c>
      <c r="B3">
        <f>C3-$B$1*(C3^2-4)</f>
        <v>1.784</v>
      </c>
      <c r="C3">
        <v>0.2</v>
      </c>
      <c r="E3">
        <v>1</v>
      </c>
      <c r="F3">
        <f>G3-$F$1*(G3^2-4)</f>
        <v>2.5760000000000001</v>
      </c>
      <c r="G3">
        <v>0.2</v>
      </c>
    </row>
    <row r="4" spans="1:7" x14ac:dyDescent="0.45">
      <c r="A4">
        <v>2</v>
      </c>
      <c r="B4">
        <f t="shared" ref="B4:B12" si="0">C4-$B$1*(C4^2-4)</f>
        <v>2.1109375999999997</v>
      </c>
      <c r="C4">
        <f>B3</f>
        <v>1.784</v>
      </c>
      <c r="E4">
        <v>2</v>
      </c>
      <c r="F4">
        <f t="shared" ref="F4:F12" si="1">G4-$F$1*(G4^2-4)</f>
        <v>0.9945343999999996</v>
      </c>
      <c r="G4">
        <f>F3</f>
        <v>2.5760000000000001</v>
      </c>
    </row>
    <row r="5" spans="1:7" x14ac:dyDescent="0.45">
      <c r="A5">
        <v>3</v>
      </c>
      <c r="B5">
        <f t="shared" si="0"/>
        <v>1.9285145795624963</v>
      </c>
      <c r="C5">
        <f t="shared" ref="C5:C12" si="2">B4</f>
        <v>2.1109375999999997</v>
      </c>
      <c r="E5">
        <v>3</v>
      </c>
      <c r="F5">
        <f t="shared" si="1"/>
        <v>2.8010751963299843</v>
      </c>
      <c r="G5">
        <f t="shared" ref="G5:G12" si="3">F4</f>
        <v>0.9945343999999996</v>
      </c>
    </row>
    <row r="6" spans="1:7" x14ac:dyDescent="0.45">
      <c r="A6">
        <v>4</v>
      </c>
      <c r="B6">
        <f t="shared" si="0"/>
        <v>2.0408471861284516</v>
      </c>
      <c r="C6">
        <f t="shared" si="2"/>
        <v>1.9285145795624963</v>
      </c>
      <c r="E6">
        <v>4</v>
      </c>
      <c r="F6">
        <f t="shared" si="1"/>
        <v>0.49346184303294871</v>
      </c>
      <c r="G6">
        <f t="shared" si="3"/>
        <v>2.8010751963299843</v>
      </c>
    </row>
    <row r="7" spans="1:7" x14ac:dyDescent="0.45">
      <c r="A7">
        <v>5</v>
      </c>
      <c r="B7">
        <f t="shared" si="0"/>
        <v>1.9748242912770839</v>
      </c>
      <c r="C7">
        <f t="shared" si="2"/>
        <v>2.0408471861284516</v>
      </c>
      <c r="E7">
        <v>5</v>
      </c>
      <c r="F7">
        <f t="shared" si="1"/>
        <v>2.7473590887152639</v>
      </c>
      <c r="G7">
        <f t="shared" si="3"/>
        <v>0.49346184303294871</v>
      </c>
    </row>
    <row r="8" spans="1:7" x14ac:dyDescent="0.45">
      <c r="A8">
        <v>6</v>
      </c>
      <c r="B8">
        <f t="shared" si="0"/>
        <v>2.0148518987098694</v>
      </c>
      <c r="C8">
        <f t="shared" si="2"/>
        <v>1.9748242912770839</v>
      </c>
      <c r="E8">
        <v>6</v>
      </c>
      <c r="F8">
        <f t="shared" si="1"/>
        <v>0.61856991130744499</v>
      </c>
      <c r="G8">
        <f t="shared" si="3"/>
        <v>2.7473590887152639</v>
      </c>
    </row>
    <row r="9" spans="1:7" x14ac:dyDescent="0.45">
      <c r="A9">
        <v>7</v>
      </c>
      <c r="B9">
        <f t="shared" si="0"/>
        <v>1.9910006292159632</v>
      </c>
      <c r="C9">
        <f t="shared" si="2"/>
        <v>2.0148518987098694</v>
      </c>
      <c r="E9">
        <v>7</v>
      </c>
      <c r="F9">
        <f t="shared" si="1"/>
        <v>2.7889926702025045</v>
      </c>
      <c r="G9">
        <f t="shared" si="3"/>
        <v>0.61856991130744499</v>
      </c>
    </row>
    <row r="10" spans="1:7" x14ac:dyDescent="0.45">
      <c r="A10">
        <v>8</v>
      </c>
      <c r="B10">
        <f t="shared" si="0"/>
        <v>2.0053672270006189</v>
      </c>
      <c r="C10">
        <f t="shared" si="2"/>
        <v>1.9910006292159632</v>
      </c>
      <c r="E10">
        <v>8</v>
      </c>
      <c r="F10">
        <f t="shared" si="1"/>
        <v>0.52190460153652696</v>
      </c>
      <c r="G10">
        <f t="shared" si="3"/>
        <v>2.7889926702025045</v>
      </c>
    </row>
    <row r="11" spans="1:7" x14ac:dyDescent="0.45">
      <c r="A11">
        <v>9</v>
      </c>
      <c r="B11">
        <f t="shared" si="0"/>
        <v>1.9967681409493583</v>
      </c>
      <c r="C11">
        <f t="shared" si="2"/>
        <v>2.0053672270006189</v>
      </c>
      <c r="E11">
        <v>9</v>
      </c>
      <c r="F11">
        <f t="shared" si="1"/>
        <v>2.7584739536735263</v>
      </c>
      <c r="G11">
        <f t="shared" si="3"/>
        <v>0.52190460153652696</v>
      </c>
    </row>
    <row r="12" spans="1:7" x14ac:dyDescent="0.45">
      <c r="A12">
        <v>10</v>
      </c>
      <c r="B12">
        <f t="shared" si="0"/>
        <v>2.001934937465216</v>
      </c>
      <c r="C12">
        <f t="shared" si="2"/>
        <v>1.9967681409493583</v>
      </c>
      <c r="E12">
        <v>10</v>
      </c>
      <c r="F12">
        <f t="shared" si="1"/>
        <v>0.59296682181637284</v>
      </c>
      <c r="G12">
        <f t="shared" si="3"/>
        <v>2.7584739536735263</v>
      </c>
    </row>
    <row r="14" spans="1:7" x14ac:dyDescent="0.45">
      <c r="C14" t="s">
        <v>22</v>
      </c>
      <c r="G14" t="s">
        <v>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408F-E001-432D-B432-ADD636BA71AA}">
  <dimension ref="A1:G10"/>
  <sheetViews>
    <sheetView tabSelected="1" workbookViewId="0">
      <selection activeCell="I14" sqref="I14"/>
    </sheetView>
  </sheetViews>
  <sheetFormatPr defaultRowHeight="17" x14ac:dyDescent="0.45"/>
  <sheetData>
    <row r="1" spans="1:7" x14ac:dyDescent="0.45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45">
      <c r="A2" t="s">
        <v>23</v>
      </c>
      <c r="B2">
        <v>100</v>
      </c>
      <c r="C2">
        <f>B2+F2</f>
        <v>100</v>
      </c>
      <c r="D2">
        <f>C2*0.3</f>
        <v>30</v>
      </c>
      <c r="E2">
        <f>D2*0.01</f>
        <v>0.3</v>
      </c>
      <c r="F2" s="3">
        <v>0</v>
      </c>
    </row>
    <row r="3" spans="1:7" x14ac:dyDescent="0.45">
      <c r="A3" t="s">
        <v>24</v>
      </c>
      <c r="B3">
        <v>0</v>
      </c>
      <c r="C3">
        <f ca="1">F3+B3</f>
        <v>5.2406647585625201</v>
      </c>
      <c r="D3">
        <f ca="1">C2*0.7+C3</f>
        <v>104.81392099773348</v>
      </c>
      <c r="E3">
        <f ca="1">D3*0.95</f>
        <v>99.573224947846796</v>
      </c>
      <c r="F3">
        <f ca="1">D3*0.05</f>
        <v>5.2406960498866741</v>
      </c>
    </row>
    <row r="4" spans="1:7" x14ac:dyDescent="0.45">
      <c r="A4" t="s">
        <v>25</v>
      </c>
      <c r="B4">
        <f>SUM(B2:B3)</f>
        <v>100</v>
      </c>
      <c r="C4">
        <f ca="1">SUM(C2:C3)</f>
        <v>0</v>
      </c>
      <c r="D4">
        <f ca="1">SUM(D2:D3)</f>
        <v>0</v>
      </c>
      <c r="E4">
        <f ca="1">SUM(E2:E3)</f>
        <v>0</v>
      </c>
      <c r="F4">
        <f ca="1">SUM(F2:F3)</f>
        <v>47.48820619707778</v>
      </c>
    </row>
    <row r="6" spans="1:7" x14ac:dyDescent="0.45">
      <c r="A6" t="s">
        <v>26</v>
      </c>
      <c r="C6" t="s">
        <v>30</v>
      </c>
    </row>
    <row r="7" spans="1:7" x14ac:dyDescent="0.45">
      <c r="B7">
        <v>1</v>
      </c>
      <c r="C7" t="s">
        <v>27</v>
      </c>
      <c r="D7" t="s">
        <v>28</v>
      </c>
      <c r="E7">
        <v>3</v>
      </c>
      <c r="F7">
        <v>4</v>
      </c>
      <c r="G7">
        <v>5</v>
      </c>
    </row>
    <row r="8" spans="1:7" x14ac:dyDescent="0.45">
      <c r="A8" t="s">
        <v>23</v>
      </c>
      <c r="B8">
        <v>100</v>
      </c>
      <c r="C8">
        <f>B8+G8</f>
        <v>142.24751066856311</v>
      </c>
      <c r="D8">
        <v>142.24751066856271</v>
      </c>
      <c r="E8">
        <f>D8*0.3</f>
        <v>42.674253200568813</v>
      </c>
      <c r="F8">
        <f>E8*0.01</f>
        <v>0.42674253200568812</v>
      </c>
      <c r="G8" s="3">
        <f>E8*0.99</f>
        <v>42.247510668563123</v>
      </c>
    </row>
    <row r="9" spans="1:7" x14ac:dyDescent="0.45">
      <c r="A9" t="s">
        <v>24</v>
      </c>
      <c r="B9">
        <v>0</v>
      </c>
      <c r="C9">
        <f>G9+B9</f>
        <v>5.2406977614733634</v>
      </c>
      <c r="D9">
        <v>5.2406977614733625</v>
      </c>
      <c r="E9">
        <f>D8*0.7+D9</f>
        <v>104.81395522946725</v>
      </c>
      <c r="F9">
        <f>E9*0.95</f>
        <v>99.573257467993884</v>
      </c>
      <c r="G9">
        <f>E9*0.05</f>
        <v>5.2406977614733634</v>
      </c>
    </row>
    <row r="10" spans="1:7" x14ac:dyDescent="0.45">
      <c r="A10" t="s">
        <v>25</v>
      </c>
      <c r="B10">
        <f>SUM(B8:B9)</f>
        <v>100</v>
      </c>
      <c r="C10">
        <f t="shared" ref="C10:F10" si="0">SUM(C8:C9)</f>
        <v>147.48820843003648</v>
      </c>
      <c r="D10">
        <f t="shared" si="0"/>
        <v>147.48820843003608</v>
      </c>
      <c r="E10">
        <f t="shared" si="0"/>
        <v>147.48820843003608</v>
      </c>
      <c r="F10">
        <f t="shared" si="0"/>
        <v>99.999999999999574</v>
      </c>
      <c r="G10">
        <f>SUM(G8:G9)</f>
        <v>47.488208430036487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ex12.2,3</vt:lpstr>
      <vt:lpstr>ex12.4</vt:lpstr>
      <vt:lpstr>ex12.5</vt:lpstr>
      <vt:lpstr>ex12.6</vt:lpstr>
      <vt:lpstr>ex12.12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이윤성</dc:creator>
  <cp:lastModifiedBy>이 윤성</cp:lastModifiedBy>
  <dcterms:created xsi:type="dcterms:W3CDTF">2020-11-26T04:25:38Z</dcterms:created>
  <dcterms:modified xsi:type="dcterms:W3CDTF">2020-12-03T04:31:10Z</dcterms:modified>
</cp:coreProperties>
</file>