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윤성\OneDrive\화학공학\4학년2학기\화공전산\hw6\"/>
    </mc:Choice>
  </mc:AlternateContent>
  <xr:revisionPtr revIDLastSave="440" documentId="13_ncr:40009_{F9F1C750-10CA-446D-B008-9A25B782AA67}" xr6:coauthVersionLast="45" xr6:coauthVersionMax="45" xr10:uidLastSave="{23BFFD59-26F6-4E39-955C-38895FA647E5}"/>
  <bookViews>
    <workbookView xWindow="-110" yWindow="-110" windowWidth="19420" windowHeight="11020" firstSheet="2" activeTab="2" xr2:uid="{00000000-000D-0000-FFFF-FFFF00000000}"/>
  </bookViews>
  <sheets>
    <sheet name="6.1" sheetId="1" r:id="rId1"/>
    <sheet name="6.1(선형맞춤)" sheetId="2" r:id="rId2"/>
    <sheet name="6.1(비선형맞춤)" sheetId="3" r:id="rId3"/>
    <sheet name="6.1비교" sheetId="4" r:id="rId4"/>
  </sheets>
  <definedNames>
    <definedName name="solver_adj" localSheetId="2" hidden="1">'6.1(비선형맞춤)'!$D$1:$D$2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'6.1(비선형맞춤)'!$F$29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4" l="1"/>
  <c r="G8" i="4"/>
  <c r="G9" i="4"/>
  <c r="H9" i="4" s="1"/>
  <c r="G10" i="4"/>
  <c r="H10" i="4" s="1"/>
  <c r="G11" i="4"/>
  <c r="G12" i="4"/>
  <c r="G13" i="4"/>
  <c r="H13" i="4" s="1"/>
  <c r="G14" i="4"/>
  <c r="H14" i="4" s="1"/>
  <c r="G15" i="4"/>
  <c r="G16" i="4"/>
  <c r="G17" i="4"/>
  <c r="H17" i="4" s="1"/>
  <c r="G18" i="4"/>
  <c r="H18" i="4" s="1"/>
  <c r="G19" i="4"/>
  <c r="G20" i="4"/>
  <c r="G21" i="4"/>
  <c r="H21" i="4" s="1"/>
  <c r="G22" i="4"/>
  <c r="H22" i="4" s="1"/>
  <c r="G23" i="4"/>
  <c r="G24" i="4"/>
  <c r="G25" i="4"/>
  <c r="H25" i="4" s="1"/>
  <c r="G26" i="4"/>
  <c r="H26" i="4" s="1"/>
  <c r="G27" i="4"/>
  <c r="G28" i="4"/>
  <c r="G29" i="4"/>
  <c r="H29" i="4" s="1"/>
  <c r="G6" i="4"/>
  <c r="H6" i="4" s="1"/>
  <c r="H7" i="4"/>
  <c r="H8" i="4"/>
  <c r="H11" i="4"/>
  <c r="H12" i="4"/>
  <c r="H15" i="4"/>
  <c r="H16" i="4"/>
  <c r="H19" i="4"/>
  <c r="H20" i="4"/>
  <c r="H23" i="4"/>
  <c r="H24" i="4"/>
  <c r="H27" i="4"/>
  <c r="H28" i="4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6" i="4"/>
  <c r="F6" i="4" s="1"/>
  <c r="F26" i="2"/>
  <c r="B26" i="2"/>
  <c r="C26" i="2"/>
  <c r="D26" i="2"/>
  <c r="E26" i="2"/>
  <c r="G26" i="2"/>
  <c r="D6" i="3"/>
  <c r="F6" i="3" s="1"/>
  <c r="D7" i="3"/>
  <c r="F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15" i="3"/>
  <c r="F15" i="3" s="1"/>
  <c r="D16" i="3"/>
  <c r="F16" i="3" s="1"/>
  <c r="D17" i="3"/>
  <c r="F17" i="3" s="1"/>
  <c r="D18" i="3"/>
  <c r="F18" i="3" s="1"/>
  <c r="D19" i="3"/>
  <c r="F19" i="3" s="1"/>
  <c r="D20" i="3"/>
  <c r="F20" i="3" s="1"/>
  <c r="D21" i="3"/>
  <c r="F21" i="3" s="1"/>
  <c r="D22" i="3"/>
  <c r="F22" i="3" s="1"/>
  <c r="D23" i="3"/>
  <c r="F23" i="3" s="1"/>
  <c r="D24" i="3"/>
  <c r="F24" i="3" s="1"/>
  <c r="D25" i="3"/>
  <c r="F25" i="3" s="1"/>
  <c r="D26" i="3"/>
  <c r="F26" i="3" s="1"/>
  <c r="D27" i="3"/>
  <c r="F27" i="3" s="1"/>
  <c r="D28" i="3"/>
  <c r="F28" i="3" s="1"/>
  <c r="D5" i="3"/>
  <c r="F5" i="3" s="1"/>
  <c r="F30" i="4" l="1"/>
  <c r="H30" i="4"/>
  <c r="F29" i="3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" i="2"/>
  <c r="F13" i="2" l="1"/>
  <c r="L6" i="2"/>
  <c r="E25" i="2"/>
  <c r="F25" i="2" s="1"/>
  <c r="D25" i="2"/>
  <c r="G25" i="2" s="1"/>
  <c r="E24" i="2"/>
  <c r="F24" i="2" s="1"/>
  <c r="D24" i="2"/>
  <c r="E23" i="2"/>
  <c r="F23" i="2" s="1"/>
  <c r="D23" i="2"/>
  <c r="G23" i="2" s="1"/>
  <c r="E22" i="2"/>
  <c r="F22" i="2" s="1"/>
  <c r="D22" i="2"/>
  <c r="E21" i="2"/>
  <c r="F21" i="2" s="1"/>
  <c r="D21" i="2"/>
  <c r="G21" i="2" s="1"/>
  <c r="E20" i="2"/>
  <c r="F20" i="2" s="1"/>
  <c r="D20" i="2"/>
  <c r="E19" i="2"/>
  <c r="F19" i="2" s="1"/>
  <c r="D19" i="2"/>
  <c r="G19" i="2" s="1"/>
  <c r="E18" i="2"/>
  <c r="F18" i="2" s="1"/>
  <c r="D18" i="2"/>
  <c r="E17" i="2"/>
  <c r="F17" i="2" s="1"/>
  <c r="D17" i="2"/>
  <c r="G17" i="2" s="1"/>
  <c r="E16" i="2"/>
  <c r="F16" i="2" s="1"/>
  <c r="D16" i="2"/>
  <c r="E15" i="2"/>
  <c r="F15" i="2" s="1"/>
  <c r="D15" i="2"/>
  <c r="G15" i="2" s="1"/>
  <c r="E14" i="2"/>
  <c r="F14" i="2" s="1"/>
  <c r="D14" i="2"/>
  <c r="E13" i="2"/>
  <c r="D13" i="2"/>
  <c r="G13" i="2" s="1"/>
  <c r="E12" i="2"/>
  <c r="F12" i="2" s="1"/>
  <c r="D12" i="2"/>
  <c r="E11" i="2"/>
  <c r="F11" i="2" s="1"/>
  <c r="D11" i="2"/>
  <c r="G11" i="2" s="1"/>
  <c r="E10" i="2"/>
  <c r="F10" i="2" s="1"/>
  <c r="D10" i="2"/>
  <c r="E9" i="2"/>
  <c r="F9" i="2" s="1"/>
  <c r="D9" i="2"/>
  <c r="G9" i="2" s="1"/>
  <c r="E8" i="2"/>
  <c r="F8" i="2" s="1"/>
  <c r="D8" i="2"/>
  <c r="E7" i="2"/>
  <c r="F7" i="2" s="1"/>
  <c r="D7" i="2"/>
  <c r="G7" i="2" s="1"/>
  <c r="E6" i="2"/>
  <c r="F6" i="2" s="1"/>
  <c r="D6" i="2"/>
  <c r="E5" i="2"/>
  <c r="F5" i="2" s="1"/>
  <c r="D5" i="2"/>
  <c r="G5" i="2" s="1"/>
  <c r="E4" i="2"/>
  <c r="F4" i="2" s="1"/>
  <c r="D4" i="2"/>
  <c r="E3" i="2"/>
  <c r="F3" i="2" s="1"/>
  <c r="D3" i="2"/>
  <c r="G3" i="2" s="1"/>
  <c r="E2" i="2"/>
  <c r="F2" i="2" s="1"/>
  <c r="D2" i="2"/>
  <c r="O6" i="2" l="1"/>
  <c r="G4" i="2"/>
  <c r="G6" i="2"/>
  <c r="G8" i="2"/>
  <c r="G10" i="2"/>
  <c r="G12" i="2"/>
  <c r="G14" i="2"/>
  <c r="G16" i="2"/>
  <c r="G18" i="2"/>
  <c r="G20" i="2"/>
  <c r="G22" i="2"/>
  <c r="G24" i="2"/>
  <c r="M7" i="2"/>
  <c r="G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O7" i="2" l="1"/>
  <c r="L7" i="2"/>
  <c r="M6" i="2"/>
  <c r="L10" i="2" s="1" a="1"/>
  <c r="L10" i="2" s="1"/>
  <c r="O10" i="2" s="1" a="1"/>
  <c r="O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<sst xmlns="http://schemas.openxmlformats.org/spreadsheetml/2006/main" count="55" uniqueCount="31">
  <si>
    <t>i</t>
  </si>
  <si>
    <t>xi</t>
  </si>
  <si>
    <t>yi</t>
  </si>
  <si>
    <t>ln(yi)</t>
    <phoneticPr fontId="18" type="noConversion"/>
  </si>
  <si>
    <t>ln(xi)</t>
    <phoneticPr fontId="18" type="noConversion"/>
  </si>
  <si>
    <t>Matrix</t>
    <phoneticPr fontId="18" type="noConversion"/>
  </si>
  <si>
    <t>sum</t>
    <phoneticPr fontId="18" type="noConversion"/>
  </si>
  <si>
    <t>(ln(xi))^2</t>
    <phoneticPr fontId="18" type="noConversion"/>
  </si>
  <si>
    <t>b</t>
    <phoneticPr fontId="18" type="noConversion"/>
  </si>
  <si>
    <t>ln(xi)*ln(yi)</t>
    <phoneticPr fontId="18" type="noConversion"/>
  </si>
  <si>
    <t>Minverse</t>
    <phoneticPr fontId="18" type="noConversion"/>
  </si>
  <si>
    <t>a</t>
    <phoneticPr fontId="18" type="noConversion"/>
  </si>
  <si>
    <t>a1</t>
    <phoneticPr fontId="18" type="noConversion"/>
  </si>
  <si>
    <t>a2</t>
    <phoneticPr fontId="18" type="noConversion"/>
  </si>
  <si>
    <t>식</t>
    <phoneticPr fontId="18" type="noConversion"/>
  </si>
  <si>
    <t>ln(yi) = a1 + a2*ln(xi)</t>
    <phoneticPr fontId="18" type="noConversion"/>
  </si>
  <si>
    <t>ln(yi) = -0.10864 + 1.150086*ln(xi)</t>
    <phoneticPr fontId="18" type="noConversion"/>
  </si>
  <si>
    <t>상대오차</t>
    <phoneticPr fontId="18" type="noConversion"/>
  </si>
  <si>
    <t>곡선맞춤</t>
    <phoneticPr fontId="18" type="noConversion"/>
  </si>
  <si>
    <t>Ei</t>
    <phoneticPr fontId="18" type="noConversion"/>
  </si>
  <si>
    <r>
      <rPr>
        <sz val="11"/>
        <color theme="1"/>
        <rFont val="Calibri"/>
        <family val="2"/>
        <charset val="161"/>
      </rPr>
      <t>ε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Calibri"/>
        <family val="2"/>
      </rPr>
      <t>a,b)</t>
    </r>
    <phoneticPr fontId="18" type="noConversion"/>
  </si>
  <si>
    <t>a1</t>
  </si>
  <si>
    <t>a2</t>
  </si>
  <si>
    <t>비선형맞춤(절대오차)</t>
    <phoneticPr fontId="18" type="noConversion"/>
  </si>
  <si>
    <t>선형맞춤(상대오차)</t>
    <phoneticPr fontId="18" type="noConversion"/>
  </si>
  <si>
    <t>y=a1*x^(a2)</t>
    <phoneticPr fontId="18" type="noConversion"/>
  </si>
  <si>
    <t>비선형맞춤</t>
    <phoneticPr fontId="18" type="noConversion"/>
  </si>
  <si>
    <t>선형맞춤</t>
    <phoneticPr fontId="18" type="noConversion"/>
  </si>
  <si>
    <t>ei</t>
    <phoneticPr fontId="18" type="noConversion"/>
  </si>
  <si>
    <t>선형맞춤의 절대오차</t>
    <phoneticPr fontId="18" type="noConversion"/>
  </si>
  <si>
    <t>비선형맞춤의 절대오차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</si>
</sst>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</font>
    <font>
      <sz val="11"/>
      <color theme="1"/>
      <name val="맑은 고딕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quotePrefix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22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2" fillId="33" borderId="14" xfId="0" applyFont="1" applyFill="1" applyBorder="1">
      <alignment vertical="center"/>
    </xf>
    <xf numFmtId="0" fontId="0" fillId="3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1. y=ax+b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y=ax+b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8553574096697925E-2"/>
                  <c:y val="0.187908065105108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'6.1'!$B$2:$B$25</c:f>
              <c:numCache>
                <c:formatCode>General</c:formatCode>
                <c:ptCount val="24"/>
                <c:pt idx="0">
                  <c:v>5.6000000000000001E-2</c:v>
                </c:pt>
                <c:pt idx="1">
                  <c:v>0.111</c:v>
                </c:pt>
                <c:pt idx="2">
                  <c:v>0.22600000000000001</c:v>
                </c:pt>
                <c:pt idx="3">
                  <c:v>0.23</c:v>
                </c:pt>
                <c:pt idx="4">
                  <c:v>0.27500000000000002</c:v>
                </c:pt>
                <c:pt idx="5">
                  <c:v>0.34200000000000003</c:v>
                </c:pt>
                <c:pt idx="6">
                  <c:v>0.41199999999999998</c:v>
                </c:pt>
                <c:pt idx="7">
                  <c:v>0.45500000000000002</c:v>
                </c:pt>
                <c:pt idx="8">
                  <c:v>0.51500000000000001</c:v>
                </c:pt>
                <c:pt idx="9">
                  <c:v>0.56200000000000006</c:v>
                </c:pt>
                <c:pt idx="10">
                  <c:v>0.59499999999999997</c:v>
                </c:pt>
                <c:pt idx="11">
                  <c:v>0.65200000000000002</c:v>
                </c:pt>
                <c:pt idx="12">
                  <c:v>0.73</c:v>
                </c:pt>
                <c:pt idx="13">
                  <c:v>0.75</c:v>
                </c:pt>
                <c:pt idx="14">
                  <c:v>0.77500000000000002</c:v>
                </c:pt>
                <c:pt idx="15">
                  <c:v>0.82499999999999996</c:v>
                </c:pt>
                <c:pt idx="16">
                  <c:v>0.83399999999999996</c:v>
                </c:pt>
                <c:pt idx="17">
                  <c:v>0.86199999999999999</c:v>
                </c:pt>
                <c:pt idx="18">
                  <c:v>0.89200000000000002</c:v>
                </c:pt>
                <c:pt idx="19">
                  <c:v>0.92</c:v>
                </c:pt>
                <c:pt idx="20">
                  <c:v>0.92100000000000004</c:v>
                </c:pt>
                <c:pt idx="21">
                  <c:v>0.96399999999999997</c:v>
                </c:pt>
                <c:pt idx="22">
                  <c:v>0.98399999999999999</c:v>
                </c:pt>
                <c:pt idx="23">
                  <c:v>1</c:v>
                </c:pt>
              </c:numCache>
            </c:numRef>
          </c:xVal>
          <c:yVal>
            <c:numRef>
              <c:f>'6.1'!$C$2:$C$25</c:f>
              <c:numCache>
                <c:formatCode>General</c:formatCode>
                <c:ptCount val="24"/>
                <c:pt idx="0">
                  <c:v>3.7999999999999999E-2</c:v>
                </c:pt>
                <c:pt idx="1">
                  <c:v>7.2999999999999995E-2</c:v>
                </c:pt>
                <c:pt idx="2">
                  <c:v>0.17449999999999999</c:v>
                </c:pt>
                <c:pt idx="3">
                  <c:v>0.15049999999999999</c:v>
                </c:pt>
                <c:pt idx="4">
                  <c:v>0.2145</c:v>
                </c:pt>
                <c:pt idx="5">
                  <c:v>0.23949999999999999</c:v>
                </c:pt>
                <c:pt idx="6">
                  <c:v>0.27450000000000002</c:v>
                </c:pt>
                <c:pt idx="7">
                  <c:v>0.33350000000000002</c:v>
                </c:pt>
                <c:pt idx="8">
                  <c:v>0.35449999999999998</c:v>
                </c:pt>
                <c:pt idx="9">
                  <c:v>0.42749999999999999</c:v>
                </c:pt>
                <c:pt idx="10">
                  <c:v>0.4345</c:v>
                </c:pt>
                <c:pt idx="11">
                  <c:v>0.54449999999999998</c:v>
                </c:pt>
                <c:pt idx="12">
                  <c:v>0.57450000000000001</c:v>
                </c:pt>
                <c:pt idx="13">
                  <c:v>0.65049999999999997</c:v>
                </c:pt>
                <c:pt idx="14">
                  <c:v>0.64449999999999996</c:v>
                </c:pt>
                <c:pt idx="15">
                  <c:v>0.71950000000000003</c:v>
                </c:pt>
                <c:pt idx="16">
                  <c:v>0.76349999999999996</c:v>
                </c:pt>
                <c:pt idx="17">
                  <c:v>0.77949999999999997</c:v>
                </c:pt>
                <c:pt idx="18">
                  <c:v>0.82950000000000002</c:v>
                </c:pt>
                <c:pt idx="19">
                  <c:v>0.87949999999999995</c:v>
                </c:pt>
                <c:pt idx="20">
                  <c:v>0.87849999999999995</c:v>
                </c:pt>
                <c:pt idx="21">
                  <c:v>0.95950000000000002</c:v>
                </c:pt>
                <c:pt idx="22">
                  <c:v>0.99450000000000005</c:v>
                </c:pt>
                <c:pt idx="23">
                  <c:v>0.99850000000000005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67-4DFB-8FFD-2CD13DBA8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926751"/>
        <c:axId val="357726399"/>
      </c:scatterChart>
      <c:valAx>
        <c:axId val="36192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7726399"/>
        <c:crosses val="autoZero"/>
        <c:crossBetween val="midCat"/>
      </c:valAx>
      <c:valAx>
        <c:axId val="35772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192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2.</a:t>
            </a:r>
            <a:r>
              <a:rPr lang="en-US" altLang="ko-KR" baseline="0"/>
              <a:t> (11.1)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ln(yi) = a + b(xi)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4460661952131058E-2"/>
                  <c:y val="0.205905723159389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'6.1'!$B$2:$B$25</c:f>
              <c:numCache>
                <c:formatCode>General</c:formatCode>
                <c:ptCount val="24"/>
                <c:pt idx="0">
                  <c:v>5.6000000000000001E-2</c:v>
                </c:pt>
                <c:pt idx="1">
                  <c:v>0.111</c:v>
                </c:pt>
                <c:pt idx="2">
                  <c:v>0.22600000000000001</c:v>
                </c:pt>
                <c:pt idx="3">
                  <c:v>0.23</c:v>
                </c:pt>
                <c:pt idx="4">
                  <c:v>0.27500000000000002</c:v>
                </c:pt>
                <c:pt idx="5">
                  <c:v>0.34200000000000003</c:v>
                </c:pt>
                <c:pt idx="6">
                  <c:v>0.41199999999999998</c:v>
                </c:pt>
                <c:pt idx="7">
                  <c:v>0.45500000000000002</c:v>
                </c:pt>
                <c:pt idx="8">
                  <c:v>0.51500000000000001</c:v>
                </c:pt>
                <c:pt idx="9">
                  <c:v>0.56200000000000006</c:v>
                </c:pt>
                <c:pt idx="10">
                  <c:v>0.59499999999999997</c:v>
                </c:pt>
                <c:pt idx="11">
                  <c:v>0.65200000000000002</c:v>
                </c:pt>
                <c:pt idx="12">
                  <c:v>0.73</c:v>
                </c:pt>
                <c:pt idx="13">
                  <c:v>0.75</c:v>
                </c:pt>
                <c:pt idx="14">
                  <c:v>0.77500000000000002</c:v>
                </c:pt>
                <c:pt idx="15">
                  <c:v>0.82499999999999996</c:v>
                </c:pt>
                <c:pt idx="16">
                  <c:v>0.83399999999999996</c:v>
                </c:pt>
                <c:pt idx="17">
                  <c:v>0.86199999999999999</c:v>
                </c:pt>
                <c:pt idx="18">
                  <c:v>0.89200000000000002</c:v>
                </c:pt>
                <c:pt idx="19">
                  <c:v>0.92</c:v>
                </c:pt>
                <c:pt idx="20">
                  <c:v>0.92100000000000004</c:v>
                </c:pt>
                <c:pt idx="21">
                  <c:v>0.96399999999999997</c:v>
                </c:pt>
                <c:pt idx="22">
                  <c:v>0.98399999999999999</c:v>
                </c:pt>
                <c:pt idx="23">
                  <c:v>1</c:v>
                </c:pt>
              </c:numCache>
            </c:numRef>
          </c:xVal>
          <c:yVal>
            <c:numRef>
              <c:f>'6.1'!$D$2:$D$25</c:f>
              <c:numCache>
                <c:formatCode>General</c:formatCode>
                <c:ptCount val="24"/>
                <c:pt idx="0">
                  <c:v>-3.2701691192557512</c:v>
                </c:pt>
                <c:pt idx="1">
                  <c:v>-2.6172958378337459</c:v>
                </c:pt>
                <c:pt idx="2">
                  <c:v>-1.7458305373396552</c:v>
                </c:pt>
                <c:pt idx="3">
                  <c:v>-1.8937921947932066</c:v>
                </c:pt>
                <c:pt idx="4">
                  <c:v>-1.5394455406140655</c:v>
                </c:pt>
                <c:pt idx="5">
                  <c:v>-1.4292018621311671</c:v>
                </c:pt>
                <c:pt idx="6">
                  <c:v>-1.2928040180325517</c:v>
                </c:pt>
                <c:pt idx="7">
                  <c:v>-1.0981124136264586</c:v>
                </c:pt>
                <c:pt idx="8">
                  <c:v>-1.037046933009955</c:v>
                </c:pt>
                <c:pt idx="9">
                  <c:v>-0.84980099060532222</c:v>
                </c:pt>
                <c:pt idx="10">
                  <c:v>-0.83355933427669038</c:v>
                </c:pt>
                <c:pt idx="11">
                  <c:v>-0.60788733660912198</c:v>
                </c:pt>
                <c:pt idx="12">
                  <c:v>-0.55425518169332666</c:v>
                </c:pt>
                <c:pt idx="13">
                  <c:v>-0.43001398102957716</c:v>
                </c:pt>
                <c:pt idx="14">
                  <c:v>-0.43928045660289505</c:v>
                </c:pt>
                <c:pt idx="15">
                  <c:v>-0.32919875265471449</c:v>
                </c:pt>
                <c:pt idx="16">
                  <c:v>-0.26984215432344999</c:v>
                </c:pt>
                <c:pt idx="17">
                  <c:v>-0.24910259048430589</c:v>
                </c:pt>
                <c:pt idx="18">
                  <c:v>-0.18693216935163784</c:v>
                </c:pt>
                <c:pt idx="19">
                  <c:v>-0.12840171480452425</c:v>
                </c:pt>
                <c:pt idx="20">
                  <c:v>-0.12953937135498522</c:v>
                </c:pt>
                <c:pt idx="21">
                  <c:v>-4.1342963534382431E-2</c:v>
                </c:pt>
                <c:pt idx="22">
                  <c:v>-5.5151806881101112E-3</c:v>
                </c:pt>
                <c:pt idx="23">
                  <c:v>-1.5011261262670914E-3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4-473B-AE6C-6C6BE5F58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8959"/>
        <c:axId val="357733055"/>
      </c:scatterChart>
      <c:valAx>
        <c:axId val="20124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7733055"/>
        <c:crosses val="autoZero"/>
        <c:crossBetween val="midCat"/>
      </c:valAx>
      <c:valAx>
        <c:axId val="35773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2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3.</a:t>
            </a:r>
            <a:r>
              <a:rPr lang="en-US" altLang="ko-KR" baseline="0"/>
              <a:t> (11.2)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ln(yi) = ln(a) + b*ln(xi)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0886111111111112"/>
                  <c:y val="0.240324074074074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'6.1'!$E$2:$E$25</c:f>
              <c:numCache>
                <c:formatCode>General</c:formatCode>
                <c:ptCount val="24"/>
                <c:pt idx="0">
                  <c:v>-2.8824035882469876</c:v>
                </c:pt>
                <c:pt idx="1">
                  <c:v>-2.1982250776698029</c:v>
                </c:pt>
                <c:pt idx="2">
                  <c:v>-1.487220279709851</c:v>
                </c:pt>
                <c:pt idx="3">
                  <c:v>-1.4696759700589417</c:v>
                </c:pt>
                <c:pt idx="4">
                  <c:v>-1.2909841813155656</c:v>
                </c:pt>
                <c:pt idx="5">
                  <c:v>-1.0729445419195318</c:v>
                </c:pt>
                <c:pt idx="6">
                  <c:v>-0.88673192963261072</c:v>
                </c:pt>
                <c:pt idx="7">
                  <c:v>-0.78745786003118656</c:v>
                </c:pt>
                <c:pt idx="8">
                  <c:v>-0.6635883783184009</c:v>
                </c:pt>
                <c:pt idx="9">
                  <c:v>-0.5762534290884459</c:v>
                </c:pt>
                <c:pt idx="10">
                  <c:v>-0.51919387343650736</c:v>
                </c:pt>
                <c:pt idx="11">
                  <c:v>-0.42771071705548408</c:v>
                </c:pt>
                <c:pt idx="12">
                  <c:v>-0.31471074483970024</c:v>
                </c:pt>
                <c:pt idx="13">
                  <c:v>-0.2876820724517809</c:v>
                </c:pt>
                <c:pt idx="14">
                  <c:v>-0.25489224962879004</c:v>
                </c:pt>
                <c:pt idx="15">
                  <c:v>-0.19237189264745613</c:v>
                </c:pt>
                <c:pt idx="16">
                  <c:v>-0.18152187662339034</c:v>
                </c:pt>
                <c:pt idx="17">
                  <c:v>-0.14850000831844395</c:v>
                </c:pt>
                <c:pt idx="18">
                  <c:v>-0.11428914640212766</c:v>
                </c:pt>
                <c:pt idx="19">
                  <c:v>-8.3381608939051013E-2</c:v>
                </c:pt>
                <c:pt idx="20">
                  <c:v>-8.2295242726830156E-2</c:v>
                </c:pt>
                <c:pt idx="21">
                  <c:v>-3.666398437159147E-2</c:v>
                </c:pt>
                <c:pt idx="22">
                  <c:v>-1.6129381929883644E-2</c:v>
                </c:pt>
                <c:pt idx="23">
                  <c:v>0</c:v>
                </c:pt>
              </c:numCache>
            </c:numRef>
          </c:xVal>
          <c:yVal>
            <c:numRef>
              <c:f>'6.1'!$D$2:$D$25</c:f>
              <c:numCache>
                <c:formatCode>General</c:formatCode>
                <c:ptCount val="24"/>
                <c:pt idx="0">
                  <c:v>-3.2701691192557512</c:v>
                </c:pt>
                <c:pt idx="1">
                  <c:v>-2.6172958378337459</c:v>
                </c:pt>
                <c:pt idx="2">
                  <c:v>-1.7458305373396552</c:v>
                </c:pt>
                <c:pt idx="3">
                  <c:v>-1.8937921947932066</c:v>
                </c:pt>
                <c:pt idx="4">
                  <c:v>-1.5394455406140655</c:v>
                </c:pt>
                <c:pt idx="5">
                  <c:v>-1.4292018621311671</c:v>
                </c:pt>
                <c:pt idx="6">
                  <c:v>-1.2928040180325517</c:v>
                </c:pt>
                <c:pt idx="7">
                  <c:v>-1.0981124136264586</c:v>
                </c:pt>
                <c:pt idx="8">
                  <c:v>-1.037046933009955</c:v>
                </c:pt>
                <c:pt idx="9">
                  <c:v>-0.84980099060532222</c:v>
                </c:pt>
                <c:pt idx="10">
                  <c:v>-0.83355933427669038</c:v>
                </c:pt>
                <c:pt idx="11">
                  <c:v>-0.60788733660912198</c:v>
                </c:pt>
                <c:pt idx="12">
                  <c:v>-0.55425518169332666</c:v>
                </c:pt>
                <c:pt idx="13">
                  <c:v>-0.43001398102957716</c:v>
                </c:pt>
                <c:pt idx="14">
                  <c:v>-0.43928045660289505</c:v>
                </c:pt>
                <c:pt idx="15">
                  <c:v>-0.32919875265471449</c:v>
                </c:pt>
                <c:pt idx="16">
                  <c:v>-0.26984215432344999</c:v>
                </c:pt>
                <c:pt idx="17">
                  <c:v>-0.24910259048430589</c:v>
                </c:pt>
                <c:pt idx="18">
                  <c:v>-0.18693216935163784</c:v>
                </c:pt>
                <c:pt idx="19">
                  <c:v>-0.12840171480452425</c:v>
                </c:pt>
                <c:pt idx="20">
                  <c:v>-0.12953937135498522</c:v>
                </c:pt>
                <c:pt idx="21">
                  <c:v>-4.1342963534382431E-2</c:v>
                </c:pt>
                <c:pt idx="22">
                  <c:v>-5.5151806881101112E-3</c:v>
                </c:pt>
                <c:pt idx="23">
                  <c:v>-1.5011261262670914E-3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8-4341-BBE5-4B46D122C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968895"/>
        <c:axId val="357856335"/>
      </c:scatterChart>
      <c:valAx>
        <c:axId val="58896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7856335"/>
        <c:crosses val="autoZero"/>
        <c:crossBetween val="midCat"/>
      </c:valAx>
      <c:valAx>
        <c:axId val="35785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8968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4.</a:t>
            </a:r>
            <a:r>
              <a:rPr lang="en-US" altLang="ko-KR" baseline="0"/>
              <a:t> (11.3)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yi = -a/b + 1/b*ln(xi)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5052777777777779"/>
                  <c:y val="3.75565033537474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'6.1'!$E$2:$E$25</c:f>
              <c:numCache>
                <c:formatCode>General</c:formatCode>
                <c:ptCount val="24"/>
                <c:pt idx="0">
                  <c:v>-2.8824035882469876</c:v>
                </c:pt>
                <c:pt idx="1">
                  <c:v>-2.1982250776698029</c:v>
                </c:pt>
                <c:pt idx="2">
                  <c:v>-1.487220279709851</c:v>
                </c:pt>
                <c:pt idx="3">
                  <c:v>-1.4696759700589417</c:v>
                </c:pt>
                <c:pt idx="4">
                  <c:v>-1.2909841813155656</c:v>
                </c:pt>
                <c:pt idx="5">
                  <c:v>-1.0729445419195318</c:v>
                </c:pt>
                <c:pt idx="6">
                  <c:v>-0.88673192963261072</c:v>
                </c:pt>
                <c:pt idx="7">
                  <c:v>-0.78745786003118656</c:v>
                </c:pt>
                <c:pt idx="8">
                  <c:v>-0.6635883783184009</c:v>
                </c:pt>
                <c:pt idx="9">
                  <c:v>-0.5762534290884459</c:v>
                </c:pt>
                <c:pt idx="10">
                  <c:v>-0.51919387343650736</c:v>
                </c:pt>
                <c:pt idx="11">
                  <c:v>-0.42771071705548408</c:v>
                </c:pt>
                <c:pt idx="12">
                  <c:v>-0.31471074483970024</c:v>
                </c:pt>
                <c:pt idx="13">
                  <c:v>-0.2876820724517809</c:v>
                </c:pt>
                <c:pt idx="14">
                  <c:v>-0.25489224962879004</c:v>
                </c:pt>
                <c:pt idx="15">
                  <c:v>-0.19237189264745613</c:v>
                </c:pt>
                <c:pt idx="16">
                  <c:v>-0.18152187662339034</c:v>
                </c:pt>
                <c:pt idx="17">
                  <c:v>-0.14850000831844395</c:v>
                </c:pt>
                <c:pt idx="18">
                  <c:v>-0.11428914640212766</c:v>
                </c:pt>
                <c:pt idx="19">
                  <c:v>-8.3381608939051013E-2</c:v>
                </c:pt>
                <c:pt idx="20">
                  <c:v>-8.2295242726830156E-2</c:v>
                </c:pt>
                <c:pt idx="21">
                  <c:v>-3.666398437159147E-2</c:v>
                </c:pt>
                <c:pt idx="22">
                  <c:v>-1.6129381929883644E-2</c:v>
                </c:pt>
                <c:pt idx="23">
                  <c:v>0</c:v>
                </c:pt>
              </c:numCache>
            </c:numRef>
          </c:xVal>
          <c:yVal>
            <c:numRef>
              <c:f>'6.1'!$C$2:$C$25</c:f>
              <c:numCache>
                <c:formatCode>General</c:formatCode>
                <c:ptCount val="24"/>
                <c:pt idx="0">
                  <c:v>3.7999999999999999E-2</c:v>
                </c:pt>
                <c:pt idx="1">
                  <c:v>7.2999999999999995E-2</c:v>
                </c:pt>
                <c:pt idx="2">
                  <c:v>0.17449999999999999</c:v>
                </c:pt>
                <c:pt idx="3">
                  <c:v>0.15049999999999999</c:v>
                </c:pt>
                <c:pt idx="4">
                  <c:v>0.2145</c:v>
                </c:pt>
                <c:pt idx="5">
                  <c:v>0.23949999999999999</c:v>
                </c:pt>
                <c:pt idx="6">
                  <c:v>0.27450000000000002</c:v>
                </c:pt>
                <c:pt idx="7">
                  <c:v>0.33350000000000002</c:v>
                </c:pt>
                <c:pt idx="8">
                  <c:v>0.35449999999999998</c:v>
                </c:pt>
                <c:pt idx="9">
                  <c:v>0.42749999999999999</c:v>
                </c:pt>
                <c:pt idx="10">
                  <c:v>0.4345</c:v>
                </c:pt>
                <c:pt idx="11">
                  <c:v>0.54449999999999998</c:v>
                </c:pt>
                <c:pt idx="12">
                  <c:v>0.57450000000000001</c:v>
                </c:pt>
                <c:pt idx="13">
                  <c:v>0.65049999999999997</c:v>
                </c:pt>
                <c:pt idx="14">
                  <c:v>0.64449999999999996</c:v>
                </c:pt>
                <c:pt idx="15">
                  <c:v>0.71950000000000003</c:v>
                </c:pt>
                <c:pt idx="16">
                  <c:v>0.76349999999999996</c:v>
                </c:pt>
                <c:pt idx="17">
                  <c:v>0.77949999999999997</c:v>
                </c:pt>
                <c:pt idx="18">
                  <c:v>0.82950000000000002</c:v>
                </c:pt>
                <c:pt idx="19">
                  <c:v>0.87949999999999995</c:v>
                </c:pt>
                <c:pt idx="20">
                  <c:v>0.87849999999999995</c:v>
                </c:pt>
                <c:pt idx="21">
                  <c:v>0.95950000000000002</c:v>
                </c:pt>
                <c:pt idx="22">
                  <c:v>0.99450000000000005</c:v>
                </c:pt>
                <c:pt idx="23">
                  <c:v>0.99850000000000005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AF-401D-AC95-C71B0D24A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968895"/>
        <c:axId val="357856335"/>
      </c:scatterChart>
      <c:valAx>
        <c:axId val="58896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7856335"/>
        <c:crosses val="autoZero"/>
        <c:crossBetween val="midCat"/>
      </c:valAx>
      <c:valAx>
        <c:axId val="35785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8968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선형맞춤</a:t>
            </a:r>
            <a:r>
              <a:rPr lang="en-US" altLang="ko-KR"/>
              <a:t>(</a:t>
            </a:r>
            <a:r>
              <a:rPr lang="ko-KR" altLang="en-US"/>
              <a:t>상대오차</a:t>
            </a:r>
            <a:r>
              <a:rPr lang="en-US" altLang="ko-KR"/>
              <a:t>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실제값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'6.1(선형맞춤)'!$E$2:$E$25</c:f>
              <c:numCache>
                <c:formatCode>General</c:formatCode>
                <c:ptCount val="24"/>
                <c:pt idx="0">
                  <c:v>-2.8824035882469876</c:v>
                </c:pt>
                <c:pt idx="1">
                  <c:v>-2.1982250776698029</c:v>
                </c:pt>
                <c:pt idx="2">
                  <c:v>-1.487220279709851</c:v>
                </c:pt>
                <c:pt idx="3">
                  <c:v>-1.4696759700589417</c:v>
                </c:pt>
                <c:pt idx="4">
                  <c:v>-1.2909841813155656</c:v>
                </c:pt>
                <c:pt idx="5">
                  <c:v>-1.0729445419195318</c:v>
                </c:pt>
                <c:pt idx="6">
                  <c:v>-0.88673192963261072</c:v>
                </c:pt>
                <c:pt idx="7">
                  <c:v>-0.78745786003118656</c:v>
                </c:pt>
                <c:pt idx="8">
                  <c:v>-0.6635883783184009</c:v>
                </c:pt>
                <c:pt idx="9">
                  <c:v>-0.5762534290884459</c:v>
                </c:pt>
                <c:pt idx="10">
                  <c:v>-0.51919387343650736</c:v>
                </c:pt>
                <c:pt idx="11">
                  <c:v>-0.42771071705548408</c:v>
                </c:pt>
                <c:pt idx="12">
                  <c:v>-0.31471074483970024</c:v>
                </c:pt>
                <c:pt idx="13">
                  <c:v>-0.2876820724517809</c:v>
                </c:pt>
                <c:pt idx="14">
                  <c:v>-0.25489224962879004</c:v>
                </c:pt>
                <c:pt idx="15">
                  <c:v>-0.19237189264745613</c:v>
                </c:pt>
                <c:pt idx="16">
                  <c:v>-0.18152187662339034</c:v>
                </c:pt>
                <c:pt idx="17">
                  <c:v>-0.14850000831844395</c:v>
                </c:pt>
                <c:pt idx="18">
                  <c:v>-0.11428914640212766</c:v>
                </c:pt>
                <c:pt idx="19">
                  <c:v>-8.3381608939051013E-2</c:v>
                </c:pt>
                <c:pt idx="20">
                  <c:v>-8.2295242726830156E-2</c:v>
                </c:pt>
                <c:pt idx="21">
                  <c:v>-3.666398437159147E-2</c:v>
                </c:pt>
                <c:pt idx="22">
                  <c:v>-1.6129381929883644E-2</c:v>
                </c:pt>
                <c:pt idx="23">
                  <c:v>0</c:v>
                </c:pt>
              </c:numCache>
            </c:numRef>
          </c:xVal>
          <c:yVal>
            <c:numRef>
              <c:f>'6.1(선형맞춤)'!$D$2:$D$25</c:f>
              <c:numCache>
                <c:formatCode>General</c:formatCode>
                <c:ptCount val="24"/>
                <c:pt idx="0">
                  <c:v>-3.2701691192557512</c:v>
                </c:pt>
                <c:pt idx="1">
                  <c:v>-2.6172958378337459</c:v>
                </c:pt>
                <c:pt idx="2">
                  <c:v>-1.7458305373396552</c:v>
                </c:pt>
                <c:pt idx="3">
                  <c:v>-1.8937921947932066</c:v>
                </c:pt>
                <c:pt idx="4">
                  <c:v>-1.5394455406140655</c:v>
                </c:pt>
                <c:pt idx="5">
                  <c:v>-1.4292018621311671</c:v>
                </c:pt>
                <c:pt idx="6">
                  <c:v>-1.2928040180325517</c:v>
                </c:pt>
                <c:pt idx="7">
                  <c:v>-1.0981124136264586</c:v>
                </c:pt>
                <c:pt idx="8">
                  <c:v>-1.037046933009955</c:v>
                </c:pt>
                <c:pt idx="9">
                  <c:v>-0.84980099060532222</c:v>
                </c:pt>
                <c:pt idx="10">
                  <c:v>-0.83355933427669038</c:v>
                </c:pt>
                <c:pt idx="11">
                  <c:v>-0.60788733660912198</c:v>
                </c:pt>
                <c:pt idx="12">
                  <c:v>-0.55425518169332666</c:v>
                </c:pt>
                <c:pt idx="13">
                  <c:v>-0.43001398102957716</c:v>
                </c:pt>
                <c:pt idx="14">
                  <c:v>-0.43928045660289505</c:v>
                </c:pt>
                <c:pt idx="15">
                  <c:v>-0.32919875265471449</c:v>
                </c:pt>
                <c:pt idx="16">
                  <c:v>-0.26984215432344999</c:v>
                </c:pt>
                <c:pt idx="17">
                  <c:v>-0.24910259048430589</c:v>
                </c:pt>
                <c:pt idx="18">
                  <c:v>-0.18693216935163784</c:v>
                </c:pt>
                <c:pt idx="19">
                  <c:v>-0.12840171480452425</c:v>
                </c:pt>
                <c:pt idx="20">
                  <c:v>-0.12953937135498522</c:v>
                </c:pt>
                <c:pt idx="21">
                  <c:v>-4.1342963534382431E-2</c:v>
                </c:pt>
                <c:pt idx="22">
                  <c:v>-5.5151806881101112E-3</c:v>
                </c:pt>
                <c:pt idx="23">
                  <c:v>-1.5011261262670914E-3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A9-41C2-9B34-0347A1E14E34}"/>
            </c:ext>
          </c:extLst>
        </c:ser>
        <c:ser>
          <c:idx val="1"/>
          <c:order val="1"/>
          <c:tx>
            <c:v>곡선맞춤값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'6.1(선형맞춤)'!$E$2:$E$25</c:f>
              <c:numCache>
                <c:formatCode>General</c:formatCode>
                <c:ptCount val="24"/>
                <c:pt idx="0">
                  <c:v>-2.8824035882469876</c:v>
                </c:pt>
                <c:pt idx="1">
                  <c:v>-2.1982250776698029</c:v>
                </c:pt>
                <c:pt idx="2">
                  <c:v>-1.487220279709851</c:v>
                </c:pt>
                <c:pt idx="3">
                  <c:v>-1.4696759700589417</c:v>
                </c:pt>
                <c:pt idx="4">
                  <c:v>-1.2909841813155656</c:v>
                </c:pt>
                <c:pt idx="5">
                  <c:v>-1.0729445419195318</c:v>
                </c:pt>
                <c:pt idx="6">
                  <c:v>-0.88673192963261072</c:v>
                </c:pt>
                <c:pt idx="7">
                  <c:v>-0.78745786003118656</c:v>
                </c:pt>
                <c:pt idx="8">
                  <c:v>-0.6635883783184009</c:v>
                </c:pt>
                <c:pt idx="9">
                  <c:v>-0.5762534290884459</c:v>
                </c:pt>
                <c:pt idx="10">
                  <c:v>-0.51919387343650736</c:v>
                </c:pt>
                <c:pt idx="11">
                  <c:v>-0.42771071705548408</c:v>
                </c:pt>
                <c:pt idx="12">
                  <c:v>-0.31471074483970024</c:v>
                </c:pt>
                <c:pt idx="13">
                  <c:v>-0.2876820724517809</c:v>
                </c:pt>
                <c:pt idx="14">
                  <c:v>-0.25489224962879004</c:v>
                </c:pt>
                <c:pt idx="15">
                  <c:v>-0.19237189264745613</c:v>
                </c:pt>
                <c:pt idx="16">
                  <c:v>-0.18152187662339034</c:v>
                </c:pt>
                <c:pt idx="17">
                  <c:v>-0.14850000831844395</c:v>
                </c:pt>
                <c:pt idx="18">
                  <c:v>-0.11428914640212766</c:v>
                </c:pt>
                <c:pt idx="19">
                  <c:v>-8.3381608939051013E-2</c:v>
                </c:pt>
                <c:pt idx="20">
                  <c:v>-8.2295242726830156E-2</c:v>
                </c:pt>
                <c:pt idx="21">
                  <c:v>-3.666398437159147E-2</c:v>
                </c:pt>
                <c:pt idx="22">
                  <c:v>-1.6129381929883644E-2</c:v>
                </c:pt>
                <c:pt idx="23">
                  <c:v>0</c:v>
                </c:pt>
              </c:numCache>
            </c:numRef>
          </c:xVal>
          <c:yVal>
            <c:numRef>
              <c:f>'6.1(선형맞춤)'!$I$2:$I$25</c:f>
              <c:numCache>
                <c:formatCode>General</c:formatCode>
                <c:ptCount val="24"/>
                <c:pt idx="0">
                  <c:v>-3.4236520131926245</c:v>
                </c:pt>
                <c:pt idx="1">
                  <c:v>-2.6367878866769527</c:v>
                </c:pt>
                <c:pt idx="2">
                  <c:v>-1.8190712226103838</c:v>
                </c:pt>
                <c:pt idx="3">
                  <c:v>-1.7988937577012081</c:v>
                </c:pt>
                <c:pt idx="4">
                  <c:v>-1.5933828331524935</c:v>
                </c:pt>
                <c:pt idx="5">
                  <c:v>-1.3426184964380667</c:v>
                </c:pt>
                <c:pt idx="6">
                  <c:v>-1.1284579780234507</c:v>
                </c:pt>
                <c:pt idx="7">
                  <c:v>-1.0142842604118272</c:v>
                </c:pt>
                <c:pt idx="8">
                  <c:v>-0.87182370366669637</c:v>
                </c:pt>
                <c:pt idx="9">
                  <c:v>-0.77138100124661435</c:v>
                </c:pt>
                <c:pt idx="10">
                  <c:v>-0.70575760512509889</c:v>
                </c:pt>
                <c:pt idx="11">
                  <c:v>-0.6005441077354734</c:v>
                </c:pt>
                <c:pt idx="12">
                  <c:v>-0.47058442168971149</c:v>
                </c:pt>
                <c:pt idx="13">
                  <c:v>-0.4394991239777789</c:v>
                </c:pt>
                <c:pt idx="14">
                  <c:v>-0.40178800780657664</c:v>
                </c:pt>
                <c:pt idx="15">
                  <c:v>-0.32988422052734223</c:v>
                </c:pt>
                <c:pt idx="16">
                  <c:v>-0.31740576899828848</c:v>
                </c:pt>
                <c:pt idx="17">
                  <c:v>-0.27942778056692591</c:v>
                </c:pt>
                <c:pt idx="18">
                  <c:v>-0.24008234722903737</c:v>
                </c:pt>
                <c:pt idx="19">
                  <c:v>-0.20453602109827743</c:v>
                </c:pt>
                <c:pt idx="20">
                  <c:v>-0.2032866065267292</c:v>
                </c:pt>
                <c:pt idx="21">
                  <c:v>-0.15080673512998616</c:v>
                </c:pt>
                <c:pt idx="22">
                  <c:v>-0.12719017634621216</c:v>
                </c:pt>
                <c:pt idx="23">
                  <c:v>-0.10864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A9-41C2-9B34-0347A1E14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838063"/>
        <c:axId val="1523300975"/>
      </c:scatterChart>
      <c:valAx>
        <c:axId val="1657838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3300975"/>
        <c:crosses val="autoZero"/>
        <c:crossBetween val="midCat"/>
      </c:valAx>
      <c:valAx>
        <c:axId val="152330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7838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비선형맞춤</a:t>
            </a:r>
            <a:r>
              <a:rPr lang="en-US" altLang="ko-KR"/>
              <a:t>(</a:t>
            </a:r>
            <a:r>
              <a:rPr lang="ko-KR" altLang="en-US"/>
              <a:t>절대오차</a:t>
            </a:r>
            <a:r>
              <a:rPr lang="en-US" altLang="ko-KR"/>
              <a:t>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Real_yi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'6.1(비선형맞춤)'!$B$5:$B$28</c:f>
              <c:numCache>
                <c:formatCode>General</c:formatCode>
                <c:ptCount val="24"/>
                <c:pt idx="0">
                  <c:v>5.6000000000000001E-2</c:v>
                </c:pt>
                <c:pt idx="1">
                  <c:v>0.111</c:v>
                </c:pt>
                <c:pt idx="2">
                  <c:v>0.22600000000000001</c:v>
                </c:pt>
                <c:pt idx="3">
                  <c:v>0.23</c:v>
                </c:pt>
                <c:pt idx="4">
                  <c:v>0.27500000000000002</c:v>
                </c:pt>
                <c:pt idx="5">
                  <c:v>0.34200000000000003</c:v>
                </c:pt>
                <c:pt idx="6">
                  <c:v>0.41199999999999998</c:v>
                </c:pt>
                <c:pt idx="7">
                  <c:v>0.45500000000000002</c:v>
                </c:pt>
                <c:pt idx="8">
                  <c:v>0.51500000000000001</c:v>
                </c:pt>
                <c:pt idx="9">
                  <c:v>0.56200000000000006</c:v>
                </c:pt>
                <c:pt idx="10">
                  <c:v>0.59499999999999997</c:v>
                </c:pt>
                <c:pt idx="11">
                  <c:v>0.65200000000000002</c:v>
                </c:pt>
                <c:pt idx="12">
                  <c:v>0.73</c:v>
                </c:pt>
                <c:pt idx="13">
                  <c:v>0.75</c:v>
                </c:pt>
                <c:pt idx="14">
                  <c:v>0.77500000000000002</c:v>
                </c:pt>
                <c:pt idx="15">
                  <c:v>0.82499999999999996</c:v>
                </c:pt>
                <c:pt idx="16">
                  <c:v>0.83399999999999996</c:v>
                </c:pt>
                <c:pt idx="17">
                  <c:v>0.86199999999999999</c:v>
                </c:pt>
                <c:pt idx="18">
                  <c:v>0.89200000000000002</c:v>
                </c:pt>
                <c:pt idx="19">
                  <c:v>0.92</c:v>
                </c:pt>
                <c:pt idx="20">
                  <c:v>0.92100000000000004</c:v>
                </c:pt>
                <c:pt idx="21">
                  <c:v>0.96399999999999997</c:v>
                </c:pt>
                <c:pt idx="22">
                  <c:v>0.98399999999999999</c:v>
                </c:pt>
                <c:pt idx="23">
                  <c:v>1</c:v>
                </c:pt>
              </c:numCache>
            </c:numRef>
          </c:xVal>
          <c:yVal>
            <c:numRef>
              <c:f>'6.1(비선형맞춤)'!$C$5:$C$28</c:f>
              <c:numCache>
                <c:formatCode>General</c:formatCode>
                <c:ptCount val="24"/>
                <c:pt idx="0">
                  <c:v>3.7999999999999999E-2</c:v>
                </c:pt>
                <c:pt idx="1">
                  <c:v>7.2999999999999995E-2</c:v>
                </c:pt>
                <c:pt idx="2">
                  <c:v>0.17449999999999999</c:v>
                </c:pt>
                <c:pt idx="3">
                  <c:v>0.15049999999999999</c:v>
                </c:pt>
                <c:pt idx="4">
                  <c:v>0.2145</c:v>
                </c:pt>
                <c:pt idx="5">
                  <c:v>0.23949999999999999</c:v>
                </c:pt>
                <c:pt idx="6">
                  <c:v>0.27450000000000002</c:v>
                </c:pt>
                <c:pt idx="7">
                  <c:v>0.33350000000000002</c:v>
                </c:pt>
                <c:pt idx="8">
                  <c:v>0.35449999999999998</c:v>
                </c:pt>
                <c:pt idx="9">
                  <c:v>0.42749999999999999</c:v>
                </c:pt>
                <c:pt idx="10">
                  <c:v>0.4345</c:v>
                </c:pt>
                <c:pt idx="11">
                  <c:v>0.54449999999999998</c:v>
                </c:pt>
                <c:pt idx="12">
                  <c:v>0.57450000000000001</c:v>
                </c:pt>
                <c:pt idx="13">
                  <c:v>0.65049999999999997</c:v>
                </c:pt>
                <c:pt idx="14">
                  <c:v>0.64449999999999996</c:v>
                </c:pt>
                <c:pt idx="15">
                  <c:v>0.71950000000000003</c:v>
                </c:pt>
                <c:pt idx="16">
                  <c:v>0.76349999999999996</c:v>
                </c:pt>
                <c:pt idx="17">
                  <c:v>0.77949999999999997</c:v>
                </c:pt>
                <c:pt idx="18">
                  <c:v>0.82950000000000002</c:v>
                </c:pt>
                <c:pt idx="19">
                  <c:v>0.87949999999999995</c:v>
                </c:pt>
                <c:pt idx="20">
                  <c:v>0.87849999999999995</c:v>
                </c:pt>
                <c:pt idx="21">
                  <c:v>0.95950000000000002</c:v>
                </c:pt>
                <c:pt idx="22">
                  <c:v>0.99450000000000005</c:v>
                </c:pt>
                <c:pt idx="23">
                  <c:v>0.99850000000000005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C-435C-BD42-BCE6FE9FEBEF}"/>
            </c:ext>
          </c:extLst>
        </c:ser>
        <c:ser>
          <c:idx val="1"/>
          <c:order val="1"/>
          <c:tx>
            <c:v>곡선맞춤_yi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'6.1(비선형맞춤)'!$B$5:$B$28</c:f>
              <c:numCache>
                <c:formatCode>General</c:formatCode>
                <c:ptCount val="24"/>
                <c:pt idx="0">
                  <c:v>5.6000000000000001E-2</c:v>
                </c:pt>
                <c:pt idx="1">
                  <c:v>0.111</c:v>
                </c:pt>
                <c:pt idx="2">
                  <c:v>0.22600000000000001</c:v>
                </c:pt>
                <c:pt idx="3">
                  <c:v>0.23</c:v>
                </c:pt>
                <c:pt idx="4">
                  <c:v>0.27500000000000002</c:v>
                </c:pt>
                <c:pt idx="5">
                  <c:v>0.34200000000000003</c:v>
                </c:pt>
                <c:pt idx="6">
                  <c:v>0.41199999999999998</c:v>
                </c:pt>
                <c:pt idx="7">
                  <c:v>0.45500000000000002</c:v>
                </c:pt>
                <c:pt idx="8">
                  <c:v>0.51500000000000001</c:v>
                </c:pt>
                <c:pt idx="9">
                  <c:v>0.56200000000000006</c:v>
                </c:pt>
                <c:pt idx="10">
                  <c:v>0.59499999999999997</c:v>
                </c:pt>
                <c:pt idx="11">
                  <c:v>0.65200000000000002</c:v>
                </c:pt>
                <c:pt idx="12">
                  <c:v>0.73</c:v>
                </c:pt>
                <c:pt idx="13">
                  <c:v>0.75</c:v>
                </c:pt>
                <c:pt idx="14">
                  <c:v>0.77500000000000002</c:v>
                </c:pt>
                <c:pt idx="15">
                  <c:v>0.82499999999999996</c:v>
                </c:pt>
                <c:pt idx="16">
                  <c:v>0.83399999999999996</c:v>
                </c:pt>
                <c:pt idx="17">
                  <c:v>0.86199999999999999</c:v>
                </c:pt>
                <c:pt idx="18">
                  <c:v>0.89200000000000002</c:v>
                </c:pt>
                <c:pt idx="19">
                  <c:v>0.92</c:v>
                </c:pt>
                <c:pt idx="20">
                  <c:v>0.92100000000000004</c:v>
                </c:pt>
                <c:pt idx="21">
                  <c:v>0.96399999999999997</c:v>
                </c:pt>
                <c:pt idx="22">
                  <c:v>0.98399999999999999</c:v>
                </c:pt>
                <c:pt idx="23">
                  <c:v>1</c:v>
                </c:pt>
              </c:numCache>
            </c:numRef>
          </c:xVal>
          <c:yVal>
            <c:numRef>
              <c:f>'6.1(비선형맞춤)'!$D$5:$D$28</c:f>
              <c:numCache>
                <c:formatCode>General</c:formatCode>
                <c:ptCount val="24"/>
                <c:pt idx="0">
                  <c:v>1.676827895717331E-2</c:v>
                </c:pt>
                <c:pt idx="1">
                  <c:v>4.4037463731945142E-2</c:v>
                </c:pt>
                <c:pt idx="2">
                  <c:v>0.12011520023714176</c:v>
                </c:pt>
                <c:pt idx="3">
                  <c:v>0.12312631943825947</c:v>
                </c:pt>
                <c:pt idx="4">
                  <c:v>0.15844236033394882</c:v>
                </c:pt>
                <c:pt idx="5">
                  <c:v>0.21553016091533139</c:v>
                </c:pt>
                <c:pt idx="6">
                  <c:v>0.28030960584592901</c:v>
                </c:pt>
                <c:pt idx="7">
                  <c:v>0.32246543826339391</c:v>
                </c:pt>
                <c:pt idx="8">
                  <c:v>0.38406340147608786</c:v>
                </c:pt>
                <c:pt idx="9">
                  <c:v>0.43444081158259723</c:v>
                </c:pt>
                <c:pt idx="10">
                  <c:v>0.47087158623330982</c:v>
                </c:pt>
                <c:pt idx="11">
                  <c:v>0.53576287696651181</c:v>
                </c:pt>
                <c:pt idx="12">
                  <c:v>0.6283916896937628</c:v>
                </c:pt>
                <c:pt idx="13">
                  <c:v>0.6528243392614923</c:v>
                </c:pt>
                <c:pt idx="14">
                  <c:v>0.68374357528142349</c:v>
                </c:pt>
                <c:pt idx="15">
                  <c:v>0.74681332524351474</c:v>
                </c:pt>
                <c:pt idx="16">
                  <c:v>0.75833665027899455</c:v>
                </c:pt>
                <c:pt idx="17">
                  <c:v>0.79451332911152039</c:v>
                </c:pt>
                <c:pt idx="18">
                  <c:v>0.83381377336407803</c:v>
                </c:pt>
                <c:pt idx="19">
                  <c:v>0.8709883188454044</c:v>
                </c:pt>
                <c:pt idx="20">
                  <c:v>0.87232469180105421</c:v>
                </c:pt>
                <c:pt idx="21">
                  <c:v>0.93034840460047807</c:v>
                </c:pt>
                <c:pt idx="22">
                  <c:v>0.95770399496854408</c:v>
                </c:pt>
                <c:pt idx="23">
                  <c:v>0.97975393420403056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9C-435C-BD42-BCE6FE9FE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170735"/>
        <c:axId val="1755154175"/>
      </c:scatterChart>
      <c:valAx>
        <c:axId val="179517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5154175"/>
        <c:crosses val="autoZero"/>
        <c:crossBetween val="midCat"/>
      </c:valAx>
      <c:valAx>
        <c:axId val="175515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95170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540916</xdr:colOff>
      <xdr:row>0</xdr:row>
      <xdr:rowOff>204268</xdr:rowOff>
    </xdr:from>
    <xdr:to>
      <xdr:col>12</xdr:col>
      <xdr:colOff>490114</xdr:colOff>
      <xdr:row>13</xdr:row>
      <xdr:rowOff>140021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A8C2C85-A375-4694-8CCB-E24735024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478044</xdr:colOff>
      <xdr:row>0</xdr:row>
      <xdr:rowOff>195679</xdr:rowOff>
    </xdr:from>
    <xdr:to>
      <xdr:col>19</xdr:col>
      <xdr:colOff>421112</xdr:colOff>
      <xdr:row>13</xdr:row>
      <xdr:rowOff>149258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046A122-93DF-4510-8325-CFF331CFF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511734</xdr:colOff>
      <xdr:row>13</xdr:row>
      <xdr:rowOff>128388</xdr:rowOff>
    </xdr:from>
    <xdr:to>
      <xdr:col>12</xdr:col>
      <xdr:colOff>481852</xdr:colOff>
      <xdr:row>26</xdr:row>
      <xdr:rowOff>55176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961C317-1A0B-475C-AB8D-61433D4CA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485055</xdr:colOff>
      <xdr:row>13</xdr:row>
      <xdr:rowOff>136071</xdr:rowOff>
    </xdr:from>
    <xdr:to>
      <xdr:col>19</xdr:col>
      <xdr:colOff>455172</xdr:colOff>
      <xdr:row>26</xdr:row>
      <xdr:rowOff>62859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1C509DD-3E44-4799-8496-EB443DA8D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517525</xdr:colOff>
      <xdr:row>13</xdr:row>
      <xdr:rowOff>123825</xdr:rowOff>
    </xdr:from>
    <xdr:to>
      <xdr:col>17</xdr:col>
      <xdr:colOff>466725</xdr:colOff>
      <xdr:row>26</xdr:row>
      <xdr:rowOff>60325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B1838F-66A3-4FAD-B184-1F3DFAD6F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135371</xdr:colOff>
      <xdr:row>3</xdr:row>
      <xdr:rowOff>34925</xdr:rowOff>
    </xdr:from>
    <xdr:to>
      <xdr:col>13</xdr:col>
      <xdr:colOff>84571</xdr:colOff>
      <xdr:row>15</xdr:row>
      <xdr:rowOff>187325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DE2B6AE-811C-4DA0-BFB8-8B03954F5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70" zoomScaleNormal="70" workbookViewId="0">
      <selection activeCell="F19" sqref="F19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/>
    </row>
    <row r="2" spans="1:6" x14ac:dyDescent="0.45">
      <c r="A2">
        <v>1</v>
      </c>
      <c r="B2">
        <v>5.6000000000000001E-2</v>
      </c>
      <c r="C2">
        <v>3.7999999999999999E-2</v>
      </c>
      <c r="D2">
        <f>LN(C2)</f>
        <v>-3.2701691192557512</v>
      </c>
      <c r="E2">
        <f>LN(B2)</f>
        <v>-2.8824035882469876</v>
      </c>
    </row>
    <row r="3" spans="1:6" x14ac:dyDescent="0.45">
      <c r="A3">
        <v>2</v>
      </c>
      <c r="B3">
        <v>0.111</v>
      </c>
      <c r="C3">
        <v>7.2999999999999995E-2</v>
      </c>
      <c r="D3">
        <f t="shared" ref="D3:D25" si="0">LN(C3)</f>
        <v>-2.6172958378337459</v>
      </c>
      <c r="E3">
        <f t="shared" ref="E3:E25" si="1">LN(B3)</f>
        <v>-2.1982250776698029</v>
      </c>
    </row>
    <row r="4" spans="1:6" x14ac:dyDescent="0.45">
      <c r="A4">
        <v>3</v>
      </c>
      <c r="B4">
        <v>0.22600000000000001</v>
      </c>
      <c r="C4">
        <v>0.17449999999999999</v>
      </c>
      <c r="D4">
        <f t="shared" si="0"/>
        <v>-1.7458305373396552</v>
      </c>
      <c r="E4">
        <f t="shared" si="1"/>
        <v>-1.487220279709851</v>
      </c>
    </row>
    <row r="5" spans="1:6" x14ac:dyDescent="0.45">
      <c r="A5">
        <v>4</v>
      </c>
      <c r="B5">
        <v>0.23</v>
      </c>
      <c r="C5">
        <v>0.15049999999999999</v>
      </c>
      <c r="D5">
        <f t="shared" si="0"/>
        <v>-1.8937921947932066</v>
      </c>
      <c r="E5">
        <f t="shared" si="1"/>
        <v>-1.4696759700589417</v>
      </c>
    </row>
    <row r="6" spans="1:6" x14ac:dyDescent="0.45">
      <c r="A6">
        <v>5</v>
      </c>
      <c r="B6">
        <v>0.27500000000000002</v>
      </c>
      <c r="C6">
        <v>0.2145</v>
      </c>
      <c r="D6">
        <f t="shared" si="0"/>
        <v>-1.5394455406140655</v>
      </c>
      <c r="E6">
        <f t="shared" si="1"/>
        <v>-1.2909841813155656</v>
      </c>
    </row>
    <row r="7" spans="1:6" x14ac:dyDescent="0.45">
      <c r="A7">
        <v>6</v>
      </c>
      <c r="B7">
        <v>0.34200000000000003</v>
      </c>
      <c r="C7">
        <v>0.23949999999999999</v>
      </c>
      <c r="D7">
        <f t="shared" si="0"/>
        <v>-1.4292018621311671</v>
      </c>
      <c r="E7">
        <f t="shared" si="1"/>
        <v>-1.0729445419195318</v>
      </c>
    </row>
    <row r="8" spans="1:6" x14ac:dyDescent="0.45">
      <c r="A8">
        <v>7</v>
      </c>
      <c r="B8">
        <v>0.41199999999999998</v>
      </c>
      <c r="C8">
        <v>0.27450000000000002</v>
      </c>
      <c r="D8">
        <f t="shared" si="0"/>
        <v>-1.2928040180325517</v>
      </c>
      <c r="E8">
        <f t="shared" si="1"/>
        <v>-0.88673192963261072</v>
      </c>
    </row>
    <row r="9" spans="1:6" x14ac:dyDescent="0.45">
      <c r="A9">
        <v>8</v>
      </c>
      <c r="B9">
        <v>0.45500000000000002</v>
      </c>
      <c r="C9">
        <v>0.33350000000000002</v>
      </c>
      <c r="D9">
        <f t="shared" si="0"/>
        <v>-1.0981124136264586</v>
      </c>
      <c r="E9">
        <f t="shared" si="1"/>
        <v>-0.78745786003118656</v>
      </c>
    </row>
    <row r="10" spans="1:6" x14ac:dyDescent="0.45">
      <c r="A10">
        <v>9</v>
      </c>
      <c r="B10">
        <v>0.51500000000000001</v>
      </c>
      <c r="C10">
        <v>0.35449999999999998</v>
      </c>
      <c r="D10">
        <f t="shared" si="0"/>
        <v>-1.037046933009955</v>
      </c>
      <c r="E10">
        <f t="shared" si="1"/>
        <v>-0.6635883783184009</v>
      </c>
    </row>
    <row r="11" spans="1:6" x14ac:dyDescent="0.45">
      <c r="A11">
        <v>10</v>
      </c>
      <c r="B11">
        <v>0.56200000000000006</v>
      </c>
      <c r="C11">
        <v>0.42749999999999999</v>
      </c>
      <c r="D11">
        <f t="shared" si="0"/>
        <v>-0.84980099060532222</v>
      </c>
      <c r="E11">
        <f t="shared" si="1"/>
        <v>-0.5762534290884459</v>
      </c>
    </row>
    <row r="12" spans="1:6" x14ac:dyDescent="0.45">
      <c r="A12">
        <v>11</v>
      </c>
      <c r="B12">
        <v>0.59499999999999997</v>
      </c>
      <c r="C12">
        <v>0.4345</v>
      </c>
      <c r="D12">
        <f t="shared" si="0"/>
        <v>-0.83355933427669038</v>
      </c>
      <c r="E12">
        <f t="shared" si="1"/>
        <v>-0.51919387343650736</v>
      </c>
    </row>
    <row r="13" spans="1:6" x14ac:dyDescent="0.45">
      <c r="A13">
        <v>12</v>
      </c>
      <c r="B13">
        <v>0.65200000000000002</v>
      </c>
      <c r="C13">
        <v>0.54449999999999998</v>
      </c>
      <c r="D13">
        <f t="shared" si="0"/>
        <v>-0.60788733660912198</v>
      </c>
      <c r="E13">
        <f t="shared" si="1"/>
        <v>-0.42771071705548408</v>
      </c>
    </row>
    <row r="14" spans="1:6" x14ac:dyDescent="0.45">
      <c r="A14">
        <v>13</v>
      </c>
      <c r="B14">
        <v>0.73</v>
      </c>
      <c r="C14">
        <v>0.57450000000000001</v>
      </c>
      <c r="D14">
        <f t="shared" si="0"/>
        <v>-0.55425518169332666</v>
      </c>
      <c r="E14">
        <f t="shared" si="1"/>
        <v>-0.31471074483970024</v>
      </c>
    </row>
    <row r="15" spans="1:6" x14ac:dyDescent="0.45">
      <c r="A15">
        <v>14</v>
      </c>
      <c r="B15">
        <v>0.75</v>
      </c>
      <c r="C15">
        <v>0.65049999999999997</v>
      </c>
      <c r="D15">
        <f t="shared" si="0"/>
        <v>-0.43001398102957716</v>
      </c>
      <c r="E15">
        <f t="shared" si="1"/>
        <v>-0.2876820724517809</v>
      </c>
    </row>
    <row r="16" spans="1:6" x14ac:dyDescent="0.45">
      <c r="A16">
        <v>15</v>
      </c>
      <c r="B16">
        <v>0.77500000000000002</v>
      </c>
      <c r="C16">
        <v>0.64449999999999996</v>
      </c>
      <c r="D16">
        <f t="shared" si="0"/>
        <v>-0.43928045660289505</v>
      </c>
      <c r="E16">
        <f t="shared" si="1"/>
        <v>-0.25489224962879004</v>
      </c>
    </row>
    <row r="17" spans="1:5" x14ac:dyDescent="0.45">
      <c r="A17">
        <v>16</v>
      </c>
      <c r="B17">
        <v>0.82499999999999996</v>
      </c>
      <c r="C17">
        <v>0.71950000000000003</v>
      </c>
      <c r="D17">
        <f t="shared" si="0"/>
        <v>-0.32919875265471449</v>
      </c>
      <c r="E17">
        <f t="shared" si="1"/>
        <v>-0.19237189264745613</v>
      </c>
    </row>
    <row r="18" spans="1:5" x14ac:dyDescent="0.45">
      <c r="A18">
        <v>17</v>
      </c>
      <c r="B18">
        <v>0.83399999999999996</v>
      </c>
      <c r="C18">
        <v>0.76349999999999996</v>
      </c>
      <c r="D18">
        <f t="shared" si="0"/>
        <v>-0.26984215432344999</v>
      </c>
      <c r="E18">
        <f t="shared" si="1"/>
        <v>-0.18152187662339034</v>
      </c>
    </row>
    <row r="19" spans="1:5" x14ac:dyDescent="0.45">
      <c r="A19">
        <v>18</v>
      </c>
      <c r="B19">
        <v>0.86199999999999999</v>
      </c>
      <c r="C19">
        <v>0.77949999999999997</v>
      </c>
      <c r="D19">
        <f t="shared" si="0"/>
        <v>-0.24910259048430589</v>
      </c>
      <c r="E19">
        <f t="shared" si="1"/>
        <v>-0.14850000831844395</v>
      </c>
    </row>
    <row r="20" spans="1:5" x14ac:dyDescent="0.45">
      <c r="A20">
        <v>19</v>
      </c>
      <c r="B20">
        <v>0.89200000000000002</v>
      </c>
      <c r="C20">
        <v>0.82950000000000002</v>
      </c>
      <c r="D20">
        <f t="shared" si="0"/>
        <v>-0.18693216935163784</v>
      </c>
      <c r="E20">
        <f t="shared" si="1"/>
        <v>-0.11428914640212766</v>
      </c>
    </row>
    <row r="21" spans="1:5" x14ac:dyDescent="0.45">
      <c r="A21">
        <v>20</v>
      </c>
      <c r="B21">
        <v>0.92</v>
      </c>
      <c r="C21">
        <v>0.87949999999999995</v>
      </c>
      <c r="D21">
        <f t="shared" si="0"/>
        <v>-0.12840171480452425</v>
      </c>
      <c r="E21">
        <f t="shared" si="1"/>
        <v>-8.3381608939051013E-2</v>
      </c>
    </row>
    <row r="22" spans="1:5" x14ac:dyDescent="0.45">
      <c r="A22">
        <v>21</v>
      </c>
      <c r="B22">
        <v>0.92100000000000004</v>
      </c>
      <c r="C22">
        <v>0.87849999999999995</v>
      </c>
      <c r="D22">
        <f t="shared" si="0"/>
        <v>-0.12953937135498522</v>
      </c>
      <c r="E22">
        <f t="shared" si="1"/>
        <v>-8.2295242726830156E-2</v>
      </c>
    </row>
    <row r="23" spans="1:5" x14ac:dyDescent="0.45">
      <c r="A23">
        <v>22</v>
      </c>
      <c r="B23">
        <v>0.96399999999999997</v>
      </c>
      <c r="C23">
        <v>0.95950000000000002</v>
      </c>
      <c r="D23">
        <f t="shared" si="0"/>
        <v>-4.1342963534382431E-2</v>
      </c>
      <c r="E23">
        <f t="shared" si="1"/>
        <v>-3.666398437159147E-2</v>
      </c>
    </row>
    <row r="24" spans="1:5" x14ac:dyDescent="0.45">
      <c r="A24">
        <v>23</v>
      </c>
      <c r="B24">
        <v>0.98399999999999999</v>
      </c>
      <c r="C24">
        <v>0.99450000000000005</v>
      </c>
      <c r="D24">
        <f t="shared" si="0"/>
        <v>-5.5151806881101112E-3</v>
      </c>
      <c r="E24">
        <f t="shared" si="1"/>
        <v>-1.6129381929883644E-2</v>
      </c>
    </row>
    <row r="25" spans="1:5" x14ac:dyDescent="0.45">
      <c r="A25">
        <v>24</v>
      </c>
      <c r="B25">
        <v>1</v>
      </c>
      <c r="C25">
        <v>0.99850000000000005</v>
      </c>
      <c r="D25">
        <f t="shared" si="0"/>
        <v>-1.5011261262670914E-3</v>
      </c>
      <c r="E25">
        <f t="shared" si="1"/>
        <v>0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topLeftCell="D1" workbookViewId="0">
      <selection activeCell="I2" sqref="I2"/>
    </sheetView>
  </sheetViews>
  <sheetFormatPr defaultRowHeight="17" x14ac:dyDescent="0.45"/>
  <cols>
    <col min="9" max="9" width="11.6640625" customWidth="1"/>
  </cols>
  <sheetData>
    <row r="1" spans="1:17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7</v>
      </c>
      <c r="G1" t="s">
        <v>9</v>
      </c>
      <c r="I1" t="s">
        <v>18</v>
      </c>
    </row>
    <row r="2" spans="1:17" x14ac:dyDescent="0.45">
      <c r="A2">
        <v>1</v>
      </c>
      <c r="B2">
        <v>5.6000000000000001E-2</v>
      </c>
      <c r="C2">
        <v>3.7999999999999999E-2</v>
      </c>
      <c r="D2">
        <f>LN(C2)</f>
        <v>-3.2701691192557512</v>
      </c>
      <c r="E2">
        <f>LN(B2)</f>
        <v>-2.8824035882469876</v>
      </c>
      <c r="F2">
        <f>E2^2</f>
        <v>8.3082504455391089</v>
      </c>
      <c r="G2">
        <f>D2*E2</f>
        <v>9.4259472035172678</v>
      </c>
      <c r="I2">
        <f>-0.10864+1.150086*E2</f>
        <v>-3.4236520131926245</v>
      </c>
      <c r="L2" t="s">
        <v>14</v>
      </c>
    </row>
    <row r="3" spans="1:17" x14ac:dyDescent="0.45">
      <c r="A3">
        <v>2</v>
      </c>
      <c r="B3">
        <v>0.111</v>
      </c>
      <c r="C3">
        <v>7.2999999999999995E-2</v>
      </c>
      <c r="D3">
        <f t="shared" ref="D3:D25" si="0">LN(C3)</f>
        <v>-2.6172958378337459</v>
      </c>
      <c r="E3">
        <f t="shared" ref="E3:E25" si="1">LN(B3)</f>
        <v>-2.1982250776698029</v>
      </c>
      <c r="F3">
        <f t="shared" ref="F3:F25" si="2">E3^2</f>
        <v>4.8321934920964109</v>
      </c>
      <c r="G3">
        <f t="shared" ref="G3:G25" si="3">D3*E3</f>
        <v>5.7534053464069377</v>
      </c>
      <c r="I3">
        <f t="shared" ref="I3:I25" si="4">-0.10864+1.150086*E3</f>
        <v>-2.6367878866769527</v>
      </c>
      <c r="L3" t="s">
        <v>15</v>
      </c>
      <c r="Q3" t="s">
        <v>17</v>
      </c>
    </row>
    <row r="4" spans="1:17" x14ac:dyDescent="0.45">
      <c r="A4">
        <v>3</v>
      </c>
      <c r="B4">
        <v>0.22600000000000001</v>
      </c>
      <c r="C4">
        <v>0.17449999999999999</v>
      </c>
      <c r="D4">
        <f t="shared" si="0"/>
        <v>-1.7458305373396552</v>
      </c>
      <c r="E4">
        <f t="shared" si="1"/>
        <v>-1.487220279709851</v>
      </c>
      <c r="F4">
        <f t="shared" si="2"/>
        <v>2.2118241603802478</v>
      </c>
      <c r="G4">
        <f t="shared" si="3"/>
        <v>2.5964345800682818</v>
      </c>
      <c r="I4">
        <f t="shared" si="4"/>
        <v>-1.8190712226103838</v>
      </c>
    </row>
    <row r="5" spans="1:17" x14ac:dyDescent="0.45">
      <c r="A5">
        <v>4</v>
      </c>
      <c r="B5">
        <v>0.23</v>
      </c>
      <c r="C5">
        <v>0.15049999999999999</v>
      </c>
      <c r="D5">
        <f t="shared" si="0"/>
        <v>-1.8937921947932066</v>
      </c>
      <c r="E5">
        <f t="shared" si="1"/>
        <v>-1.4696759700589417</v>
      </c>
      <c r="F5">
        <f t="shared" si="2"/>
        <v>2.1599474569686912</v>
      </c>
      <c r="G5">
        <f t="shared" si="3"/>
        <v>2.7832608809727581</v>
      </c>
      <c r="I5">
        <f t="shared" si="4"/>
        <v>-1.7988937577012081</v>
      </c>
      <c r="L5" t="s">
        <v>5</v>
      </c>
      <c r="O5" t="s">
        <v>8</v>
      </c>
    </row>
    <row r="6" spans="1:17" x14ac:dyDescent="0.45">
      <c r="A6">
        <v>5</v>
      </c>
      <c r="B6">
        <v>0.27500000000000002</v>
      </c>
      <c r="C6">
        <v>0.2145</v>
      </c>
      <c r="D6">
        <f t="shared" si="0"/>
        <v>-1.5394455406140655</v>
      </c>
      <c r="E6">
        <f t="shared" si="1"/>
        <v>-1.2909841813155656</v>
      </c>
      <c r="F6">
        <f t="shared" si="2"/>
        <v>1.666640156407021</v>
      </c>
      <c r="G6">
        <f t="shared" si="3"/>
        <v>1.9873998409295475</v>
      </c>
      <c r="I6">
        <f t="shared" si="4"/>
        <v>-1.5933828331524935</v>
      </c>
      <c r="L6">
        <f>A25</f>
        <v>24</v>
      </c>
      <c r="M6">
        <f>E26</f>
        <v>-15.974828035362364</v>
      </c>
      <c r="O6">
        <f>D26</f>
        <v>-20.979871760775868</v>
      </c>
    </row>
    <row r="7" spans="1:17" x14ac:dyDescent="0.45">
      <c r="A7">
        <v>6</v>
      </c>
      <c r="B7">
        <v>0.34200000000000003</v>
      </c>
      <c r="C7">
        <v>0.23949999999999999</v>
      </c>
      <c r="D7">
        <f t="shared" si="0"/>
        <v>-1.4292018621311671</v>
      </c>
      <c r="E7">
        <f t="shared" si="1"/>
        <v>-1.0729445419195318</v>
      </c>
      <c r="F7">
        <f t="shared" si="2"/>
        <v>1.151209990034914</v>
      </c>
      <c r="G7">
        <f t="shared" si="3"/>
        <v>1.533454337274867</v>
      </c>
      <c r="I7">
        <f t="shared" si="4"/>
        <v>-1.3426184964380667</v>
      </c>
      <c r="L7">
        <f>E26</f>
        <v>-15.974828035362364</v>
      </c>
      <c r="M7">
        <f>F26</f>
        <v>23.328540073129076</v>
      </c>
      <c r="O7">
        <f>G26</f>
        <v>28.565386921644762</v>
      </c>
    </row>
    <row r="8" spans="1:17" x14ac:dyDescent="0.45">
      <c r="A8">
        <v>7</v>
      </c>
      <c r="B8">
        <v>0.41199999999999998</v>
      </c>
      <c r="C8">
        <v>0.27450000000000002</v>
      </c>
      <c r="D8">
        <f t="shared" si="0"/>
        <v>-1.2928040180325517</v>
      </c>
      <c r="E8">
        <f t="shared" si="1"/>
        <v>-0.88673192963261072</v>
      </c>
      <c r="F8">
        <f t="shared" si="2"/>
        <v>0.78629351502997324</v>
      </c>
      <c r="G8">
        <f t="shared" si="3"/>
        <v>1.1463706015467972</v>
      </c>
      <c r="I8">
        <f t="shared" si="4"/>
        <v>-1.1284579780234507</v>
      </c>
    </row>
    <row r="9" spans="1:17" x14ac:dyDescent="0.45">
      <c r="A9">
        <v>8</v>
      </c>
      <c r="B9">
        <v>0.45500000000000002</v>
      </c>
      <c r="C9">
        <v>0.33350000000000002</v>
      </c>
      <c r="D9">
        <f t="shared" si="0"/>
        <v>-1.0981124136264586</v>
      </c>
      <c r="E9">
        <f t="shared" si="1"/>
        <v>-0.78745786003118656</v>
      </c>
      <c r="F9">
        <f t="shared" si="2"/>
        <v>0.62008988132489584</v>
      </c>
      <c r="G9">
        <f t="shared" si="3"/>
        <v>0.86471725130797228</v>
      </c>
      <c r="I9">
        <f t="shared" si="4"/>
        <v>-1.0142842604118272</v>
      </c>
      <c r="L9" t="s">
        <v>10</v>
      </c>
      <c r="O9" s="6" t="s">
        <v>11</v>
      </c>
    </row>
    <row r="10" spans="1:17" x14ac:dyDescent="0.45">
      <c r="A10">
        <v>9</v>
      </c>
      <c r="B10">
        <v>0.51500000000000001</v>
      </c>
      <c r="C10">
        <v>0.35449999999999998</v>
      </c>
      <c r="D10">
        <f t="shared" si="0"/>
        <v>-1.037046933009955</v>
      </c>
      <c r="E10">
        <f t="shared" si="1"/>
        <v>-0.6635883783184009</v>
      </c>
      <c r="F10">
        <f t="shared" si="2"/>
        <v>0.44034953583924513</v>
      </c>
      <c r="G10">
        <f t="shared" si="3"/>
        <v>0.68817229251614731</v>
      </c>
      <c r="I10">
        <f t="shared" si="4"/>
        <v>-0.87182370366669637</v>
      </c>
      <c r="L10" cm="1">
        <f t="array" ref="L10:M11">MINVERSE(L6:M7)</f>
        <v>7.6564879099816172E-2</v>
      </c>
      <c r="M10">
        <v>5.2429803722553153E-2</v>
      </c>
      <c r="O10" s="6" cm="1">
        <f t="array" ref="O10:O11">MMULT(L10:M11,O6:O7)</f>
        <v>-0.1086437153328299</v>
      </c>
      <c r="P10" s="2" t="s">
        <v>12</v>
      </c>
    </row>
    <row r="11" spans="1:17" x14ac:dyDescent="0.45">
      <c r="A11">
        <v>10</v>
      </c>
      <c r="B11">
        <v>0.56200000000000006</v>
      </c>
      <c r="C11">
        <v>0.42749999999999999</v>
      </c>
      <c r="D11">
        <f t="shared" si="0"/>
        <v>-0.84980099060532222</v>
      </c>
      <c r="E11">
        <f t="shared" si="1"/>
        <v>-0.5762534290884459</v>
      </c>
      <c r="F11">
        <f t="shared" si="2"/>
        <v>0.33206801453619256</v>
      </c>
      <c r="G11">
        <f t="shared" si="3"/>
        <v>0.48970073487907512</v>
      </c>
      <c r="I11">
        <f t="shared" si="4"/>
        <v>-0.77138100124661435</v>
      </c>
      <c r="L11">
        <v>5.242980372255316E-2</v>
      </c>
      <c r="M11">
        <v>7.8768628153982681E-2</v>
      </c>
      <c r="O11" s="6">
        <v>1.1500857819638619</v>
      </c>
      <c r="P11" s="3" t="s">
        <v>13</v>
      </c>
    </row>
    <row r="12" spans="1:17" x14ac:dyDescent="0.45">
      <c r="A12">
        <v>11</v>
      </c>
      <c r="B12">
        <v>0.59499999999999997</v>
      </c>
      <c r="C12">
        <v>0.4345</v>
      </c>
      <c r="D12">
        <f t="shared" si="0"/>
        <v>-0.83355933427669038</v>
      </c>
      <c r="E12">
        <f t="shared" si="1"/>
        <v>-0.51919387343650736</v>
      </c>
      <c r="F12">
        <f t="shared" si="2"/>
        <v>0.26956227821400403</v>
      </c>
      <c r="G12">
        <f t="shared" si="3"/>
        <v>0.43277889950227133</v>
      </c>
      <c r="I12">
        <f t="shared" si="4"/>
        <v>-0.70575760512509889</v>
      </c>
    </row>
    <row r="13" spans="1:17" x14ac:dyDescent="0.45">
      <c r="A13">
        <v>12</v>
      </c>
      <c r="B13">
        <v>0.65200000000000002</v>
      </c>
      <c r="C13">
        <v>0.54449999999999998</v>
      </c>
      <c r="D13">
        <f t="shared" si="0"/>
        <v>-0.60788733660912198</v>
      </c>
      <c r="E13">
        <f t="shared" si="1"/>
        <v>-0.42771071705548408</v>
      </c>
      <c r="F13">
        <f t="shared" si="2"/>
        <v>0.18293645748411635</v>
      </c>
      <c r="G13">
        <f t="shared" si="3"/>
        <v>0.25999992863003596</v>
      </c>
      <c r="I13">
        <f t="shared" si="4"/>
        <v>-0.6005441077354734</v>
      </c>
      <c r="L13" s="2" t="s">
        <v>16</v>
      </c>
    </row>
    <row r="14" spans="1:17" x14ac:dyDescent="0.45">
      <c r="A14">
        <v>13</v>
      </c>
      <c r="B14">
        <v>0.73</v>
      </c>
      <c r="C14">
        <v>0.57450000000000001</v>
      </c>
      <c r="D14">
        <f t="shared" si="0"/>
        <v>-0.55425518169332666</v>
      </c>
      <c r="E14">
        <f t="shared" si="1"/>
        <v>-0.31471074483970024</v>
      </c>
      <c r="F14">
        <f t="shared" si="2"/>
        <v>9.9042852917558918E-2</v>
      </c>
      <c r="G14">
        <f t="shared" si="3"/>
        <v>0.17443006106197023</v>
      </c>
      <c r="I14">
        <f t="shared" si="4"/>
        <v>-0.47058442168971149</v>
      </c>
    </row>
    <row r="15" spans="1:17" x14ac:dyDescent="0.45">
      <c r="A15">
        <v>14</v>
      </c>
      <c r="B15">
        <v>0.75</v>
      </c>
      <c r="C15">
        <v>0.65049999999999997</v>
      </c>
      <c r="D15">
        <f t="shared" si="0"/>
        <v>-0.43001398102957716</v>
      </c>
      <c r="E15">
        <f t="shared" si="1"/>
        <v>-0.2876820724517809</v>
      </c>
      <c r="F15">
        <f t="shared" si="2"/>
        <v>8.2760974810151711E-2</v>
      </c>
      <c r="G15">
        <f t="shared" si="3"/>
        <v>0.12370731324582955</v>
      </c>
      <c r="I15">
        <f t="shared" si="4"/>
        <v>-0.4394991239777789</v>
      </c>
    </row>
    <row r="16" spans="1:17" x14ac:dyDescent="0.45">
      <c r="A16">
        <v>15</v>
      </c>
      <c r="B16">
        <v>0.77500000000000002</v>
      </c>
      <c r="C16">
        <v>0.64449999999999996</v>
      </c>
      <c r="D16">
        <f t="shared" si="0"/>
        <v>-0.43928045660289505</v>
      </c>
      <c r="E16">
        <f t="shared" si="1"/>
        <v>-0.25489224962879004</v>
      </c>
      <c r="F16">
        <f t="shared" si="2"/>
        <v>6.4970058920825413E-2</v>
      </c>
      <c r="G16">
        <f t="shared" si="3"/>
        <v>0.111969183801474</v>
      </c>
      <c r="I16">
        <f t="shared" si="4"/>
        <v>-0.40178800780657664</v>
      </c>
    </row>
    <row r="17" spans="1:9" x14ac:dyDescent="0.45">
      <c r="A17">
        <v>16</v>
      </c>
      <c r="B17">
        <v>0.82499999999999996</v>
      </c>
      <c r="C17">
        <v>0.71950000000000003</v>
      </c>
      <c r="D17">
        <f t="shared" si="0"/>
        <v>-0.32919875265471449</v>
      </c>
      <c r="E17">
        <f t="shared" si="1"/>
        <v>-0.19237189264745613</v>
      </c>
      <c r="F17">
        <f t="shared" si="2"/>
        <v>3.7006945080764388E-2</v>
      </c>
      <c r="G17">
        <f t="shared" si="3"/>
        <v>6.3328587105369205E-2</v>
      </c>
      <c r="I17">
        <f t="shared" si="4"/>
        <v>-0.32988422052734223</v>
      </c>
    </row>
    <row r="18" spans="1:9" x14ac:dyDescent="0.45">
      <c r="A18">
        <v>17</v>
      </c>
      <c r="B18">
        <v>0.83399999999999996</v>
      </c>
      <c r="C18">
        <v>0.76349999999999996</v>
      </c>
      <c r="D18">
        <f t="shared" si="0"/>
        <v>-0.26984215432344999</v>
      </c>
      <c r="E18">
        <f t="shared" si="1"/>
        <v>-0.18152187662339034</v>
      </c>
      <c r="F18">
        <f t="shared" si="2"/>
        <v>3.2950191692877343E-2</v>
      </c>
      <c r="G18">
        <f t="shared" si="3"/>
        <v>4.8982254244891145E-2</v>
      </c>
      <c r="I18">
        <f t="shared" si="4"/>
        <v>-0.31740576899828848</v>
      </c>
    </row>
    <row r="19" spans="1:9" x14ac:dyDescent="0.45">
      <c r="A19">
        <v>18</v>
      </c>
      <c r="B19">
        <v>0.86199999999999999</v>
      </c>
      <c r="C19">
        <v>0.77949999999999997</v>
      </c>
      <c r="D19">
        <f t="shared" si="0"/>
        <v>-0.24910259048430589</v>
      </c>
      <c r="E19">
        <f t="shared" si="1"/>
        <v>-0.14850000831844395</v>
      </c>
      <c r="F19">
        <f t="shared" si="2"/>
        <v>2.2052252470577925E-2</v>
      </c>
      <c r="G19">
        <f t="shared" si="3"/>
        <v>3.6991736759065363E-2</v>
      </c>
      <c r="I19">
        <f t="shared" si="4"/>
        <v>-0.27942778056692591</v>
      </c>
    </row>
    <row r="20" spans="1:9" x14ac:dyDescent="0.45">
      <c r="A20">
        <v>19</v>
      </c>
      <c r="B20">
        <v>0.89200000000000002</v>
      </c>
      <c r="C20">
        <v>0.82950000000000002</v>
      </c>
      <c r="D20">
        <f t="shared" si="0"/>
        <v>-0.18693216935163784</v>
      </c>
      <c r="E20">
        <f t="shared" si="1"/>
        <v>-0.11428914640212766</v>
      </c>
      <c r="F20">
        <f t="shared" si="2"/>
        <v>1.3062008985326969E-2</v>
      </c>
      <c r="G20">
        <f t="shared" si="3"/>
        <v>2.1364318070296658E-2</v>
      </c>
      <c r="I20">
        <f t="shared" si="4"/>
        <v>-0.24008234722903737</v>
      </c>
    </row>
    <row r="21" spans="1:9" x14ac:dyDescent="0.45">
      <c r="A21">
        <v>20</v>
      </c>
      <c r="B21">
        <v>0.92</v>
      </c>
      <c r="C21">
        <v>0.87949999999999995</v>
      </c>
      <c r="D21">
        <f t="shared" si="0"/>
        <v>-0.12840171480452425</v>
      </c>
      <c r="E21">
        <f t="shared" si="1"/>
        <v>-8.3381608939051013E-2</v>
      </c>
      <c r="F21">
        <f t="shared" si="2"/>
        <v>6.952492709264832E-3</v>
      </c>
      <c r="G21">
        <f t="shared" si="3"/>
        <v>1.0706341570934398E-2</v>
      </c>
      <c r="I21">
        <f t="shared" si="4"/>
        <v>-0.20453602109827743</v>
      </c>
    </row>
    <row r="22" spans="1:9" x14ac:dyDescent="0.45">
      <c r="A22">
        <v>21</v>
      </c>
      <c r="B22">
        <v>0.92100000000000004</v>
      </c>
      <c r="C22">
        <v>0.87849999999999995</v>
      </c>
      <c r="D22">
        <f t="shared" si="0"/>
        <v>-0.12953937135498522</v>
      </c>
      <c r="E22">
        <f t="shared" si="1"/>
        <v>-8.2295242726830156E-2</v>
      </c>
      <c r="F22">
        <f t="shared" si="2"/>
        <v>6.7725069754678915E-3</v>
      </c>
      <c r="G22">
        <f t="shared" si="3"/>
        <v>1.0660474008339499E-2</v>
      </c>
      <c r="I22">
        <f t="shared" si="4"/>
        <v>-0.2032866065267292</v>
      </c>
    </row>
    <row r="23" spans="1:9" x14ac:dyDescent="0.45">
      <c r="A23">
        <v>22</v>
      </c>
      <c r="B23">
        <v>0.96399999999999997</v>
      </c>
      <c r="C23">
        <v>0.95950000000000002</v>
      </c>
      <c r="D23">
        <f t="shared" si="0"/>
        <v>-4.1342963534382431E-2</v>
      </c>
      <c r="E23">
        <f t="shared" si="1"/>
        <v>-3.666398437159147E-2</v>
      </c>
      <c r="F23">
        <f t="shared" si="2"/>
        <v>1.3442477500003034E-3</v>
      </c>
      <c r="G23">
        <f t="shared" si="3"/>
        <v>1.5157977688998734E-3</v>
      </c>
      <c r="I23">
        <f t="shared" si="4"/>
        <v>-0.15080673512998616</v>
      </c>
    </row>
    <row r="24" spans="1:9" x14ac:dyDescent="0.45">
      <c r="A24">
        <v>23</v>
      </c>
      <c r="B24">
        <v>0.98399999999999999</v>
      </c>
      <c r="C24">
        <v>0.99450000000000005</v>
      </c>
      <c r="D24">
        <f t="shared" si="0"/>
        <v>-5.5151806881101112E-3</v>
      </c>
      <c r="E24">
        <f t="shared" si="1"/>
        <v>-1.6129381929883644E-2</v>
      </c>
      <c r="F24">
        <f t="shared" si="2"/>
        <v>2.6015696144005701E-4</v>
      </c>
      <c r="G24">
        <f t="shared" si="3"/>
        <v>8.8956455730846473E-5</v>
      </c>
      <c r="I24">
        <f t="shared" si="4"/>
        <v>-0.12719017634621216</v>
      </c>
    </row>
    <row r="25" spans="1:9" x14ac:dyDescent="0.45">
      <c r="A25">
        <v>24</v>
      </c>
      <c r="B25">
        <v>1</v>
      </c>
      <c r="C25">
        <v>0.99850000000000005</v>
      </c>
      <c r="D25">
        <f t="shared" si="0"/>
        <v>-1.5011261262670914E-3</v>
      </c>
      <c r="E25">
        <f t="shared" si="1"/>
        <v>0</v>
      </c>
      <c r="F25">
        <f t="shared" si="2"/>
        <v>0</v>
      </c>
      <c r="G25">
        <f t="shared" si="3"/>
        <v>0</v>
      </c>
      <c r="I25">
        <f t="shared" si="4"/>
        <v>-0.10864</v>
      </c>
    </row>
    <row r="26" spans="1:9" x14ac:dyDescent="0.45">
      <c r="A26" t="s">
        <v>6</v>
      </c>
      <c r="B26">
        <f>SUM(B2:B25)</f>
        <v>14.888</v>
      </c>
      <c r="C26">
        <f t="shared" ref="C26:G26" si="5">SUM(C2:C25)</f>
        <v>12.930999999999999</v>
      </c>
      <c r="D26">
        <f t="shared" si="5"/>
        <v>-20.979871760775868</v>
      </c>
      <c r="E26">
        <f t="shared" si="5"/>
        <v>-15.974828035362364</v>
      </c>
      <c r="F26">
        <f t="shared" si="5"/>
        <v>23.328540073129076</v>
      </c>
      <c r="G26">
        <f t="shared" si="5"/>
        <v>28.565386921644762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abSelected="1" topLeftCell="A25" zoomScale="55" zoomScaleNormal="55" workbookViewId="0">
      <selection activeCell="F29" sqref="F29"/>
    </sheetView>
  </sheetViews>
  <sheetFormatPr defaultRowHeight="17" x14ac:dyDescent="0.45"/>
  <sheetData>
    <row r="1" spans="1:6" x14ac:dyDescent="0.45">
      <c r="C1" s="4" t="s">
        <v>11</v>
      </c>
      <c r="D1" s="6">
        <v>0.97975393420403056</v>
      </c>
      <c r="E1" s="2" t="s">
        <v>12</v>
      </c>
    </row>
    <row r="2" spans="1:6" x14ac:dyDescent="0.45">
      <c r="C2" s="4" t="s">
        <v>8</v>
      </c>
      <c r="D2" s="6">
        <v>1.4112570928285064</v>
      </c>
      <c r="E2" s="3" t="s">
        <v>13</v>
      </c>
    </row>
    <row r="4" spans="1:6" x14ac:dyDescent="0.45">
      <c r="A4" t="s">
        <v>0</v>
      </c>
      <c r="B4" t="s">
        <v>1</v>
      </c>
      <c r="C4" t="s">
        <v>2</v>
      </c>
      <c r="D4" s="1" t="s">
        <v>18</v>
      </c>
      <c r="E4" s="1"/>
      <c r="F4" t="s">
        <v>19</v>
      </c>
    </row>
    <row r="5" spans="1:6" x14ac:dyDescent="0.45">
      <c r="A5">
        <v>1</v>
      </c>
      <c r="B5">
        <v>5.6000000000000001E-2</v>
      </c>
      <c r="C5">
        <v>3.7999999999999999E-2</v>
      </c>
      <c r="D5">
        <f>$D$1*B5^$D$2</f>
        <v>1.676827895717331E-2</v>
      </c>
      <c r="F5">
        <f>D5-C5</f>
        <v>-2.1231721042826689E-2</v>
      </c>
    </row>
    <row r="6" spans="1:6" x14ac:dyDescent="0.45">
      <c r="A6">
        <v>2</v>
      </c>
      <c r="B6">
        <v>0.111</v>
      </c>
      <c r="C6">
        <v>7.2999999999999995E-2</v>
      </c>
      <c r="D6">
        <f t="shared" ref="D6:D28" si="0">$D$1*B6^$D$2</f>
        <v>4.4037463731945142E-2</v>
      </c>
      <c r="F6">
        <f t="shared" ref="F6:F28" si="1">D6-C6</f>
        <v>-2.8962536268054853E-2</v>
      </c>
    </row>
    <row r="7" spans="1:6" x14ac:dyDescent="0.45">
      <c r="A7">
        <v>3</v>
      </c>
      <c r="B7">
        <v>0.22600000000000001</v>
      </c>
      <c r="C7">
        <v>0.17449999999999999</v>
      </c>
      <c r="D7">
        <f t="shared" si="0"/>
        <v>0.12011520023714176</v>
      </c>
      <c r="F7">
        <f t="shared" si="1"/>
        <v>-5.4384799762858232E-2</v>
      </c>
    </row>
    <row r="8" spans="1:6" x14ac:dyDescent="0.45">
      <c r="A8">
        <v>4</v>
      </c>
      <c r="B8">
        <v>0.23</v>
      </c>
      <c r="C8">
        <v>0.15049999999999999</v>
      </c>
      <c r="D8">
        <f t="shared" si="0"/>
        <v>0.12312631943825947</v>
      </c>
      <c r="F8">
        <f t="shared" si="1"/>
        <v>-2.7373680561740527E-2</v>
      </c>
    </row>
    <row r="9" spans="1:6" x14ac:dyDescent="0.45">
      <c r="A9">
        <v>5</v>
      </c>
      <c r="B9">
        <v>0.27500000000000002</v>
      </c>
      <c r="C9">
        <v>0.2145</v>
      </c>
      <c r="D9">
        <f t="shared" si="0"/>
        <v>0.15844236033394882</v>
      </c>
      <c r="F9">
        <f t="shared" si="1"/>
        <v>-5.6057639666051179E-2</v>
      </c>
    </row>
    <row r="10" spans="1:6" x14ac:dyDescent="0.45">
      <c r="A10">
        <v>6</v>
      </c>
      <c r="B10">
        <v>0.34200000000000003</v>
      </c>
      <c r="C10">
        <v>0.23949999999999999</v>
      </c>
      <c r="D10">
        <f t="shared" si="0"/>
        <v>0.21553016091533139</v>
      </c>
      <c r="F10">
        <f t="shared" si="1"/>
        <v>-2.3969839084668598E-2</v>
      </c>
    </row>
    <row r="11" spans="1:6" x14ac:dyDescent="0.45">
      <c r="A11">
        <v>7</v>
      </c>
      <c r="B11">
        <v>0.41199999999999998</v>
      </c>
      <c r="C11">
        <v>0.27450000000000002</v>
      </c>
      <c r="D11">
        <f t="shared" si="0"/>
        <v>0.28030960584592901</v>
      </c>
      <c r="F11">
        <f t="shared" si="1"/>
        <v>5.809605845928989E-3</v>
      </c>
    </row>
    <row r="12" spans="1:6" x14ac:dyDescent="0.45">
      <c r="A12">
        <v>8</v>
      </c>
      <c r="B12">
        <v>0.45500000000000002</v>
      </c>
      <c r="C12">
        <v>0.33350000000000002</v>
      </c>
      <c r="D12">
        <f t="shared" si="0"/>
        <v>0.32246543826339391</v>
      </c>
      <c r="F12">
        <f t="shared" si="1"/>
        <v>-1.1034561736606108E-2</v>
      </c>
    </row>
    <row r="13" spans="1:6" x14ac:dyDescent="0.45">
      <c r="A13">
        <v>9</v>
      </c>
      <c r="B13">
        <v>0.51500000000000001</v>
      </c>
      <c r="C13">
        <v>0.35449999999999998</v>
      </c>
      <c r="D13">
        <f t="shared" si="0"/>
        <v>0.38406340147608786</v>
      </c>
      <c r="F13">
        <f t="shared" si="1"/>
        <v>2.956340147608788E-2</v>
      </c>
    </row>
    <row r="14" spans="1:6" x14ac:dyDescent="0.45">
      <c r="A14">
        <v>10</v>
      </c>
      <c r="B14">
        <v>0.56200000000000006</v>
      </c>
      <c r="C14">
        <v>0.42749999999999999</v>
      </c>
      <c r="D14">
        <f t="shared" si="0"/>
        <v>0.43444081158259723</v>
      </c>
      <c r="F14">
        <f t="shared" si="1"/>
        <v>6.9408115825972394E-3</v>
      </c>
    </row>
    <row r="15" spans="1:6" x14ac:dyDescent="0.45">
      <c r="A15">
        <v>11</v>
      </c>
      <c r="B15">
        <v>0.59499999999999997</v>
      </c>
      <c r="C15">
        <v>0.4345</v>
      </c>
      <c r="D15">
        <f t="shared" si="0"/>
        <v>0.47087158623330982</v>
      </c>
      <c r="F15">
        <f t="shared" si="1"/>
        <v>3.6371586233309827E-2</v>
      </c>
    </row>
    <row r="16" spans="1:6" x14ac:dyDescent="0.45">
      <c r="A16">
        <v>12</v>
      </c>
      <c r="B16">
        <v>0.65200000000000002</v>
      </c>
      <c r="C16">
        <v>0.54449999999999998</v>
      </c>
      <c r="D16">
        <f t="shared" si="0"/>
        <v>0.53576287696651181</v>
      </c>
      <c r="F16">
        <f t="shared" si="1"/>
        <v>-8.73712303348817E-3</v>
      </c>
    </row>
    <row r="17" spans="1:6" x14ac:dyDescent="0.45">
      <c r="A17">
        <v>13</v>
      </c>
      <c r="B17">
        <v>0.73</v>
      </c>
      <c r="C17">
        <v>0.57450000000000001</v>
      </c>
      <c r="D17">
        <f t="shared" si="0"/>
        <v>0.6283916896937628</v>
      </c>
      <c r="F17">
        <f t="shared" si="1"/>
        <v>5.389168969376279E-2</v>
      </c>
    </row>
    <row r="18" spans="1:6" x14ac:dyDescent="0.45">
      <c r="A18">
        <v>14</v>
      </c>
      <c r="B18">
        <v>0.75</v>
      </c>
      <c r="C18">
        <v>0.65049999999999997</v>
      </c>
      <c r="D18">
        <f t="shared" si="0"/>
        <v>0.6528243392614923</v>
      </c>
      <c r="F18">
        <f t="shared" si="1"/>
        <v>2.3243392614923364E-3</v>
      </c>
    </row>
    <row r="19" spans="1:6" x14ac:dyDescent="0.45">
      <c r="A19">
        <v>15</v>
      </c>
      <c r="B19">
        <v>0.77500000000000002</v>
      </c>
      <c r="C19">
        <v>0.64449999999999996</v>
      </c>
      <c r="D19">
        <f t="shared" si="0"/>
        <v>0.68374357528142349</v>
      </c>
      <c r="F19">
        <f t="shared" si="1"/>
        <v>3.9243575281423526E-2</v>
      </c>
    </row>
    <row r="20" spans="1:6" x14ac:dyDescent="0.45">
      <c r="A20">
        <v>16</v>
      </c>
      <c r="B20">
        <v>0.82499999999999996</v>
      </c>
      <c r="C20">
        <v>0.71950000000000003</v>
      </c>
      <c r="D20">
        <f t="shared" si="0"/>
        <v>0.74681332524351474</v>
      </c>
      <c r="F20">
        <f t="shared" si="1"/>
        <v>2.7313325243514708E-2</v>
      </c>
    </row>
    <row r="21" spans="1:6" x14ac:dyDescent="0.45">
      <c r="A21">
        <v>17</v>
      </c>
      <c r="B21">
        <v>0.83399999999999996</v>
      </c>
      <c r="C21">
        <v>0.76349999999999996</v>
      </c>
      <c r="D21">
        <f t="shared" si="0"/>
        <v>0.75833665027899455</v>
      </c>
      <c r="F21">
        <f t="shared" si="1"/>
        <v>-5.1633497210054058E-3</v>
      </c>
    </row>
    <row r="22" spans="1:6" x14ac:dyDescent="0.45">
      <c r="A22">
        <v>18</v>
      </c>
      <c r="B22">
        <v>0.86199999999999999</v>
      </c>
      <c r="C22">
        <v>0.77949999999999997</v>
      </c>
      <c r="D22">
        <f t="shared" si="0"/>
        <v>0.79451332911152039</v>
      </c>
      <c r="F22">
        <f t="shared" si="1"/>
        <v>1.5013329111520424E-2</v>
      </c>
    </row>
    <row r="23" spans="1:6" x14ac:dyDescent="0.45">
      <c r="A23">
        <v>19</v>
      </c>
      <c r="B23">
        <v>0.89200000000000002</v>
      </c>
      <c r="C23">
        <v>0.82950000000000002</v>
      </c>
      <c r="D23">
        <f t="shared" si="0"/>
        <v>0.83381377336407803</v>
      </c>
      <c r="F23">
        <f t="shared" si="1"/>
        <v>4.3137733640780107E-3</v>
      </c>
    </row>
    <row r="24" spans="1:6" x14ac:dyDescent="0.45">
      <c r="A24">
        <v>20</v>
      </c>
      <c r="B24">
        <v>0.92</v>
      </c>
      <c r="C24">
        <v>0.87949999999999995</v>
      </c>
      <c r="D24">
        <f t="shared" si="0"/>
        <v>0.8709883188454044</v>
      </c>
      <c r="F24">
        <f t="shared" si="1"/>
        <v>-8.5116811545955517E-3</v>
      </c>
    </row>
    <row r="25" spans="1:6" x14ac:dyDescent="0.45">
      <c r="A25">
        <v>21</v>
      </c>
      <c r="B25">
        <v>0.92100000000000004</v>
      </c>
      <c r="C25">
        <v>0.87849999999999995</v>
      </c>
      <c r="D25">
        <f t="shared" si="0"/>
        <v>0.87232469180105421</v>
      </c>
      <c r="F25">
        <f t="shared" si="1"/>
        <v>-6.1753081989457392E-3</v>
      </c>
    </row>
    <row r="26" spans="1:6" x14ac:dyDescent="0.45">
      <c r="A26">
        <v>22</v>
      </c>
      <c r="B26">
        <v>0.96399999999999997</v>
      </c>
      <c r="C26">
        <v>0.95950000000000002</v>
      </c>
      <c r="D26">
        <f t="shared" si="0"/>
        <v>0.93034840460047807</v>
      </c>
      <c r="F26">
        <f t="shared" si="1"/>
        <v>-2.9151595399521946E-2</v>
      </c>
    </row>
    <row r="27" spans="1:6" x14ac:dyDescent="0.45">
      <c r="A27">
        <v>23</v>
      </c>
      <c r="B27">
        <v>0.98399999999999999</v>
      </c>
      <c r="C27">
        <v>0.99450000000000005</v>
      </c>
      <c r="D27">
        <f t="shared" si="0"/>
        <v>0.95770399496854408</v>
      </c>
      <c r="F27">
        <f t="shared" si="1"/>
        <v>-3.6796005031455969E-2</v>
      </c>
    </row>
    <row r="28" spans="1:6" x14ac:dyDescent="0.45">
      <c r="A28">
        <v>24</v>
      </c>
      <c r="B28">
        <v>1</v>
      </c>
      <c r="C28">
        <v>0.99850000000000005</v>
      </c>
      <c r="D28">
        <f t="shared" si="0"/>
        <v>0.97975393420403056</v>
      </c>
      <c r="F28">
        <f t="shared" si="1"/>
        <v>-1.8746065795969491E-2</v>
      </c>
    </row>
    <row r="29" spans="1:6" x14ac:dyDescent="0.45">
      <c r="E29" s="5" t="s">
        <v>20</v>
      </c>
      <c r="F29" s="6">
        <f>SUMSQ(F5:F28)</f>
        <v>1.9322784928665453E-2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14F4-4075-4104-8FE4-74465CC62CAB}">
  <dimension ref="A1:H30"/>
  <sheetViews>
    <sheetView zoomScale="55" zoomScaleNormal="55" workbookViewId="0">
      <selection activeCell="E4" sqref="E4"/>
    </sheetView>
  </sheetViews>
  <sheetFormatPr defaultRowHeight="17" x14ac:dyDescent="0.45"/>
  <cols>
    <col min="3" max="3" width="18.25" customWidth="1"/>
    <col min="6" max="6" width="19.08203125" style="7" customWidth="1"/>
    <col min="7" max="7" width="11.25" customWidth="1"/>
    <col min="8" max="8" width="19.9140625" customWidth="1"/>
  </cols>
  <sheetData>
    <row r="1" spans="1:8" x14ac:dyDescent="0.45">
      <c r="A1" t="s">
        <v>24</v>
      </c>
      <c r="C1" t="s">
        <v>23</v>
      </c>
      <c r="F1" s="8"/>
    </row>
    <row r="2" spans="1:8" x14ac:dyDescent="0.45">
      <c r="A2">
        <v>-0.1086437153328299</v>
      </c>
      <c r="B2" s="2" t="s">
        <v>21</v>
      </c>
      <c r="C2">
        <v>0.97975276637360642</v>
      </c>
      <c r="D2" s="2" t="s">
        <v>12</v>
      </c>
      <c r="E2" s="2"/>
      <c r="F2" s="14" t="s">
        <v>14</v>
      </c>
      <c r="G2" s="8"/>
      <c r="H2" s="14" t="s">
        <v>14</v>
      </c>
    </row>
    <row r="3" spans="1:8" x14ac:dyDescent="0.45">
      <c r="A3">
        <v>1.1500857819638619</v>
      </c>
      <c r="B3" s="2" t="s">
        <v>22</v>
      </c>
      <c r="C3">
        <v>1.4112556835867547</v>
      </c>
      <c r="D3" s="3" t="s">
        <v>13</v>
      </c>
      <c r="E3" s="3"/>
      <c r="F3" s="15" t="s">
        <v>25</v>
      </c>
      <c r="G3" s="8"/>
      <c r="H3" s="15" t="s">
        <v>25</v>
      </c>
    </row>
    <row r="4" spans="1:8" x14ac:dyDescent="0.45">
      <c r="E4" s="9"/>
      <c r="F4" s="10" t="s">
        <v>28</v>
      </c>
      <c r="G4" s="9"/>
      <c r="H4" s="10" t="s">
        <v>28</v>
      </c>
    </row>
    <row r="5" spans="1:8" x14ac:dyDescent="0.45">
      <c r="A5" t="s">
        <v>0</v>
      </c>
      <c r="B5" t="s">
        <v>1</v>
      </c>
      <c r="C5" t="s">
        <v>2</v>
      </c>
      <c r="E5" s="11" t="s">
        <v>27</v>
      </c>
      <c r="F5" s="7" t="s">
        <v>29</v>
      </c>
      <c r="G5" s="11" t="s">
        <v>26</v>
      </c>
      <c r="H5" s="7" t="s">
        <v>30</v>
      </c>
    </row>
    <row r="6" spans="1:8" x14ac:dyDescent="0.45">
      <c r="A6">
        <v>1</v>
      </c>
      <c r="B6">
        <v>5.6000000000000001E-2</v>
      </c>
      <c r="C6">
        <v>3.7999999999999999E-2</v>
      </c>
      <c r="E6" s="11">
        <f t="shared" ref="E6:E29" si="0">$A$2*B6^$A$3</f>
        <v>-3.9474210899684134E-3</v>
      </c>
      <c r="F6" s="7">
        <f>E6-C6</f>
        <v>-4.1947421089968413E-2</v>
      </c>
      <c r="G6" s="11">
        <f t="shared" ref="G6:G29" si="1">$C$2*B6^$C$3</f>
        <v>1.676832708287013E-2</v>
      </c>
      <c r="H6" s="7">
        <f>G6-C6</f>
        <v>-2.1231672917129869E-2</v>
      </c>
    </row>
    <row r="7" spans="1:8" x14ac:dyDescent="0.45">
      <c r="A7">
        <v>2</v>
      </c>
      <c r="B7">
        <v>0.111</v>
      </c>
      <c r="C7">
        <v>7.2999999999999995E-2</v>
      </c>
      <c r="E7" s="11">
        <f t="shared" si="0"/>
        <v>-8.6704999580037283E-3</v>
      </c>
      <c r="F7" s="7">
        <f t="shared" ref="F7:F29" si="2">E7-C7</f>
        <v>-8.1670499958003726E-2</v>
      </c>
      <c r="G7" s="11">
        <f t="shared" si="1"/>
        <v>4.4037547661567984E-2</v>
      </c>
      <c r="H7" s="7">
        <f t="shared" ref="H7:H29" si="3">G7-C7</f>
        <v>-2.8962452338432011E-2</v>
      </c>
    </row>
    <row r="8" spans="1:8" x14ac:dyDescent="0.45">
      <c r="A8">
        <v>3</v>
      </c>
      <c r="B8">
        <v>0.22600000000000001</v>
      </c>
      <c r="C8">
        <v>0.17449999999999999</v>
      </c>
      <c r="E8" s="11">
        <f t="shared" si="0"/>
        <v>-1.9641466387517622E-2</v>
      </c>
      <c r="F8" s="7">
        <f t="shared" si="2"/>
        <v>-0.19414146638751761</v>
      </c>
      <c r="G8" s="11">
        <f t="shared" si="1"/>
        <v>0.12011530880802508</v>
      </c>
      <c r="H8" s="7">
        <f t="shared" si="3"/>
        <v>-5.4384691191974907E-2</v>
      </c>
    </row>
    <row r="9" spans="1:8" x14ac:dyDescent="0.45">
      <c r="A9">
        <v>4</v>
      </c>
      <c r="B9">
        <v>0.23</v>
      </c>
      <c r="C9">
        <v>0.15049999999999999</v>
      </c>
      <c r="E9" s="11">
        <f t="shared" si="0"/>
        <v>-2.0041806653803711E-2</v>
      </c>
      <c r="F9" s="7">
        <f t="shared" si="2"/>
        <v>-0.1705418066538037</v>
      </c>
      <c r="G9" s="11">
        <f t="shared" si="1"/>
        <v>0.12312642768666295</v>
      </c>
      <c r="H9" s="7">
        <f t="shared" si="3"/>
        <v>-2.737357231333705E-2</v>
      </c>
    </row>
    <row r="10" spans="1:8" x14ac:dyDescent="0.45">
      <c r="A10">
        <v>5</v>
      </c>
      <c r="B10">
        <v>0.27500000000000002</v>
      </c>
      <c r="C10">
        <v>0.2145</v>
      </c>
      <c r="E10" s="11">
        <f t="shared" si="0"/>
        <v>-2.4614391941094875E-2</v>
      </c>
      <c r="F10" s="7">
        <f t="shared" si="2"/>
        <v>-0.23911439194109488</v>
      </c>
      <c r="G10" s="11">
        <f t="shared" si="1"/>
        <v>0.15844245973202054</v>
      </c>
      <c r="H10" s="7">
        <f t="shared" si="3"/>
        <v>-5.6057540267979461E-2</v>
      </c>
    </row>
    <row r="11" spans="1:8" x14ac:dyDescent="0.45">
      <c r="A11">
        <v>6</v>
      </c>
      <c r="B11">
        <v>0.34200000000000003</v>
      </c>
      <c r="C11">
        <v>0.23949999999999999</v>
      </c>
      <c r="E11" s="11">
        <f t="shared" si="0"/>
        <v>-3.1629669847226143E-2</v>
      </c>
      <c r="F11" s="7">
        <f t="shared" si="2"/>
        <v>-0.27112966984722614</v>
      </c>
      <c r="G11" s="11">
        <f t="shared" si="1"/>
        <v>0.21553022990106174</v>
      </c>
      <c r="H11" s="7">
        <f t="shared" si="3"/>
        <v>-2.3969770098938248E-2</v>
      </c>
    </row>
    <row r="12" spans="1:8" x14ac:dyDescent="0.45">
      <c r="A12">
        <v>7</v>
      </c>
      <c r="B12">
        <v>0.41199999999999998</v>
      </c>
      <c r="C12">
        <v>0.27450000000000002</v>
      </c>
      <c r="E12" s="11">
        <f t="shared" si="0"/>
        <v>-3.9183513216417283E-2</v>
      </c>
      <c r="F12" s="7">
        <f t="shared" si="2"/>
        <v>-0.3136835132164173</v>
      </c>
      <c r="G12" s="11">
        <f t="shared" si="1"/>
        <v>0.28030962200744958</v>
      </c>
      <c r="H12" s="7">
        <f t="shared" si="3"/>
        <v>5.8096220074495553E-3</v>
      </c>
    </row>
    <row r="13" spans="1:8" x14ac:dyDescent="0.45">
      <c r="A13">
        <v>8</v>
      </c>
      <c r="B13">
        <v>0.45500000000000002</v>
      </c>
      <c r="C13">
        <v>0.33350000000000002</v>
      </c>
      <c r="E13" s="11">
        <f t="shared" si="0"/>
        <v>-4.3922634219577761E-2</v>
      </c>
      <c r="F13" s="7">
        <f t="shared" si="2"/>
        <v>-0.37742263421957778</v>
      </c>
      <c r="G13" s="11">
        <f t="shared" si="1"/>
        <v>0.32246541174216004</v>
      </c>
      <c r="H13" s="7">
        <f t="shared" si="3"/>
        <v>-1.1034588257839983E-2</v>
      </c>
    </row>
    <row r="14" spans="1:8" x14ac:dyDescent="0.45">
      <c r="A14">
        <v>9</v>
      </c>
      <c r="B14">
        <v>0.51500000000000001</v>
      </c>
      <c r="C14">
        <v>0.35449999999999998</v>
      </c>
      <c r="E14" s="11">
        <f t="shared" si="0"/>
        <v>-5.0647521863614424E-2</v>
      </c>
      <c r="F14" s="7">
        <f t="shared" si="2"/>
        <v>-0.40514752186361441</v>
      </c>
      <c r="G14" s="11">
        <f t="shared" si="1"/>
        <v>0.38406330284583579</v>
      </c>
      <c r="H14" s="7">
        <f t="shared" si="3"/>
        <v>2.9563302845835804E-2</v>
      </c>
    </row>
    <row r="15" spans="1:8" x14ac:dyDescent="0.45">
      <c r="A15">
        <v>10</v>
      </c>
      <c r="B15">
        <v>0.56200000000000006</v>
      </c>
      <c r="C15">
        <v>0.42749999999999999</v>
      </c>
      <c r="E15" s="11">
        <f t="shared" si="0"/>
        <v>-5.5998952555535893E-2</v>
      </c>
      <c r="F15" s="7">
        <f t="shared" si="2"/>
        <v>-0.48349895255553588</v>
      </c>
      <c r="G15" s="11">
        <f t="shared" si="1"/>
        <v>0.43444064654581777</v>
      </c>
      <c r="H15" s="7">
        <f t="shared" si="3"/>
        <v>6.9406465458177746E-3</v>
      </c>
    </row>
    <row r="16" spans="1:8" x14ac:dyDescent="0.45">
      <c r="A16">
        <v>11</v>
      </c>
      <c r="B16">
        <v>0.59499999999999997</v>
      </c>
      <c r="C16">
        <v>0.4345</v>
      </c>
      <c r="E16" s="11">
        <f t="shared" si="0"/>
        <v>-5.9797052465980882E-2</v>
      </c>
      <c r="F16" s="7">
        <f t="shared" si="2"/>
        <v>-0.49429705246598088</v>
      </c>
      <c r="G16" s="11">
        <f t="shared" si="1"/>
        <v>0.47087136949398828</v>
      </c>
      <c r="H16" s="7">
        <f t="shared" si="3"/>
        <v>3.6371369493988281E-2</v>
      </c>
    </row>
    <row r="17" spans="1:8" x14ac:dyDescent="0.45">
      <c r="A17">
        <v>12</v>
      </c>
      <c r="B17">
        <v>0.65200000000000002</v>
      </c>
      <c r="C17">
        <v>0.54449999999999998</v>
      </c>
      <c r="E17" s="11">
        <f t="shared" si="0"/>
        <v>-6.6431400733906021E-2</v>
      </c>
      <c r="F17" s="7">
        <f t="shared" si="2"/>
        <v>-0.61093140073390595</v>
      </c>
      <c r="G17" s="11">
        <f t="shared" si="1"/>
        <v>0.53576256128660149</v>
      </c>
      <c r="H17" s="7">
        <f t="shared" si="3"/>
        <v>-8.7374387133984932E-3</v>
      </c>
    </row>
    <row r="18" spans="1:8" x14ac:dyDescent="0.45">
      <c r="A18">
        <v>13</v>
      </c>
      <c r="B18">
        <v>0.73</v>
      </c>
      <c r="C18">
        <v>0.57450000000000001</v>
      </c>
      <c r="E18" s="11">
        <f t="shared" si="0"/>
        <v>-7.5650912986896524E-2</v>
      </c>
      <c r="F18" s="7">
        <f t="shared" si="2"/>
        <v>-0.65015091298689653</v>
      </c>
      <c r="G18" s="11">
        <f t="shared" si="1"/>
        <v>0.6283912193677853</v>
      </c>
      <c r="H18" s="7">
        <f t="shared" si="3"/>
        <v>5.3891219367785292E-2</v>
      </c>
    </row>
    <row r="19" spans="1:8" x14ac:dyDescent="0.45">
      <c r="A19">
        <v>14</v>
      </c>
      <c r="B19">
        <v>0.75</v>
      </c>
      <c r="C19">
        <v>0.65049999999999997</v>
      </c>
      <c r="E19" s="11">
        <f t="shared" si="0"/>
        <v>-7.8039475946750148E-2</v>
      </c>
      <c r="F19" s="7">
        <f t="shared" si="2"/>
        <v>-0.72853947594675006</v>
      </c>
      <c r="G19" s="11">
        <f t="shared" si="1"/>
        <v>0.65282382578263976</v>
      </c>
      <c r="H19" s="7">
        <f t="shared" si="3"/>
        <v>2.3238257826397879E-3</v>
      </c>
    </row>
    <row r="20" spans="1:8" x14ac:dyDescent="0.45">
      <c r="A20">
        <v>15</v>
      </c>
      <c r="B20">
        <v>0.77500000000000002</v>
      </c>
      <c r="C20">
        <v>0.64449999999999996</v>
      </c>
      <c r="E20" s="11">
        <f t="shared" si="0"/>
        <v>-8.1038626353336973E-2</v>
      </c>
      <c r="F20" s="7">
        <f t="shared" si="2"/>
        <v>-0.72553862635333699</v>
      </c>
      <c r="G20" s="11">
        <f t="shared" si="1"/>
        <v>0.68374300588811621</v>
      </c>
      <c r="H20" s="7">
        <f t="shared" si="3"/>
        <v>3.9243005888116245E-2</v>
      </c>
    </row>
    <row r="21" spans="1:8" x14ac:dyDescent="0.45">
      <c r="A21">
        <v>16</v>
      </c>
      <c r="B21">
        <v>0.82499999999999996</v>
      </c>
      <c r="C21">
        <v>0.71950000000000003</v>
      </c>
      <c r="E21" s="11">
        <f t="shared" si="0"/>
        <v>-8.7080213071755577E-2</v>
      </c>
      <c r="F21" s="7">
        <f t="shared" si="2"/>
        <v>-0.80658021307175565</v>
      </c>
      <c r="G21" s="11">
        <f t="shared" si="1"/>
        <v>0.74681263752943483</v>
      </c>
      <c r="H21" s="7">
        <f t="shared" si="3"/>
        <v>2.7312637529434802E-2</v>
      </c>
    </row>
    <row r="22" spans="1:8" x14ac:dyDescent="0.45">
      <c r="A22">
        <v>17</v>
      </c>
      <c r="B22">
        <v>0.83399999999999996</v>
      </c>
      <c r="C22">
        <v>0.76349999999999996</v>
      </c>
      <c r="E22" s="11">
        <f t="shared" si="0"/>
        <v>-8.8173647075686756E-2</v>
      </c>
      <c r="F22" s="7">
        <f t="shared" si="2"/>
        <v>-0.85167364707568671</v>
      </c>
      <c r="G22" s="11">
        <f t="shared" si="1"/>
        <v>0.75833594035830976</v>
      </c>
      <c r="H22" s="7">
        <f t="shared" si="3"/>
        <v>-5.1640596416901996E-3</v>
      </c>
    </row>
    <row r="23" spans="1:8" x14ac:dyDescent="0.45">
      <c r="A23">
        <v>18</v>
      </c>
      <c r="B23">
        <v>0.86199999999999999</v>
      </c>
      <c r="C23">
        <v>0.77949999999999997</v>
      </c>
      <c r="E23" s="11">
        <f t="shared" si="0"/>
        <v>-9.1586704485666942E-2</v>
      </c>
      <c r="F23" s="7">
        <f t="shared" si="2"/>
        <v>-0.87108670448566694</v>
      </c>
      <c r="G23" s="11">
        <f t="shared" si="1"/>
        <v>0.79451254835058061</v>
      </c>
      <c r="H23" s="7">
        <f t="shared" si="3"/>
        <v>1.5012548350580635E-2</v>
      </c>
    </row>
    <row r="24" spans="1:8" x14ac:dyDescent="0.45">
      <c r="A24">
        <v>19</v>
      </c>
      <c r="B24">
        <v>0.89200000000000002</v>
      </c>
      <c r="C24">
        <v>0.82950000000000002</v>
      </c>
      <c r="E24" s="11">
        <f t="shared" si="0"/>
        <v>-9.526205231447811E-2</v>
      </c>
      <c r="F24" s="7">
        <f t="shared" si="2"/>
        <v>-0.92476205231447817</v>
      </c>
      <c r="G24" s="11">
        <f t="shared" si="1"/>
        <v>0.83381291378368527</v>
      </c>
      <c r="H24" s="7">
        <f t="shared" si="3"/>
        <v>4.3129137836852571E-3</v>
      </c>
    </row>
    <row r="25" spans="1:8" x14ac:dyDescent="0.45">
      <c r="A25">
        <v>20</v>
      </c>
      <c r="B25">
        <v>0.92</v>
      </c>
      <c r="C25">
        <v>0.87949999999999995</v>
      </c>
      <c r="E25" s="11">
        <f t="shared" si="0"/>
        <v>-9.8709170883848507E-2</v>
      </c>
      <c r="F25" s="7">
        <f t="shared" si="2"/>
        <v>-0.97820917088384851</v>
      </c>
      <c r="G25" s="11">
        <f t="shared" si="1"/>
        <v>0.87098738300479894</v>
      </c>
      <c r="H25" s="7">
        <f t="shared" si="3"/>
        <v>-8.5126169952010056E-3</v>
      </c>
    </row>
    <row r="26" spans="1:8" x14ac:dyDescent="0.45">
      <c r="A26">
        <v>21</v>
      </c>
      <c r="B26">
        <v>0.92100000000000004</v>
      </c>
      <c r="C26">
        <v>0.87849999999999995</v>
      </c>
      <c r="E26" s="11">
        <f t="shared" si="0"/>
        <v>-9.8832576613305551E-2</v>
      </c>
      <c r="F26" s="7">
        <f t="shared" si="2"/>
        <v>-0.97733257661330553</v>
      </c>
      <c r="G26" s="11">
        <f t="shared" si="1"/>
        <v>0.87232375318908539</v>
      </c>
      <c r="H26" s="7">
        <f t="shared" si="3"/>
        <v>-6.1762468109145541E-3</v>
      </c>
    </row>
    <row r="27" spans="1:8" x14ac:dyDescent="0.45">
      <c r="A27">
        <v>22</v>
      </c>
      <c r="B27">
        <v>0.96399999999999997</v>
      </c>
      <c r="C27">
        <v>0.95950000000000002</v>
      </c>
      <c r="E27" s="11">
        <f t="shared" si="0"/>
        <v>-0.10415780810097588</v>
      </c>
      <c r="F27" s="7">
        <f t="shared" si="2"/>
        <v>-1.063657808100976</v>
      </c>
      <c r="G27" s="11">
        <f t="shared" si="1"/>
        <v>0.93034734372919037</v>
      </c>
      <c r="H27" s="7">
        <f t="shared" si="3"/>
        <v>-2.9152656270809651E-2</v>
      </c>
    </row>
    <row r="28" spans="1:8" x14ac:dyDescent="0.45">
      <c r="A28">
        <v>23</v>
      </c>
      <c r="B28">
        <v>0.98399999999999999</v>
      </c>
      <c r="C28">
        <v>0.99450000000000005</v>
      </c>
      <c r="E28" s="11">
        <f t="shared" si="0"/>
        <v>-0.10664693322208525</v>
      </c>
      <c r="F28" s="7">
        <f t="shared" si="2"/>
        <v>-1.1011469332220853</v>
      </c>
      <c r="G28" s="11">
        <f t="shared" si="1"/>
        <v>0.95770287518960739</v>
      </c>
      <c r="H28" s="7">
        <f t="shared" si="3"/>
        <v>-3.6797124810392656E-2</v>
      </c>
    </row>
    <row r="29" spans="1:8" x14ac:dyDescent="0.45">
      <c r="A29">
        <v>24</v>
      </c>
      <c r="B29">
        <v>1</v>
      </c>
      <c r="C29">
        <v>0.99850000000000005</v>
      </c>
      <c r="E29" s="11">
        <f t="shared" si="0"/>
        <v>-0.1086437153328299</v>
      </c>
      <c r="F29" s="7">
        <f t="shared" si="2"/>
        <v>-1.1071437153328301</v>
      </c>
      <c r="G29" s="11">
        <f t="shared" si="1"/>
        <v>0.97975276637360642</v>
      </c>
      <c r="H29" s="7">
        <f t="shared" si="3"/>
        <v>-1.8747233626393633E-2</v>
      </c>
    </row>
    <row r="30" spans="1:8" x14ac:dyDescent="0.45">
      <c r="E30" s="12" t="s">
        <v>20</v>
      </c>
      <c r="F30" s="13">
        <f>SUMSQ(F6:F29)</f>
        <v>11.413720431517211</v>
      </c>
      <c r="G30" s="12" t="s">
        <v>20</v>
      </c>
      <c r="H30" s="13">
        <f>SUMSQ(H6:H29)</f>
        <v>1.9322784946509967E-2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6.1</vt:lpstr>
      <vt:lpstr>6.1(선형맞춤)</vt:lpstr>
      <vt:lpstr>6.1(비선형맞춤)</vt:lpstr>
      <vt:lpstr>6.1비교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이윤성</dc:creator>
  <cp:lastModifiedBy>이 윤성</cp:lastModifiedBy>
  <dcterms:created xsi:type="dcterms:W3CDTF">2020-12-04T04:41:10Z</dcterms:created>
  <dcterms:modified xsi:type="dcterms:W3CDTF">2020-12-13T08:12:49Z</dcterms:modified>
</cp:coreProperties>
</file>