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esktop/GCMP/Supp_Tables/"/>
    </mc:Choice>
  </mc:AlternateContent>
  <xr:revisionPtr revIDLastSave="0" documentId="13_ncr:1_{5F380008-3B1C-3040-97D9-26A93BF105E8}" xr6:coauthVersionLast="47" xr6:coauthVersionMax="47" xr10:uidLastSave="{00000000-0000-0000-0000-000000000000}"/>
  <bookViews>
    <workbookView xWindow="6580" yWindow="1920" windowWidth="23260" windowHeight="12580" xr2:uid="{635964DC-1275-F24E-A533-4EEDB34ABDB9}"/>
  </bookViews>
  <sheets>
    <sheet name="Table 8a" sheetId="1" r:id="rId1"/>
    <sheet name="Table 8b" sheetId="2" r:id="rId2"/>
    <sheet name="Table 8c" sheetId="3" r:id="rId3"/>
    <sheet name="Table 8d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4" i="3"/>
  <c r="P6" i="2"/>
  <c r="P4" i="2"/>
  <c r="P15" i="1"/>
  <c r="P14" i="1"/>
  <c r="P13" i="1"/>
  <c r="P12" i="1"/>
  <c r="P11" i="1"/>
  <c r="P10" i="1"/>
  <c r="P9" i="1"/>
  <c r="P7" i="1"/>
  <c r="P6" i="1"/>
  <c r="P5" i="1"/>
</calcChain>
</file>

<file path=xl/sharedStrings.xml><?xml version="1.0" encoding="utf-8"?>
<sst xmlns="http://schemas.openxmlformats.org/spreadsheetml/2006/main" count="432" uniqueCount="85">
  <si>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</si>
  <si>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</si>
  <si>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</si>
  <si>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</si>
  <si>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</si>
  <si>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</si>
  <si>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</si>
  <si>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</si>
  <si>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</si>
  <si>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</si>
  <si>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</si>
  <si>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</si>
  <si>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</si>
  <si>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</si>
  <si>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</si>
  <si>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</si>
  <si>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</si>
  <si>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</si>
  <si>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</si>
  <si>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</si>
  <si>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</si>
  <si>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</si>
  <si>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</si>
  <si>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</si>
  <si>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BM_Lambda</t>
  </si>
  <si>
    <t>None</t>
  </si>
  <si>
    <t>lambda=ML delta=1kappa=1</t>
  </si>
  <si>
    <t>lambda</t>
  </si>
  <si>
    <t>../output/GCMP_trait_table_with_abundances_and_adiv_and_metadata_zeros.tsv</t>
  </si>
  <si>
    <t>../output/huang_roy_genus_tree.newick</t>
  </si>
  <si>
    <t>tissue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</si>
  <si>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</si>
  <si>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</si>
  <si>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</si>
  <si>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</si>
  <si>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</si>
  <si>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</si>
  <si>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</si>
  <si>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</si>
  <si>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</si>
  <si>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</si>
  <si>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Supplementary Data Table 8a.</t>
  </si>
  <si>
    <t>Life_history_strategy_vs_Endozoicomonas</t>
  </si>
  <si>
    <t>Weedy</t>
  </si>
  <si>
    <t>tissue_D_0__Bacteria___D_1__Proteobacteria___D_2__Gammaproteobacteria___D_3__Oceanospirillales___D_4__Endozoicomonadaceae___D_5__Endozoicomonas</t>
  </si>
  <si>
    <t>../output/PIC_results/A7_Life_history_strategy_vs_Endozoicomonas/PIC_Weedy_vs_tissue_D_0__Bacteria___D_1__Proteobacteria___D_2__Gammaproteobacteria___D_3__Oceanospirillales___D_4__Endozoicomonadaceae___D_5__Endozoicomonas/PGLS_results.tsv</t>
  </si>
  <si>
    <t>77.0650544803659 - 378.576839944171</t>
  </si>
  <si>
    <t>lambda : 1e-06 (95% CI  NA  -  0.180565196749117 )</t>
  </si>
  <si>
    <t>Stress_tolerant</t>
  </si>
  <si>
    <t>../output/PIC_results/A7_Life_history_strategy_vs_Endozoicomonas/PIC_Stress_tolerant_vs_tissue_D_0__Bacteria___D_1__Proteobacteria___D_2__Gammaproteobacteria___D_3__Oceanospirillales___D_4__Endozoicomonadaceae___D_5__Endozoicomonas/PGLS_results.tsv</t>
  </si>
  <si>
    <t>lambda : 1e-06 (95% CI  NA  -  0.261702173778901 )</t>
  </si>
  <si>
    <t>Generalist</t>
  </si>
  <si>
    <t>../output/PIC_results/A7_Life_history_strategy_vs_Endozoicomonas/PIC_Generalist_vs_tissue_D_0__Bacteria___D_1__Proteobacteria___D_2__Gammaproteobacteria___D_3__Oceanospirillales___D_4__Endozoicomonadaceae___D_5__Endozoicomonas/PGLS_results.tsv</t>
  </si>
  <si>
    <t>lambda : 1e-06 (95% CI  NA  -  0.261232688349215 )</t>
  </si>
  <si>
    <t>23.2281071919854 - 523.007610066557</t>
  </si>
  <si>
    <t>kappa : 0.0183895435011849 (95% CI  NA  -  0.581456009087299 )</t>
  </si>
  <si>
    <t>delta : 1 (95% CI  0.432901165069079  -  NA )</t>
  </si>
  <si>
    <t>kappa : 0.182955324078069 (95% CI  NA  -  0.731055273919489 )</t>
  </si>
  <si>
    <t>delta : 1 (95% CI  0.42310263889354  -  NA )</t>
  </si>
  <si>
    <t>kappa : 0.219921808190774 (95% CI  NA  -  0.766951978026393 )</t>
  </si>
  <si>
    <t>delta : 1 (95% CI  0.41840300273109  -  NA )</t>
  </si>
  <si>
    <t>Supplementary Data Table 8b.</t>
  </si>
  <si>
    <t>Endozoicomonas_vs_Growth_Rate_in_Non_Weedy_Corals_all_corals</t>
  </si>
  <si>
    <t>growth_rate_mm_per_year</t>
  </si>
  <si>
    <t>../output/PIC_results/A10a_Endozoicomonas_vs_Growth_Rate_in_Non_Weedy_Corals_all_corals/PIC_tissue_D_0__Bacteria___D_1__Proteobacteria___D_2__Gammaproteobacteria___D_3__Oceanospirillales___D_4__Endozoicomonadaceae___D_5__Endozoicomonas_vs_growth_rate_mm_per_year_Weedy_is_0/PGLS_results.tsv</t>
  </si>
  <si>
    <t>lambda : 1e-06 (95% CI  NA  -  0.992979224778954 )</t>
  </si>
  <si>
    <t>../output/GCMP_trait_table_with_abundances_and_adiv_and_metadata_and_growth_data_pcoa_zeros.tsv</t>
  </si>
  <si>
    <t>3.86877045908903e-05 - 0.000470520083989498</t>
  </si>
  <si>
    <t>kappa : 0.588021502602926 (95% CI  NA  -  NA )</t>
  </si>
  <si>
    <t>delta : 1 (95% CI  0.215826104745426  -  NA )</t>
  </si>
  <si>
    <t>Supplementary Data Table 8c.</t>
  </si>
  <si>
    <t>Supplementary Data Table 8d.</t>
  </si>
  <si>
    <t>Endozoicomonas_vs_Growth_Rate_in_Non_Weedy_Corals_with_Endozoicomonas</t>
  </si>
  <si>
    <t>../output/PIC_results/A10b_Endozoicomonas_vs_Growth_Rate_in_Non_Weedy_Corals_with_Endozoicomonas/PIC_tissue_D_0__Bacteria___D_1__Proteobacteria___D_2__Gammaproteobacteria___D_3__Oceanospirillales___D_4__Endozoicomonadaceae___D_5__Endozoicomonas_vs_growth_rate_mm_per_year_Weedy_is_0/PGLS_results.tsv</t>
  </si>
  <si>
    <t>7.26728381108874e-05 - 0.000473858044878691</t>
  </si>
  <si>
    <t>lambda : 1e-06 (95% CI  NA  -  0.697362774626478 )</t>
  </si>
  <si>
    <t>../output/GCMP_trait_table_with_abundances_and_adiv_and_metadata_and_growth_data.tsv</t>
  </si>
  <si>
    <t>0.000124516549467912 - 0.000453483999722157</t>
  </si>
  <si>
    <t>3.01718448016981e-05 - 0.000430223074656324</t>
  </si>
  <si>
    <t>kappa : 1e-06 (95% CI  NA  -  0.784265521906425 )</t>
  </si>
  <si>
    <t>delta : 1 (95% CI  0.254181787124214  -  NA )</t>
  </si>
  <si>
    <r>
      <t xml:space="preserve">PGLS correlations between Endozoicomonas and host life-history strategy. d. PGLS correlation of Endozoicomonas relative abundance with host growth rate in all non-weedy corals where Endozoicomonas is present. </t>
    </r>
    <r>
      <rPr>
        <sz val="12"/>
        <color theme="1"/>
        <rFont val="Calibri"/>
        <family val="2"/>
        <scheme val="minor"/>
      </rPr>
      <t>Results generated from the PGLS analysis conducted between Endozoicomonas and growth rate in the tissue with weedy corals filtered out. The x_trait column was always Endozoicomonas wile the y_trait was growth rate in the tissue. The weedy corals were filtered out of this analysis.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Endozoicomonas in the tissue compartment.</t>
    </r>
  </si>
  <si>
    <r>
      <t xml:space="preserve">PGLS correlations between Endozoicomonas and host life-history strategy. c. PGLS correlation of Endozoicomonas relative abundance with host growth rate within all non-weedy corals. </t>
    </r>
    <r>
      <rPr>
        <sz val="12"/>
        <color theme="1"/>
        <rFont val="Calibri"/>
        <family val="2"/>
        <scheme val="minor"/>
      </rPr>
      <t>Results generated from the PGLS analysis conducted between Endozoicomonas and growth rate in the tissue with weedy corals filtered out. The x_trait column was always Endozoicomonas wile the y_trait was growth rate in the tissue. The weedy corals were filtered out of this analysis.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Endozoicomonas in the tissue compartment.</t>
    </r>
  </si>
  <si>
    <r>
      <t xml:space="preserve">PGLS correlations between Endozoicomonas and host life-history strategy. b. PGLS correlation of Endozoicomonas relative abundance with disease within non-weedy corals. </t>
    </r>
    <r>
      <rPr>
        <sz val="12"/>
        <color theme="1"/>
        <rFont val="Calibri"/>
        <family val="2"/>
        <scheme val="minor"/>
      </rPr>
      <t>Results generated from the PGLS analysis conducted between Endozoicomonas and growth rate in the tissue with weedy corals filtered out. The x_trait column was always Endozoicomonas wile the y_trait was growth rate in the tissue. The weedy corals were filtered out of this analysis.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Endozoicomonas in the tissue compartment.</t>
    </r>
  </si>
  <si>
    <r>
      <t xml:space="preserve">PGLS correlations between Endozoicomonas and host life-history strategy. a. PGLS correlation of Endozoicomonas relative abundance with host life-history strategy. </t>
    </r>
    <r>
      <rPr>
        <sz val="12"/>
        <color theme="1"/>
        <rFont val="Calibri"/>
        <family val="2"/>
        <scheme val="minor"/>
      </rPr>
      <t>Results generated from the PGLS analysis conducted between coral life history strategy and Endozoicomonas for samples in the tissue. The life history strategy (x_trait column) could weedy, stress tolerant, or generalist wile the y_trait was Endozoicomonas in the tissue.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life history strategy in the tissue compartment.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</si>
</sst>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15"/>
  <sheetViews>
    <sheetView tabSelected="1"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99" customHeight="1" x14ac:dyDescent="0.2">
      <c r="A2" s="5" t="s">
        <v>84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42</v>
      </c>
      <c r="B4" t="s">
        <v>43</v>
      </c>
      <c r="C4" t="s">
        <v>44</v>
      </c>
      <c r="D4">
        <v>0.16945214181148799</v>
      </c>
      <c r="E4">
        <v>4.9628004341615E-3</v>
      </c>
      <c r="F4">
        <v>1.48884013024845E-2</v>
      </c>
      <c r="G4">
        <v>227.82094721226801</v>
      </c>
      <c r="H4" t="s">
        <v>24</v>
      </c>
      <c r="I4" t="b">
        <v>1</v>
      </c>
      <c r="J4">
        <v>578.69740344291301</v>
      </c>
      <c r="K4">
        <v>578.98311772862701</v>
      </c>
      <c r="L4">
        <v>0</v>
      </c>
      <c r="M4" t="s">
        <v>25</v>
      </c>
      <c r="N4" t="s">
        <v>25</v>
      </c>
      <c r="O4" t="s">
        <v>45</v>
      </c>
      <c r="P4" t="s">
        <v>46</v>
      </c>
      <c r="Q4" t="s">
        <v>25</v>
      </c>
      <c r="R4" t="s">
        <v>26</v>
      </c>
      <c r="S4" t="s">
        <v>27</v>
      </c>
      <c r="T4" t="s">
        <v>47</v>
      </c>
      <c r="U4">
        <v>68.675137770139798</v>
      </c>
      <c r="V4">
        <v>76.916271801991101</v>
      </c>
      <c r="W4" t="s">
        <v>28</v>
      </c>
      <c r="X4" t="s">
        <v>29</v>
      </c>
    </row>
    <row r="5" spans="1:24" x14ac:dyDescent="0.2">
      <c r="A5" t="s">
        <v>42</v>
      </c>
      <c r="B5" t="s">
        <v>48</v>
      </c>
      <c r="C5" t="s">
        <v>44</v>
      </c>
      <c r="D5">
        <v>6.4972125003094003E-3</v>
      </c>
      <c r="E5">
        <v>0.59863904936463197</v>
      </c>
      <c r="F5">
        <v>0.78779320149333498</v>
      </c>
      <c r="G5">
        <v>-26.1849845969464</v>
      </c>
      <c r="H5" t="s">
        <v>24</v>
      </c>
      <c r="I5" t="b">
        <v>1</v>
      </c>
      <c r="J5">
        <v>586.75921259892698</v>
      </c>
      <c r="K5">
        <v>587.04492688464097</v>
      </c>
      <c r="L5">
        <v>0</v>
      </c>
      <c r="M5" t="s">
        <v>25</v>
      </c>
      <c r="N5" t="s">
        <v>25</v>
      </c>
      <c r="O5" t="s">
        <v>49</v>
      </c>
      <c r="P5">
        <f>-122.96711455243 - 70.5971453585372</f>
        <v>-193.56425991096722</v>
      </c>
      <c r="Q5" t="s">
        <v>25</v>
      </c>
      <c r="R5" t="s">
        <v>26</v>
      </c>
      <c r="S5" t="s">
        <v>27</v>
      </c>
      <c r="T5" t="s">
        <v>50</v>
      </c>
      <c r="U5">
        <v>98.817988695968396</v>
      </c>
      <c r="V5">
        <v>49.378637732389599</v>
      </c>
      <c r="W5" t="s">
        <v>28</v>
      </c>
      <c r="X5" t="s">
        <v>29</v>
      </c>
    </row>
    <row r="6" spans="1:24" x14ac:dyDescent="0.2">
      <c r="A6" t="s">
        <v>42</v>
      </c>
      <c r="B6" t="s">
        <v>51</v>
      </c>
      <c r="C6" t="s">
        <v>44</v>
      </c>
      <c r="D6">
        <v>1.7032846504513E-3</v>
      </c>
      <c r="E6">
        <v>0.78779320149333498</v>
      </c>
      <c r="F6">
        <v>0.78779320149333498</v>
      </c>
      <c r="G6">
        <v>22.8409196036644</v>
      </c>
      <c r="H6" t="s">
        <v>24</v>
      </c>
      <c r="I6" t="b">
        <v>1</v>
      </c>
      <c r="J6">
        <v>586.97582794549498</v>
      </c>
      <c r="K6">
        <v>587.26154223121</v>
      </c>
      <c r="L6">
        <v>0</v>
      </c>
      <c r="M6" t="s">
        <v>25</v>
      </c>
      <c r="N6" t="s">
        <v>25</v>
      </c>
      <c r="O6" t="s">
        <v>52</v>
      </c>
      <c r="P6">
        <f>-142.439586287821 - 188.12142549515</f>
        <v>-330.56101178297098</v>
      </c>
      <c r="Q6" t="s">
        <v>25</v>
      </c>
      <c r="R6" t="s">
        <v>26</v>
      </c>
      <c r="S6" t="s">
        <v>27</v>
      </c>
      <c r="T6" t="s">
        <v>53</v>
      </c>
      <c r="U6">
        <v>86.895614933905193</v>
      </c>
      <c r="V6">
        <v>84.326788720145501</v>
      </c>
      <c r="W6" t="s">
        <v>28</v>
      </c>
      <c r="X6" t="s">
        <v>29</v>
      </c>
    </row>
    <row r="7" spans="1:24" x14ac:dyDescent="0.2">
      <c r="A7" t="s">
        <v>42</v>
      </c>
      <c r="B7" t="s">
        <v>43</v>
      </c>
      <c r="C7" t="s">
        <v>44</v>
      </c>
      <c r="D7">
        <v>3.3878838246340602E-2</v>
      </c>
      <c r="E7">
        <v>0.22614306333474499</v>
      </c>
      <c r="F7" t="s">
        <v>31</v>
      </c>
      <c r="G7">
        <v>278.46938456915399</v>
      </c>
      <c r="H7" t="s">
        <v>38</v>
      </c>
      <c r="I7" t="b">
        <v>0</v>
      </c>
      <c r="J7">
        <v>614.75108788733496</v>
      </c>
      <c r="K7">
        <v>615.03680217304998</v>
      </c>
      <c r="L7">
        <v>36.053684444422899</v>
      </c>
      <c r="M7" t="s">
        <v>25</v>
      </c>
      <c r="N7" t="s">
        <v>25</v>
      </c>
      <c r="O7" t="s">
        <v>45</v>
      </c>
      <c r="P7">
        <f>-166.009200317268 - 722.947969455577</f>
        <v>-888.95716977284496</v>
      </c>
      <c r="Q7" t="s">
        <v>25</v>
      </c>
      <c r="R7" t="s">
        <v>39</v>
      </c>
      <c r="S7" t="s">
        <v>25</v>
      </c>
      <c r="T7" t="s">
        <v>40</v>
      </c>
      <c r="U7">
        <v>43.577601655875696</v>
      </c>
      <c r="V7">
        <v>226.774788207358</v>
      </c>
      <c r="W7" t="s">
        <v>28</v>
      </c>
      <c r="X7" t="s">
        <v>29</v>
      </c>
    </row>
    <row r="8" spans="1:24" x14ac:dyDescent="0.2">
      <c r="A8" t="s">
        <v>42</v>
      </c>
      <c r="B8" t="s">
        <v>43</v>
      </c>
      <c r="C8" t="s">
        <v>44</v>
      </c>
      <c r="D8">
        <v>9.6429324065427896E-2</v>
      </c>
      <c r="E8">
        <v>3.7883023567605097E-2</v>
      </c>
      <c r="F8" t="s">
        <v>31</v>
      </c>
      <c r="G8">
        <v>273.11785862927098</v>
      </c>
      <c r="H8" t="s">
        <v>32</v>
      </c>
      <c r="I8" t="b">
        <v>0</v>
      </c>
      <c r="J8">
        <v>603.43972732457701</v>
      </c>
      <c r="K8">
        <v>603.72544161029202</v>
      </c>
      <c r="L8">
        <v>24.742323881665001</v>
      </c>
      <c r="M8" t="s">
        <v>25</v>
      </c>
      <c r="N8" t="s">
        <v>25</v>
      </c>
      <c r="O8" t="s">
        <v>45</v>
      </c>
      <c r="P8" t="s">
        <v>54</v>
      </c>
      <c r="Q8" t="s">
        <v>25</v>
      </c>
      <c r="R8" t="s">
        <v>33</v>
      </c>
      <c r="S8" t="s">
        <v>34</v>
      </c>
      <c r="T8" t="s">
        <v>55</v>
      </c>
      <c r="U8">
        <v>19.4262942121074</v>
      </c>
      <c r="V8">
        <v>127.494771141472</v>
      </c>
      <c r="W8" t="s">
        <v>28</v>
      </c>
      <c r="X8" t="s">
        <v>29</v>
      </c>
    </row>
    <row r="9" spans="1:24" x14ac:dyDescent="0.2">
      <c r="A9" t="s">
        <v>42</v>
      </c>
      <c r="B9" t="s">
        <v>43</v>
      </c>
      <c r="C9" t="s">
        <v>44</v>
      </c>
      <c r="D9">
        <v>3.3878838246340602E-2</v>
      </c>
      <c r="E9">
        <v>0.22614306333474499</v>
      </c>
      <c r="F9" t="s">
        <v>31</v>
      </c>
      <c r="G9">
        <v>278.46938456915399</v>
      </c>
      <c r="H9" t="s">
        <v>35</v>
      </c>
      <c r="I9" t="b">
        <v>0</v>
      </c>
      <c r="J9">
        <v>614.75108788733496</v>
      </c>
      <c r="K9">
        <v>615.03680217304998</v>
      </c>
      <c r="L9">
        <v>36.053684444422899</v>
      </c>
      <c r="M9" t="s">
        <v>25</v>
      </c>
      <c r="N9" t="s">
        <v>25</v>
      </c>
      <c r="O9" t="s">
        <v>45</v>
      </c>
      <c r="P9">
        <f>-166.009200317268 - 722.947969455577</f>
        <v>-888.95716977284496</v>
      </c>
      <c r="Q9" t="s">
        <v>25</v>
      </c>
      <c r="R9" t="s">
        <v>36</v>
      </c>
      <c r="S9" t="s">
        <v>37</v>
      </c>
      <c r="T9" t="s">
        <v>56</v>
      </c>
      <c r="U9">
        <v>43.577601655875696</v>
      </c>
      <c r="V9">
        <v>226.774788207358</v>
      </c>
      <c r="W9" t="s">
        <v>28</v>
      </c>
      <c r="X9" t="s">
        <v>29</v>
      </c>
    </row>
    <row r="10" spans="1:24" x14ac:dyDescent="0.2">
      <c r="A10" t="s">
        <v>42</v>
      </c>
      <c r="B10" t="s">
        <v>48</v>
      </c>
      <c r="C10" t="s">
        <v>44</v>
      </c>
      <c r="D10">
        <v>1.12941654346056E-2</v>
      </c>
      <c r="E10">
        <v>0.48716939162939799</v>
      </c>
      <c r="F10" t="s">
        <v>31</v>
      </c>
      <c r="G10">
        <v>-51.5892925866209</v>
      </c>
      <c r="H10" t="s">
        <v>38</v>
      </c>
      <c r="I10" t="b">
        <v>0</v>
      </c>
      <c r="J10">
        <v>615.79092977671905</v>
      </c>
      <c r="K10">
        <v>616.07664406243396</v>
      </c>
      <c r="L10">
        <v>29.031717177792899</v>
      </c>
      <c r="M10" t="s">
        <v>25</v>
      </c>
      <c r="N10" t="s">
        <v>25</v>
      </c>
      <c r="O10" t="s">
        <v>49</v>
      </c>
      <c r="P10">
        <f>-195.863232635832 - 92.68464746259</f>
        <v>-288.54788009842196</v>
      </c>
      <c r="Q10" t="s">
        <v>25</v>
      </c>
      <c r="R10" t="s">
        <v>39</v>
      </c>
      <c r="S10" t="s">
        <v>25</v>
      </c>
      <c r="T10" t="s">
        <v>40</v>
      </c>
      <c r="U10">
        <v>113.09393642925799</v>
      </c>
      <c r="V10">
        <v>73.6091530863321</v>
      </c>
      <c r="W10" t="s">
        <v>28</v>
      </c>
      <c r="X10" t="s">
        <v>29</v>
      </c>
    </row>
    <row r="11" spans="1:24" x14ac:dyDescent="0.2">
      <c r="A11" t="s">
        <v>42</v>
      </c>
      <c r="B11" t="s">
        <v>48</v>
      </c>
      <c r="C11" t="s">
        <v>44</v>
      </c>
      <c r="D11">
        <v>8.3175664768861002E-3</v>
      </c>
      <c r="E11">
        <v>0.55129498475995498</v>
      </c>
      <c r="F11" t="s">
        <v>31</v>
      </c>
      <c r="G11">
        <v>-43.870677949913301</v>
      </c>
      <c r="H11" t="s">
        <v>32</v>
      </c>
      <c r="I11" t="b">
        <v>0</v>
      </c>
      <c r="J11">
        <v>607.31866205605002</v>
      </c>
      <c r="K11">
        <v>607.60437634176401</v>
      </c>
      <c r="L11">
        <v>20.559449457123002</v>
      </c>
      <c r="M11" t="s">
        <v>25</v>
      </c>
      <c r="N11" t="s">
        <v>25</v>
      </c>
      <c r="O11" t="s">
        <v>49</v>
      </c>
      <c r="P11">
        <f>-187.051337684814 - 99.3099817849873</f>
        <v>-286.36131946980129</v>
      </c>
      <c r="Q11" t="s">
        <v>25</v>
      </c>
      <c r="R11" t="s">
        <v>33</v>
      </c>
      <c r="S11" t="s">
        <v>34</v>
      </c>
      <c r="T11" t="s">
        <v>57</v>
      </c>
      <c r="U11">
        <v>120.357985221996</v>
      </c>
      <c r="V11">
        <v>73.051357007602306</v>
      </c>
      <c r="W11" t="s">
        <v>28</v>
      </c>
      <c r="X11" t="s">
        <v>29</v>
      </c>
    </row>
    <row r="12" spans="1:24" x14ac:dyDescent="0.2">
      <c r="A12" t="s">
        <v>42</v>
      </c>
      <c r="B12" t="s">
        <v>48</v>
      </c>
      <c r="C12" t="s">
        <v>44</v>
      </c>
      <c r="D12">
        <v>1.12941654346056E-2</v>
      </c>
      <c r="E12">
        <v>0.48716939162939799</v>
      </c>
      <c r="F12" t="s">
        <v>31</v>
      </c>
      <c r="G12">
        <v>-51.5892925866209</v>
      </c>
      <c r="H12" t="s">
        <v>35</v>
      </c>
      <c r="I12" t="b">
        <v>0</v>
      </c>
      <c r="J12">
        <v>615.79092977671905</v>
      </c>
      <c r="K12">
        <v>616.07664406243396</v>
      </c>
      <c r="L12">
        <v>29.031717177792899</v>
      </c>
      <c r="M12" t="s">
        <v>25</v>
      </c>
      <c r="N12" t="s">
        <v>25</v>
      </c>
      <c r="O12" t="s">
        <v>49</v>
      </c>
      <c r="P12">
        <f>-195.863232635832 - 92.68464746259</f>
        <v>-288.54788009842196</v>
      </c>
      <c r="Q12" t="s">
        <v>25</v>
      </c>
      <c r="R12" t="s">
        <v>36</v>
      </c>
      <c r="S12" t="s">
        <v>37</v>
      </c>
      <c r="T12" t="s">
        <v>58</v>
      </c>
      <c r="U12">
        <v>113.09393642925799</v>
      </c>
      <c r="V12">
        <v>73.6091530863321</v>
      </c>
      <c r="W12" t="s">
        <v>28</v>
      </c>
      <c r="X12" t="s">
        <v>29</v>
      </c>
    </row>
    <row r="13" spans="1:24" x14ac:dyDescent="0.2">
      <c r="A13" t="s">
        <v>42</v>
      </c>
      <c r="B13" t="s">
        <v>51</v>
      </c>
      <c r="C13" t="s">
        <v>44</v>
      </c>
      <c r="D13">
        <v>3.0348727561546499E-2</v>
      </c>
      <c r="E13">
        <v>0.25240759320575801</v>
      </c>
      <c r="F13" t="s">
        <v>31</v>
      </c>
      <c r="G13">
        <v>98.777568392035903</v>
      </c>
      <c r="H13" t="s">
        <v>38</v>
      </c>
      <c r="I13" t="b">
        <v>0</v>
      </c>
      <c r="J13">
        <v>614.91521374645504</v>
      </c>
      <c r="K13">
        <v>615.20092803217005</v>
      </c>
      <c r="L13">
        <v>27.93938580096</v>
      </c>
      <c r="M13" t="s">
        <v>25</v>
      </c>
      <c r="N13" t="s">
        <v>25</v>
      </c>
      <c r="O13" t="s">
        <v>52</v>
      </c>
      <c r="P13">
        <f>-68.10759060525 - 265.662727389322</f>
        <v>-333.770317994572</v>
      </c>
      <c r="Q13" t="s">
        <v>25</v>
      </c>
      <c r="R13" t="s">
        <v>39</v>
      </c>
      <c r="S13" t="s">
        <v>25</v>
      </c>
      <c r="T13" t="s">
        <v>40</v>
      </c>
      <c r="U13">
        <v>93.352648564821294</v>
      </c>
      <c r="V13">
        <v>85.1454892843295</v>
      </c>
      <c r="W13" t="s">
        <v>28</v>
      </c>
      <c r="X13" t="s">
        <v>29</v>
      </c>
    </row>
    <row r="14" spans="1:24" x14ac:dyDescent="0.2">
      <c r="A14" t="s">
        <v>42</v>
      </c>
      <c r="B14" t="s">
        <v>51</v>
      </c>
      <c r="C14" t="s">
        <v>44</v>
      </c>
      <c r="D14">
        <v>1.37258999065925E-2</v>
      </c>
      <c r="E14">
        <v>0.44341081881981398</v>
      </c>
      <c r="F14" t="s">
        <v>31</v>
      </c>
      <c r="G14">
        <v>71.819325705318803</v>
      </c>
      <c r="H14" t="s">
        <v>32</v>
      </c>
      <c r="I14" t="b">
        <v>0</v>
      </c>
      <c r="J14">
        <v>607.10329786459795</v>
      </c>
      <c r="K14">
        <v>607.38901215031206</v>
      </c>
      <c r="L14">
        <v>20.127469919102001</v>
      </c>
      <c r="M14" t="s">
        <v>25</v>
      </c>
      <c r="N14" t="s">
        <v>25</v>
      </c>
      <c r="O14" t="s">
        <v>52</v>
      </c>
      <c r="P14">
        <f>-110.147226909111 - 253.785878319749</f>
        <v>-363.93310522885997</v>
      </c>
      <c r="Q14" t="s">
        <v>25</v>
      </c>
      <c r="R14" t="s">
        <v>33</v>
      </c>
      <c r="S14" t="s">
        <v>34</v>
      </c>
      <c r="T14" t="s">
        <v>59</v>
      </c>
      <c r="U14">
        <v>105.286341574495</v>
      </c>
      <c r="V14">
        <v>92.840077864505105</v>
      </c>
      <c r="W14" t="s">
        <v>28</v>
      </c>
      <c r="X14" t="s">
        <v>29</v>
      </c>
    </row>
    <row r="15" spans="1:24" x14ac:dyDescent="0.2">
      <c r="A15" t="s">
        <v>42</v>
      </c>
      <c r="B15" t="s">
        <v>51</v>
      </c>
      <c r="C15" t="s">
        <v>44</v>
      </c>
      <c r="D15">
        <v>3.0348727561546499E-2</v>
      </c>
      <c r="E15">
        <v>0.25240759320575801</v>
      </c>
      <c r="F15" t="s">
        <v>31</v>
      </c>
      <c r="G15">
        <v>98.777568392035903</v>
      </c>
      <c r="H15" t="s">
        <v>35</v>
      </c>
      <c r="I15" t="b">
        <v>0</v>
      </c>
      <c r="J15">
        <v>614.91521374645504</v>
      </c>
      <c r="K15">
        <v>615.20092803217005</v>
      </c>
      <c r="L15">
        <v>27.93938580096</v>
      </c>
      <c r="M15" t="s">
        <v>25</v>
      </c>
      <c r="N15" t="s">
        <v>25</v>
      </c>
      <c r="O15" t="s">
        <v>52</v>
      </c>
      <c r="P15">
        <f>-68.10759060525 - 265.662727389322</f>
        <v>-333.770317994572</v>
      </c>
      <c r="Q15" t="s">
        <v>25</v>
      </c>
      <c r="R15" t="s">
        <v>36</v>
      </c>
      <c r="S15" t="s">
        <v>37</v>
      </c>
      <c r="T15" t="s">
        <v>60</v>
      </c>
      <c r="U15">
        <v>93.352648564821294</v>
      </c>
      <c r="V15">
        <v>85.1454892843295</v>
      </c>
      <c r="W15" t="s">
        <v>28</v>
      </c>
      <c r="X15" t="s">
        <v>29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25F-D3DA-C245-BFD4-0902077852FF}">
  <dimension ref="A1:X51"/>
  <sheetViews>
    <sheetView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99" customHeight="1" x14ac:dyDescent="0.2">
      <c r="A2" s="5" t="s">
        <v>83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62</v>
      </c>
      <c r="B4" t="s">
        <v>44</v>
      </c>
      <c r="C4" t="s">
        <v>63</v>
      </c>
      <c r="D4">
        <v>5.5590233746373403E-2</v>
      </c>
      <c r="E4">
        <v>0.41709037944796001</v>
      </c>
      <c r="F4">
        <v>0.41709037944796001</v>
      </c>
      <c r="G4">
        <v>1.4546312843819999E-4</v>
      </c>
      <c r="H4" t="s">
        <v>24</v>
      </c>
      <c r="I4" t="b">
        <v>1</v>
      </c>
      <c r="J4">
        <v>-29.465614444773099</v>
      </c>
      <c r="K4">
        <v>-28.374705353864002</v>
      </c>
      <c r="L4">
        <v>0</v>
      </c>
      <c r="M4" t="s">
        <v>43</v>
      </c>
      <c r="N4">
        <v>0</v>
      </c>
      <c r="O4" t="s">
        <v>64</v>
      </c>
      <c r="P4">
        <f>-0.00019377085853722 - 0.000484697115413667</f>
        <v>-6.7846797395088704E-4</v>
      </c>
      <c r="Q4" t="s">
        <v>30</v>
      </c>
      <c r="R4" t="s">
        <v>26</v>
      </c>
      <c r="S4" t="s">
        <v>27</v>
      </c>
      <c r="T4" t="s">
        <v>65</v>
      </c>
      <c r="U4">
        <v>0.113831360107275</v>
      </c>
      <c r="V4">
        <v>1.730785647833E-4</v>
      </c>
      <c r="W4" t="s">
        <v>66</v>
      </c>
      <c r="X4" t="s">
        <v>29</v>
      </c>
    </row>
    <row r="5" spans="1:24" x14ac:dyDescent="0.2">
      <c r="A5" t="s">
        <v>62</v>
      </c>
      <c r="B5" t="s">
        <v>44</v>
      </c>
      <c r="C5" t="s">
        <v>63</v>
      </c>
      <c r="D5">
        <v>0.30802254797011103</v>
      </c>
      <c r="E5">
        <v>3.9391085772142502E-2</v>
      </c>
      <c r="F5" t="s">
        <v>31</v>
      </c>
      <c r="G5">
        <v>2.5460389429009998E-4</v>
      </c>
      <c r="H5" t="s">
        <v>38</v>
      </c>
      <c r="I5" t="b">
        <v>0</v>
      </c>
      <c r="J5">
        <v>-25.497292717376698</v>
      </c>
      <c r="K5">
        <v>-24.406383626467601</v>
      </c>
      <c r="L5">
        <v>3.9683217273964</v>
      </c>
      <c r="M5" t="s">
        <v>43</v>
      </c>
      <c r="N5">
        <v>0</v>
      </c>
      <c r="O5" t="s">
        <v>64</v>
      </c>
      <c r="P5" t="s">
        <v>67</v>
      </c>
      <c r="Q5" t="s">
        <v>30</v>
      </c>
      <c r="R5" t="s">
        <v>39</v>
      </c>
      <c r="S5" t="s">
        <v>25</v>
      </c>
      <c r="T5" t="s">
        <v>40</v>
      </c>
      <c r="U5">
        <v>9.4212466741172396E-2</v>
      </c>
      <c r="V5">
        <v>1.1016132127509999E-4</v>
      </c>
      <c r="W5" t="s">
        <v>66</v>
      </c>
      <c r="X5" t="s">
        <v>29</v>
      </c>
    </row>
    <row r="6" spans="1:24" x14ac:dyDescent="0.2">
      <c r="A6" t="s">
        <v>62</v>
      </c>
      <c r="B6" t="s">
        <v>44</v>
      </c>
      <c r="C6" t="s">
        <v>63</v>
      </c>
      <c r="D6">
        <v>0.19536720963791901</v>
      </c>
      <c r="E6">
        <v>0.113553306065245</v>
      </c>
      <c r="F6" t="s">
        <v>31</v>
      </c>
      <c r="G6">
        <v>2.2231900812399999E-4</v>
      </c>
      <c r="H6" t="s">
        <v>32</v>
      </c>
      <c r="I6" t="b">
        <v>0</v>
      </c>
      <c r="J6">
        <v>-26.3603903390146</v>
      </c>
      <c r="K6">
        <v>-25.2694812481055</v>
      </c>
      <c r="L6">
        <v>3.1052241057584999</v>
      </c>
      <c r="M6" t="s">
        <v>43</v>
      </c>
      <c r="N6">
        <v>0</v>
      </c>
      <c r="O6" t="s">
        <v>64</v>
      </c>
      <c r="P6">
        <f>-0.0000329599808287611 - 0.000477597997076785</f>
        <v>-5.1055797790554606E-4</v>
      </c>
      <c r="Q6" t="s">
        <v>30</v>
      </c>
      <c r="R6" t="s">
        <v>33</v>
      </c>
      <c r="S6" t="s">
        <v>34</v>
      </c>
      <c r="T6" t="s">
        <v>68</v>
      </c>
      <c r="U6">
        <v>9.1286043347603096E-2</v>
      </c>
      <c r="V6">
        <v>1.302443821187E-4</v>
      </c>
      <c r="W6" t="s">
        <v>66</v>
      </c>
      <c r="X6" t="s">
        <v>29</v>
      </c>
    </row>
    <row r="7" spans="1:24" x14ac:dyDescent="0.2">
      <c r="A7" t="s">
        <v>62</v>
      </c>
      <c r="B7" t="s">
        <v>44</v>
      </c>
      <c r="C7" t="s">
        <v>63</v>
      </c>
      <c r="D7">
        <v>0.30802254797011103</v>
      </c>
      <c r="E7">
        <v>3.9391085772142502E-2</v>
      </c>
      <c r="F7" t="s">
        <v>31</v>
      </c>
      <c r="G7">
        <v>2.5460389429009998E-4</v>
      </c>
      <c r="H7" t="s">
        <v>35</v>
      </c>
      <c r="I7" t="b">
        <v>0</v>
      </c>
      <c r="J7">
        <v>-25.497292717376698</v>
      </c>
      <c r="K7">
        <v>-24.406383626467601</v>
      </c>
      <c r="L7">
        <v>3.9683217273964</v>
      </c>
      <c r="M7" t="s">
        <v>43</v>
      </c>
      <c r="N7">
        <v>0</v>
      </c>
      <c r="O7" t="s">
        <v>64</v>
      </c>
      <c r="P7" t="s">
        <v>67</v>
      </c>
      <c r="Q7" t="s">
        <v>30</v>
      </c>
      <c r="R7" t="s">
        <v>36</v>
      </c>
      <c r="S7" t="s">
        <v>37</v>
      </c>
      <c r="T7" t="s">
        <v>69</v>
      </c>
      <c r="U7">
        <v>9.4212466741172396E-2</v>
      </c>
      <c r="V7">
        <v>1.1016132127509999E-4</v>
      </c>
      <c r="W7" t="s">
        <v>66</v>
      </c>
      <c r="X7" t="s">
        <v>29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CEE1-1055-418A-9111-67431EE09B88}">
  <dimension ref="A1:X51"/>
  <sheetViews>
    <sheetView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70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99.5" customHeight="1" x14ac:dyDescent="0.2">
      <c r="A2" s="5" t="s">
        <v>82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62</v>
      </c>
      <c r="B4" t="s">
        <v>44</v>
      </c>
      <c r="C4" t="s">
        <v>63</v>
      </c>
      <c r="D4">
        <v>5.5590233746373403E-2</v>
      </c>
      <c r="E4">
        <v>0.41709037944796001</v>
      </c>
      <c r="F4">
        <v>0.41709037944796001</v>
      </c>
      <c r="G4">
        <v>1.4546312843819999E-4</v>
      </c>
      <c r="H4" t="s">
        <v>24</v>
      </c>
      <c r="I4" t="b">
        <v>1</v>
      </c>
      <c r="J4">
        <v>-29.465614444773099</v>
      </c>
      <c r="K4">
        <v>-28.374705353864002</v>
      </c>
      <c r="L4">
        <v>0</v>
      </c>
      <c r="M4" t="s">
        <v>43</v>
      </c>
      <c r="N4">
        <v>0</v>
      </c>
      <c r="O4" t="s">
        <v>64</v>
      </c>
      <c r="P4">
        <f>-0.00019377085853722 - 0.000484697115413667</f>
        <v>-6.7846797395088704E-4</v>
      </c>
      <c r="Q4" t="s">
        <v>30</v>
      </c>
      <c r="R4" t="s">
        <v>26</v>
      </c>
      <c r="S4" t="s">
        <v>27</v>
      </c>
      <c r="T4" t="s">
        <v>65</v>
      </c>
      <c r="U4">
        <v>0.113831360107275</v>
      </c>
      <c r="V4">
        <v>1.730785647833E-4</v>
      </c>
      <c r="W4" t="s">
        <v>66</v>
      </c>
      <c r="X4" t="s">
        <v>29</v>
      </c>
    </row>
    <row r="5" spans="1:24" x14ac:dyDescent="0.2">
      <c r="A5" t="s">
        <v>62</v>
      </c>
      <c r="B5" t="s">
        <v>44</v>
      </c>
      <c r="C5" t="s">
        <v>63</v>
      </c>
      <c r="D5">
        <v>0.30802254797011103</v>
      </c>
      <c r="E5">
        <v>3.9391085772142502E-2</v>
      </c>
      <c r="F5" t="s">
        <v>31</v>
      </c>
      <c r="G5">
        <v>2.5460389429009998E-4</v>
      </c>
      <c r="H5" t="s">
        <v>38</v>
      </c>
      <c r="I5" t="b">
        <v>0</v>
      </c>
      <c r="J5">
        <v>-25.497292717376698</v>
      </c>
      <c r="K5">
        <v>-24.406383626467601</v>
      </c>
      <c r="L5">
        <v>3.9683217273964</v>
      </c>
      <c r="M5" t="s">
        <v>43</v>
      </c>
      <c r="N5">
        <v>0</v>
      </c>
      <c r="O5" t="s">
        <v>64</v>
      </c>
      <c r="P5" t="s">
        <v>67</v>
      </c>
      <c r="Q5" t="s">
        <v>30</v>
      </c>
      <c r="R5" t="s">
        <v>39</v>
      </c>
      <c r="S5" t="s">
        <v>25</v>
      </c>
      <c r="T5" t="s">
        <v>40</v>
      </c>
      <c r="U5">
        <v>9.4212466741172396E-2</v>
      </c>
      <c r="V5">
        <v>1.1016132127509999E-4</v>
      </c>
      <c r="W5" t="s">
        <v>66</v>
      </c>
      <c r="X5" t="s">
        <v>29</v>
      </c>
    </row>
    <row r="6" spans="1:24" x14ac:dyDescent="0.2">
      <c r="A6" t="s">
        <v>62</v>
      </c>
      <c r="B6" t="s">
        <v>44</v>
      </c>
      <c r="C6" t="s">
        <v>63</v>
      </c>
      <c r="D6">
        <v>0.19536720963791901</v>
      </c>
      <c r="E6">
        <v>0.113553306065245</v>
      </c>
      <c r="F6" t="s">
        <v>31</v>
      </c>
      <c r="G6">
        <v>2.2231900812399999E-4</v>
      </c>
      <c r="H6" t="s">
        <v>32</v>
      </c>
      <c r="I6" t="b">
        <v>0</v>
      </c>
      <c r="J6">
        <v>-26.3603903390146</v>
      </c>
      <c r="K6">
        <v>-25.2694812481055</v>
      </c>
      <c r="L6">
        <v>3.1052241057584999</v>
      </c>
      <c r="M6" t="s">
        <v>43</v>
      </c>
      <c r="N6">
        <v>0</v>
      </c>
      <c r="O6" t="s">
        <v>64</v>
      </c>
      <c r="P6">
        <f>-0.0000329599808287611 - 0.000477597997076785</f>
        <v>-5.1055797790554606E-4</v>
      </c>
      <c r="Q6" t="s">
        <v>30</v>
      </c>
      <c r="R6" t="s">
        <v>33</v>
      </c>
      <c r="S6" t="s">
        <v>34</v>
      </c>
      <c r="T6" t="s">
        <v>68</v>
      </c>
      <c r="U6">
        <v>9.1286043347603096E-2</v>
      </c>
      <c r="V6">
        <v>1.302443821187E-4</v>
      </c>
      <c r="W6" t="s">
        <v>66</v>
      </c>
      <c r="X6" t="s">
        <v>29</v>
      </c>
    </row>
    <row r="7" spans="1:24" x14ac:dyDescent="0.2">
      <c r="A7" t="s">
        <v>62</v>
      </c>
      <c r="B7" t="s">
        <v>44</v>
      </c>
      <c r="C7" t="s">
        <v>63</v>
      </c>
      <c r="D7">
        <v>0.30802254797011103</v>
      </c>
      <c r="E7">
        <v>3.9391085772142502E-2</v>
      </c>
      <c r="F7" t="s">
        <v>31</v>
      </c>
      <c r="G7">
        <v>2.5460389429009998E-4</v>
      </c>
      <c r="H7" t="s">
        <v>35</v>
      </c>
      <c r="I7" t="b">
        <v>0</v>
      </c>
      <c r="J7">
        <v>-25.497292717376698</v>
      </c>
      <c r="K7">
        <v>-24.406383626467601</v>
      </c>
      <c r="L7">
        <v>3.9683217273964</v>
      </c>
      <c r="M7" t="s">
        <v>43</v>
      </c>
      <c r="N7">
        <v>0</v>
      </c>
      <c r="O7" t="s">
        <v>64</v>
      </c>
      <c r="P7" t="s">
        <v>67</v>
      </c>
      <c r="Q7" t="s">
        <v>30</v>
      </c>
      <c r="R7" t="s">
        <v>36</v>
      </c>
      <c r="S7" t="s">
        <v>37</v>
      </c>
      <c r="T7" t="s">
        <v>69</v>
      </c>
      <c r="U7">
        <v>9.4212466741172396E-2</v>
      </c>
      <c r="V7">
        <v>1.1016132127509999E-4</v>
      </c>
      <c r="W7" t="s">
        <v>66</v>
      </c>
      <c r="X7" t="s">
        <v>29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0B84-0206-450F-A495-9C95D3CB0945}">
  <dimension ref="A1:X51"/>
  <sheetViews>
    <sheetView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71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100.25" customHeight="1" x14ac:dyDescent="0.2">
      <c r="A2" s="5" t="s">
        <v>81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4" spans="1:24" x14ac:dyDescent="0.2">
      <c r="A4" t="s">
        <v>72</v>
      </c>
      <c r="B4" t="s">
        <v>44</v>
      </c>
      <c r="C4" t="s">
        <v>63</v>
      </c>
      <c r="D4">
        <v>0.41620769393067503</v>
      </c>
      <c r="E4">
        <v>2.3488926078992299E-2</v>
      </c>
      <c r="F4">
        <v>2.3488926078992299E-2</v>
      </c>
      <c r="G4">
        <v>2.7326544149469998E-4</v>
      </c>
      <c r="H4" t="s">
        <v>24</v>
      </c>
      <c r="I4" t="b">
        <v>1</v>
      </c>
      <c r="J4">
        <v>-38.486706375810797</v>
      </c>
      <c r="K4">
        <v>-37.153373042477398</v>
      </c>
      <c r="L4">
        <v>0</v>
      </c>
      <c r="M4" t="s">
        <v>43</v>
      </c>
      <c r="N4">
        <v>0</v>
      </c>
      <c r="O4" t="s">
        <v>73</v>
      </c>
      <c r="P4" t="s">
        <v>74</v>
      </c>
      <c r="Q4" t="s">
        <v>30</v>
      </c>
      <c r="R4" t="s">
        <v>26</v>
      </c>
      <c r="S4" t="s">
        <v>27</v>
      </c>
      <c r="T4" t="s">
        <v>75</v>
      </c>
      <c r="U4">
        <v>7.9494585326948697E-2</v>
      </c>
      <c r="V4">
        <v>1.023431649917E-4</v>
      </c>
      <c r="W4" t="s">
        <v>76</v>
      </c>
      <c r="X4" t="s">
        <v>29</v>
      </c>
    </row>
    <row r="5" spans="1:24" x14ac:dyDescent="0.2">
      <c r="A5" t="s">
        <v>72</v>
      </c>
      <c r="B5" t="s">
        <v>44</v>
      </c>
      <c r="C5" t="s">
        <v>63</v>
      </c>
      <c r="D5">
        <v>0.54253094202679497</v>
      </c>
      <c r="E5">
        <v>6.2917550868317003E-3</v>
      </c>
      <c r="F5" t="s">
        <v>31</v>
      </c>
      <c r="G5">
        <v>2.8900027459499998E-4</v>
      </c>
      <c r="H5" t="s">
        <v>38</v>
      </c>
      <c r="I5" t="b">
        <v>0</v>
      </c>
      <c r="J5">
        <v>-28.3987531697246</v>
      </c>
      <c r="K5">
        <v>-27.0654198363913</v>
      </c>
      <c r="L5">
        <v>10.087953206086</v>
      </c>
      <c r="M5" t="s">
        <v>43</v>
      </c>
      <c r="N5">
        <v>0</v>
      </c>
      <c r="O5" t="s">
        <v>73</v>
      </c>
      <c r="P5" t="s">
        <v>77</v>
      </c>
      <c r="Q5" t="s">
        <v>30</v>
      </c>
      <c r="R5" t="s">
        <v>39</v>
      </c>
      <c r="S5" t="s">
        <v>25</v>
      </c>
      <c r="T5" t="s">
        <v>40</v>
      </c>
      <c r="U5">
        <v>7.0142314956559898E-2</v>
      </c>
      <c r="V5" s="1">
        <v>8.3920267922001204E-5</v>
      </c>
      <c r="W5" t="s">
        <v>76</v>
      </c>
      <c r="X5" t="s">
        <v>29</v>
      </c>
    </row>
    <row r="6" spans="1:24" x14ac:dyDescent="0.2">
      <c r="A6" t="s">
        <v>72</v>
      </c>
      <c r="B6" t="s">
        <v>44</v>
      </c>
      <c r="C6" t="s">
        <v>63</v>
      </c>
      <c r="D6">
        <v>0.337218990570545</v>
      </c>
      <c r="E6">
        <v>4.7720017980274997E-2</v>
      </c>
      <c r="F6" t="s">
        <v>31</v>
      </c>
      <c r="G6">
        <v>2.30197459729E-4</v>
      </c>
      <c r="H6" t="s">
        <v>32</v>
      </c>
      <c r="I6" t="b">
        <v>0</v>
      </c>
      <c r="J6">
        <v>-34.483107249460502</v>
      </c>
      <c r="K6">
        <v>-33.149773916127103</v>
      </c>
      <c r="L6">
        <v>4.0035991263502897</v>
      </c>
      <c r="M6" t="s">
        <v>43</v>
      </c>
      <c r="N6">
        <v>0</v>
      </c>
      <c r="O6" t="s">
        <v>73</v>
      </c>
      <c r="P6" t="s">
        <v>78</v>
      </c>
      <c r="Q6" t="s">
        <v>30</v>
      </c>
      <c r="R6" t="s">
        <v>33</v>
      </c>
      <c r="S6" t="s">
        <v>34</v>
      </c>
      <c r="T6" t="s">
        <v>79</v>
      </c>
      <c r="U6">
        <v>7.2400592666699806E-2</v>
      </c>
      <c r="V6">
        <v>1.020538851669E-4</v>
      </c>
      <c r="W6" t="s">
        <v>76</v>
      </c>
      <c r="X6" t="s">
        <v>29</v>
      </c>
    </row>
    <row r="7" spans="1:24" x14ac:dyDescent="0.2">
      <c r="A7" t="s">
        <v>72</v>
      </c>
      <c r="B7" t="s">
        <v>44</v>
      </c>
      <c r="C7" t="s">
        <v>63</v>
      </c>
      <c r="D7">
        <v>0.54253094202679497</v>
      </c>
      <c r="E7">
        <v>6.2917550868317003E-3</v>
      </c>
      <c r="F7" t="s">
        <v>31</v>
      </c>
      <c r="G7">
        <v>2.8900027459499998E-4</v>
      </c>
      <c r="H7" t="s">
        <v>35</v>
      </c>
      <c r="I7" t="b">
        <v>0</v>
      </c>
      <c r="J7">
        <v>-28.3987531697246</v>
      </c>
      <c r="K7">
        <v>-27.0654198363913</v>
      </c>
      <c r="L7">
        <v>10.087953206086</v>
      </c>
      <c r="M7" t="s">
        <v>43</v>
      </c>
      <c r="N7">
        <v>0</v>
      </c>
      <c r="O7" t="s">
        <v>73</v>
      </c>
      <c r="P7" t="s">
        <v>77</v>
      </c>
      <c r="Q7" t="s">
        <v>30</v>
      </c>
      <c r="R7" t="s">
        <v>36</v>
      </c>
      <c r="S7" t="s">
        <v>37</v>
      </c>
      <c r="T7" t="s">
        <v>80</v>
      </c>
      <c r="U7">
        <v>7.0142314956559898E-2</v>
      </c>
      <c r="V7" s="1">
        <v>8.3920267922001204E-5</v>
      </c>
      <c r="W7" t="s">
        <v>76</v>
      </c>
      <c r="X7" t="s">
        <v>29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8a</vt:lpstr>
      <vt:lpstr>Table 8b</vt:lpstr>
      <vt:lpstr>Table 8c</vt:lpstr>
      <vt:lpstr>Table 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2023-03-06T22:46:14Z</dcterms:modified>
</cp:coreProperties>
</file>