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ik\math\"/>
    </mc:Choice>
  </mc:AlternateContent>
  <xr:revisionPtr revIDLastSave="0" documentId="13_ncr:1_{72CEC050-A61C-4763-91C5-53392B7805F5}" xr6:coauthVersionLast="47" xr6:coauthVersionMax="47" xr10:uidLastSave="{00000000-0000-0000-0000-000000000000}"/>
  <bookViews>
    <workbookView xWindow="444" yWindow="288" windowWidth="16320" windowHeight="11436" xr2:uid="{76FBFA1E-EF34-4B32-ABE4-5AA8CB46CD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E33" i="1"/>
  <c r="E34" i="1"/>
  <c r="E35" i="1"/>
  <c r="E36" i="1"/>
  <c r="E37" i="1"/>
  <c r="E38" i="1"/>
  <c r="E39" i="1"/>
  <c r="E32" i="1"/>
  <c r="D33" i="1"/>
  <c r="D34" i="1"/>
  <c r="D35" i="1"/>
  <c r="D36" i="1"/>
  <c r="D37" i="1"/>
  <c r="D38" i="1"/>
  <c r="D39" i="1"/>
  <c r="D40" i="1"/>
  <c r="D41" i="1"/>
  <c r="D32" i="1"/>
  <c r="B14" i="1"/>
  <c r="N3" i="1"/>
  <c r="M3" i="1" s="1"/>
  <c r="O3" i="1" s="1"/>
  <c r="N4" i="1"/>
  <c r="M4" i="1" s="1"/>
  <c r="O4" i="1" s="1"/>
  <c r="N5" i="1"/>
  <c r="N6" i="1"/>
  <c r="N7" i="1"/>
  <c r="M7" i="1" s="1"/>
  <c r="O7" i="1" s="1"/>
  <c r="N8" i="1"/>
  <c r="M8" i="1" s="1"/>
  <c r="O8" i="1" s="1"/>
  <c r="N2" i="1"/>
  <c r="M2" i="1" s="1"/>
  <c r="O2" i="1" s="1"/>
  <c r="M5" i="1"/>
  <c r="O5" i="1" s="1"/>
  <c r="G21" i="1"/>
  <c r="G24" i="1" s="1"/>
  <c r="G22" i="1"/>
  <c r="G23" i="1"/>
  <c r="G20" i="1"/>
  <c r="H19" i="1"/>
  <c r="J19" i="1"/>
  <c r="F27" i="1"/>
  <c r="B29" i="1"/>
  <c r="O9" i="1"/>
  <c r="M6" i="1"/>
  <c r="O6" i="1" s="1"/>
  <c r="M9" i="1"/>
  <c r="N9" i="1"/>
  <c r="I5" i="1"/>
  <c r="H10" i="1"/>
  <c r="I2" i="1" s="1"/>
  <c r="B12" i="1"/>
  <c r="C3" i="1" s="1"/>
  <c r="O10" i="1" l="1"/>
  <c r="G25" i="1"/>
  <c r="G26" i="1" s="1"/>
  <c r="H20" i="1"/>
  <c r="H21" i="1"/>
  <c r="H22" i="1"/>
  <c r="J20" i="1"/>
  <c r="J2" i="1"/>
  <c r="C11" i="1"/>
  <c r="I9" i="1"/>
  <c r="I4" i="1"/>
  <c r="C10" i="1"/>
  <c r="C8" i="1"/>
  <c r="C7" i="1"/>
  <c r="I8" i="1"/>
  <c r="C9" i="1"/>
  <c r="C6" i="1"/>
  <c r="I7" i="1"/>
  <c r="C5" i="1"/>
  <c r="I6" i="1"/>
  <c r="C4" i="1"/>
  <c r="C2" i="1"/>
  <c r="I3" i="1"/>
  <c r="J6" i="1" s="1"/>
  <c r="H23" i="1" l="1"/>
  <c r="J21" i="1"/>
  <c r="J22" i="1"/>
  <c r="J5" i="1"/>
  <c r="J4" i="1"/>
  <c r="J3" i="1"/>
  <c r="D4" i="1"/>
  <c r="D2" i="1"/>
  <c r="D5" i="1"/>
  <c r="D6" i="1"/>
  <c r="D7" i="1"/>
  <c r="D8" i="1"/>
  <c r="D9" i="1"/>
  <c r="D10" i="1"/>
  <c r="D3" i="1"/>
  <c r="D11" i="1"/>
  <c r="J7" i="1"/>
  <c r="J9" i="1"/>
  <c r="J8" i="1"/>
  <c r="H25" i="1" l="1"/>
  <c r="J25" i="1" s="1"/>
  <c r="J23" i="1"/>
  <c r="H24" i="1" l="1"/>
  <c r="J24" i="1"/>
  <c r="H26" i="1" l="1"/>
  <c r="J26" i="1" s="1"/>
  <c r="G27" i="1"/>
  <c r="K26" i="1" s="1"/>
  <c r="K19" i="1" l="1"/>
  <c r="K20" i="1"/>
  <c r="K21" i="1"/>
  <c r="K22" i="1"/>
  <c r="K23" i="1"/>
  <c r="K24" i="1"/>
  <c r="K25" i="1"/>
  <c r="K27" i="1" l="1"/>
</calcChain>
</file>

<file path=xl/sharedStrings.xml><?xml version="1.0" encoding="utf-8"?>
<sst xmlns="http://schemas.openxmlformats.org/spreadsheetml/2006/main" count="29" uniqueCount="18">
  <si>
    <t>x</t>
  </si>
  <si>
    <t>nx</t>
  </si>
  <si>
    <t>y</t>
  </si>
  <si>
    <t>ny</t>
  </si>
  <si>
    <t>wx</t>
  </si>
  <si>
    <t>nx(нак)</t>
  </si>
  <si>
    <t>wy</t>
  </si>
  <si>
    <t>ny(нак)</t>
  </si>
  <si>
    <t>fx1-fx2</t>
  </si>
  <si>
    <t>лямбда=</t>
  </si>
  <si>
    <t>по критерию Колмагорова-Смирнова показатель качества продукции описывается одним и тем же законом распределения</t>
  </si>
  <si>
    <t>yx</t>
  </si>
  <si>
    <t>nysum</t>
  </si>
  <si>
    <t>nxsum</t>
  </si>
  <si>
    <t>сумма=</t>
  </si>
  <si>
    <t>x(rank)</t>
  </si>
  <si>
    <t>y(rank)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</si>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</sst>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3B2F-A9E9-4775-AC10-11539B54FC63}">
  <dimension ref="A1:O42"/>
  <sheetViews>
    <sheetView tabSelected="1" topLeftCell="A26" workbookViewId="0">
      <selection activeCell="D47" sqref="D4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D1" t="s">
        <v>5</v>
      </c>
      <c r="G1" t="s">
        <v>2</v>
      </c>
      <c r="H1" t="s">
        <v>3</v>
      </c>
      <c r="I1" t="s">
        <v>6</v>
      </c>
      <c r="J1" t="s">
        <v>7</v>
      </c>
      <c r="K1" t="s">
        <v>0</v>
      </c>
      <c r="L1" t="s">
        <v>1</v>
      </c>
      <c r="M1" t="s">
        <v>4</v>
      </c>
      <c r="N1" t="s">
        <v>5</v>
      </c>
      <c r="O1" t="s">
        <v>8</v>
      </c>
    </row>
    <row r="2" spans="1:15" x14ac:dyDescent="0.3">
      <c r="A2">
        <v>14</v>
      </c>
      <c r="B2">
        <v>2</v>
      </c>
      <c r="C2">
        <f>B2/$B$12</f>
        <v>1.6E-2</v>
      </c>
      <c r="D2">
        <f>SUM($C$2:C2)</f>
        <v>1.6E-2</v>
      </c>
      <c r="G2">
        <v>16</v>
      </c>
      <c r="H2">
        <v>3</v>
      </c>
      <c r="I2">
        <f>H2/$H$10</f>
        <v>3.7499999999999999E-2</v>
      </c>
      <c r="J2">
        <f>SUM($I$2:I2)</f>
        <v>3.7499999999999999E-2</v>
      </c>
      <c r="M2">
        <f>N2/125</f>
        <v>1.6E-2</v>
      </c>
      <c r="N2">
        <f>SUMIF($A$2:$A$11,"&lt;"&amp;G2,$B$2:$B$11)</f>
        <v>2</v>
      </c>
      <c r="O2">
        <f>J2-M2</f>
        <v>2.1499999999999998E-2</v>
      </c>
    </row>
    <row r="3" spans="1:15" x14ac:dyDescent="0.3">
      <c r="A3">
        <v>17</v>
      </c>
      <c r="B3">
        <v>4</v>
      </c>
      <c r="C3">
        <f t="shared" ref="C3:C11" si="0">B3/$B$12</f>
        <v>3.2000000000000001E-2</v>
      </c>
      <c r="D3">
        <f>SUM($C$2:C3)</f>
        <v>4.8000000000000001E-2</v>
      </c>
      <c r="G3">
        <v>20</v>
      </c>
      <c r="H3">
        <v>9</v>
      </c>
      <c r="I3">
        <f t="shared" ref="I3:I9" si="1">H3/$H$10</f>
        <v>0.1125</v>
      </c>
      <c r="J3">
        <f>SUM($I$2:I3)</f>
        <v>0.15</v>
      </c>
      <c r="M3">
        <f t="shared" ref="M3:M9" si="2">N3/125</f>
        <v>4.8000000000000001E-2</v>
      </c>
      <c r="N3">
        <f t="shared" ref="N3:N8" si="3">SUMIF($A$2:$A$11,"&lt;"&amp;G3,$B$2:$B$11)</f>
        <v>6</v>
      </c>
      <c r="O3">
        <f t="shared" ref="O3:O9" si="4">J3-M3</f>
        <v>0.10199999999999999</v>
      </c>
    </row>
    <row r="4" spans="1:15" x14ac:dyDescent="0.3">
      <c r="A4">
        <v>20</v>
      </c>
      <c r="B4">
        <v>10</v>
      </c>
      <c r="C4">
        <f t="shared" si="0"/>
        <v>0.08</v>
      </c>
      <c r="D4">
        <f>SUM($C$2:C4)</f>
        <v>0.128</v>
      </c>
      <c r="G4">
        <v>24</v>
      </c>
      <c r="H4">
        <v>12</v>
      </c>
      <c r="I4">
        <f t="shared" si="1"/>
        <v>0.15</v>
      </c>
      <c r="J4">
        <f>SUM($I$2:I4)</f>
        <v>0.3</v>
      </c>
      <c r="M4">
        <f t="shared" si="2"/>
        <v>0.248</v>
      </c>
      <c r="N4">
        <f t="shared" si="3"/>
        <v>31</v>
      </c>
      <c r="O4">
        <f t="shared" si="4"/>
        <v>5.1999999999999991E-2</v>
      </c>
    </row>
    <row r="5" spans="1:15" x14ac:dyDescent="0.3">
      <c r="A5">
        <v>23</v>
      </c>
      <c r="B5">
        <v>15</v>
      </c>
      <c r="C5">
        <f t="shared" si="0"/>
        <v>0.12</v>
      </c>
      <c r="D5">
        <f>SUM($C$2:C5)</f>
        <v>0.248</v>
      </c>
      <c r="G5">
        <v>28</v>
      </c>
      <c r="H5">
        <v>17</v>
      </c>
      <c r="I5">
        <f t="shared" si="1"/>
        <v>0.21249999999999999</v>
      </c>
      <c r="J5">
        <f>SUM($I$2:I5)</f>
        <v>0.51249999999999996</v>
      </c>
      <c r="M5">
        <f t="shared" si="2"/>
        <v>0.40799999999999997</v>
      </c>
      <c r="N5">
        <f t="shared" si="3"/>
        <v>51</v>
      </c>
      <c r="O5">
        <f t="shared" si="4"/>
        <v>0.10449999999999998</v>
      </c>
    </row>
    <row r="6" spans="1:15" x14ac:dyDescent="0.3">
      <c r="A6">
        <v>26</v>
      </c>
      <c r="B6">
        <v>20</v>
      </c>
      <c r="C6">
        <f t="shared" si="0"/>
        <v>0.16</v>
      </c>
      <c r="D6">
        <f>SUM($C$2:C6)</f>
        <v>0.40800000000000003</v>
      </c>
      <c r="G6">
        <v>32</v>
      </c>
      <c r="H6">
        <v>16</v>
      </c>
      <c r="I6">
        <f t="shared" si="1"/>
        <v>0.2</v>
      </c>
      <c r="J6">
        <f>SUM($I$2:I6)</f>
        <v>0.71249999999999991</v>
      </c>
      <c r="M6">
        <f t="shared" si="2"/>
        <v>0.624</v>
      </c>
      <c r="N6">
        <f t="shared" si="3"/>
        <v>78</v>
      </c>
      <c r="O6">
        <f t="shared" si="4"/>
        <v>8.8499999999999912E-2</v>
      </c>
    </row>
    <row r="7" spans="1:15" x14ac:dyDescent="0.3">
      <c r="A7">
        <v>29</v>
      </c>
      <c r="B7">
        <v>27</v>
      </c>
      <c r="C7">
        <f t="shared" si="0"/>
        <v>0.216</v>
      </c>
      <c r="D7">
        <f>SUM($C$2:C7)</f>
        <v>0.624</v>
      </c>
      <c r="G7">
        <v>36</v>
      </c>
      <c r="H7">
        <v>13</v>
      </c>
      <c r="I7">
        <f t="shared" si="1"/>
        <v>0.16250000000000001</v>
      </c>
      <c r="J7">
        <f>SUM($I$2:I7)</f>
        <v>0.87499999999999989</v>
      </c>
      <c r="M7">
        <f t="shared" si="2"/>
        <v>0.89600000000000002</v>
      </c>
      <c r="N7">
        <f t="shared" si="3"/>
        <v>112</v>
      </c>
      <c r="O7">
        <f t="shared" si="4"/>
        <v>-2.100000000000013E-2</v>
      </c>
    </row>
    <row r="8" spans="1:15" x14ac:dyDescent="0.3">
      <c r="A8">
        <v>32</v>
      </c>
      <c r="B8">
        <v>18</v>
      </c>
      <c r="C8">
        <f t="shared" si="0"/>
        <v>0.14399999999999999</v>
      </c>
      <c r="D8">
        <f>SUM($C$2:C8)</f>
        <v>0.76800000000000002</v>
      </c>
      <c r="G8">
        <v>40</v>
      </c>
      <c r="H8">
        <v>7</v>
      </c>
      <c r="I8">
        <f t="shared" si="1"/>
        <v>8.7499999999999994E-2</v>
      </c>
      <c r="J8">
        <f>SUM($I$2:I8)</f>
        <v>0.96249999999999991</v>
      </c>
      <c r="M8">
        <f t="shared" si="2"/>
        <v>0.96</v>
      </c>
      <c r="N8">
        <f t="shared" si="3"/>
        <v>120</v>
      </c>
      <c r="O8">
        <f t="shared" si="4"/>
        <v>2.4999999999999467E-3</v>
      </c>
    </row>
    <row r="9" spans="1:15" x14ac:dyDescent="0.3">
      <c r="A9">
        <v>35</v>
      </c>
      <c r="B9">
        <v>16</v>
      </c>
      <c r="C9">
        <f t="shared" si="0"/>
        <v>0.128</v>
      </c>
      <c r="D9">
        <f>SUM($C$2:C9)</f>
        <v>0.89600000000000002</v>
      </c>
      <c r="G9">
        <v>44</v>
      </c>
      <c r="H9">
        <v>3</v>
      </c>
      <c r="I9">
        <f t="shared" si="1"/>
        <v>3.7499999999999999E-2</v>
      </c>
      <c r="J9">
        <f>SUM($I$2:I9)</f>
        <v>0.99999999999999989</v>
      </c>
      <c r="M9">
        <f t="shared" si="2"/>
        <v>1</v>
      </c>
      <c r="N9">
        <f t="shared" ref="N3:N9" si="5">SUMIF($A$2:$A$11,"&lt;="&amp;G9,$B$2:$B$11)</f>
        <v>125</v>
      </c>
      <c r="O9">
        <f t="shared" si="4"/>
        <v>0</v>
      </c>
    </row>
    <row r="10" spans="1:15" x14ac:dyDescent="0.3">
      <c r="A10">
        <v>38</v>
      </c>
      <c r="B10">
        <v>8</v>
      </c>
      <c r="C10">
        <f t="shared" si="0"/>
        <v>6.4000000000000001E-2</v>
      </c>
      <c r="D10">
        <f>SUM($C$2:C10)</f>
        <v>0.96</v>
      </c>
      <c r="H10">
        <f>SUM(H2:H9)</f>
        <v>80</v>
      </c>
      <c r="O10">
        <f>MAX(O2:O8)</f>
        <v>0.10449999999999998</v>
      </c>
    </row>
    <row r="11" spans="1:15" x14ac:dyDescent="0.3">
      <c r="A11">
        <v>41</v>
      </c>
      <c r="B11">
        <v>5</v>
      </c>
      <c r="C11">
        <f t="shared" si="0"/>
        <v>0.04</v>
      </c>
      <c r="D11">
        <f>SUM($C$2:C11)</f>
        <v>1</v>
      </c>
    </row>
    <row r="12" spans="1:15" x14ac:dyDescent="0.3">
      <c r="B12">
        <f>SUM(B2:B11)</f>
        <v>125</v>
      </c>
    </row>
    <row r="14" spans="1:15" x14ac:dyDescent="0.3">
      <c r="A14" t="s">
        <v>9</v>
      </c>
      <c r="B14">
        <f>SQRT((B12*H10)/(B12+H10))*O10</f>
        <v>0.72985965907920902</v>
      </c>
    </row>
    <row r="16" spans="1:15" x14ac:dyDescent="0.3">
      <c r="A16" t="s">
        <v>10</v>
      </c>
    </row>
    <row r="18" spans="1:11" x14ac:dyDescent="0.3">
      <c r="A18" t="s">
        <v>0</v>
      </c>
      <c r="B18" t="s">
        <v>1</v>
      </c>
      <c r="E18" t="s">
        <v>2</v>
      </c>
      <c r="F18" t="s">
        <v>3</v>
      </c>
      <c r="G18" t="s">
        <v>1</v>
      </c>
      <c r="H18" t="s">
        <v>11</v>
      </c>
      <c r="J18" t="s">
        <v>12</v>
      </c>
      <c r="K18" t="s">
        <v>13</v>
      </c>
    </row>
    <row r="19" spans="1:11" x14ac:dyDescent="0.3">
      <c r="A19">
        <v>14</v>
      </c>
      <c r="B19">
        <v>2</v>
      </c>
      <c r="E19">
        <v>16</v>
      </c>
      <c r="F19">
        <v>3</v>
      </c>
      <c r="G19">
        <v>2</v>
      </c>
      <c r="H19">
        <f>F19+G19</f>
        <v>5</v>
      </c>
      <c r="J19">
        <f>(F19^2)/($F$27*H19)</f>
        <v>2.2499999999999999E-2</v>
      </c>
      <c r="K19">
        <f>G19^2/($G$27*H19)</f>
        <v>6.4000000000000003E-3</v>
      </c>
    </row>
    <row r="20" spans="1:11" x14ac:dyDescent="0.3">
      <c r="A20">
        <v>17</v>
      </c>
      <c r="B20">
        <v>4</v>
      </c>
      <c r="E20">
        <v>20</v>
      </c>
      <c r="F20">
        <v>9</v>
      </c>
      <c r="G20">
        <f>SUMIF($A$19:$A$28,"&lt;"&amp;E20,$B$19:$B$28)-SUM($G$19:G19)</f>
        <v>4</v>
      </c>
      <c r="H20">
        <f t="shared" ref="H20:H26" si="6">F20+G20</f>
        <v>13</v>
      </c>
      <c r="J20">
        <f>F20^2/($F$27*H20)</f>
        <v>7.7884615384615385E-2</v>
      </c>
      <c r="K20">
        <f t="shared" ref="K20:K26" si="7">G20^2/($G$27*H20)</f>
        <v>9.8461538461538465E-3</v>
      </c>
    </row>
    <row r="21" spans="1:11" x14ac:dyDescent="0.3">
      <c r="A21">
        <v>20</v>
      </c>
      <c r="B21">
        <v>10</v>
      </c>
      <c r="E21">
        <v>24</v>
      </c>
      <c r="F21">
        <v>12</v>
      </c>
      <c r="G21">
        <f>SUMIF($A$19:$A$28,"&lt;"&amp;E21,$B$19:$B$28)-SUM($G$19:G20)</f>
        <v>25</v>
      </c>
      <c r="H21">
        <f t="shared" si="6"/>
        <v>37</v>
      </c>
      <c r="J21">
        <f t="shared" ref="J20:J26" si="8">F21^2/($F$27*H21)</f>
        <v>4.8648648648648651E-2</v>
      </c>
      <c r="K21">
        <f>G21^2/($G$27*H21)</f>
        <v>0.13513513513513514</v>
      </c>
    </row>
    <row r="22" spans="1:11" x14ac:dyDescent="0.3">
      <c r="A22">
        <v>23</v>
      </c>
      <c r="B22">
        <v>15</v>
      </c>
      <c r="E22">
        <v>28</v>
      </c>
      <c r="F22">
        <v>17</v>
      </c>
      <c r="G22">
        <f>SUMIF($A$19:$A$28,"&lt;"&amp;E22,$B$19:$B$28)-SUM($G$19:G21)</f>
        <v>20</v>
      </c>
      <c r="H22">
        <f t="shared" si="6"/>
        <v>37</v>
      </c>
      <c r="J22">
        <f t="shared" si="8"/>
        <v>9.7635135135135137E-2</v>
      </c>
      <c r="K22">
        <f t="shared" si="7"/>
        <v>8.6486486486486491E-2</v>
      </c>
    </row>
    <row r="23" spans="1:11" x14ac:dyDescent="0.3">
      <c r="A23">
        <v>26</v>
      </c>
      <c r="B23">
        <v>20</v>
      </c>
      <c r="E23">
        <v>32</v>
      </c>
      <c r="F23">
        <v>16</v>
      </c>
      <c r="G23">
        <f>SUMIF($A$19:$A$28,"&lt;"&amp;E23,$B$19:$B$28)-SUM($G$19:G22)</f>
        <v>27</v>
      </c>
      <c r="H23">
        <f t="shared" si="6"/>
        <v>43</v>
      </c>
      <c r="J23">
        <f t="shared" si="8"/>
        <v>7.441860465116279E-2</v>
      </c>
      <c r="K23">
        <f t="shared" si="7"/>
        <v>0.13562790697674418</v>
      </c>
    </row>
    <row r="24" spans="1:11" x14ac:dyDescent="0.3">
      <c r="A24">
        <v>29</v>
      </c>
      <c r="B24">
        <v>27</v>
      </c>
      <c r="E24">
        <v>36</v>
      </c>
      <c r="F24">
        <v>13</v>
      </c>
      <c r="G24">
        <f>SUMIF($A$19:$A$28,"&lt;"&amp;E24,$B$19:$B$28)-SUM($G$19:G23)</f>
        <v>34</v>
      </c>
      <c r="H24">
        <f t="shared" si="6"/>
        <v>47</v>
      </c>
      <c r="J24">
        <f t="shared" si="8"/>
        <v>4.49468085106383E-2</v>
      </c>
      <c r="K24">
        <f t="shared" si="7"/>
        <v>0.1967659574468085</v>
      </c>
    </row>
    <row r="25" spans="1:11" x14ac:dyDescent="0.3">
      <c r="A25">
        <v>32</v>
      </c>
      <c r="B25">
        <v>18</v>
      </c>
      <c r="E25">
        <v>40</v>
      </c>
      <c r="F25">
        <v>7</v>
      </c>
      <c r="G25">
        <f>SUMIF($A$19:$A$28,"&lt;"&amp;E25,$B$19:$B$28)-SUM($G$19:G24)</f>
        <v>8</v>
      </c>
      <c r="H25">
        <f t="shared" si="6"/>
        <v>15</v>
      </c>
      <c r="J25">
        <f>F25^2/($F$27*H25)</f>
        <v>4.0833333333333333E-2</v>
      </c>
      <c r="K25">
        <f t="shared" si="7"/>
        <v>3.4133333333333335E-2</v>
      </c>
    </row>
    <row r="26" spans="1:11" x14ac:dyDescent="0.3">
      <c r="A26">
        <v>35</v>
      </c>
      <c r="B26">
        <v>16</v>
      </c>
      <c r="E26">
        <v>44</v>
      </c>
      <c r="F26">
        <v>3</v>
      </c>
      <c r="G26">
        <f>SUMIF($A$19:$A$28,"&lt;"&amp;E26,$B$19:$B$28)-SUM($G$19:G25)</f>
        <v>5</v>
      </c>
      <c r="H26">
        <f t="shared" si="6"/>
        <v>8</v>
      </c>
      <c r="J26">
        <f t="shared" si="8"/>
        <v>1.40625E-2</v>
      </c>
      <c r="K26">
        <f t="shared" si="7"/>
        <v>2.5000000000000001E-2</v>
      </c>
    </row>
    <row r="27" spans="1:11" x14ac:dyDescent="0.3">
      <c r="A27">
        <v>38</v>
      </c>
      <c r="B27">
        <v>8</v>
      </c>
      <c r="F27">
        <f>SUM(F19:F26)</f>
        <v>80</v>
      </c>
      <c r="G27">
        <f>SUM(G19:G26)</f>
        <v>125</v>
      </c>
      <c r="J27" t="s">
        <v>14</v>
      </c>
      <c r="K27">
        <f>(SUM(J19:K26)-1)*(F27+G27)</f>
        <v>10.316546872079964</v>
      </c>
    </row>
    <row r="28" spans="1:11" x14ac:dyDescent="0.3">
      <c r="A28">
        <v>41</v>
      </c>
      <c r="B28">
        <v>5</v>
      </c>
    </row>
    <row r="29" spans="1:11" x14ac:dyDescent="0.3">
      <c r="B29">
        <f>SUM(B19:B28)</f>
        <v>125</v>
      </c>
    </row>
    <row r="31" spans="1:11" x14ac:dyDescent="0.3">
      <c r="A31" t="s">
        <v>0</v>
      </c>
      <c r="B31" t="s">
        <v>2</v>
      </c>
      <c r="D31" t="s">
        <v>15</v>
      </c>
      <c r="E31" t="s">
        <v>16</v>
      </c>
    </row>
    <row r="32" spans="1:11" x14ac:dyDescent="0.3">
      <c r="A32">
        <v>14</v>
      </c>
      <c r="B32">
        <v>16</v>
      </c>
      <c r="D32">
        <f>_xlfn.RANK.AVG(A32,$A$32:$A$41,1)</f>
        <v>1</v>
      </c>
      <c r="E32">
        <f>_xlfn.RANK.AVG(B32,$B$32:$B$39,1)</f>
        <v>1</v>
      </c>
    </row>
    <row r="33" spans="1:5" x14ac:dyDescent="0.3">
      <c r="A33">
        <v>17</v>
      </c>
      <c r="B33">
        <v>20</v>
      </c>
      <c r="D33">
        <f t="shared" ref="D33:D41" si="9">_xlfn.RANK.AVG(A33,$A$32:$A$41,1)</f>
        <v>2</v>
      </c>
      <c r="E33">
        <f t="shared" ref="E33:E39" si="10">_xlfn.RANK.AVG(B33,$B$32:$B$39,1)</f>
        <v>2</v>
      </c>
    </row>
    <row r="34" spans="1:5" x14ac:dyDescent="0.3">
      <c r="A34">
        <v>20</v>
      </c>
      <c r="B34">
        <v>24</v>
      </c>
      <c r="D34">
        <f t="shared" si="9"/>
        <v>3</v>
      </c>
      <c r="E34">
        <f t="shared" si="10"/>
        <v>3</v>
      </c>
    </row>
    <row r="35" spans="1:5" x14ac:dyDescent="0.3">
      <c r="A35">
        <v>23</v>
      </c>
      <c r="B35">
        <v>28</v>
      </c>
      <c r="D35">
        <f t="shared" si="9"/>
        <v>4</v>
      </c>
      <c r="E35">
        <f t="shared" si="10"/>
        <v>4</v>
      </c>
    </row>
    <row r="36" spans="1:5" x14ac:dyDescent="0.3">
      <c r="A36">
        <v>26</v>
      </c>
      <c r="B36">
        <v>32</v>
      </c>
      <c r="D36">
        <f t="shared" si="9"/>
        <v>5</v>
      </c>
      <c r="E36">
        <f t="shared" si="10"/>
        <v>5</v>
      </c>
    </row>
    <row r="37" spans="1:5" x14ac:dyDescent="0.3">
      <c r="A37">
        <v>29</v>
      </c>
      <c r="B37">
        <v>36</v>
      </c>
      <c r="D37">
        <f t="shared" si="9"/>
        <v>6</v>
      </c>
      <c r="E37">
        <f t="shared" si="10"/>
        <v>6</v>
      </c>
    </row>
    <row r="38" spans="1:5" x14ac:dyDescent="0.3">
      <c r="A38">
        <v>32</v>
      </c>
      <c r="B38">
        <v>40</v>
      </c>
      <c r="D38">
        <f t="shared" si="9"/>
        <v>7</v>
      </c>
      <c r="E38">
        <f t="shared" si="10"/>
        <v>7</v>
      </c>
    </row>
    <row r="39" spans="1:5" x14ac:dyDescent="0.3">
      <c r="A39">
        <v>35</v>
      </c>
      <c r="B39">
        <v>44</v>
      </c>
      <c r="D39">
        <f t="shared" si="9"/>
        <v>8</v>
      </c>
      <c r="E39">
        <f t="shared" si="10"/>
        <v>8</v>
      </c>
    </row>
    <row r="40" spans="1:5" x14ac:dyDescent="0.3">
      <c r="A40">
        <v>38</v>
      </c>
      <c r="D40">
        <f t="shared" si="9"/>
        <v>9</v>
      </c>
    </row>
    <row r="41" spans="1:5" x14ac:dyDescent="0.3">
      <c r="A41">
        <v>41</v>
      </c>
      <c r="D41">
        <f t="shared" si="9"/>
        <v>10</v>
      </c>
    </row>
    <row r="42" spans="1:5" x14ac:dyDescent="0.3">
      <c r="C42" s="1" t="s">
        <v>17</v>
      </c>
      <c r="D42">
        <f>SUM(D32:D41)</f>
        <v>55</v>
      </c>
      <c r="E42">
        <f>SUM(E32:E39)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Saint-Sherriff Vinsent</dc:creator>
  <cp:lastModifiedBy>Saint-Sherriff Vinsent</cp:lastModifiedBy>
  <dcterms:created xsi:type="dcterms:W3CDTF">2023-09-01T09:10:24Z</dcterms:created>
  <dcterms:modified xsi:type="dcterms:W3CDTF">2023-09-04T14:47:48Z</dcterms:modified>
</cp:coreProperties>
</file>