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'CHRMO'!$AA$1:$AA$34</definedName>
    <definedName name="_xlnm.Print_Titles" localSheetId="0">'CHRMO'!$10:$12</definedName>
    <definedName name="_xlnm.Print_Area" localSheetId="0">'CHRMO'!$A$1:$AH$34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ALMIRA</author>
  </authors>
  <commentList>
    <comment ref="B1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ALMIRA: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<sst xmlns="http://schemas.openxmlformats.org/spreadsheetml/2006/main" uniqueCount="89">
  <si>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</si>
  <si>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</si>
  <si>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</si>
  <si>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</si>
  <si>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</si>
  <si>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</si>
  <si>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</si>
  <si>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</si>
  <si>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</si>
  <si>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</si>
  <si>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</si>
  <si>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</si>
  <si>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</si>
  <si>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</si>
  <si>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</si>
  <si>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</si>
  <si>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</si>
  <si>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</si>
  <si>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</si>
  <si>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</si>
  <si>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</si>
  <si>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</si>
  <si>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</si>
  <si>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</si>
  <si>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</si>
  <si>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</si>
  <si>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</si>
  <si>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</si>
  <si>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</si>
  <si>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</si>
  <si>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</si>
  <si>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</si>
  <si>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</si>
  <si>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</si>
  <si>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</si>
  <si>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</si>
  <si>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</si>
  <si>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</si>
  <si>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</si>
  <si>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</si>
  <si>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</si>
  <si>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</si>
  <si>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</si>
  <si>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</si>
  <si>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</si>
  <si>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</si>
  <si>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</si>
  <si>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</si>
  <si>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</si>
  <si>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</si>
  <si>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</si>
  <si>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AKMAD , RAHMA</t>
  </si>
  <si>
    <t xml:space="preserve"> Local Chief Executive</t>
  </si>
  <si>
    <t xml:space="preserve"> Date</t>
  </si>
  <si>
    <t>Date</t>
  </si>
  <si>
    <t>CITY MAYOR</t>
  </si>
  <si>
    <t>JOSE E. RELAMPAGOS</t>
  </si>
  <si>
    <t>Date : ___________________</t>
  </si>
  <si>
    <t>CAFOA No. : _____________</t>
  </si>
  <si>
    <t xml:space="preserve">           </t>
  </si>
  <si>
    <t xml:space="preserve">                  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</si>
  <si>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</si>
  <si>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>E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</si>
  <si>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</si>
  <si>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D</t>
  </si>
  <si>
    <t xml:space="preserve"> Head of Treasury Division/Unit</t>
  </si>
  <si>
    <t xml:space="preserve">Head of Accounting Division/Unit
</t>
  </si>
  <si>
    <t>Authorized Official</t>
  </si>
  <si>
    <t>CGDH I - CTO</t>
  </si>
  <si>
    <t>CGDH I - CAO</t>
  </si>
  <si>
    <t>CGDH I - CHRMO</t>
  </si>
  <si>
    <t>KIRK B. SAMILLANO</t>
  </si>
  <si>
    <t>MYLENE M. HERMOSORA, CPA</t>
  </si>
  <si>
    <t>JAN MARI G. CAFÉ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</si>
  <si>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</si>
  <si>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</si>
  <si>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</si>
  <si>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</si>
  <si>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</si>
  <si>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A</t>
  </si>
  <si>
    <t>TOTAL OBLIGATION</t>
  </si>
  <si>
    <t>TRANSPORTATION ALLOWANCE</t>
  </si>
  <si>
    <t>REPRESENTATION ALLOWANCE</t>
  </si>
  <si>
    <t>STATE INSURANCE</t>
  </si>
  <si>
    <t>HDMF PREMIUM</t>
  </si>
  <si>
    <t>GSIS PREMIUM</t>
  </si>
  <si>
    <t>SALARY FOR THE PERIOD</t>
  </si>
  <si>
    <t>TOTAL</t>
  </si>
  <si>
    <t>CAFE , JAN MARI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</si>
</sst>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0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1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0"/>
      <i val="1"/>
      <strike val="0"/>
      <u val="none"/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49" fillId="0" borderId="0" applyFont="1" applyNumberFormat="1" applyFill="0" applyBorder="0" applyAlignment="1">
      <alignment horizontal="center" vertical="center" textRotation="0" wrapText="true" shrinkToFit="false"/>
    </xf>
    <xf xfId="0" fontId="10" numFmtId="49" fillId="0" borderId="0" applyFont="1" applyNumberFormat="1" applyFill="0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5" fillId="0" borderId="2" applyFont="1" applyNumberFormat="1" applyFill="0" applyBorder="1" applyAlignment="1">
      <alignment vertical="center"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164" fillId="0" borderId="0" applyFont="1" applyNumberFormat="1" applyFill="0" applyBorder="0" applyAlignment="1">
      <alignment vertical="center" textRotation="0" wrapText="false" shrinkToFit="false"/>
    </xf>
    <xf xfId="0" fontId="8" numFmtId="164" fillId="0" borderId="0" applyFont="1" applyNumberFormat="1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164" fillId="2" borderId="0" applyFont="1" applyNumberFormat="1" applyFill="1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1" applyFont="1" applyNumberFormat="0" applyFill="0" applyBorder="1" applyAlignment="0">
      <alignment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vertical="top" textRotation="0" wrapText="false" shrinkToFit="false"/>
    </xf>
    <xf xfId="0" fontId="13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12" numFmtId="164" fillId="0" borderId="2" applyFont="1" applyNumberFormat="1" applyFill="0" applyBorder="1" applyAlignment="1">
      <alignment horizontal="left" vertical="center" textRotation="0" wrapText="false" shrinkToFit="false"/>
    </xf>
    <xf xfId="0" fontId="12" numFmtId="164" fillId="0" borderId="2" applyFont="1" applyNumberFormat="1" applyFill="0" applyBorder="1" applyAlignment="1">
      <alignment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164" fillId="0" borderId="2" applyFont="1" applyNumberFormat="1" applyFill="0" applyBorder="1" applyAlignment="1">
      <alignment horizontal="center" vertical="center" textRotation="0" wrapText="false" shrinkToFit="false"/>
    </xf>
    <xf xfId="0" fontId="11" numFmtId="164" fillId="3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7" numFmtId="49" fillId="3" borderId="3" applyFont="1" applyNumberFormat="1" applyFill="1" applyBorder="1" applyAlignment="1">
      <alignment horizontal="center" vertical="center" textRotation="0" wrapText="true" shrinkToFit="false"/>
    </xf>
    <xf xfId="0" fontId="20" numFmtId="0" fillId="3" borderId="0" applyFont="1" applyNumberFormat="0" applyFill="1" applyBorder="0" applyAlignment="1">
      <alignment horizontal="right" textRotation="0" wrapText="false" shrinkToFit="false"/>
    </xf>
    <xf xfId="0" fontId="21" numFmtId="0" fillId="3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3" borderId="0" applyFont="0" applyNumberFormat="0" applyFill="1" applyBorder="0" applyAlignment="1">
      <alignment vertical="top" textRotation="0" wrapText="false" shrinkToFit="false"/>
    </xf>
    <xf xfId="0" fontId="0" numFmtId="0" fillId="3" borderId="0" applyFont="0" applyNumberFormat="0" applyFill="1" applyBorder="0" applyAlignment="1">
      <alignment horizontal="center" textRotation="0" wrapText="false" shrinkToFit="false"/>
    </xf>
    <xf xfId="0" fontId="5" numFmtId="0" fillId="3" borderId="0" applyFont="1" applyNumberFormat="0" applyFill="1" applyBorder="0" applyAlignment="0">
      <alignment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3" numFmtId="0" fillId="3" borderId="0" applyFont="1" applyNumberFormat="0" applyFill="1" applyBorder="0" applyAlignment="0">
      <alignment textRotation="0" wrapText="false" shrinkToFit="false"/>
    </xf>
    <xf xfId="0" fontId="10" numFmtId="0" fillId="3" borderId="4" applyFont="1" applyNumberFormat="0" applyFill="1" applyBorder="1" applyAlignment="1">
      <alignment vertical="center" textRotation="0" wrapText="true" shrinkToFit="false"/>
    </xf>
    <xf xfId="0" fontId="10" numFmtId="0" fillId="3" borderId="5" applyFont="1" applyNumberFormat="0" applyFill="1" applyBorder="1" applyAlignment="1">
      <alignment vertical="center" textRotation="0" wrapText="true" shrinkToFit="false"/>
    </xf>
    <xf xfId="0" fontId="10" numFmtId="0" fillId="3" borderId="0" applyFont="1" applyNumberFormat="0" applyFill="1" applyBorder="0" applyAlignment="1">
      <alignment horizontal="center" vertical="center" textRotation="0" wrapText="true" shrinkToFit="false"/>
    </xf>
    <xf xfId="0" fontId="7" numFmtId="164" fillId="3" borderId="0" applyFont="1" applyNumberFormat="1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textRotation="0" wrapText="false" shrinkToFit="false"/>
    </xf>
    <xf xfId="0" fontId="3" numFmtId="0" fillId="3" borderId="0" applyFont="1" applyNumberFormat="0" applyFill="1" applyBorder="0" applyAlignment="1">
      <alignment horizontal="center" vertical="top" textRotation="0" wrapText="true" shrinkToFit="false"/>
    </xf>
    <xf xfId="0" fontId="22" numFmtId="0" fillId="3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7" quotePrefix="1" numFmtId="0" fillId="3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4" borderId="0" applyFont="1" applyNumberFormat="0" applyFill="1" applyBorder="0" applyAlignment="0">
      <alignment textRotation="0" wrapText="false" shrinkToFit="false"/>
    </xf>
    <xf xfId="0" fontId="26" numFmtId="0" fillId="4" borderId="0" applyFont="1" applyNumberFormat="0" applyFill="1" applyBorder="0" applyAlignment="0">
      <alignment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27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28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9" numFmtId="0" fillId="0" borderId="0" applyFont="1" applyNumberFormat="0" applyFill="0" applyBorder="0" applyAlignment="1">
      <alignment horizontal="left" vertical="top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7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5" numFmtId="0" fillId="3" borderId="6" applyFont="1" applyNumberFormat="0" applyFill="1" applyBorder="1" applyAlignment="1">
      <alignment horizontal="center" vertical="center" textRotation="0" wrapText="false" shrinkToFit="false"/>
    </xf>
    <xf xfId="0" fontId="5" numFmtId="0" fillId="3" borderId="7" applyFont="1" applyNumberFormat="0" applyFill="1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30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15" numFmtId="166" fillId="3" borderId="0" applyFont="1" applyNumberFormat="1" applyFill="1" applyBorder="0" applyAlignment="1">
      <alignment horizontal="center" textRotation="0" wrapText="false" shrinkToFit="false"/>
    </xf>
    <xf xfId="0" fontId="31" numFmtId="0" fillId="0" borderId="0" applyFont="1" applyNumberFormat="0" applyFill="0" applyBorder="0" applyAlignment="1">
      <alignment horizontal="right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34"/>
  <sheetViews>
    <sheetView tabSelected="1" workbookViewId="0" zoomScale="70" zoomScaleNormal="70" view="pageBreakPreview" showGridLines="true" showRowColHeaders="1">
      <pane xSplit="2" topLeftCell="L1" activePane="topRight" state="frozen"/>
      <selection pane="topRight" activeCell="O274" sqref="O274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customWidth="true" style="101"/>
    <col min="15" max="15" width="11.8984375" customWidth="true" style="101"/>
    <col min="16" max="16" width="11.8984375" customWidth="true" style="101"/>
    <col min="17" max="17" width="11.8984375" customWidth="true" style="101"/>
    <col min="18" max="18" width="11.8984375" customWidth="true" style="101"/>
    <col min="19" max="19" width="15.19921875" customWidth="true" style="0"/>
    <col min="20" max="20" width="15.19921875" customWidth="true" style="0"/>
    <col min="21" max="21" width="13" customWidth="true" style="33"/>
    <col min="22" max="22" width="13" customWidth="true" style="33"/>
    <col min="23" max="23" width="10.5" customWidth="true" style="0"/>
    <col min="24" max="24" width="9.09765625" customWidth="true" style="0"/>
    <col min="25" max="25" width="11.59765625" customWidth="true" style="0"/>
    <col min="26" max="26" width="9.19921875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80"/>
      <c r="N1" s="88"/>
      <c r="O1" s="88"/>
      <c r="P1" s="88"/>
      <c r="Q1" s="88"/>
      <c r="R1" s="88"/>
      <c r="U1" s="64"/>
      <c r="V1" s="64"/>
      <c r="AE1" s="138" t="s">
        <v>0</v>
      </c>
      <c r="AF1" s="138"/>
      <c r="AG1" s="138"/>
      <c r="AH1" s="138"/>
      <c r="AL1" s="7"/>
    </row>
    <row r="2" spans="1:38" customHeight="1" ht="9" s="7" customFormat="1">
      <c r="B2" s="80"/>
      <c r="N2" s="88"/>
      <c r="O2" s="88"/>
      <c r="P2" s="88"/>
      <c r="Q2" s="88"/>
      <c r="R2" s="88"/>
      <c r="U2" s="64"/>
      <c r="V2" s="64"/>
      <c r="AE2" s="6"/>
      <c r="AF2" s="6"/>
      <c r="AG2" s="6"/>
      <c r="AH2" s="6"/>
      <c r="AL2" s="7"/>
    </row>
    <row r="3" spans="1:38" customHeight="1" ht="27">
      <c r="A3" s="139" t="s">
        <v>1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J3" s="108"/>
      <c r="AL3"/>
    </row>
    <row r="4" spans="1:38" customHeight="1" ht="27.75">
      <c r="A4" s="140" t="s">
        <v>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J4" s="109"/>
      <c r="AL4"/>
    </row>
    <row r="5" spans="1:38" customHeight="1" ht="8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89"/>
      <c r="O5" s="89"/>
      <c r="P5" s="89"/>
      <c r="Q5" s="89"/>
      <c r="R5" s="89"/>
      <c r="S5" s="42"/>
      <c r="T5" s="42"/>
      <c r="U5" s="65"/>
      <c r="V5" s="65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0"/>
      <c r="O6" s="90"/>
      <c r="P6" s="90"/>
      <c r="Q6" s="90"/>
      <c r="R6" s="90"/>
      <c r="S6" s="8"/>
      <c r="T6" s="8"/>
      <c r="U6" s="66"/>
      <c r="V6" s="66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91"/>
      <c r="O7" s="91"/>
      <c r="P7" s="91"/>
      <c r="Q7" s="91"/>
      <c r="R7" s="91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92"/>
      <c r="O8" s="92"/>
      <c r="P8" s="92"/>
      <c r="Q8" s="92"/>
      <c r="R8" s="92"/>
      <c r="S8" s="4"/>
      <c r="T8" s="4"/>
      <c r="U8" s="67"/>
      <c r="V8" s="67"/>
      <c r="W8" s="4"/>
      <c r="X8" s="4"/>
      <c r="Y8" s="4"/>
      <c r="Z8" s="4"/>
      <c r="AA8" s="4"/>
      <c r="AB8" s="4"/>
      <c r="AC8" s="4"/>
      <c r="AD8" s="115" t="s">
        <v>8</v>
      </c>
      <c r="AE8" s="115"/>
      <c r="AF8" s="137">
        <v>45177</v>
      </c>
      <c r="AG8" s="137"/>
      <c r="AH8" s="85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91"/>
      <c r="O9" s="91"/>
      <c r="P9" s="91"/>
      <c r="Q9" s="91"/>
      <c r="R9" s="91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25" t="s">
        <v>10</v>
      </c>
      <c r="B10" s="123" t="s">
        <v>11</v>
      </c>
      <c r="C10" s="123" t="s">
        <v>12</v>
      </c>
      <c r="D10" s="123" t="s">
        <v>13</v>
      </c>
      <c r="E10" s="123"/>
      <c r="F10" s="125" t="s">
        <v>14</v>
      </c>
      <c r="G10" s="127" t="s">
        <v>15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28"/>
      <c r="U10" s="68"/>
      <c r="V10" s="68"/>
      <c r="W10" s="136" t="s">
        <v>16</v>
      </c>
      <c r="X10" s="136"/>
      <c r="Y10" s="136"/>
      <c r="Z10" s="136"/>
      <c r="AA10" s="136"/>
      <c r="AB10" s="136"/>
      <c r="AC10" s="136"/>
      <c r="AD10" s="136"/>
      <c r="AE10" s="136"/>
      <c r="AF10" s="125" t="s">
        <v>17</v>
      </c>
      <c r="AG10" s="43" t="s">
        <v>18</v>
      </c>
      <c r="AH10" s="105" t="s">
        <v>19</v>
      </c>
      <c r="AI10" s="1"/>
      <c r="AL10"/>
    </row>
    <row r="11" spans="1:38" customHeight="1" ht="36">
      <c r="A11" s="125"/>
      <c r="B11" s="123"/>
      <c r="C11" s="123"/>
      <c r="D11" s="123"/>
      <c r="E11" s="123"/>
      <c r="F11" s="125"/>
      <c r="G11" s="125" t="s">
        <v>20</v>
      </c>
      <c r="H11" s="135" t="s">
        <v>21</v>
      </c>
      <c r="I11" s="125" t="s">
        <v>22</v>
      </c>
      <c r="J11" s="125" t="s">
        <v>23</v>
      </c>
      <c r="K11" s="125" t="s">
        <v>24</v>
      </c>
      <c r="L11" s="125" t="s">
        <v>22</v>
      </c>
      <c r="M11" s="125" t="s">
        <v>25</v>
      </c>
      <c r="N11" s="129" t="s">
        <v>26</v>
      </c>
      <c r="O11" s="130"/>
      <c r="P11" s="93" t="s">
        <v>27</v>
      </c>
      <c r="Q11" s="93" t="s">
        <v>27</v>
      </c>
      <c r="R11" s="93" t="s">
        <v>27</v>
      </c>
      <c r="S11" s="127" t="s">
        <v>28</v>
      </c>
      <c r="T11" s="128"/>
      <c r="U11" s="126" t="s">
        <v>29</v>
      </c>
      <c r="V11" s="111"/>
      <c r="W11" s="124" t="s">
        <v>30</v>
      </c>
      <c r="X11" s="124"/>
      <c r="Y11" s="124"/>
      <c r="Z11" s="124"/>
      <c r="AA11" s="124" t="s">
        <v>31</v>
      </c>
      <c r="AB11" s="124"/>
      <c r="AC11" s="124" t="s">
        <v>32</v>
      </c>
      <c r="AD11" s="124"/>
      <c r="AE11" s="125" t="s">
        <v>33</v>
      </c>
      <c r="AF11" s="125"/>
      <c r="AG11" s="86" t="s">
        <v>34</v>
      </c>
      <c r="AH11" s="86" t="s">
        <v>34</v>
      </c>
      <c r="AI11" s="1"/>
      <c r="AL11"/>
    </row>
    <row r="12" spans="1:38" customHeight="1" ht="36">
      <c r="A12" s="125"/>
      <c r="B12" s="123"/>
      <c r="C12" s="123"/>
      <c r="D12" s="38" t="s">
        <v>35</v>
      </c>
      <c r="E12" s="38" t="s">
        <v>36</v>
      </c>
      <c r="F12" s="125"/>
      <c r="G12" s="125"/>
      <c r="H12" s="135"/>
      <c r="I12" s="125"/>
      <c r="J12" s="125"/>
      <c r="K12" s="125"/>
      <c r="L12" s="125"/>
      <c r="M12" s="125"/>
      <c r="N12" s="103" t="s">
        <v>37</v>
      </c>
      <c r="O12" s="103" t="s">
        <v>38</v>
      </c>
      <c r="P12" s="94" t="s">
        <v>39</v>
      </c>
      <c r="Q12" s="94" t="s">
        <v>40</v>
      </c>
      <c r="R12" s="94" t="s">
        <v>41</v>
      </c>
      <c r="S12" s="87" t="s">
        <v>37</v>
      </c>
      <c r="T12" s="87" t="s">
        <v>38</v>
      </c>
      <c r="U12" s="126"/>
      <c r="V12" s="111" t="s">
        <v>42</v>
      </c>
      <c r="W12" s="44" t="s">
        <v>43</v>
      </c>
      <c r="X12" s="44" t="s">
        <v>44</v>
      </c>
      <c r="Y12" s="44" t="s">
        <v>45</v>
      </c>
      <c r="Z12" s="43" t="s">
        <v>46</v>
      </c>
      <c r="AA12" s="43" t="s">
        <v>47</v>
      </c>
      <c r="AB12" s="38" t="s">
        <v>48</v>
      </c>
      <c r="AC12" s="43" t="s">
        <v>47</v>
      </c>
      <c r="AD12" s="38" t="s">
        <v>48</v>
      </c>
      <c r="AE12" s="125"/>
      <c r="AF12" s="125"/>
      <c r="AG12" s="84" t="s">
        <v>49</v>
      </c>
      <c r="AH12" s="106" t="s">
        <v>50</v>
      </c>
      <c r="AI12" s="1"/>
      <c r="AL12"/>
    </row>
    <row r="13" spans="1:38" customHeight="1" ht="9.75">
      <c r="A13" s="26"/>
      <c r="B13" s="45"/>
      <c r="C13" s="45"/>
      <c r="D13" s="45"/>
      <c r="E13" s="45"/>
      <c r="F13" s="26"/>
      <c r="G13" s="26"/>
      <c r="H13" s="26"/>
      <c r="I13" s="26"/>
      <c r="J13" s="26"/>
      <c r="K13" s="26"/>
      <c r="L13" s="26"/>
      <c r="M13" s="26"/>
      <c r="N13" s="95"/>
      <c r="O13" s="95"/>
      <c r="P13" s="95"/>
      <c r="Q13" s="95"/>
      <c r="R13" s="95"/>
      <c r="S13" s="26"/>
      <c r="T13" s="26"/>
      <c r="U13" s="69"/>
      <c r="V13" s="69"/>
      <c r="W13" s="46"/>
      <c r="X13" s="46"/>
      <c r="Y13" s="46"/>
      <c r="Z13" s="26"/>
      <c r="AA13" s="45"/>
      <c r="AB13" s="45"/>
      <c r="AC13" s="26"/>
      <c r="AD13" s="45"/>
      <c r="AE13" s="26"/>
      <c r="AF13" s="26"/>
      <c r="AG13" s="27"/>
      <c r="AH13" s="28"/>
      <c r="AI13" s="1"/>
      <c r="AL13"/>
    </row>
    <row r="14" spans="1:38" customHeight="1" ht="30.75">
      <c r="A14" s="19"/>
      <c r="B14" s="53"/>
      <c r="C14" s="47"/>
      <c r="D14" s="19"/>
      <c r="E14" s="19"/>
      <c r="F14" s="19"/>
      <c r="G14" s="52"/>
      <c r="H14" s="19"/>
      <c r="I14" s="17"/>
      <c r="J14" s="48"/>
      <c r="K14" s="35"/>
      <c r="L14" s="36"/>
      <c r="M14" s="48"/>
      <c r="N14" s="96"/>
      <c r="O14" s="96"/>
      <c r="P14" s="96"/>
      <c r="Q14" s="96"/>
      <c r="R14" s="96"/>
      <c r="S14" s="48"/>
      <c r="T14" s="48"/>
      <c r="U14" s="70"/>
      <c r="V14" s="70"/>
      <c r="W14" s="49"/>
      <c r="X14" s="49"/>
      <c r="Y14" s="49"/>
      <c r="Z14" s="20"/>
      <c r="AA14" s="50"/>
      <c r="AB14" s="49"/>
      <c r="AC14" s="49"/>
      <c r="AD14" s="17"/>
      <c r="AE14" s="19"/>
      <c r="AF14" s="19"/>
      <c r="AG14" s="19"/>
      <c r="AH14" s="51"/>
      <c r="AL14"/>
    </row>
    <row r="15" spans="1:38" customHeight="1" ht="30.75">
      <c r="A15" s="19">
        <v>1</v>
      </c>
      <c r="B15" s="53" t="s">
        <v>51</v>
      </c>
      <c r="C15" s="47"/>
      <c r="D15" s="19"/>
      <c r="E15" s="19">
        <v>1</v>
      </c>
      <c r="F15" s="19">
        <v>2307</v>
      </c>
      <c r="G15" s="52">
        <v>72003</v>
      </c>
      <c r="H15" s="19">
        <v>5.0</v>
      </c>
      <c r="I15" s="17">
        <f>ROUND(((G15/22))*H15,2)</f>
        <v>16364.32</v>
      </c>
      <c r="J15" s="48">
        <f>G15-I15</f>
        <v>55638.68</v>
      </c>
      <c r="K15" s="35">
        <v>2000</v>
      </c>
      <c r="L15" s="36">
        <f>ROUND(((K15/22))*H15,2)</f>
        <v>454.55</v>
      </c>
      <c r="M15" s="48">
        <f>K15-L15</f>
        <v>1545.45</v>
      </c>
      <c r="N15" s="96">
        <v>4500</v>
      </c>
      <c r="O15" s="96">
        <v>4500</v>
      </c>
      <c r="P15" s="96">
        <v>22</v>
      </c>
      <c r="Q15" s="96">
        <v>6.5</v>
      </c>
      <c r="R15" s="96">
        <f>P15-Q15</f>
        <v>15.5</v>
      </c>
      <c r="S15" s="48">
        <f>ROUND(IF(R15&gt;=17,N15,IF(R15&gt;=12,N15*0.75,IF(R15&gt;=6,N15*0.5,IF(R15&gt;=1,N15*0.25,0)))),2)</f>
        <v>3375</v>
      </c>
      <c r="T15" s="48">
        <f>ROUND(IF(R15&gt;=17,O15,IF(R15&gt;=12,O15*0.75,IF(R15&gt;=6,O15*0.5,IF(R15&gt;=1,O15*0.25,0)))),2)</f>
        <v>3375</v>
      </c>
      <c r="U15" s="70">
        <f>J15+M15+S15+T15</f>
        <v>63934.13</v>
      </c>
      <c r="V15" s="70">
        <f>ROUND(IF(G15=0,0,IF(G15&lt;=10000,400,IF(G15&lt;=80000,G15*4%,IF(G15&gt;80000,3200)))),2)</f>
        <v>2880.12</v>
      </c>
      <c r="W15" s="49">
        <f>G15*0.12</f>
        <v>8640.36</v>
      </c>
      <c r="X15" s="49">
        <v>100</v>
      </c>
      <c r="Y15" s="49">
        <f>ROUND(V15/2,2)</f>
        <v>1440.06</v>
      </c>
      <c r="Z15" s="20">
        <f>IF(G15&gt;=10000,100,G15*0.01)</f>
        <v>100</v>
      </c>
      <c r="AA15" s="50"/>
      <c r="AB15" s="49"/>
      <c r="AC15" s="49"/>
      <c r="AD15" s="17"/>
      <c r="AE15" s="19"/>
      <c r="AF15" s="19"/>
      <c r="AG15" s="19"/>
      <c r="AH15" s="51"/>
      <c r="AL15"/>
    </row>
    <row r="16" spans="1:38" customHeight="1" ht="30.75">
      <c r="A16" s="19">
        <v>2</v>
      </c>
      <c r="B16" s="53" t="s">
        <v>88</v>
      </c>
      <c r="C16" s="47"/>
      <c r="D16" s="19"/>
      <c r="E16" s="19">
        <v>1</v>
      </c>
      <c r="F16" s="19">
        <v>367</v>
      </c>
      <c r="G16" s="52">
        <v>92421</v>
      </c>
      <c r="H16" s="19">
        <v>0.0</v>
      </c>
      <c r="I16" s="17">
        <f>ROUND(((G16/22))*H16,2)</f>
        <v>0</v>
      </c>
      <c r="J16" s="48">
        <f>G16-I16</f>
        <v>92421</v>
      </c>
      <c r="K16" s="35">
        <v>2000</v>
      </c>
      <c r="L16" s="36">
        <f>ROUND(((K16/22))*H16,2)</f>
        <v>0</v>
      </c>
      <c r="M16" s="48">
        <f>K16-L16</f>
        <v>2000</v>
      </c>
      <c r="N16" s="96">
        <v>6750</v>
      </c>
      <c r="O16" s="96"/>
      <c r="P16" s="96">
        <v>22</v>
      </c>
      <c r="Q16" s="96">
        <v>0.0</v>
      </c>
      <c r="R16" s="96">
        <f>P16-Q16</f>
        <v>22</v>
      </c>
      <c r="S16" s="48">
        <f>ROUND(IF(R16&gt;=17,N16,IF(R16&gt;=12,N16*0.75,IF(R16&gt;=6,N16*0.5,IF(R16&gt;=1,N16*0.25,0)))),2)</f>
        <v>6750</v>
      </c>
      <c r="T16" s="48" t="e">
        <f>ROUND(IF(R16&gt;=17,O16,IF(R16&gt;=12,O16*0.75,IF(R16&gt;=6,O16*0.5,IF(R16&gt;=1,O16*0.25,0)))),2)</f>
        <v>#VALUE!</v>
      </c>
      <c r="U16" s="70" t="e">
        <f>J16+M16+S16+T16</f>
        <v>#VALUE!</v>
      </c>
      <c r="V16" s="70">
        <f>ROUND(IF(G16=0,0,IF(G16&lt;=10000,400,IF(G16&lt;=80000,G16*4%,IF(G16&gt;80000,3200)))),2)</f>
        <v>3200</v>
      </c>
      <c r="W16" s="49">
        <f>G16*0.12</f>
        <v>11090.52</v>
      </c>
      <c r="X16" s="49">
        <v>100</v>
      </c>
      <c r="Y16" s="49">
        <f>ROUND(V16/2,2)</f>
        <v>1600</v>
      </c>
      <c r="Z16" s="20">
        <f>IF(G16&gt;=10000,100,G16*0.01)</f>
        <v>100</v>
      </c>
      <c r="AA16" s="50"/>
      <c r="AB16" s="49"/>
      <c r="AC16" s="49"/>
      <c r="AD16" s="17"/>
      <c r="AE16" s="19"/>
      <c r="AF16" s="19"/>
      <c r="AG16" s="19"/>
      <c r="AH16" s="51"/>
      <c r="AL16"/>
    </row>
    <row r="17" spans="1:38" customHeight="1" ht="9.75">
      <c r="A17" s="19"/>
      <c r="B17" s="18"/>
      <c r="C17" s="18"/>
      <c r="D17" s="19"/>
      <c r="E17" s="19"/>
      <c r="F17" s="19"/>
      <c r="G17" s="52"/>
      <c r="H17" s="19"/>
      <c r="I17" s="19"/>
      <c r="J17" s="19"/>
      <c r="K17" s="35"/>
      <c r="L17" s="19"/>
      <c r="M17" s="19"/>
      <c r="N17" s="97"/>
      <c r="O17" s="97"/>
      <c r="P17" s="97"/>
      <c r="Q17" s="97"/>
      <c r="R17" s="97"/>
      <c r="S17" s="19"/>
      <c r="T17" s="19"/>
      <c r="U17" s="71"/>
      <c r="V17" s="71"/>
      <c r="W17" s="19"/>
      <c r="X17" s="19"/>
      <c r="Y17" s="19"/>
      <c r="Z17" s="19"/>
      <c r="AA17" s="20"/>
      <c r="AB17" s="20"/>
      <c r="AC17" s="17"/>
      <c r="AD17" s="20"/>
      <c r="AE17" s="24"/>
      <c r="AF17" s="48"/>
      <c r="AG17" s="25"/>
      <c r="AH17" s="24"/>
      <c r="AL17"/>
    </row>
    <row r="18" spans="1:38" customHeight="1" ht="18.75">
      <c r="A18" s="12"/>
      <c r="B18" s="13"/>
      <c r="C18" s="15" t="s">
        <v>87</v>
      </c>
      <c r="D18" s="81">
        <f>SUM(D14:D17)</f>
        <v>0</v>
      </c>
      <c r="E18" s="81">
        <f>SUM(E14:E17)</f>
        <v>2</v>
      </c>
      <c r="F18" s="81"/>
      <c r="G18" s="78">
        <f>SUM(G14:G17)</f>
        <v>164424</v>
      </c>
      <c r="H18" s="61">
        <f>SUM(H14:H17)</f>
        <v>5</v>
      </c>
      <c r="I18" s="61">
        <f>SUM(I14:I17)</f>
        <v>16364.32</v>
      </c>
      <c r="J18" s="61">
        <f>SUM(J14:J17)</f>
        <v>148059.68</v>
      </c>
      <c r="K18" s="61">
        <f>SUM(K14:K17)</f>
        <v>4000</v>
      </c>
      <c r="L18" s="61">
        <f>SUM(L14:L17)</f>
        <v>454.55</v>
      </c>
      <c r="M18" s="61">
        <f>SUM(M14:M17)</f>
        <v>3545.45</v>
      </c>
      <c r="N18" s="79"/>
      <c r="O18" s="79"/>
      <c r="P18" s="79"/>
      <c r="Q18" s="79"/>
      <c r="R18" s="79"/>
      <c r="S18" s="61">
        <f>SUM(S14:S17)</f>
        <v>10125</v>
      </c>
      <c r="T18" s="61" t="e">
        <f>SUM(T14:T17)</f>
        <v>#VALUE!</v>
      </c>
      <c r="U18" s="61" t="e">
        <f>SUM(U14:U17)</f>
        <v>#VALUE!</v>
      </c>
      <c r="V18" s="55"/>
      <c r="W18" s="55">
        <f>SUM(W14:W17)</f>
        <v>19730.88</v>
      </c>
      <c r="X18" s="55">
        <f>SUM(X14:X17)</f>
        <v>200</v>
      </c>
      <c r="Y18" s="55">
        <f>SUM(Y14:Y17)</f>
        <v>3040.06</v>
      </c>
      <c r="Z18" s="55">
        <f>SUM(Z14:Z17)</f>
        <v>200</v>
      </c>
      <c r="AA18" s="31"/>
      <c r="AB18" s="31"/>
      <c r="AC18" s="31"/>
      <c r="AD18" s="31"/>
      <c r="AE18" s="32">
        <f>SUM(AE14:AE17)</f>
        <v>0</v>
      </c>
      <c r="AF18" s="32">
        <f>SUM(AF14:AF17)</f>
        <v>0</v>
      </c>
      <c r="AG18" s="32">
        <f>SUM(AG14:AG17)</f>
        <v>0</v>
      </c>
      <c r="AH18" s="32">
        <f>SUM(AH14:AH17)</f>
        <v>0</v>
      </c>
      <c r="AJ18" s="29"/>
      <c r="AK18" s="29"/>
      <c r="AL18"/>
    </row>
    <row r="19" spans="1:38" customHeight="1" ht="28.5">
      <c r="A19" s="12"/>
      <c r="B19" s="13"/>
      <c r="C19" s="13"/>
      <c r="D19" s="12"/>
      <c r="E19" s="12"/>
      <c r="F19" s="12"/>
      <c r="G19" s="82"/>
      <c r="H19" s="12"/>
      <c r="I19" s="12"/>
      <c r="J19" s="12"/>
      <c r="K19" s="37"/>
      <c r="L19" s="12"/>
      <c r="M19" s="12"/>
      <c r="N19" s="98"/>
      <c r="O19" s="98"/>
      <c r="P19" s="98"/>
      <c r="Q19" s="98"/>
      <c r="R19" s="98"/>
      <c r="S19" s="12"/>
      <c r="T19" s="12"/>
      <c r="U19" s="72"/>
      <c r="V19" s="72"/>
      <c r="W19" s="12"/>
      <c r="X19" s="12"/>
      <c r="Y19" s="12"/>
      <c r="Z19" s="12"/>
      <c r="AA19" s="14"/>
      <c r="AB19" s="14"/>
      <c r="AC19" s="14"/>
      <c r="AD19" s="14"/>
      <c r="AE19" s="12"/>
      <c r="AF19" s="30"/>
      <c r="AG19" s="12"/>
      <c r="AH19" s="56"/>
      <c r="AL19"/>
    </row>
    <row r="20" spans="1:38" customHeight="1" ht="31.5">
      <c r="A20" s="12"/>
      <c r="B20" s="19" t="s">
        <v>86</v>
      </c>
      <c r="C20" s="19" t="s">
        <v>24</v>
      </c>
      <c r="D20" s="132" t="s">
        <v>85</v>
      </c>
      <c r="E20" s="132"/>
      <c r="F20" s="132"/>
      <c r="G20" s="52"/>
      <c r="H20" s="132" t="s">
        <v>84</v>
      </c>
      <c r="I20" s="132"/>
      <c r="J20" s="19"/>
      <c r="K20" s="54" t="s">
        <v>45</v>
      </c>
      <c r="L20" s="54"/>
      <c r="M20" s="21" t="s">
        <v>83</v>
      </c>
      <c r="N20" s="97"/>
      <c r="O20" s="97"/>
      <c r="P20" s="97"/>
      <c r="Q20" s="97"/>
      <c r="R20" s="97"/>
      <c r="S20" s="19"/>
      <c r="T20" s="104" t="s">
        <v>82</v>
      </c>
      <c r="U20" s="19"/>
      <c r="V20" s="112"/>
      <c r="W20" s="19"/>
      <c r="X20" s="19"/>
      <c r="Y20" s="19"/>
      <c r="Z20" s="19"/>
      <c r="AA20" s="104" t="s">
        <v>81</v>
      </c>
      <c r="AB20" s="21"/>
      <c r="AC20" s="21" t="s">
        <v>80</v>
      </c>
      <c r="AD20" s="16"/>
      <c r="AE20" s="12"/>
      <c r="AF20" s="30"/>
      <c r="AG20" s="12"/>
      <c r="AH20" s="56"/>
      <c r="AL20"/>
    </row>
    <row r="21" spans="1:38" customHeight="1" ht="27">
      <c r="A21" s="12"/>
      <c r="B21" s="77">
        <f>J18</f>
        <v>148059.68</v>
      </c>
      <c r="C21" s="75">
        <f>M18</f>
        <v>3545.45</v>
      </c>
      <c r="D21" s="133">
        <f>W18</f>
        <v>19730.88</v>
      </c>
      <c r="E21" s="134"/>
      <c r="F21" s="134"/>
      <c r="G21" s="83"/>
      <c r="H21" s="133">
        <f>X18</f>
        <v>200</v>
      </c>
      <c r="I21" s="134"/>
      <c r="J21" s="63"/>
      <c r="K21" s="76">
        <f>Y18</f>
        <v>3040.06</v>
      </c>
      <c r="L21" s="76"/>
      <c r="M21" s="62">
        <f>Z18</f>
        <v>200</v>
      </c>
      <c r="N21" s="99"/>
      <c r="O21" s="99"/>
      <c r="P21" s="99"/>
      <c r="Q21" s="99"/>
      <c r="R21" s="99"/>
      <c r="S21" s="63"/>
      <c r="T21" s="62">
        <f>S18</f>
        <v>10125</v>
      </c>
      <c r="U21" s="63"/>
      <c r="V21" s="110"/>
      <c r="W21" s="63"/>
      <c r="X21" s="63"/>
      <c r="Y21" s="63"/>
      <c r="Z21" s="63"/>
      <c r="AA21" s="62" t="e">
        <f>T18</f>
        <v>#VALUE!</v>
      </c>
      <c r="AB21" s="62"/>
      <c r="AC21" s="62" t="e">
        <f>SUM(B21:AB21)</f>
        <v>#VALUE!</v>
      </c>
      <c r="AD21" s="14"/>
      <c r="AE21" s="12"/>
      <c r="AF21" s="30"/>
      <c r="AG21" s="12"/>
      <c r="AH21" s="56"/>
      <c r="AJ21" s="107"/>
      <c r="AL21"/>
    </row>
    <row r="22" spans="1:38" customHeight="1" ht="17.25">
      <c r="A22" s="12"/>
      <c r="B22" s="13"/>
      <c r="C22" s="13"/>
      <c r="D22" s="12"/>
      <c r="E22" s="12"/>
      <c r="F22" s="12"/>
      <c r="G22" s="82"/>
      <c r="H22" s="12"/>
      <c r="I22" s="12"/>
      <c r="J22" s="12"/>
      <c r="K22" s="37"/>
      <c r="L22" s="12"/>
      <c r="M22" s="12"/>
      <c r="N22" s="98"/>
      <c r="O22" s="98"/>
      <c r="P22" s="98"/>
      <c r="Q22" s="98"/>
      <c r="R22" s="98"/>
      <c r="S22" s="12"/>
      <c r="T22" s="12"/>
      <c r="U22" s="72"/>
      <c r="V22" s="72"/>
      <c r="W22" s="12"/>
      <c r="X22" s="12"/>
      <c r="Y22" s="12"/>
      <c r="Z22" s="12"/>
      <c r="AA22" s="14"/>
      <c r="AB22" s="14"/>
      <c r="AC22" s="14"/>
      <c r="AD22" s="14"/>
      <c r="AE22" s="12"/>
      <c r="AF22" s="30"/>
      <c r="AG22" s="12"/>
      <c r="AH22" s="56"/>
      <c r="AL22"/>
    </row>
    <row r="23" spans="1:38" customHeight="1" ht="15.75">
      <c r="A23" s="22" t="s">
        <v>79</v>
      </c>
      <c r="B23" s="57" t="s">
        <v>78</v>
      </c>
      <c r="C23" s="3"/>
      <c r="D23" s="3"/>
      <c r="E23" s="3"/>
      <c r="F23" s="3"/>
      <c r="G23" s="22" t="s">
        <v>77</v>
      </c>
      <c r="H23" s="4" t="s">
        <v>76</v>
      </c>
      <c r="J23" s="3"/>
      <c r="K23" s="22"/>
      <c r="M23" s="3"/>
      <c r="N23" s="91"/>
      <c r="O23" s="91"/>
      <c r="P23" s="91"/>
      <c r="Q23" s="91"/>
      <c r="R23" s="91"/>
      <c r="S23" s="3"/>
      <c r="T23" s="3"/>
      <c r="W23" s="3"/>
      <c r="X23" s="3"/>
      <c r="Y23" s="3"/>
      <c r="Z23" s="3"/>
      <c r="AA23" s="3"/>
      <c r="AB23" s="22"/>
      <c r="AC23" s="22" t="s">
        <v>75</v>
      </c>
      <c r="AD23" s="4" t="s">
        <v>74</v>
      </c>
      <c r="AE23" s="22"/>
      <c r="AF23" s="10"/>
      <c r="AG23" s="10"/>
      <c r="AH23" s="10"/>
      <c r="AL23"/>
    </row>
    <row r="24" spans="1:38" customHeight="1" ht="44.25">
      <c r="A24" s="113" t="s">
        <v>73</v>
      </c>
      <c r="B24" s="113"/>
      <c r="C24" s="113"/>
      <c r="D24" s="116"/>
      <c r="E24" s="116"/>
      <c r="F24" s="4"/>
      <c r="G24" s="58"/>
      <c r="H24" s="113" t="s">
        <v>72</v>
      </c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60"/>
      <c r="AC24" s="58"/>
      <c r="AD24" s="113" t="s">
        <v>71</v>
      </c>
      <c r="AE24" s="113"/>
      <c r="AF24" s="40"/>
      <c r="AG24" s="34"/>
      <c r="AH24" s="3"/>
      <c r="AL24"/>
    </row>
    <row r="25" spans="1:38" customHeight="1" ht="15.75">
      <c r="A25" s="114" t="s">
        <v>70</v>
      </c>
      <c r="B25" s="114"/>
      <c r="C25" s="114"/>
      <c r="D25" s="115" t="s">
        <v>54</v>
      </c>
      <c r="E25" s="115"/>
      <c r="F25" s="40"/>
      <c r="G25" s="10"/>
      <c r="H25" s="114" t="s">
        <v>69</v>
      </c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40" t="s">
        <v>53</v>
      </c>
      <c r="AC25" s="4"/>
      <c r="AD25" s="115" t="s">
        <v>68</v>
      </c>
      <c r="AE25" s="115"/>
      <c r="AF25" s="40"/>
      <c r="AG25" s="40" t="s">
        <v>53</v>
      </c>
      <c r="AH25" s="23"/>
      <c r="AL25"/>
    </row>
    <row r="26" spans="1:38" customHeight="1" ht="15.75">
      <c r="A26" s="114" t="s">
        <v>67</v>
      </c>
      <c r="B26" s="114"/>
      <c r="C26" s="114"/>
      <c r="F26" s="4"/>
      <c r="G26" s="59"/>
      <c r="H26" s="121" t="s">
        <v>66</v>
      </c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3"/>
      <c r="AC26" s="3"/>
      <c r="AD26" s="120" t="s">
        <v>65</v>
      </c>
      <c r="AE26" s="120"/>
      <c r="AF26" s="23"/>
      <c r="AG26" s="23"/>
      <c r="AH26" s="23"/>
      <c r="AL26"/>
    </row>
    <row r="27" spans="1:38" customHeight="1" ht="15.75">
      <c r="A27" s="39"/>
      <c r="B27" s="39"/>
      <c r="F27" s="4"/>
      <c r="G27" s="41"/>
      <c r="H27" s="41"/>
      <c r="I27" s="41"/>
      <c r="J27" s="41"/>
      <c r="K27" s="41"/>
      <c r="L27" s="41"/>
      <c r="M27" s="41"/>
      <c r="N27" s="100"/>
      <c r="O27" s="100"/>
      <c r="P27" s="100"/>
      <c r="Q27" s="100"/>
      <c r="R27" s="100"/>
      <c r="S27" s="41"/>
      <c r="T27" s="41"/>
      <c r="U27" s="73"/>
      <c r="V27" s="73"/>
      <c r="AB27" s="3"/>
      <c r="AC27" s="3"/>
      <c r="AD27" s="42"/>
      <c r="AE27" s="42"/>
      <c r="AF27" s="23"/>
      <c r="AG27" s="23"/>
      <c r="AH27" s="23"/>
      <c r="AL27"/>
    </row>
    <row r="28" spans="1:38" customHeight="1" ht="15.75">
      <c r="A28" s="22" t="s">
        <v>64</v>
      </c>
      <c r="B28" s="122" t="s">
        <v>63</v>
      </c>
      <c r="C28" s="122"/>
      <c r="D28" s="122"/>
      <c r="E28" s="122"/>
      <c r="F28" s="122"/>
      <c r="G28" s="22" t="s">
        <v>62</v>
      </c>
      <c r="H28" s="119" t="s">
        <v>61</v>
      </c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22"/>
      <c r="AC28" s="22" t="s">
        <v>36</v>
      </c>
      <c r="AE28" s="22"/>
      <c r="AF28" s="11"/>
      <c r="AH28" s="3"/>
      <c r="AI28" s="118"/>
      <c r="AL28"/>
    </row>
    <row r="29" spans="1:38" customHeight="1" ht="32.25">
      <c r="A29" s="3" t="s">
        <v>60</v>
      </c>
      <c r="B29" s="10"/>
      <c r="C29" s="10"/>
      <c r="D29" s="10"/>
      <c r="E29" s="10"/>
      <c r="F29" s="10"/>
      <c r="G29" s="10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F29" s="11"/>
      <c r="AI29" s="118"/>
      <c r="AL29"/>
    </row>
    <row r="30" spans="1:38" customHeight="1" ht="15.75">
      <c r="A30" s="3"/>
      <c r="B30" s="4" t="s">
        <v>59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92"/>
      <c r="O30" s="92"/>
      <c r="P30" s="92"/>
      <c r="Q30" s="92"/>
      <c r="R30" s="92"/>
      <c r="S30" s="4"/>
      <c r="T30" s="4"/>
      <c r="U30" s="67"/>
      <c r="V30" s="67"/>
      <c r="W30" s="4"/>
      <c r="X30" s="4"/>
      <c r="Y30" s="4"/>
      <c r="Z30" s="4"/>
      <c r="AA30" s="4"/>
      <c r="AB30" s="4"/>
      <c r="AC30" s="4"/>
      <c r="AD30" s="4" t="s">
        <v>58</v>
      </c>
      <c r="AF30" s="4"/>
      <c r="AI30" s="118"/>
      <c r="AL30"/>
    </row>
    <row r="31" spans="1:38" customHeight="1" ht="15.7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92"/>
      <c r="O31" s="92"/>
      <c r="P31" s="92"/>
      <c r="Q31" s="92"/>
      <c r="R31" s="92"/>
      <c r="S31" s="4"/>
      <c r="T31" s="4"/>
      <c r="U31" s="67"/>
      <c r="V31" s="67"/>
      <c r="W31" s="4"/>
      <c r="X31" s="4"/>
      <c r="Y31" s="4"/>
      <c r="Z31" s="4"/>
      <c r="AA31" s="4"/>
      <c r="AB31" s="4"/>
      <c r="AC31" s="3"/>
      <c r="AD31" s="3" t="s">
        <v>57</v>
      </c>
      <c r="AF31" s="3"/>
      <c r="AI31" s="118"/>
      <c r="AL31"/>
    </row>
    <row r="32" spans="1:38" customHeight="1" ht="15.75">
      <c r="A32" s="113" t="s">
        <v>56</v>
      </c>
      <c r="B32" s="113"/>
      <c r="C32" s="113"/>
      <c r="D32" s="116"/>
      <c r="E32" s="116"/>
      <c r="F32" s="4"/>
      <c r="G32" s="4"/>
      <c r="H32" s="4"/>
      <c r="I32" s="4"/>
      <c r="K32" s="4"/>
      <c r="L32" s="5"/>
      <c r="M32" s="9"/>
      <c r="AA32" s="4"/>
      <c r="AB32" s="5"/>
      <c r="AC32" s="4"/>
      <c r="AD32" s="4"/>
      <c r="AE32" s="4"/>
      <c r="AH32" s="4"/>
      <c r="AI32" s="118"/>
      <c r="AL32"/>
    </row>
    <row r="33" spans="1:38" customHeight="1" ht="15.75">
      <c r="A33" s="117" t="s">
        <v>55</v>
      </c>
      <c r="B33" s="117"/>
      <c r="C33" s="117"/>
      <c r="D33" s="115" t="s">
        <v>54</v>
      </c>
      <c r="E33" s="115"/>
      <c r="F33" s="40"/>
      <c r="G33" s="10"/>
      <c r="H33" s="114"/>
      <c r="I33" s="114"/>
      <c r="J33" s="114"/>
      <c r="K33" s="10"/>
      <c r="L33" s="114"/>
      <c r="M33" s="114"/>
      <c r="N33" s="102"/>
      <c r="O33" s="102"/>
      <c r="P33" s="102"/>
      <c r="Q33" s="102"/>
      <c r="R33" s="102"/>
      <c r="S33" s="39"/>
      <c r="T33" s="39"/>
      <c r="U33" s="74"/>
      <c r="V33" s="74"/>
      <c r="W33" s="40"/>
      <c r="X33" s="40"/>
      <c r="Y33" s="40" t="s">
        <v>54</v>
      </c>
      <c r="Z33" s="40"/>
      <c r="AA33" s="4"/>
      <c r="AB33" s="40" t="s">
        <v>53</v>
      </c>
      <c r="AC33" s="4"/>
      <c r="AD33" s="4"/>
      <c r="AH33" s="3"/>
      <c r="AI33" s="2"/>
      <c r="AL33"/>
    </row>
    <row r="34" spans="1:38" customHeight="1" ht="15.75">
      <c r="A34" s="117" t="s">
        <v>52</v>
      </c>
      <c r="B34" s="117"/>
      <c r="C34" s="117"/>
      <c r="D34" s="23"/>
      <c r="E34" s="23"/>
      <c r="F34" s="4"/>
      <c r="G34" s="10"/>
      <c r="H34" s="114"/>
      <c r="I34" s="114"/>
      <c r="J34" s="114"/>
      <c r="K34" s="10"/>
      <c r="L34" s="114"/>
      <c r="M34" s="114"/>
      <c r="N34" s="102"/>
      <c r="O34" s="102"/>
      <c r="P34" s="102"/>
      <c r="Q34" s="102"/>
      <c r="R34" s="102"/>
      <c r="S34" s="39"/>
      <c r="T34" s="39"/>
      <c r="U34" s="74"/>
      <c r="V34" s="74"/>
      <c r="AA34" s="10"/>
      <c r="AB34" s="40"/>
      <c r="AC34" s="10"/>
      <c r="AD34" s="10"/>
      <c r="AE34" s="10"/>
      <c r="AF34" s="4"/>
      <c r="AG34" s="3"/>
      <c r="AH34" s="3"/>
      <c r="AL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34"/>
  <mergeCells>
    <mergeCell ref="AD8:AE8"/>
    <mergeCell ref="AF8:AG8"/>
    <mergeCell ref="AE1:AH1"/>
    <mergeCell ref="A3:AH3"/>
    <mergeCell ref="A4:AH4"/>
    <mergeCell ref="A10:A12"/>
    <mergeCell ref="B10:B12"/>
    <mergeCell ref="C10:C12"/>
    <mergeCell ref="F10:F12"/>
    <mergeCell ref="W10:AE10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D24:AE24"/>
    <mergeCell ref="H24:AA24"/>
    <mergeCell ref="D10:E11"/>
    <mergeCell ref="W11:Z11"/>
    <mergeCell ref="AA11:AB11"/>
    <mergeCell ref="M11:M12"/>
    <mergeCell ref="U11:U12"/>
    <mergeCell ref="S11:T11"/>
    <mergeCell ref="N11:O11"/>
    <mergeCell ref="G10:T10"/>
    <mergeCell ref="D20:F20"/>
    <mergeCell ref="H20:I20"/>
    <mergeCell ref="D21:F21"/>
    <mergeCell ref="H21:I21"/>
    <mergeCell ref="L33:M33"/>
    <mergeCell ref="L34:M34"/>
    <mergeCell ref="B28:F28"/>
    <mergeCell ref="A26:C26"/>
    <mergeCell ref="D25:E25"/>
    <mergeCell ref="AI28:AI32"/>
    <mergeCell ref="H28:AA29"/>
    <mergeCell ref="AD26:AE26"/>
    <mergeCell ref="AD25:AE25"/>
    <mergeCell ref="H26:AA26"/>
    <mergeCell ref="H25:AA25"/>
    <mergeCell ref="A24:C24"/>
    <mergeCell ref="H34:J34"/>
    <mergeCell ref="H33:J33"/>
    <mergeCell ref="D33:E33"/>
    <mergeCell ref="D32:E32"/>
    <mergeCell ref="D24:E24"/>
    <mergeCell ref="A34:C34"/>
    <mergeCell ref="A33:C33"/>
    <mergeCell ref="A32:C32"/>
    <mergeCell ref="A25:C25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36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2023-09-26T13:54:21+08:00</dcterms:modified>
  <dc:title>Appendix 45 - General Payroll (GP)</dc:title>
  <dc:description/>
  <dc:subject/>
  <cp:keywords/>
  <cp:category/>
</cp:coreProperties>
</file>